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illinoisedu-my.sharepoint.com/personal/dsani2_illinois_edu/Documents/Desktop/Research_Data/Data/2024/Diurnal/second measurement/"/>
    </mc:Choice>
  </mc:AlternateContent>
  <xr:revisionPtr revIDLastSave="29" documentId="11_ACE071003C1BDAD6FF7C7C923525E8103B3F2A07" xr6:coauthVersionLast="47" xr6:coauthVersionMax="47" xr10:uidLastSave="{53D8EC9F-EF5B-4A41-AFAE-8E33E000C4A3}"/>
  <bookViews>
    <workbookView xWindow="-110" yWindow="-110" windowWidth="38620" windowHeight="21100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Z108" i="1" l="1"/>
  <c r="CY108" i="1"/>
  <c r="CW108" i="1"/>
  <c r="BL108" i="1"/>
  <c r="BK108" i="1"/>
  <c r="BC108" i="1"/>
  <c r="AW108" i="1"/>
  <c r="AQ108" i="1"/>
  <c r="BD108" i="1" s="1"/>
  <c r="BG108" i="1" s="1"/>
  <c r="AL108" i="1"/>
  <c r="AJ108" i="1" s="1"/>
  <c r="AB108" i="1"/>
  <c r="AA108" i="1"/>
  <c r="S108" i="1"/>
  <c r="CZ107" i="1"/>
  <c r="CY107" i="1"/>
  <c r="CW107" i="1"/>
  <c r="BL107" i="1"/>
  <c r="BK107" i="1"/>
  <c r="BC107" i="1"/>
  <c r="AW107" i="1"/>
  <c r="AQ107" i="1"/>
  <c r="BD107" i="1" s="1"/>
  <c r="BG107" i="1" s="1"/>
  <c r="AL107" i="1"/>
  <c r="AJ107" i="1" s="1"/>
  <c r="AB107" i="1"/>
  <c r="AA107" i="1"/>
  <c r="S107" i="1"/>
  <c r="CZ106" i="1"/>
  <c r="CY106" i="1"/>
  <c r="CW106" i="1"/>
  <c r="BL106" i="1"/>
  <c r="BK106" i="1"/>
  <c r="BC106" i="1"/>
  <c r="AW106" i="1"/>
  <c r="AQ106" i="1"/>
  <c r="BD106" i="1" s="1"/>
  <c r="BG106" i="1" s="1"/>
  <c r="AL106" i="1"/>
  <c r="AJ106" i="1" s="1"/>
  <c r="AB106" i="1"/>
  <c r="AA106" i="1"/>
  <c r="S106" i="1"/>
  <c r="CZ105" i="1"/>
  <c r="CY105" i="1"/>
  <c r="CW105" i="1"/>
  <c r="BL105" i="1"/>
  <c r="BK105" i="1"/>
  <c r="BC105" i="1"/>
  <c r="AW105" i="1"/>
  <c r="AQ105" i="1"/>
  <c r="BD105" i="1" s="1"/>
  <c r="BG105" i="1" s="1"/>
  <c r="AL105" i="1"/>
  <c r="AJ105" i="1" s="1"/>
  <c r="AB105" i="1"/>
  <c r="AA105" i="1"/>
  <c r="S105" i="1"/>
  <c r="CZ104" i="1"/>
  <c r="CY104" i="1"/>
  <c r="CW104" i="1"/>
  <c r="BL104" i="1"/>
  <c r="BK104" i="1"/>
  <c r="BC104" i="1"/>
  <c r="AW104" i="1"/>
  <c r="AQ104" i="1"/>
  <c r="BD104" i="1" s="1"/>
  <c r="BG104" i="1" s="1"/>
  <c r="AL104" i="1"/>
  <c r="AJ104" i="1" s="1"/>
  <c r="AB104" i="1"/>
  <c r="AA104" i="1"/>
  <c r="S104" i="1"/>
  <c r="CZ103" i="1"/>
  <c r="CY103" i="1"/>
  <c r="CW103" i="1"/>
  <c r="BL103" i="1"/>
  <c r="BK103" i="1"/>
  <c r="BC103" i="1"/>
  <c r="AW103" i="1"/>
  <c r="AQ103" i="1"/>
  <c r="BD103" i="1" s="1"/>
  <c r="BG103" i="1" s="1"/>
  <c r="AL103" i="1"/>
  <c r="AJ103" i="1" s="1"/>
  <c r="AB103" i="1"/>
  <c r="AA103" i="1"/>
  <c r="S103" i="1"/>
  <c r="CZ91" i="1"/>
  <c r="CY91" i="1"/>
  <c r="CW91" i="1"/>
  <c r="BL91" i="1"/>
  <c r="BK91" i="1"/>
  <c r="BC91" i="1"/>
  <c r="AW91" i="1"/>
  <c r="AQ91" i="1"/>
  <c r="BD91" i="1" s="1"/>
  <c r="BG91" i="1" s="1"/>
  <c r="AL91" i="1"/>
  <c r="AJ91" i="1" s="1"/>
  <c r="N91" i="1" s="1"/>
  <c r="AB91" i="1"/>
  <c r="AA91" i="1"/>
  <c r="S91" i="1"/>
  <c r="CZ90" i="1"/>
  <c r="CY90" i="1"/>
  <c r="CW90" i="1"/>
  <c r="BL90" i="1"/>
  <c r="BK90" i="1"/>
  <c r="BC90" i="1"/>
  <c r="AW90" i="1"/>
  <c r="AQ90" i="1"/>
  <c r="BD90" i="1" s="1"/>
  <c r="BG90" i="1" s="1"/>
  <c r="AL90" i="1"/>
  <c r="AJ90" i="1" s="1"/>
  <c r="AB90" i="1"/>
  <c r="AA90" i="1"/>
  <c r="S90" i="1"/>
  <c r="CZ89" i="1"/>
  <c r="CY89" i="1"/>
  <c r="CW89" i="1"/>
  <c r="BL89" i="1"/>
  <c r="BK89" i="1"/>
  <c r="BC89" i="1"/>
  <c r="AW89" i="1"/>
  <c r="AQ89" i="1"/>
  <c r="BD89" i="1" s="1"/>
  <c r="BG89" i="1" s="1"/>
  <c r="AL89" i="1"/>
  <c r="AJ89" i="1" s="1"/>
  <c r="AB89" i="1"/>
  <c r="AA89" i="1"/>
  <c r="S89" i="1"/>
  <c r="CZ88" i="1"/>
  <c r="CY88" i="1"/>
  <c r="CW88" i="1"/>
  <c r="BL88" i="1"/>
  <c r="BK88" i="1"/>
  <c r="BC88" i="1"/>
  <c r="AW88" i="1"/>
  <c r="AQ88" i="1"/>
  <c r="BD88" i="1" s="1"/>
  <c r="BG88" i="1" s="1"/>
  <c r="AL88" i="1"/>
  <c r="AJ88" i="1" s="1"/>
  <c r="AB88" i="1"/>
  <c r="AA88" i="1"/>
  <c r="S88" i="1"/>
  <c r="CZ87" i="1"/>
  <c r="CY87" i="1"/>
  <c r="CW87" i="1"/>
  <c r="BL87" i="1"/>
  <c r="BK87" i="1"/>
  <c r="BC87" i="1"/>
  <c r="AW87" i="1"/>
  <c r="AQ87" i="1"/>
  <c r="BD87" i="1" s="1"/>
  <c r="BG87" i="1" s="1"/>
  <c r="AL87" i="1"/>
  <c r="AJ87" i="1" s="1"/>
  <c r="N87" i="1" s="1"/>
  <c r="AB87" i="1"/>
  <c r="AA87" i="1"/>
  <c r="S87" i="1"/>
  <c r="CZ86" i="1"/>
  <c r="CY86" i="1"/>
  <c r="CW86" i="1"/>
  <c r="BL86" i="1"/>
  <c r="BK86" i="1"/>
  <c r="BC86" i="1"/>
  <c r="AW86" i="1"/>
  <c r="AQ86" i="1"/>
  <c r="BD86" i="1" s="1"/>
  <c r="BG86" i="1" s="1"/>
  <c r="AL86" i="1"/>
  <c r="AJ86" i="1"/>
  <c r="N86" i="1" s="1"/>
  <c r="AB86" i="1"/>
  <c r="AA86" i="1"/>
  <c r="S86" i="1"/>
  <c r="CZ85" i="1"/>
  <c r="CY85" i="1"/>
  <c r="CW85" i="1"/>
  <c r="BL85" i="1"/>
  <c r="BK85" i="1"/>
  <c r="BC85" i="1"/>
  <c r="AW85" i="1"/>
  <c r="AQ85" i="1"/>
  <c r="BD85" i="1" s="1"/>
  <c r="BG85" i="1" s="1"/>
  <c r="AL85" i="1"/>
  <c r="AJ85" i="1" s="1"/>
  <c r="AB85" i="1"/>
  <c r="AA85" i="1"/>
  <c r="S85" i="1"/>
  <c r="CZ71" i="1"/>
  <c r="CY71" i="1"/>
  <c r="CW71" i="1"/>
  <c r="BL71" i="1"/>
  <c r="BK71" i="1"/>
  <c r="BC71" i="1"/>
  <c r="AW71" i="1"/>
  <c r="AQ71" i="1"/>
  <c r="BD71" i="1" s="1"/>
  <c r="BG71" i="1" s="1"/>
  <c r="AL71" i="1"/>
  <c r="AJ71" i="1" s="1"/>
  <c r="AB71" i="1"/>
  <c r="AA71" i="1"/>
  <c r="S71" i="1"/>
  <c r="CZ70" i="1"/>
  <c r="CY70" i="1"/>
  <c r="CW70" i="1"/>
  <c r="BL70" i="1"/>
  <c r="BK70" i="1"/>
  <c r="BC70" i="1"/>
  <c r="AW70" i="1"/>
  <c r="AQ70" i="1"/>
  <c r="BD70" i="1" s="1"/>
  <c r="BG70" i="1" s="1"/>
  <c r="AL70" i="1"/>
  <c r="AJ70" i="1" s="1"/>
  <c r="N70" i="1" s="1"/>
  <c r="AB70" i="1"/>
  <c r="AA70" i="1"/>
  <c r="S70" i="1"/>
  <c r="CZ69" i="1"/>
  <c r="CY69" i="1"/>
  <c r="CW69" i="1"/>
  <c r="BL69" i="1"/>
  <c r="BK69" i="1"/>
  <c r="BC69" i="1"/>
  <c r="AW69" i="1"/>
  <c r="AQ69" i="1"/>
  <c r="BD69" i="1" s="1"/>
  <c r="BG69" i="1" s="1"/>
  <c r="AL69" i="1"/>
  <c r="AJ69" i="1" s="1"/>
  <c r="AB69" i="1"/>
  <c r="AA69" i="1"/>
  <c r="S69" i="1"/>
  <c r="CZ68" i="1"/>
  <c r="CY68" i="1"/>
  <c r="CW68" i="1"/>
  <c r="BL68" i="1"/>
  <c r="BK68" i="1"/>
  <c r="BC68" i="1"/>
  <c r="AW68" i="1"/>
  <c r="AQ68" i="1"/>
  <c r="BD68" i="1" s="1"/>
  <c r="BG68" i="1" s="1"/>
  <c r="AL68" i="1"/>
  <c r="AJ68" i="1" s="1"/>
  <c r="AB68" i="1"/>
  <c r="AA68" i="1"/>
  <c r="S68" i="1"/>
  <c r="CZ67" i="1"/>
  <c r="CY67" i="1"/>
  <c r="CW67" i="1"/>
  <c r="BL67" i="1"/>
  <c r="BK67" i="1"/>
  <c r="BC67" i="1"/>
  <c r="AW67" i="1"/>
  <c r="AQ67" i="1"/>
  <c r="BD67" i="1" s="1"/>
  <c r="BG67" i="1" s="1"/>
  <c r="AL67" i="1"/>
  <c r="AJ67" i="1" s="1"/>
  <c r="AB67" i="1"/>
  <c r="AA67" i="1"/>
  <c r="S67" i="1"/>
  <c r="CZ54" i="1"/>
  <c r="CY54" i="1"/>
  <c r="CW54" i="1"/>
  <c r="BL54" i="1"/>
  <c r="BK54" i="1"/>
  <c r="BC54" i="1"/>
  <c r="AW54" i="1"/>
  <c r="AQ54" i="1"/>
  <c r="BD54" i="1" s="1"/>
  <c r="BG54" i="1" s="1"/>
  <c r="AL54" i="1"/>
  <c r="AJ54" i="1" s="1"/>
  <c r="AB54" i="1"/>
  <c r="AA54" i="1"/>
  <c r="S54" i="1"/>
  <c r="CZ53" i="1"/>
  <c r="CY53" i="1"/>
  <c r="CW53" i="1"/>
  <c r="BL53" i="1"/>
  <c r="BK53" i="1"/>
  <c r="BC53" i="1"/>
  <c r="AW53" i="1"/>
  <c r="AQ53" i="1"/>
  <c r="BD53" i="1" s="1"/>
  <c r="BG53" i="1" s="1"/>
  <c r="AL53" i="1"/>
  <c r="AJ53" i="1" s="1"/>
  <c r="L53" i="1" s="1"/>
  <c r="K53" i="1" s="1"/>
  <c r="AB53" i="1"/>
  <c r="AA53" i="1"/>
  <c r="S53" i="1"/>
  <c r="CZ52" i="1"/>
  <c r="CY52" i="1"/>
  <c r="CW52" i="1"/>
  <c r="BL52" i="1"/>
  <c r="BK52" i="1"/>
  <c r="BC52" i="1"/>
  <c r="AW52" i="1"/>
  <c r="AQ52" i="1"/>
  <c r="BD52" i="1" s="1"/>
  <c r="BG52" i="1" s="1"/>
  <c r="AL52" i="1"/>
  <c r="AJ52" i="1" s="1"/>
  <c r="AB52" i="1"/>
  <c r="AA52" i="1"/>
  <c r="S52" i="1"/>
  <c r="CZ51" i="1"/>
  <c r="CY51" i="1"/>
  <c r="CW51" i="1"/>
  <c r="BL51" i="1"/>
  <c r="BK51" i="1"/>
  <c r="BC51" i="1"/>
  <c r="AW51" i="1"/>
  <c r="AQ51" i="1"/>
  <c r="BD51" i="1" s="1"/>
  <c r="BG51" i="1" s="1"/>
  <c r="AL51" i="1"/>
  <c r="AJ51" i="1" s="1"/>
  <c r="AB51" i="1"/>
  <c r="AA51" i="1"/>
  <c r="S51" i="1"/>
  <c r="CZ50" i="1"/>
  <c r="CY50" i="1"/>
  <c r="CW50" i="1"/>
  <c r="BL50" i="1"/>
  <c r="BK50" i="1"/>
  <c r="BC50" i="1"/>
  <c r="AW50" i="1"/>
  <c r="AQ50" i="1"/>
  <c r="BD50" i="1" s="1"/>
  <c r="BG50" i="1" s="1"/>
  <c r="AL50" i="1"/>
  <c r="AJ50" i="1" s="1"/>
  <c r="AB50" i="1"/>
  <c r="AA50" i="1"/>
  <c r="S50" i="1"/>
  <c r="CZ49" i="1"/>
  <c r="CY49" i="1"/>
  <c r="CW49" i="1"/>
  <c r="BL49" i="1"/>
  <c r="BK49" i="1"/>
  <c r="BC49" i="1"/>
  <c r="AW49" i="1"/>
  <c r="AQ49" i="1"/>
  <c r="BD49" i="1" s="1"/>
  <c r="BG49" i="1" s="1"/>
  <c r="AL49" i="1"/>
  <c r="AJ49" i="1" s="1"/>
  <c r="L49" i="1" s="1"/>
  <c r="K49" i="1" s="1"/>
  <c r="AB49" i="1"/>
  <c r="AA49" i="1"/>
  <c r="S49" i="1"/>
  <c r="CZ48" i="1"/>
  <c r="CY48" i="1"/>
  <c r="CW48" i="1"/>
  <c r="BL48" i="1"/>
  <c r="BK48" i="1"/>
  <c r="BC48" i="1"/>
  <c r="AW48" i="1"/>
  <c r="AQ48" i="1"/>
  <c r="BD48" i="1" s="1"/>
  <c r="BG48" i="1" s="1"/>
  <c r="AL48" i="1"/>
  <c r="AJ48" i="1" s="1"/>
  <c r="AB48" i="1"/>
  <c r="AA48" i="1"/>
  <c r="S48" i="1"/>
  <c r="CZ35" i="1"/>
  <c r="CY35" i="1"/>
  <c r="CW35" i="1"/>
  <c r="BL35" i="1"/>
  <c r="BK35" i="1"/>
  <c r="BC35" i="1"/>
  <c r="AW35" i="1"/>
  <c r="AQ35" i="1"/>
  <c r="BD35" i="1" s="1"/>
  <c r="BG35" i="1" s="1"/>
  <c r="AL35" i="1"/>
  <c r="AJ35" i="1" s="1"/>
  <c r="AB35" i="1"/>
  <c r="AA35" i="1"/>
  <c r="S35" i="1"/>
  <c r="CZ34" i="1"/>
  <c r="CY34" i="1"/>
  <c r="CW34" i="1"/>
  <c r="BL34" i="1"/>
  <c r="BK34" i="1"/>
  <c r="BC34" i="1"/>
  <c r="AW34" i="1"/>
  <c r="AQ34" i="1"/>
  <c r="BD34" i="1" s="1"/>
  <c r="BG34" i="1" s="1"/>
  <c r="AL34" i="1"/>
  <c r="AJ34" i="1" s="1"/>
  <c r="N34" i="1" s="1"/>
  <c r="AB34" i="1"/>
  <c r="AA34" i="1"/>
  <c r="S34" i="1"/>
  <c r="CZ33" i="1"/>
  <c r="CY33" i="1"/>
  <c r="CW33" i="1"/>
  <c r="BL33" i="1"/>
  <c r="BK33" i="1"/>
  <c r="BC33" i="1"/>
  <c r="AW33" i="1"/>
  <c r="AQ33" i="1"/>
  <c r="BD33" i="1" s="1"/>
  <c r="BG33" i="1" s="1"/>
  <c r="AL33" i="1"/>
  <c r="AJ33" i="1" s="1"/>
  <c r="Q33" i="1" s="1"/>
  <c r="AB33" i="1"/>
  <c r="AA33" i="1"/>
  <c r="S33" i="1"/>
  <c r="CZ32" i="1"/>
  <c r="CY32" i="1"/>
  <c r="CW32" i="1"/>
  <c r="BL32" i="1"/>
  <c r="BK32" i="1"/>
  <c r="BC32" i="1"/>
  <c r="AW32" i="1"/>
  <c r="AQ32" i="1"/>
  <c r="BD32" i="1" s="1"/>
  <c r="BG32" i="1" s="1"/>
  <c r="AL32" i="1"/>
  <c r="AJ32" i="1" s="1"/>
  <c r="AB32" i="1"/>
  <c r="AA32" i="1"/>
  <c r="S32" i="1"/>
  <c r="CZ31" i="1"/>
  <c r="CY31" i="1"/>
  <c r="CW31" i="1"/>
  <c r="BL31" i="1"/>
  <c r="BK31" i="1"/>
  <c r="BC31" i="1"/>
  <c r="AW31" i="1"/>
  <c r="AQ31" i="1"/>
  <c r="BD31" i="1" s="1"/>
  <c r="BG31" i="1" s="1"/>
  <c r="AL31" i="1"/>
  <c r="AJ31" i="1" s="1"/>
  <c r="N31" i="1" s="1"/>
  <c r="AB31" i="1"/>
  <c r="AA31" i="1"/>
  <c r="S31" i="1"/>
  <c r="CZ30" i="1"/>
  <c r="CY30" i="1"/>
  <c r="CW30" i="1"/>
  <c r="BL30" i="1"/>
  <c r="BK30" i="1"/>
  <c r="BC30" i="1"/>
  <c r="AW30" i="1"/>
  <c r="AQ30" i="1"/>
  <c r="BD30" i="1" s="1"/>
  <c r="BG30" i="1" s="1"/>
  <c r="AL30" i="1"/>
  <c r="AJ30" i="1" s="1"/>
  <c r="AB30" i="1"/>
  <c r="AA30" i="1"/>
  <c r="S30" i="1"/>
  <c r="CZ102" i="1"/>
  <c r="CY102" i="1"/>
  <c r="CW102" i="1"/>
  <c r="BL102" i="1"/>
  <c r="BK102" i="1"/>
  <c r="BC102" i="1"/>
  <c r="AW102" i="1"/>
  <c r="AQ102" i="1"/>
  <c r="BD102" i="1" s="1"/>
  <c r="BG102" i="1" s="1"/>
  <c r="AL102" i="1"/>
  <c r="AJ102" i="1" s="1"/>
  <c r="AB102" i="1"/>
  <c r="AA102" i="1"/>
  <c r="S102" i="1"/>
  <c r="CZ101" i="1"/>
  <c r="CY101" i="1"/>
  <c r="CW101" i="1"/>
  <c r="BL101" i="1"/>
  <c r="BK101" i="1"/>
  <c r="BC101" i="1"/>
  <c r="AW101" i="1"/>
  <c r="AQ101" i="1"/>
  <c r="BD101" i="1" s="1"/>
  <c r="BG101" i="1" s="1"/>
  <c r="AL101" i="1"/>
  <c r="AJ101" i="1" s="1"/>
  <c r="AB101" i="1"/>
  <c r="AA101" i="1"/>
  <c r="S101" i="1"/>
  <c r="CZ100" i="1"/>
  <c r="CY100" i="1"/>
  <c r="CW100" i="1"/>
  <c r="BL100" i="1"/>
  <c r="BK100" i="1"/>
  <c r="BC100" i="1"/>
  <c r="AW100" i="1"/>
  <c r="AQ100" i="1"/>
  <c r="BD100" i="1" s="1"/>
  <c r="BG100" i="1" s="1"/>
  <c r="AL100" i="1"/>
  <c r="AJ100" i="1" s="1"/>
  <c r="AB100" i="1"/>
  <c r="AA100" i="1"/>
  <c r="S100" i="1"/>
  <c r="CZ99" i="1"/>
  <c r="CY99" i="1"/>
  <c r="CW99" i="1"/>
  <c r="BL99" i="1"/>
  <c r="BK99" i="1"/>
  <c r="BC99" i="1"/>
  <c r="AW99" i="1"/>
  <c r="AQ99" i="1"/>
  <c r="BD99" i="1" s="1"/>
  <c r="BG99" i="1" s="1"/>
  <c r="AL99" i="1"/>
  <c r="AJ99" i="1" s="1"/>
  <c r="AB99" i="1"/>
  <c r="AA99" i="1"/>
  <c r="S99" i="1"/>
  <c r="CZ98" i="1"/>
  <c r="CY98" i="1"/>
  <c r="CW98" i="1"/>
  <c r="BL98" i="1"/>
  <c r="BK98" i="1"/>
  <c r="BC98" i="1"/>
  <c r="AW98" i="1"/>
  <c r="AQ98" i="1"/>
  <c r="BD98" i="1" s="1"/>
  <c r="BG98" i="1" s="1"/>
  <c r="AL98" i="1"/>
  <c r="AJ98" i="1" s="1"/>
  <c r="AB98" i="1"/>
  <c r="AA98" i="1"/>
  <c r="S98" i="1"/>
  <c r="CZ97" i="1"/>
  <c r="CY97" i="1"/>
  <c r="CW97" i="1"/>
  <c r="BL97" i="1"/>
  <c r="BK97" i="1"/>
  <c r="BC97" i="1"/>
  <c r="AW97" i="1"/>
  <c r="AQ97" i="1"/>
  <c r="BD97" i="1" s="1"/>
  <c r="BG97" i="1" s="1"/>
  <c r="AL97" i="1"/>
  <c r="AJ97" i="1" s="1"/>
  <c r="L97" i="1" s="1"/>
  <c r="K97" i="1" s="1"/>
  <c r="AB97" i="1"/>
  <c r="AA97" i="1"/>
  <c r="S97" i="1"/>
  <c r="CZ84" i="1"/>
  <c r="CY84" i="1"/>
  <c r="CW84" i="1"/>
  <c r="BL84" i="1"/>
  <c r="BK84" i="1"/>
  <c r="BC84" i="1"/>
  <c r="AW84" i="1"/>
  <c r="AQ84" i="1"/>
  <c r="BD84" i="1" s="1"/>
  <c r="BG84" i="1" s="1"/>
  <c r="AL84" i="1"/>
  <c r="AJ84" i="1" s="1"/>
  <c r="AB84" i="1"/>
  <c r="AA84" i="1"/>
  <c r="S84" i="1"/>
  <c r="CZ83" i="1"/>
  <c r="CY83" i="1"/>
  <c r="CW83" i="1"/>
  <c r="BL83" i="1"/>
  <c r="BK83" i="1"/>
  <c r="BC83" i="1"/>
  <c r="AW83" i="1"/>
  <c r="AQ83" i="1"/>
  <c r="BD83" i="1" s="1"/>
  <c r="BG83" i="1" s="1"/>
  <c r="AL83" i="1"/>
  <c r="AJ83" i="1" s="1"/>
  <c r="AB83" i="1"/>
  <c r="AA83" i="1"/>
  <c r="S83" i="1"/>
  <c r="CZ82" i="1"/>
  <c r="CY82" i="1"/>
  <c r="CW82" i="1"/>
  <c r="BL82" i="1"/>
  <c r="BK82" i="1"/>
  <c r="BC82" i="1"/>
  <c r="AW82" i="1"/>
  <c r="AQ82" i="1"/>
  <c r="BD82" i="1" s="1"/>
  <c r="BG82" i="1" s="1"/>
  <c r="AL82" i="1"/>
  <c r="AJ82" i="1" s="1"/>
  <c r="AB82" i="1"/>
  <c r="AA82" i="1"/>
  <c r="S82" i="1"/>
  <c r="CZ81" i="1"/>
  <c r="CY81" i="1"/>
  <c r="CW81" i="1"/>
  <c r="BL81" i="1"/>
  <c r="BK81" i="1"/>
  <c r="BC81" i="1"/>
  <c r="AW81" i="1"/>
  <c r="AQ81" i="1"/>
  <c r="BD81" i="1" s="1"/>
  <c r="BG81" i="1" s="1"/>
  <c r="AL81" i="1"/>
  <c r="AJ81" i="1" s="1"/>
  <c r="AB81" i="1"/>
  <c r="AA81" i="1"/>
  <c r="S81" i="1"/>
  <c r="CZ80" i="1"/>
  <c r="CY80" i="1"/>
  <c r="CW80" i="1"/>
  <c r="BL80" i="1"/>
  <c r="BK80" i="1"/>
  <c r="BC80" i="1"/>
  <c r="AW80" i="1"/>
  <c r="AQ80" i="1"/>
  <c r="BD80" i="1" s="1"/>
  <c r="BG80" i="1" s="1"/>
  <c r="AL80" i="1"/>
  <c r="AJ80" i="1" s="1"/>
  <c r="AB80" i="1"/>
  <c r="AA80" i="1"/>
  <c r="S80" i="1"/>
  <c r="CZ79" i="1"/>
  <c r="CY79" i="1"/>
  <c r="CW79" i="1"/>
  <c r="BL79" i="1"/>
  <c r="BK79" i="1"/>
  <c r="BC79" i="1"/>
  <c r="AW79" i="1"/>
  <c r="AQ79" i="1"/>
  <c r="BD79" i="1" s="1"/>
  <c r="BG79" i="1" s="1"/>
  <c r="AL79" i="1"/>
  <c r="AJ79" i="1" s="1"/>
  <c r="AB79" i="1"/>
  <c r="AA79" i="1"/>
  <c r="S79" i="1"/>
  <c r="CZ66" i="1"/>
  <c r="CY66" i="1"/>
  <c r="CW66" i="1"/>
  <c r="BL66" i="1"/>
  <c r="BK66" i="1"/>
  <c r="BC66" i="1"/>
  <c r="AW66" i="1"/>
  <c r="AQ66" i="1"/>
  <c r="BD66" i="1" s="1"/>
  <c r="BG66" i="1" s="1"/>
  <c r="AL66" i="1"/>
  <c r="AJ66" i="1" s="1"/>
  <c r="AB66" i="1"/>
  <c r="AA66" i="1"/>
  <c r="S66" i="1"/>
  <c r="CZ65" i="1"/>
  <c r="CY65" i="1"/>
  <c r="CW65" i="1"/>
  <c r="BL65" i="1"/>
  <c r="BK65" i="1"/>
  <c r="BC65" i="1"/>
  <c r="AW65" i="1"/>
  <c r="AQ65" i="1"/>
  <c r="BD65" i="1" s="1"/>
  <c r="BG65" i="1" s="1"/>
  <c r="AL65" i="1"/>
  <c r="AJ65" i="1" s="1"/>
  <c r="AB65" i="1"/>
  <c r="AA65" i="1"/>
  <c r="S65" i="1"/>
  <c r="CZ64" i="1"/>
  <c r="CY64" i="1"/>
  <c r="CW64" i="1"/>
  <c r="BL64" i="1"/>
  <c r="BK64" i="1"/>
  <c r="BC64" i="1"/>
  <c r="AW64" i="1"/>
  <c r="AQ64" i="1"/>
  <c r="BD64" i="1" s="1"/>
  <c r="BG64" i="1" s="1"/>
  <c r="AL64" i="1"/>
  <c r="AJ64" i="1" s="1"/>
  <c r="AB64" i="1"/>
  <c r="AA64" i="1"/>
  <c r="S64" i="1"/>
  <c r="CZ63" i="1"/>
  <c r="CY63" i="1"/>
  <c r="CW63" i="1"/>
  <c r="BL63" i="1"/>
  <c r="BK63" i="1"/>
  <c r="BC63" i="1"/>
  <c r="AW63" i="1"/>
  <c r="AQ63" i="1"/>
  <c r="BD63" i="1" s="1"/>
  <c r="BG63" i="1" s="1"/>
  <c r="AL63" i="1"/>
  <c r="AJ63" i="1" s="1"/>
  <c r="AB63" i="1"/>
  <c r="AA63" i="1"/>
  <c r="S63" i="1"/>
  <c r="CZ62" i="1"/>
  <c r="CY62" i="1"/>
  <c r="CW62" i="1"/>
  <c r="BL62" i="1"/>
  <c r="BK62" i="1"/>
  <c r="BC62" i="1"/>
  <c r="AW62" i="1"/>
  <c r="AQ62" i="1"/>
  <c r="BD62" i="1" s="1"/>
  <c r="BG62" i="1" s="1"/>
  <c r="AL62" i="1"/>
  <c r="AJ62" i="1" s="1"/>
  <c r="AB62" i="1"/>
  <c r="AA62" i="1"/>
  <c r="S62" i="1"/>
  <c r="CZ61" i="1"/>
  <c r="CY61" i="1"/>
  <c r="CW61" i="1"/>
  <c r="BL61" i="1"/>
  <c r="BK61" i="1"/>
  <c r="BC61" i="1"/>
  <c r="AW61" i="1"/>
  <c r="AQ61" i="1"/>
  <c r="BD61" i="1" s="1"/>
  <c r="BG61" i="1" s="1"/>
  <c r="AL61" i="1"/>
  <c r="AJ61" i="1" s="1"/>
  <c r="AB61" i="1"/>
  <c r="AA61" i="1"/>
  <c r="S61" i="1"/>
  <c r="CZ47" i="1"/>
  <c r="CY47" i="1"/>
  <c r="CW47" i="1"/>
  <c r="BL47" i="1"/>
  <c r="BK47" i="1"/>
  <c r="BC47" i="1"/>
  <c r="AW47" i="1"/>
  <c r="AQ47" i="1"/>
  <c r="BD47" i="1" s="1"/>
  <c r="BG47" i="1" s="1"/>
  <c r="AL47" i="1"/>
  <c r="AJ47" i="1" s="1"/>
  <c r="N47" i="1" s="1"/>
  <c r="AB47" i="1"/>
  <c r="AA47" i="1"/>
  <c r="S47" i="1"/>
  <c r="CZ46" i="1"/>
  <c r="CY46" i="1"/>
  <c r="CW46" i="1"/>
  <c r="BL46" i="1"/>
  <c r="BK46" i="1"/>
  <c r="BC46" i="1"/>
  <c r="AW46" i="1"/>
  <c r="AQ46" i="1"/>
  <c r="BD46" i="1" s="1"/>
  <c r="BG46" i="1" s="1"/>
  <c r="AL46" i="1"/>
  <c r="AJ46" i="1" s="1"/>
  <c r="N46" i="1" s="1"/>
  <c r="AB46" i="1"/>
  <c r="AA46" i="1"/>
  <c r="S46" i="1"/>
  <c r="CZ45" i="1"/>
  <c r="CY45" i="1"/>
  <c r="CW45" i="1"/>
  <c r="BL45" i="1"/>
  <c r="BK45" i="1"/>
  <c r="BC45" i="1"/>
  <c r="AW45" i="1"/>
  <c r="AQ45" i="1"/>
  <c r="BD45" i="1" s="1"/>
  <c r="BG45" i="1" s="1"/>
  <c r="AL45" i="1"/>
  <c r="AJ45" i="1" s="1"/>
  <c r="AB45" i="1"/>
  <c r="AA45" i="1"/>
  <c r="S45" i="1"/>
  <c r="CZ44" i="1"/>
  <c r="CY44" i="1"/>
  <c r="CW44" i="1"/>
  <c r="BL44" i="1"/>
  <c r="BK44" i="1"/>
  <c r="BC44" i="1"/>
  <c r="AW44" i="1"/>
  <c r="AQ44" i="1"/>
  <c r="BD44" i="1" s="1"/>
  <c r="BG44" i="1" s="1"/>
  <c r="AL44" i="1"/>
  <c r="AJ44" i="1" s="1"/>
  <c r="AB44" i="1"/>
  <c r="AA44" i="1"/>
  <c r="S44" i="1"/>
  <c r="CZ43" i="1"/>
  <c r="CY43" i="1"/>
  <c r="CW43" i="1"/>
  <c r="BL43" i="1"/>
  <c r="BK43" i="1"/>
  <c r="BC43" i="1"/>
  <c r="AW43" i="1"/>
  <c r="AQ43" i="1"/>
  <c r="BD43" i="1" s="1"/>
  <c r="BG43" i="1" s="1"/>
  <c r="AL43" i="1"/>
  <c r="AJ43" i="1" s="1"/>
  <c r="AB43" i="1"/>
  <c r="AA43" i="1"/>
  <c r="S43" i="1"/>
  <c r="CZ42" i="1"/>
  <c r="CY42" i="1"/>
  <c r="CW42" i="1"/>
  <c r="BL42" i="1"/>
  <c r="BK42" i="1"/>
  <c r="BC42" i="1"/>
  <c r="AW42" i="1"/>
  <c r="AQ42" i="1"/>
  <c r="BD42" i="1" s="1"/>
  <c r="BG42" i="1" s="1"/>
  <c r="AL42" i="1"/>
  <c r="AJ42" i="1" s="1"/>
  <c r="AB42" i="1"/>
  <c r="AA42" i="1"/>
  <c r="S42" i="1"/>
  <c r="CZ29" i="1"/>
  <c r="CY29" i="1"/>
  <c r="CW29" i="1"/>
  <c r="BL29" i="1"/>
  <c r="BK29" i="1"/>
  <c r="BC29" i="1"/>
  <c r="AW29" i="1"/>
  <c r="AQ29" i="1"/>
  <c r="BD29" i="1" s="1"/>
  <c r="BG29" i="1" s="1"/>
  <c r="AL29" i="1"/>
  <c r="AJ29" i="1" s="1"/>
  <c r="N29" i="1" s="1"/>
  <c r="AB29" i="1"/>
  <c r="AA29" i="1"/>
  <c r="S29" i="1"/>
  <c r="CZ28" i="1"/>
  <c r="CY28" i="1"/>
  <c r="CW28" i="1"/>
  <c r="BL28" i="1"/>
  <c r="BK28" i="1"/>
  <c r="BC28" i="1"/>
  <c r="AW28" i="1"/>
  <c r="AQ28" i="1"/>
  <c r="BD28" i="1" s="1"/>
  <c r="BG28" i="1" s="1"/>
  <c r="AL28" i="1"/>
  <c r="AJ28" i="1" s="1"/>
  <c r="N28" i="1" s="1"/>
  <c r="AB28" i="1"/>
  <c r="AA28" i="1"/>
  <c r="S28" i="1"/>
  <c r="CZ27" i="1"/>
  <c r="CY27" i="1"/>
  <c r="CW27" i="1"/>
  <c r="BL27" i="1"/>
  <c r="BK27" i="1"/>
  <c r="BC27" i="1"/>
  <c r="AW27" i="1"/>
  <c r="AQ27" i="1"/>
  <c r="BD27" i="1" s="1"/>
  <c r="BG27" i="1" s="1"/>
  <c r="AL27" i="1"/>
  <c r="AJ27" i="1" s="1"/>
  <c r="AB27" i="1"/>
  <c r="AA27" i="1"/>
  <c r="S27" i="1"/>
  <c r="CZ26" i="1"/>
  <c r="CY26" i="1"/>
  <c r="CW26" i="1"/>
  <c r="BL26" i="1"/>
  <c r="BK26" i="1"/>
  <c r="BC26" i="1"/>
  <c r="AW26" i="1"/>
  <c r="AQ26" i="1"/>
  <c r="BD26" i="1" s="1"/>
  <c r="BG26" i="1" s="1"/>
  <c r="AL26" i="1"/>
  <c r="AJ26" i="1" s="1"/>
  <c r="AB26" i="1"/>
  <c r="AA26" i="1"/>
  <c r="S26" i="1"/>
  <c r="CZ25" i="1"/>
  <c r="CY25" i="1"/>
  <c r="CW25" i="1"/>
  <c r="BL25" i="1"/>
  <c r="BK25" i="1"/>
  <c r="BC25" i="1"/>
  <c r="AW25" i="1"/>
  <c r="AQ25" i="1"/>
  <c r="BD25" i="1" s="1"/>
  <c r="BG25" i="1" s="1"/>
  <c r="AL25" i="1"/>
  <c r="AJ25" i="1" s="1"/>
  <c r="N25" i="1" s="1"/>
  <c r="AB25" i="1"/>
  <c r="AA25" i="1"/>
  <c r="S25" i="1"/>
  <c r="CZ24" i="1"/>
  <c r="CY24" i="1"/>
  <c r="CW24" i="1"/>
  <c r="BL24" i="1"/>
  <c r="BK24" i="1"/>
  <c r="BC24" i="1"/>
  <c r="AW24" i="1"/>
  <c r="AQ24" i="1"/>
  <c r="BD24" i="1" s="1"/>
  <c r="BG24" i="1" s="1"/>
  <c r="AL24" i="1"/>
  <c r="AJ24" i="1" s="1"/>
  <c r="AB24" i="1"/>
  <c r="AA24" i="1"/>
  <c r="S24" i="1"/>
  <c r="CZ96" i="1"/>
  <c r="CY96" i="1"/>
  <c r="CW96" i="1"/>
  <c r="BL96" i="1"/>
  <c r="BK96" i="1"/>
  <c r="BC96" i="1"/>
  <c r="AW96" i="1"/>
  <c r="AQ96" i="1"/>
  <c r="BD96" i="1" s="1"/>
  <c r="BG96" i="1" s="1"/>
  <c r="BJ96" i="1" s="1"/>
  <c r="AL96" i="1"/>
  <c r="AJ96" i="1" s="1"/>
  <c r="AB96" i="1"/>
  <c r="AA96" i="1"/>
  <c r="S96" i="1"/>
  <c r="CZ95" i="1"/>
  <c r="CY95" i="1"/>
  <c r="CW95" i="1"/>
  <c r="BL95" i="1"/>
  <c r="BK95" i="1"/>
  <c r="BC95" i="1"/>
  <c r="AW95" i="1"/>
  <c r="AQ95" i="1"/>
  <c r="BD95" i="1" s="1"/>
  <c r="BG95" i="1" s="1"/>
  <c r="AL95" i="1"/>
  <c r="AJ95" i="1" s="1"/>
  <c r="N95" i="1" s="1"/>
  <c r="AB95" i="1"/>
  <c r="AA95" i="1"/>
  <c r="S95" i="1"/>
  <c r="CZ94" i="1"/>
  <c r="CY94" i="1"/>
  <c r="CW94" i="1"/>
  <c r="BL94" i="1"/>
  <c r="BK94" i="1"/>
  <c r="BC94" i="1"/>
  <c r="AW94" i="1"/>
  <c r="AQ94" i="1"/>
  <c r="BD94" i="1" s="1"/>
  <c r="BG94" i="1" s="1"/>
  <c r="AL94" i="1"/>
  <c r="AJ94" i="1" s="1"/>
  <c r="Q94" i="1" s="1"/>
  <c r="AB94" i="1"/>
  <c r="AA94" i="1"/>
  <c r="S94" i="1"/>
  <c r="CZ93" i="1"/>
  <c r="CY93" i="1"/>
  <c r="CW93" i="1"/>
  <c r="BL93" i="1"/>
  <c r="BK93" i="1"/>
  <c r="BC93" i="1"/>
  <c r="AW93" i="1"/>
  <c r="AQ93" i="1"/>
  <c r="BD93" i="1" s="1"/>
  <c r="BG93" i="1" s="1"/>
  <c r="AL93" i="1"/>
  <c r="AJ93" i="1" s="1"/>
  <c r="Q93" i="1" s="1"/>
  <c r="AB93" i="1"/>
  <c r="AA93" i="1"/>
  <c r="S93" i="1"/>
  <c r="CZ92" i="1"/>
  <c r="CY92" i="1"/>
  <c r="CW92" i="1"/>
  <c r="BL92" i="1"/>
  <c r="BK92" i="1"/>
  <c r="BC92" i="1"/>
  <c r="AW92" i="1"/>
  <c r="AQ92" i="1"/>
  <c r="BD92" i="1" s="1"/>
  <c r="BG92" i="1" s="1"/>
  <c r="AL92" i="1"/>
  <c r="AJ92" i="1" s="1"/>
  <c r="Q92" i="1" s="1"/>
  <c r="AB92" i="1"/>
  <c r="AA92" i="1"/>
  <c r="S92" i="1"/>
  <c r="CZ78" i="1"/>
  <c r="CY78" i="1"/>
  <c r="CW78" i="1"/>
  <c r="BL78" i="1"/>
  <c r="BK78" i="1"/>
  <c r="BC78" i="1"/>
  <c r="AW78" i="1"/>
  <c r="AQ78" i="1"/>
  <c r="BD78" i="1" s="1"/>
  <c r="BG78" i="1" s="1"/>
  <c r="AL78" i="1"/>
  <c r="AJ78" i="1" s="1"/>
  <c r="L78" i="1" s="1"/>
  <c r="K78" i="1" s="1"/>
  <c r="AB78" i="1"/>
  <c r="AA78" i="1"/>
  <c r="S78" i="1"/>
  <c r="CZ77" i="1"/>
  <c r="CY77" i="1"/>
  <c r="CW77" i="1"/>
  <c r="BL77" i="1"/>
  <c r="BK77" i="1"/>
  <c r="BC77" i="1"/>
  <c r="AW77" i="1"/>
  <c r="AQ77" i="1"/>
  <c r="BD77" i="1" s="1"/>
  <c r="BG77" i="1" s="1"/>
  <c r="BI77" i="1" s="1"/>
  <c r="BM77" i="1" s="1"/>
  <c r="BN77" i="1" s="1"/>
  <c r="AL77" i="1"/>
  <c r="AJ77" i="1" s="1"/>
  <c r="AB77" i="1"/>
  <c r="AA77" i="1"/>
  <c r="S77" i="1"/>
  <c r="CZ76" i="1"/>
  <c r="CY76" i="1"/>
  <c r="CW76" i="1"/>
  <c r="BL76" i="1"/>
  <c r="BK76" i="1"/>
  <c r="BC76" i="1"/>
  <c r="AW76" i="1"/>
  <c r="AQ76" i="1"/>
  <c r="BD76" i="1" s="1"/>
  <c r="BG76" i="1" s="1"/>
  <c r="AL76" i="1"/>
  <c r="AJ76" i="1" s="1"/>
  <c r="Q76" i="1" s="1"/>
  <c r="AB76" i="1"/>
  <c r="AA76" i="1"/>
  <c r="S76" i="1"/>
  <c r="CZ75" i="1"/>
  <c r="CY75" i="1"/>
  <c r="CW75" i="1"/>
  <c r="BL75" i="1"/>
  <c r="BK75" i="1"/>
  <c r="BC75" i="1"/>
  <c r="AW75" i="1"/>
  <c r="AQ75" i="1"/>
  <c r="BD75" i="1" s="1"/>
  <c r="BG75" i="1" s="1"/>
  <c r="BJ75" i="1" s="1"/>
  <c r="AL75" i="1"/>
  <c r="AJ75" i="1" s="1"/>
  <c r="L75" i="1" s="1"/>
  <c r="K75" i="1" s="1"/>
  <c r="AD75" i="1" s="1"/>
  <c r="AB75" i="1"/>
  <c r="AA75" i="1"/>
  <c r="S75" i="1"/>
  <c r="CZ74" i="1"/>
  <c r="CY74" i="1"/>
  <c r="CW74" i="1"/>
  <c r="BL74" i="1"/>
  <c r="BK74" i="1"/>
  <c r="BC74" i="1"/>
  <c r="AW74" i="1"/>
  <c r="AQ74" i="1"/>
  <c r="BD74" i="1" s="1"/>
  <c r="BG74" i="1" s="1"/>
  <c r="AL74" i="1"/>
  <c r="AJ74" i="1" s="1"/>
  <c r="AB74" i="1"/>
  <c r="AA74" i="1"/>
  <c r="S74" i="1"/>
  <c r="CZ73" i="1"/>
  <c r="CY73" i="1"/>
  <c r="CW73" i="1"/>
  <c r="BL73" i="1"/>
  <c r="BK73" i="1"/>
  <c r="BC73" i="1"/>
  <c r="AW73" i="1"/>
  <c r="AQ73" i="1"/>
  <c r="BD73" i="1" s="1"/>
  <c r="BG73" i="1" s="1"/>
  <c r="AL73" i="1"/>
  <c r="AJ73" i="1" s="1"/>
  <c r="M73" i="1" s="1"/>
  <c r="AZ73" i="1" s="1"/>
  <c r="AB73" i="1"/>
  <c r="AA73" i="1"/>
  <c r="S73" i="1"/>
  <c r="CZ72" i="1"/>
  <c r="CY72" i="1"/>
  <c r="CW72" i="1"/>
  <c r="BL72" i="1"/>
  <c r="BK72" i="1"/>
  <c r="BC72" i="1"/>
  <c r="AW72" i="1"/>
  <c r="AQ72" i="1"/>
  <c r="BD72" i="1" s="1"/>
  <c r="BG72" i="1" s="1"/>
  <c r="AL72" i="1"/>
  <c r="AJ72" i="1" s="1"/>
  <c r="AB72" i="1"/>
  <c r="AA72" i="1"/>
  <c r="S72" i="1"/>
  <c r="CZ60" i="1"/>
  <c r="CY60" i="1"/>
  <c r="CW60" i="1"/>
  <c r="BL60" i="1"/>
  <c r="BK60" i="1"/>
  <c r="BC60" i="1"/>
  <c r="AW60" i="1"/>
  <c r="AQ60" i="1"/>
  <c r="BD60" i="1" s="1"/>
  <c r="BG60" i="1" s="1"/>
  <c r="BJ60" i="1" s="1"/>
  <c r="AL60" i="1"/>
  <c r="AJ60" i="1" s="1"/>
  <c r="Q60" i="1" s="1"/>
  <c r="AB60" i="1"/>
  <c r="AA60" i="1"/>
  <c r="S60" i="1"/>
  <c r="CZ59" i="1"/>
  <c r="CY59" i="1"/>
  <c r="CW59" i="1"/>
  <c r="BL59" i="1"/>
  <c r="BK59" i="1"/>
  <c r="BC59" i="1"/>
  <c r="AW59" i="1"/>
  <c r="AQ59" i="1"/>
  <c r="BD59" i="1" s="1"/>
  <c r="BG59" i="1" s="1"/>
  <c r="BJ59" i="1" s="1"/>
  <c r="AL59" i="1"/>
  <c r="AJ59" i="1" s="1"/>
  <c r="AK59" i="1" s="1"/>
  <c r="AB59" i="1"/>
  <c r="AA59" i="1"/>
  <c r="S59" i="1"/>
  <c r="CZ58" i="1"/>
  <c r="CY58" i="1"/>
  <c r="CW58" i="1"/>
  <c r="BL58" i="1"/>
  <c r="BK58" i="1"/>
  <c r="BC58" i="1"/>
  <c r="AW58" i="1"/>
  <c r="AQ58" i="1"/>
  <c r="BD58" i="1" s="1"/>
  <c r="BG58" i="1" s="1"/>
  <c r="AL58" i="1"/>
  <c r="AJ58" i="1" s="1"/>
  <c r="M58" i="1" s="1"/>
  <c r="AZ58" i="1" s="1"/>
  <c r="AB58" i="1"/>
  <c r="AA58" i="1"/>
  <c r="S58" i="1"/>
  <c r="CZ57" i="1"/>
  <c r="CY57" i="1"/>
  <c r="CW57" i="1"/>
  <c r="BL57" i="1"/>
  <c r="BK57" i="1"/>
  <c r="BC57" i="1"/>
  <c r="AW57" i="1"/>
  <c r="AQ57" i="1"/>
  <c r="BD57" i="1" s="1"/>
  <c r="BG57" i="1" s="1"/>
  <c r="BJ57" i="1" s="1"/>
  <c r="AL57" i="1"/>
  <c r="AJ57" i="1" s="1"/>
  <c r="AB57" i="1"/>
  <c r="AA57" i="1"/>
  <c r="S57" i="1"/>
  <c r="CZ56" i="1"/>
  <c r="CY56" i="1"/>
  <c r="CW56" i="1"/>
  <c r="BL56" i="1"/>
  <c r="BK56" i="1"/>
  <c r="BC56" i="1"/>
  <c r="AW56" i="1"/>
  <c r="AQ56" i="1"/>
  <c r="BD56" i="1" s="1"/>
  <c r="BG56" i="1" s="1"/>
  <c r="AL56" i="1"/>
  <c r="AJ56" i="1" s="1"/>
  <c r="L56" i="1" s="1"/>
  <c r="K56" i="1" s="1"/>
  <c r="AB56" i="1"/>
  <c r="AA56" i="1"/>
  <c r="S56" i="1"/>
  <c r="CZ55" i="1"/>
  <c r="CY55" i="1"/>
  <c r="CW55" i="1"/>
  <c r="BL55" i="1"/>
  <c r="BK55" i="1"/>
  <c r="BC55" i="1"/>
  <c r="AW55" i="1"/>
  <c r="AQ55" i="1"/>
  <c r="BD55" i="1" s="1"/>
  <c r="BG55" i="1" s="1"/>
  <c r="AL55" i="1"/>
  <c r="AJ55" i="1" s="1"/>
  <c r="AB55" i="1"/>
  <c r="AA55" i="1"/>
  <c r="S55" i="1"/>
  <c r="CZ41" i="1"/>
  <c r="CY41" i="1"/>
  <c r="CW41" i="1"/>
  <c r="BL41" i="1"/>
  <c r="BK41" i="1"/>
  <c r="BC41" i="1"/>
  <c r="AW41" i="1"/>
  <c r="AQ41" i="1"/>
  <c r="BD41" i="1" s="1"/>
  <c r="BG41" i="1" s="1"/>
  <c r="BI41" i="1" s="1"/>
  <c r="BM41" i="1" s="1"/>
  <c r="BN41" i="1" s="1"/>
  <c r="AL41" i="1"/>
  <c r="AJ41" i="1" s="1"/>
  <c r="AK41" i="1" s="1"/>
  <c r="AB41" i="1"/>
  <c r="AA41" i="1"/>
  <c r="S41" i="1"/>
  <c r="CZ40" i="1"/>
  <c r="CY40" i="1"/>
  <c r="CW40" i="1"/>
  <c r="BL40" i="1"/>
  <c r="BK40" i="1"/>
  <c r="BC40" i="1"/>
  <c r="AW40" i="1"/>
  <c r="AQ40" i="1"/>
  <c r="BD40" i="1" s="1"/>
  <c r="BG40" i="1" s="1"/>
  <c r="BJ40" i="1" s="1"/>
  <c r="AL40" i="1"/>
  <c r="AJ40" i="1" s="1"/>
  <c r="AB40" i="1"/>
  <c r="AA40" i="1"/>
  <c r="S40" i="1"/>
  <c r="CZ39" i="1"/>
  <c r="CY39" i="1"/>
  <c r="CW39" i="1"/>
  <c r="BL39" i="1"/>
  <c r="BK39" i="1"/>
  <c r="BC39" i="1"/>
  <c r="AW39" i="1"/>
  <c r="AQ39" i="1"/>
  <c r="BD39" i="1" s="1"/>
  <c r="BG39" i="1" s="1"/>
  <c r="AL39" i="1"/>
  <c r="AJ39" i="1" s="1"/>
  <c r="L39" i="1" s="1"/>
  <c r="K39" i="1" s="1"/>
  <c r="AD39" i="1" s="1"/>
  <c r="AB39" i="1"/>
  <c r="AA39" i="1"/>
  <c r="S39" i="1"/>
  <c r="CZ38" i="1"/>
  <c r="CY38" i="1"/>
  <c r="CW38" i="1"/>
  <c r="BL38" i="1"/>
  <c r="BK38" i="1"/>
  <c r="BC38" i="1"/>
  <c r="AW38" i="1"/>
  <c r="AQ38" i="1"/>
  <c r="BD38" i="1" s="1"/>
  <c r="BG38" i="1" s="1"/>
  <c r="AL38" i="1"/>
  <c r="AJ38" i="1" s="1"/>
  <c r="N38" i="1" s="1"/>
  <c r="AB38" i="1"/>
  <c r="AA38" i="1"/>
  <c r="S38" i="1"/>
  <c r="CZ37" i="1"/>
  <c r="CY37" i="1"/>
  <c r="CW37" i="1"/>
  <c r="BL37" i="1"/>
  <c r="BK37" i="1"/>
  <c r="BC37" i="1"/>
  <c r="AW37" i="1"/>
  <c r="AQ37" i="1"/>
  <c r="BD37" i="1" s="1"/>
  <c r="BG37" i="1" s="1"/>
  <c r="AL37" i="1"/>
  <c r="AJ37" i="1" s="1"/>
  <c r="L37" i="1" s="1"/>
  <c r="K37" i="1" s="1"/>
  <c r="AD37" i="1" s="1"/>
  <c r="AB37" i="1"/>
  <c r="AA37" i="1"/>
  <c r="S37" i="1"/>
  <c r="CZ36" i="1"/>
  <c r="CY36" i="1"/>
  <c r="CW36" i="1"/>
  <c r="BL36" i="1"/>
  <c r="BK36" i="1"/>
  <c r="BC36" i="1"/>
  <c r="AW36" i="1"/>
  <c r="AQ36" i="1"/>
  <c r="BD36" i="1" s="1"/>
  <c r="BG36" i="1" s="1"/>
  <c r="BJ36" i="1" s="1"/>
  <c r="AL36" i="1"/>
  <c r="AJ36" i="1" s="1"/>
  <c r="Q36" i="1" s="1"/>
  <c r="AB36" i="1"/>
  <c r="AA36" i="1"/>
  <c r="S36" i="1"/>
  <c r="CZ23" i="1"/>
  <c r="CY23" i="1"/>
  <c r="CW23" i="1"/>
  <c r="BL23" i="1"/>
  <c r="BK23" i="1"/>
  <c r="BC23" i="1"/>
  <c r="AW23" i="1"/>
  <c r="AQ23" i="1"/>
  <c r="BD23" i="1" s="1"/>
  <c r="BG23" i="1" s="1"/>
  <c r="AL23" i="1"/>
  <c r="AJ23" i="1" s="1"/>
  <c r="M23" i="1" s="1"/>
  <c r="AZ23" i="1" s="1"/>
  <c r="AB23" i="1"/>
  <c r="AA23" i="1"/>
  <c r="S23" i="1"/>
  <c r="CZ22" i="1"/>
  <c r="CY22" i="1"/>
  <c r="CW22" i="1"/>
  <c r="BL22" i="1"/>
  <c r="BK22" i="1"/>
  <c r="BC22" i="1"/>
  <c r="AW22" i="1"/>
  <c r="AQ22" i="1"/>
  <c r="BD22" i="1" s="1"/>
  <c r="BG22" i="1" s="1"/>
  <c r="AL22" i="1"/>
  <c r="AJ22" i="1" s="1"/>
  <c r="Q22" i="1" s="1"/>
  <c r="AB22" i="1"/>
  <c r="AA22" i="1"/>
  <c r="S22" i="1"/>
  <c r="CZ21" i="1"/>
  <c r="CY21" i="1"/>
  <c r="CW21" i="1"/>
  <c r="BL21" i="1"/>
  <c r="BK21" i="1"/>
  <c r="BC21" i="1"/>
  <c r="AW21" i="1"/>
  <c r="AQ21" i="1"/>
  <c r="BD21" i="1" s="1"/>
  <c r="BG21" i="1" s="1"/>
  <c r="AL21" i="1"/>
  <c r="AJ21" i="1" s="1"/>
  <c r="Q21" i="1" s="1"/>
  <c r="AB21" i="1"/>
  <c r="AA21" i="1"/>
  <c r="S21" i="1"/>
  <c r="CZ20" i="1"/>
  <c r="CY20" i="1"/>
  <c r="CW20" i="1"/>
  <c r="BL20" i="1"/>
  <c r="BK20" i="1"/>
  <c r="BC20" i="1"/>
  <c r="AW20" i="1"/>
  <c r="AQ20" i="1"/>
  <c r="BD20" i="1" s="1"/>
  <c r="BG20" i="1" s="1"/>
  <c r="BJ20" i="1" s="1"/>
  <c r="AL20" i="1"/>
  <c r="AJ20" i="1" s="1"/>
  <c r="AB20" i="1"/>
  <c r="AA20" i="1"/>
  <c r="S20" i="1"/>
  <c r="CZ19" i="1"/>
  <c r="CY19" i="1"/>
  <c r="CW19" i="1"/>
  <c r="BL19" i="1"/>
  <c r="BK19" i="1"/>
  <c r="BC19" i="1"/>
  <c r="AW19" i="1"/>
  <c r="AQ19" i="1"/>
  <c r="BD19" i="1" s="1"/>
  <c r="BG19" i="1" s="1"/>
  <c r="BJ19" i="1" s="1"/>
  <c r="AL19" i="1"/>
  <c r="AJ19" i="1" s="1"/>
  <c r="AB19" i="1"/>
  <c r="AA19" i="1"/>
  <c r="S19" i="1"/>
  <c r="CZ18" i="1"/>
  <c r="CY18" i="1"/>
  <c r="CW18" i="1"/>
  <c r="BL18" i="1"/>
  <c r="BK18" i="1"/>
  <c r="BC18" i="1"/>
  <c r="AW18" i="1"/>
  <c r="AQ18" i="1"/>
  <c r="BD18" i="1" s="1"/>
  <c r="BG18" i="1" s="1"/>
  <c r="AL18" i="1"/>
  <c r="AJ18" i="1" s="1"/>
  <c r="N18" i="1" s="1"/>
  <c r="AB18" i="1"/>
  <c r="AA18" i="1"/>
  <c r="S18" i="1"/>
  <c r="CX88" i="1" l="1"/>
  <c r="AY88" i="1" s="1"/>
  <c r="BA88" i="1" s="1"/>
  <c r="CX90" i="1"/>
  <c r="AY90" i="1" s="1"/>
  <c r="BA90" i="1" s="1"/>
  <c r="V35" i="1"/>
  <c r="Z87" i="1"/>
  <c r="Z89" i="1"/>
  <c r="CX89" i="1"/>
  <c r="AY89" i="1" s="1"/>
  <c r="BA89" i="1" s="1"/>
  <c r="Z91" i="1"/>
  <c r="V107" i="1"/>
  <c r="Z68" i="1"/>
  <c r="Z70" i="1"/>
  <c r="AK86" i="1"/>
  <c r="Z107" i="1"/>
  <c r="Z102" i="1"/>
  <c r="M86" i="1"/>
  <c r="AZ86" i="1" s="1"/>
  <c r="Z67" i="1"/>
  <c r="CX67" i="1"/>
  <c r="AY67" i="1" s="1"/>
  <c r="BA67" i="1" s="1"/>
  <c r="Z108" i="1"/>
  <c r="V108" i="1"/>
  <c r="N104" i="1"/>
  <c r="AK104" i="1"/>
  <c r="Q104" i="1"/>
  <c r="M104" i="1"/>
  <c r="AZ104" i="1" s="1"/>
  <c r="N108" i="1"/>
  <c r="AK108" i="1"/>
  <c r="Q108" i="1"/>
  <c r="M108" i="1"/>
  <c r="AZ108" i="1" s="1"/>
  <c r="CX102" i="1"/>
  <c r="AY102" i="1" s="1"/>
  <c r="Z31" i="1"/>
  <c r="V54" i="1"/>
  <c r="Z103" i="1"/>
  <c r="CX103" i="1"/>
  <c r="AY103" i="1" s="1"/>
  <c r="BA103" i="1" s="1"/>
  <c r="CX104" i="1"/>
  <c r="AY104" i="1" s="1"/>
  <c r="BA104" i="1" s="1"/>
  <c r="Z106" i="1"/>
  <c r="CX106" i="1"/>
  <c r="AY106" i="1" s="1"/>
  <c r="BA106" i="1" s="1"/>
  <c r="Z101" i="1"/>
  <c r="Z105" i="1"/>
  <c r="CX105" i="1"/>
  <c r="AY105" i="1" s="1"/>
  <c r="BA105" i="1" s="1"/>
  <c r="CX107" i="1"/>
  <c r="AY107" i="1" s="1"/>
  <c r="BA107" i="1" s="1"/>
  <c r="CX108" i="1"/>
  <c r="AY108" i="1" s="1"/>
  <c r="BA108" i="1" s="1"/>
  <c r="CX86" i="1"/>
  <c r="AY86" i="1" s="1"/>
  <c r="BA86" i="1" s="1"/>
  <c r="Z104" i="1"/>
  <c r="BJ108" i="1"/>
  <c r="BI108" i="1"/>
  <c r="BM108" i="1" s="1"/>
  <c r="BN108" i="1" s="1"/>
  <c r="BH108" i="1"/>
  <c r="BJ105" i="1"/>
  <c r="BI105" i="1"/>
  <c r="BM105" i="1" s="1"/>
  <c r="BN105" i="1" s="1"/>
  <c r="BH105" i="1"/>
  <c r="BH107" i="1"/>
  <c r="BJ107" i="1"/>
  <c r="BI107" i="1"/>
  <c r="BM107" i="1" s="1"/>
  <c r="BN107" i="1" s="1"/>
  <c r="L90" i="1"/>
  <c r="K90" i="1" s="1"/>
  <c r="Q90" i="1"/>
  <c r="N90" i="1"/>
  <c r="AK90" i="1"/>
  <c r="M90" i="1"/>
  <c r="AZ90" i="1" s="1"/>
  <c r="N103" i="1"/>
  <c r="M103" i="1"/>
  <c r="AZ103" i="1" s="1"/>
  <c r="L103" i="1"/>
  <c r="K103" i="1" s="1"/>
  <c r="AK103" i="1"/>
  <c r="Q103" i="1"/>
  <c r="L106" i="1"/>
  <c r="K106" i="1" s="1"/>
  <c r="AK106" i="1"/>
  <c r="Q106" i="1"/>
  <c r="N106" i="1"/>
  <c r="M106" i="1"/>
  <c r="AZ106" i="1" s="1"/>
  <c r="BH103" i="1"/>
  <c r="BJ103" i="1"/>
  <c r="BI103" i="1"/>
  <c r="BM103" i="1" s="1"/>
  <c r="BN103" i="1" s="1"/>
  <c r="BJ104" i="1"/>
  <c r="BI104" i="1"/>
  <c r="BM104" i="1" s="1"/>
  <c r="BN104" i="1" s="1"/>
  <c r="BH104" i="1"/>
  <c r="BI106" i="1"/>
  <c r="BM106" i="1" s="1"/>
  <c r="BN106" i="1" s="1"/>
  <c r="BJ106" i="1"/>
  <c r="BH106" i="1"/>
  <c r="Q105" i="1"/>
  <c r="M105" i="1"/>
  <c r="AZ105" i="1" s="1"/>
  <c r="N105" i="1"/>
  <c r="L105" i="1"/>
  <c r="K105" i="1" s="1"/>
  <c r="AK105" i="1"/>
  <c r="N107" i="1"/>
  <c r="M107" i="1"/>
  <c r="AZ107" i="1" s="1"/>
  <c r="L107" i="1"/>
  <c r="K107" i="1" s="1"/>
  <c r="AK107" i="1"/>
  <c r="Q107" i="1"/>
  <c r="CX49" i="1"/>
  <c r="AY49" i="1" s="1"/>
  <c r="BA49" i="1" s="1"/>
  <c r="Z51" i="1"/>
  <c r="CX51" i="1"/>
  <c r="AY51" i="1" s="1"/>
  <c r="BA51" i="1" s="1"/>
  <c r="CX91" i="1"/>
  <c r="AY91" i="1" s="1"/>
  <c r="BA91" i="1" s="1"/>
  <c r="V106" i="1"/>
  <c r="Q86" i="1"/>
  <c r="Q87" i="1"/>
  <c r="Z88" i="1"/>
  <c r="V91" i="1"/>
  <c r="L104" i="1"/>
  <c r="K104" i="1" s="1"/>
  <c r="V105" i="1"/>
  <c r="L108" i="1"/>
  <c r="K108" i="1" s="1"/>
  <c r="BA102" i="1"/>
  <c r="Q31" i="1"/>
  <c r="Z50" i="1"/>
  <c r="CX50" i="1"/>
  <c r="AY50" i="1" s="1"/>
  <c r="BA50" i="1" s="1"/>
  <c r="Z52" i="1"/>
  <c r="CX52" i="1"/>
  <c r="AY52" i="1" s="1"/>
  <c r="BA52" i="1" s="1"/>
  <c r="Z86" i="1"/>
  <c r="Q91" i="1"/>
  <c r="V104" i="1"/>
  <c r="V66" i="1"/>
  <c r="Z85" i="1"/>
  <c r="CX85" i="1"/>
  <c r="AY85" i="1" s="1"/>
  <c r="BA85" i="1" s="1"/>
  <c r="CX87" i="1"/>
  <c r="AY87" i="1" s="1"/>
  <c r="BA87" i="1" s="1"/>
  <c r="Z90" i="1"/>
  <c r="V103" i="1"/>
  <c r="BH90" i="1"/>
  <c r="BI90" i="1"/>
  <c r="BM90" i="1" s="1"/>
  <c r="BN90" i="1" s="1"/>
  <c r="BJ90" i="1"/>
  <c r="BJ91" i="1"/>
  <c r="BI91" i="1"/>
  <c r="BM91" i="1" s="1"/>
  <c r="BN91" i="1" s="1"/>
  <c r="BH91" i="1"/>
  <c r="Q88" i="1"/>
  <c r="AK88" i="1"/>
  <c r="N88" i="1"/>
  <c r="M88" i="1"/>
  <c r="AZ88" i="1" s="1"/>
  <c r="BB88" i="1" s="1"/>
  <c r="L88" i="1"/>
  <c r="K88" i="1" s="1"/>
  <c r="Q68" i="1"/>
  <c r="N68" i="1"/>
  <c r="M68" i="1"/>
  <c r="AZ68" i="1" s="1"/>
  <c r="AK68" i="1"/>
  <c r="L68" i="1"/>
  <c r="K68" i="1" s="1"/>
  <c r="AD68" i="1" s="1"/>
  <c r="L85" i="1"/>
  <c r="K85" i="1" s="1"/>
  <c r="AK85" i="1"/>
  <c r="Q85" i="1"/>
  <c r="N85" i="1"/>
  <c r="M85" i="1"/>
  <c r="AZ85" i="1" s="1"/>
  <c r="BB85" i="1" s="1"/>
  <c r="BJ88" i="1"/>
  <c r="BI88" i="1"/>
  <c r="BM88" i="1" s="1"/>
  <c r="BN88" i="1" s="1"/>
  <c r="BH88" i="1"/>
  <c r="AD90" i="1"/>
  <c r="BJ85" i="1"/>
  <c r="BI85" i="1"/>
  <c r="BM85" i="1" s="1"/>
  <c r="BN85" i="1" s="1"/>
  <c r="BH85" i="1"/>
  <c r="BH86" i="1"/>
  <c r="BI86" i="1"/>
  <c r="BM86" i="1" s="1"/>
  <c r="BN86" i="1" s="1"/>
  <c r="BJ86" i="1"/>
  <c r="BJ87" i="1"/>
  <c r="BI87" i="1"/>
  <c r="BM87" i="1" s="1"/>
  <c r="BN87" i="1" s="1"/>
  <c r="BH87" i="1"/>
  <c r="L89" i="1"/>
  <c r="K89" i="1" s="1"/>
  <c r="AK89" i="1"/>
  <c r="M89" i="1"/>
  <c r="AZ89" i="1" s="1"/>
  <c r="Q89" i="1"/>
  <c r="N89" i="1"/>
  <c r="BJ89" i="1"/>
  <c r="BI89" i="1"/>
  <c r="BM89" i="1" s="1"/>
  <c r="BN89" i="1" s="1"/>
  <c r="BH89" i="1"/>
  <c r="V85" i="1"/>
  <c r="V89" i="1"/>
  <c r="Z97" i="1"/>
  <c r="CX101" i="1"/>
  <c r="AY101" i="1" s="1"/>
  <c r="BA101" i="1" s="1"/>
  <c r="M70" i="1"/>
  <c r="AZ70" i="1" s="1"/>
  <c r="AK87" i="1"/>
  <c r="AK91" i="1"/>
  <c r="CX68" i="1"/>
  <c r="AY68" i="1" s="1"/>
  <c r="BA68" i="1" s="1"/>
  <c r="Q70" i="1"/>
  <c r="Z71" i="1"/>
  <c r="CX71" i="1"/>
  <c r="AY71" i="1" s="1"/>
  <c r="BA71" i="1" s="1"/>
  <c r="L87" i="1"/>
  <c r="K87" i="1" s="1"/>
  <c r="V88" i="1"/>
  <c r="L91" i="1"/>
  <c r="K91" i="1" s="1"/>
  <c r="M87" i="1"/>
  <c r="AZ87" i="1" s="1"/>
  <c r="M91" i="1"/>
  <c r="AZ91" i="1" s="1"/>
  <c r="Q34" i="1"/>
  <c r="Z49" i="1"/>
  <c r="N53" i="1"/>
  <c r="V71" i="1"/>
  <c r="L86" i="1"/>
  <c r="K86" i="1" s="1"/>
  <c r="V87" i="1"/>
  <c r="Z84" i="1"/>
  <c r="Z34" i="1"/>
  <c r="Z53" i="1"/>
  <c r="Z69" i="1"/>
  <c r="CX69" i="1"/>
  <c r="AY69" i="1" s="1"/>
  <c r="BA69" i="1" s="1"/>
  <c r="CX70" i="1"/>
  <c r="AY70" i="1" s="1"/>
  <c r="BA70" i="1" s="1"/>
  <c r="V86" i="1"/>
  <c r="V90" i="1"/>
  <c r="N35" i="1"/>
  <c r="AK35" i="1"/>
  <c r="Q35" i="1"/>
  <c r="BJ71" i="1"/>
  <c r="BI71" i="1"/>
  <c r="BM71" i="1" s="1"/>
  <c r="BN71" i="1" s="1"/>
  <c r="BH71" i="1"/>
  <c r="N51" i="1"/>
  <c r="AK51" i="1"/>
  <c r="Q51" i="1"/>
  <c r="M51" i="1"/>
  <c r="AZ51" i="1" s="1"/>
  <c r="L69" i="1"/>
  <c r="K69" i="1" s="1"/>
  <c r="AK69" i="1"/>
  <c r="Q69" i="1"/>
  <c r="N69" i="1"/>
  <c r="M69" i="1"/>
  <c r="AZ69" i="1" s="1"/>
  <c r="N67" i="1"/>
  <c r="AK67" i="1"/>
  <c r="M67" i="1"/>
  <c r="AZ67" i="1" s="1"/>
  <c r="L67" i="1"/>
  <c r="K67" i="1" s="1"/>
  <c r="Q67" i="1"/>
  <c r="BI69" i="1"/>
  <c r="BM69" i="1" s="1"/>
  <c r="BN69" i="1" s="1"/>
  <c r="BJ69" i="1"/>
  <c r="BH69" i="1"/>
  <c r="BH70" i="1"/>
  <c r="BJ70" i="1"/>
  <c r="BI70" i="1"/>
  <c r="BM70" i="1" s="1"/>
  <c r="BN70" i="1" s="1"/>
  <c r="BJ67" i="1"/>
  <c r="BI67" i="1"/>
  <c r="BM67" i="1" s="1"/>
  <c r="BN67" i="1" s="1"/>
  <c r="BH67" i="1"/>
  <c r="BJ68" i="1"/>
  <c r="BI68" i="1"/>
  <c r="BM68" i="1" s="1"/>
  <c r="BN68" i="1" s="1"/>
  <c r="BH68" i="1"/>
  <c r="AK71" i="1"/>
  <c r="N71" i="1"/>
  <c r="M71" i="1"/>
  <c r="AZ71" i="1" s="1"/>
  <c r="L71" i="1"/>
  <c r="K71" i="1" s="1"/>
  <c r="Q71" i="1"/>
  <c r="Z82" i="1"/>
  <c r="CX82" i="1"/>
  <c r="AY82" i="1" s="1"/>
  <c r="Z32" i="1"/>
  <c r="CX32" i="1"/>
  <c r="AY32" i="1" s="1"/>
  <c r="BA32" i="1" s="1"/>
  <c r="Z48" i="1"/>
  <c r="CX48" i="1"/>
  <c r="AY48" i="1" s="1"/>
  <c r="BA48" i="1" s="1"/>
  <c r="V69" i="1"/>
  <c r="AK49" i="1"/>
  <c r="CX53" i="1"/>
  <c r="AY53" i="1" s="1"/>
  <c r="BA53" i="1" s="1"/>
  <c r="V68" i="1"/>
  <c r="L33" i="1"/>
  <c r="K33" i="1" s="1"/>
  <c r="AD33" i="1" s="1"/>
  <c r="M49" i="1"/>
  <c r="AZ49" i="1" s="1"/>
  <c r="BB49" i="1" s="1"/>
  <c r="AK70" i="1"/>
  <c r="V65" i="1"/>
  <c r="CX31" i="1"/>
  <c r="AY31" i="1" s="1"/>
  <c r="BA31" i="1" s="1"/>
  <c r="N49" i="1"/>
  <c r="M53" i="1"/>
  <c r="AZ53" i="1" s="1"/>
  <c r="BB53" i="1" s="1"/>
  <c r="V67" i="1"/>
  <c r="L70" i="1"/>
  <c r="K70" i="1" s="1"/>
  <c r="Q49" i="1"/>
  <c r="CX33" i="1"/>
  <c r="AY33" i="1" s="1"/>
  <c r="BA33" i="1" s="1"/>
  <c r="Q53" i="1"/>
  <c r="Z54" i="1"/>
  <c r="CX54" i="1"/>
  <c r="AY54" i="1" s="1"/>
  <c r="BA54" i="1" s="1"/>
  <c r="V70" i="1"/>
  <c r="L48" i="1"/>
  <c r="K48" i="1" s="1"/>
  <c r="AK48" i="1"/>
  <c r="Q48" i="1"/>
  <c r="N48" i="1"/>
  <c r="M48" i="1"/>
  <c r="AZ48" i="1" s="1"/>
  <c r="BJ48" i="1"/>
  <c r="BI48" i="1"/>
  <c r="BM48" i="1" s="1"/>
  <c r="BN48" i="1" s="1"/>
  <c r="BH48" i="1"/>
  <c r="L52" i="1"/>
  <c r="K52" i="1" s="1"/>
  <c r="AK52" i="1"/>
  <c r="Q52" i="1"/>
  <c r="N52" i="1"/>
  <c r="M52" i="1"/>
  <c r="AZ52" i="1" s="1"/>
  <c r="AD53" i="1"/>
  <c r="AD49" i="1"/>
  <c r="BH49" i="1"/>
  <c r="BJ49" i="1"/>
  <c r="BI49" i="1"/>
  <c r="BM49" i="1" s="1"/>
  <c r="BN49" i="1" s="1"/>
  <c r="BJ52" i="1"/>
  <c r="BI52" i="1"/>
  <c r="BM52" i="1" s="1"/>
  <c r="BN52" i="1" s="1"/>
  <c r="BH52" i="1"/>
  <c r="BH53" i="1"/>
  <c r="BJ53" i="1"/>
  <c r="BI53" i="1"/>
  <c r="BM53" i="1" s="1"/>
  <c r="BN53" i="1" s="1"/>
  <c r="BJ54" i="1"/>
  <c r="BI54" i="1"/>
  <c r="BM54" i="1" s="1"/>
  <c r="BN54" i="1" s="1"/>
  <c r="BH54" i="1"/>
  <c r="N50" i="1"/>
  <c r="M50" i="1"/>
  <c r="AZ50" i="1" s="1"/>
  <c r="BB50" i="1" s="1"/>
  <c r="L50" i="1"/>
  <c r="K50" i="1" s="1"/>
  <c r="AK50" i="1"/>
  <c r="Q50" i="1"/>
  <c r="BJ50" i="1"/>
  <c r="BI50" i="1"/>
  <c r="BM50" i="1" s="1"/>
  <c r="BN50" i="1" s="1"/>
  <c r="BH50" i="1"/>
  <c r="BJ51" i="1"/>
  <c r="BI51" i="1"/>
  <c r="BM51" i="1" s="1"/>
  <c r="BN51" i="1" s="1"/>
  <c r="BH51" i="1"/>
  <c r="N54" i="1"/>
  <c r="M54" i="1"/>
  <c r="AZ54" i="1" s="1"/>
  <c r="L54" i="1"/>
  <c r="K54" i="1" s="1"/>
  <c r="AK54" i="1"/>
  <c r="Q54" i="1"/>
  <c r="CX97" i="1"/>
  <c r="AY97" i="1" s="1"/>
  <c r="BA97" i="1" s="1"/>
  <c r="Z99" i="1"/>
  <c r="Z35" i="1"/>
  <c r="V48" i="1"/>
  <c r="L51" i="1"/>
  <c r="K51" i="1" s="1"/>
  <c r="V52" i="1"/>
  <c r="BA82" i="1"/>
  <c r="Z30" i="1"/>
  <c r="CX30" i="1"/>
  <c r="AY30" i="1" s="1"/>
  <c r="BA30" i="1" s="1"/>
  <c r="AK31" i="1"/>
  <c r="M33" i="1"/>
  <c r="AZ33" i="1" s="1"/>
  <c r="AK33" i="1"/>
  <c r="AK34" i="1"/>
  <c r="CX34" i="1"/>
  <c r="AY34" i="1" s="1"/>
  <c r="BA34" i="1" s="1"/>
  <c r="CX35" i="1"/>
  <c r="AY35" i="1" s="1"/>
  <c r="BA35" i="1" s="1"/>
  <c r="V51" i="1"/>
  <c r="Z66" i="1"/>
  <c r="CX66" i="1"/>
  <c r="AY66" i="1" s="1"/>
  <c r="BA66" i="1" s="1"/>
  <c r="V84" i="1"/>
  <c r="N33" i="1"/>
  <c r="AK53" i="1"/>
  <c r="Z100" i="1"/>
  <c r="CX100" i="1"/>
  <c r="AY100" i="1" s="1"/>
  <c r="BA100" i="1" s="1"/>
  <c r="M34" i="1"/>
  <c r="AZ34" i="1" s="1"/>
  <c r="V34" i="1"/>
  <c r="V50" i="1"/>
  <c r="Z65" i="1"/>
  <c r="Z81" i="1"/>
  <c r="CX81" i="1"/>
  <c r="AY81" i="1" s="1"/>
  <c r="BA81" i="1" s="1"/>
  <c r="Z83" i="1"/>
  <c r="Z33" i="1"/>
  <c r="V49" i="1"/>
  <c r="V53" i="1"/>
  <c r="BJ35" i="1"/>
  <c r="BI35" i="1"/>
  <c r="BM35" i="1" s="1"/>
  <c r="BN35" i="1" s="1"/>
  <c r="BH35" i="1"/>
  <c r="BJ32" i="1"/>
  <c r="BI32" i="1"/>
  <c r="BM32" i="1" s="1"/>
  <c r="BN32" i="1" s="1"/>
  <c r="BH32" i="1"/>
  <c r="N99" i="1"/>
  <c r="AK99" i="1"/>
  <c r="Q99" i="1"/>
  <c r="M99" i="1"/>
  <c r="AZ99" i="1" s="1"/>
  <c r="BH30" i="1"/>
  <c r="BJ30" i="1"/>
  <c r="BI30" i="1"/>
  <c r="BM30" i="1" s="1"/>
  <c r="BN30" i="1" s="1"/>
  <c r="Q32" i="1"/>
  <c r="M32" i="1"/>
  <c r="AZ32" i="1" s="1"/>
  <c r="N32" i="1"/>
  <c r="L32" i="1"/>
  <c r="K32" i="1" s="1"/>
  <c r="AK32" i="1"/>
  <c r="L101" i="1"/>
  <c r="K101" i="1" s="1"/>
  <c r="AD101" i="1" s="1"/>
  <c r="Q101" i="1"/>
  <c r="N101" i="1"/>
  <c r="M101" i="1"/>
  <c r="AZ101" i="1" s="1"/>
  <c r="N30" i="1"/>
  <c r="M30" i="1"/>
  <c r="AZ30" i="1" s="1"/>
  <c r="BB30" i="1" s="1"/>
  <c r="L30" i="1"/>
  <c r="K30" i="1" s="1"/>
  <c r="AK30" i="1"/>
  <c r="Q30" i="1"/>
  <c r="BJ31" i="1"/>
  <c r="BI31" i="1"/>
  <c r="BM31" i="1" s="1"/>
  <c r="BN31" i="1" s="1"/>
  <c r="BH31" i="1"/>
  <c r="BI33" i="1"/>
  <c r="BM33" i="1" s="1"/>
  <c r="BN33" i="1" s="1"/>
  <c r="BJ33" i="1"/>
  <c r="BH33" i="1"/>
  <c r="BH34" i="1"/>
  <c r="BJ34" i="1"/>
  <c r="BI34" i="1"/>
  <c r="BM34" i="1" s="1"/>
  <c r="BN34" i="1" s="1"/>
  <c r="Z74" i="1"/>
  <c r="Z93" i="1"/>
  <c r="Z26" i="1"/>
  <c r="Z44" i="1"/>
  <c r="V101" i="1"/>
  <c r="V33" i="1"/>
  <c r="AK97" i="1"/>
  <c r="L31" i="1"/>
  <c r="K31" i="1" s="1"/>
  <c r="V32" i="1"/>
  <c r="L35" i="1"/>
  <c r="K35" i="1" s="1"/>
  <c r="M97" i="1"/>
  <c r="AZ97" i="1" s="1"/>
  <c r="M31" i="1"/>
  <c r="AZ31" i="1" s="1"/>
  <c r="M35" i="1"/>
  <c r="AZ35" i="1" s="1"/>
  <c r="V102" i="1"/>
  <c r="CX21" i="1"/>
  <c r="AY21" i="1" s="1"/>
  <c r="Z23" i="1"/>
  <c r="Z41" i="1"/>
  <c r="Z56" i="1"/>
  <c r="N97" i="1"/>
  <c r="V31" i="1"/>
  <c r="L34" i="1"/>
  <c r="K34" i="1" s="1"/>
  <c r="Q97" i="1"/>
  <c r="Z98" i="1"/>
  <c r="CX98" i="1"/>
  <c r="AY98" i="1" s="1"/>
  <c r="BA98" i="1" s="1"/>
  <c r="CX99" i="1"/>
  <c r="AY99" i="1" s="1"/>
  <c r="BA99" i="1" s="1"/>
  <c r="Z80" i="1"/>
  <c r="CX80" i="1"/>
  <c r="AY80" i="1" s="1"/>
  <c r="BA80" i="1" s="1"/>
  <c r="V30" i="1"/>
  <c r="M84" i="1"/>
  <c r="AZ84" i="1" s="1"/>
  <c r="N84" i="1"/>
  <c r="Q84" i="1"/>
  <c r="BJ102" i="1"/>
  <c r="BI102" i="1"/>
  <c r="BM102" i="1" s="1"/>
  <c r="BN102" i="1" s="1"/>
  <c r="BH102" i="1"/>
  <c r="L100" i="1"/>
  <c r="K100" i="1" s="1"/>
  <c r="AK100" i="1"/>
  <c r="Q100" i="1"/>
  <c r="N100" i="1"/>
  <c r="M100" i="1"/>
  <c r="AZ100" i="1" s="1"/>
  <c r="BH97" i="1"/>
  <c r="BI97" i="1"/>
  <c r="BM97" i="1" s="1"/>
  <c r="BN97" i="1" s="1"/>
  <c r="BJ97" i="1"/>
  <c r="BH101" i="1"/>
  <c r="BJ101" i="1"/>
  <c r="BI101" i="1"/>
  <c r="BM101" i="1" s="1"/>
  <c r="BN101" i="1" s="1"/>
  <c r="BJ100" i="1"/>
  <c r="BI100" i="1"/>
  <c r="BM100" i="1" s="1"/>
  <c r="BN100" i="1" s="1"/>
  <c r="BH100" i="1"/>
  <c r="AK98" i="1"/>
  <c r="N98" i="1"/>
  <c r="M98" i="1"/>
  <c r="AZ98" i="1" s="1"/>
  <c r="L98" i="1"/>
  <c r="K98" i="1" s="1"/>
  <c r="Q98" i="1"/>
  <c r="L80" i="1"/>
  <c r="K80" i="1" s="1"/>
  <c r="AD80" i="1" s="1"/>
  <c r="AK80" i="1"/>
  <c r="Q80" i="1"/>
  <c r="M80" i="1"/>
  <c r="AZ80" i="1" s="1"/>
  <c r="N80" i="1"/>
  <c r="BJ98" i="1"/>
  <c r="BI98" i="1"/>
  <c r="BM98" i="1" s="1"/>
  <c r="BN98" i="1" s="1"/>
  <c r="BH98" i="1"/>
  <c r="BJ99" i="1"/>
  <c r="BI99" i="1"/>
  <c r="BM99" i="1" s="1"/>
  <c r="BN99" i="1" s="1"/>
  <c r="BH99" i="1"/>
  <c r="L82" i="1"/>
  <c r="K82" i="1" s="1"/>
  <c r="AD82" i="1" s="1"/>
  <c r="Q82" i="1"/>
  <c r="M82" i="1"/>
  <c r="AZ82" i="1" s="1"/>
  <c r="BB82" i="1" s="1"/>
  <c r="AD97" i="1"/>
  <c r="N102" i="1"/>
  <c r="M102" i="1"/>
  <c r="AZ102" i="1" s="1"/>
  <c r="BB102" i="1" s="1"/>
  <c r="L102" i="1"/>
  <c r="K102" i="1" s="1"/>
  <c r="AK102" i="1"/>
  <c r="Q102" i="1"/>
  <c r="L18" i="1"/>
  <c r="K18" i="1" s="1"/>
  <c r="AD18" i="1" s="1"/>
  <c r="V83" i="1"/>
  <c r="CX84" i="1"/>
  <c r="AY84" i="1" s="1"/>
  <c r="BA84" i="1" s="1"/>
  <c r="L99" i="1"/>
  <c r="K99" i="1" s="1"/>
  <c r="V100" i="1"/>
  <c r="CX18" i="1"/>
  <c r="AY18" i="1" s="1"/>
  <c r="Z20" i="1"/>
  <c r="Z73" i="1"/>
  <c r="Z28" i="1"/>
  <c r="CX46" i="1"/>
  <c r="AY46" i="1" s="1"/>
  <c r="BA46" i="1" s="1"/>
  <c r="V99" i="1"/>
  <c r="Z36" i="1"/>
  <c r="AK101" i="1"/>
  <c r="Z79" i="1"/>
  <c r="CX79" i="1"/>
  <c r="AY79" i="1" s="1"/>
  <c r="BA79" i="1" s="1"/>
  <c r="V98" i="1"/>
  <c r="Z40" i="1"/>
  <c r="Z59" i="1"/>
  <c r="V78" i="1"/>
  <c r="W78" i="1" s="1"/>
  <c r="X78" i="1" s="1"/>
  <c r="AF78" i="1" s="1"/>
  <c r="Z27" i="1"/>
  <c r="CX29" i="1"/>
  <c r="AY29" i="1" s="1"/>
  <c r="BA29" i="1" s="1"/>
  <c r="CX43" i="1"/>
  <c r="AY43" i="1" s="1"/>
  <c r="BA43" i="1" s="1"/>
  <c r="M39" i="1"/>
  <c r="AZ39" i="1" s="1"/>
  <c r="Z47" i="1"/>
  <c r="CX83" i="1"/>
  <c r="AY83" i="1" s="1"/>
  <c r="BA83" i="1" s="1"/>
  <c r="V97" i="1"/>
  <c r="N63" i="1"/>
  <c r="Q63" i="1"/>
  <c r="M63" i="1"/>
  <c r="AZ63" i="1" s="1"/>
  <c r="AK63" i="1"/>
  <c r="BH83" i="1"/>
  <c r="BJ83" i="1"/>
  <c r="BI83" i="1"/>
  <c r="BM83" i="1" s="1"/>
  <c r="BN83" i="1" s="1"/>
  <c r="N79" i="1"/>
  <c r="M79" i="1"/>
  <c r="AZ79" i="1" s="1"/>
  <c r="L79" i="1"/>
  <c r="K79" i="1" s="1"/>
  <c r="AK79" i="1"/>
  <c r="Q79" i="1"/>
  <c r="BH79" i="1"/>
  <c r="BI79" i="1"/>
  <c r="BM79" i="1" s="1"/>
  <c r="BN79" i="1" s="1"/>
  <c r="BJ79" i="1"/>
  <c r="N83" i="1"/>
  <c r="M83" i="1"/>
  <c r="AZ83" i="1" s="1"/>
  <c r="L83" i="1"/>
  <c r="K83" i="1" s="1"/>
  <c r="AK83" i="1"/>
  <c r="Q83" i="1"/>
  <c r="Q81" i="1"/>
  <c r="N81" i="1"/>
  <c r="M81" i="1"/>
  <c r="AZ81" i="1" s="1"/>
  <c r="BB81" i="1" s="1"/>
  <c r="AK81" i="1"/>
  <c r="L81" i="1"/>
  <c r="K81" i="1" s="1"/>
  <c r="BJ81" i="1"/>
  <c r="BI81" i="1"/>
  <c r="BM81" i="1" s="1"/>
  <c r="BN81" i="1" s="1"/>
  <c r="BH81" i="1"/>
  <c r="BJ80" i="1"/>
  <c r="BI80" i="1"/>
  <c r="BM80" i="1" s="1"/>
  <c r="BN80" i="1" s="1"/>
  <c r="BH80" i="1"/>
  <c r="BJ82" i="1"/>
  <c r="BI82" i="1"/>
  <c r="BM82" i="1" s="1"/>
  <c r="BN82" i="1" s="1"/>
  <c r="BH82" i="1"/>
  <c r="BJ84" i="1"/>
  <c r="BI84" i="1"/>
  <c r="BM84" i="1" s="1"/>
  <c r="BN84" i="1" s="1"/>
  <c r="BH84" i="1"/>
  <c r="Z43" i="1"/>
  <c r="Z63" i="1"/>
  <c r="N82" i="1"/>
  <c r="V82" i="1"/>
  <c r="Z22" i="1"/>
  <c r="CX22" i="1"/>
  <c r="AY22" i="1" s="1"/>
  <c r="BA22" i="1" s="1"/>
  <c r="L58" i="1"/>
  <c r="K58" i="1" s="1"/>
  <c r="AK84" i="1"/>
  <c r="Z62" i="1"/>
  <c r="CX62" i="1"/>
  <c r="AY62" i="1" s="1"/>
  <c r="BA62" i="1" s="1"/>
  <c r="CX63" i="1"/>
  <c r="AY63" i="1" s="1"/>
  <c r="BA63" i="1" s="1"/>
  <c r="V81" i="1"/>
  <c r="L84" i="1"/>
  <c r="K84" i="1" s="1"/>
  <c r="Z75" i="1"/>
  <c r="Z77" i="1"/>
  <c r="CX24" i="1"/>
  <c r="AY24" i="1" s="1"/>
  <c r="BA24" i="1" s="1"/>
  <c r="CX28" i="1"/>
  <c r="AY28" i="1" s="1"/>
  <c r="BA28" i="1" s="1"/>
  <c r="Z42" i="1"/>
  <c r="Z46" i="1"/>
  <c r="CX65" i="1"/>
  <c r="AY65" i="1" s="1"/>
  <c r="BA65" i="1" s="1"/>
  <c r="V80" i="1"/>
  <c r="V23" i="1"/>
  <c r="AK82" i="1"/>
  <c r="Z61" i="1"/>
  <c r="CX61" i="1"/>
  <c r="AY61" i="1" s="1"/>
  <c r="BA61" i="1" s="1"/>
  <c r="Z64" i="1"/>
  <c r="CX64" i="1"/>
  <c r="AY64" i="1" s="1"/>
  <c r="BA64" i="1" s="1"/>
  <c r="V79" i="1"/>
  <c r="N62" i="1"/>
  <c r="Q62" i="1"/>
  <c r="M62" i="1"/>
  <c r="AZ62" i="1" s="1"/>
  <c r="L62" i="1"/>
  <c r="K62" i="1" s="1"/>
  <c r="AK62" i="1"/>
  <c r="BH65" i="1"/>
  <c r="BI65" i="1"/>
  <c r="BM65" i="1" s="1"/>
  <c r="BN65" i="1" s="1"/>
  <c r="BJ65" i="1"/>
  <c r="N65" i="1"/>
  <c r="M65" i="1"/>
  <c r="AZ65" i="1" s="1"/>
  <c r="L65" i="1"/>
  <c r="K65" i="1" s="1"/>
  <c r="AK65" i="1"/>
  <c r="Q65" i="1"/>
  <c r="L57" i="1"/>
  <c r="K57" i="1" s="1"/>
  <c r="AD57" i="1" s="1"/>
  <c r="M57" i="1"/>
  <c r="AZ57" i="1" s="1"/>
  <c r="N61" i="1"/>
  <c r="M61" i="1"/>
  <c r="AZ61" i="1" s="1"/>
  <c r="L61" i="1"/>
  <c r="K61" i="1" s="1"/>
  <c r="AK61" i="1"/>
  <c r="Q61" i="1"/>
  <c r="L64" i="1"/>
  <c r="K64" i="1" s="1"/>
  <c r="M64" i="1"/>
  <c r="AZ64" i="1" s="1"/>
  <c r="AK64" i="1"/>
  <c r="Q64" i="1"/>
  <c r="N64" i="1"/>
  <c r="BJ66" i="1"/>
  <c r="BI66" i="1"/>
  <c r="BM66" i="1" s="1"/>
  <c r="BN66" i="1" s="1"/>
  <c r="BH66" i="1"/>
  <c r="BJ62" i="1"/>
  <c r="BI62" i="1"/>
  <c r="BM62" i="1" s="1"/>
  <c r="BN62" i="1" s="1"/>
  <c r="BH62" i="1"/>
  <c r="N43" i="1"/>
  <c r="Q43" i="1"/>
  <c r="BH61" i="1"/>
  <c r="BI61" i="1"/>
  <c r="BM61" i="1" s="1"/>
  <c r="BN61" i="1" s="1"/>
  <c r="BJ61" i="1"/>
  <c r="BJ64" i="1"/>
  <c r="BI64" i="1"/>
  <c r="BM64" i="1" s="1"/>
  <c r="BN64" i="1" s="1"/>
  <c r="BH64" i="1"/>
  <c r="N42" i="1"/>
  <c r="Q42" i="1"/>
  <c r="M42" i="1"/>
  <c r="AZ42" i="1" s="1"/>
  <c r="BJ63" i="1"/>
  <c r="BI63" i="1"/>
  <c r="BM63" i="1" s="1"/>
  <c r="BN63" i="1" s="1"/>
  <c r="BH63" i="1"/>
  <c r="N66" i="1"/>
  <c r="M66" i="1"/>
  <c r="AZ66" i="1" s="1"/>
  <c r="L66" i="1"/>
  <c r="K66" i="1" s="1"/>
  <c r="AK66" i="1"/>
  <c r="Q66" i="1"/>
  <c r="CX42" i="1"/>
  <c r="AY42" i="1" s="1"/>
  <c r="BA42" i="1" s="1"/>
  <c r="Z45" i="1"/>
  <c r="CX45" i="1"/>
  <c r="AY45" i="1" s="1"/>
  <c r="BA45" i="1" s="1"/>
  <c r="CX47" i="1"/>
  <c r="AY47" i="1" s="1"/>
  <c r="BA47" i="1" s="1"/>
  <c r="L63" i="1"/>
  <c r="K63" i="1" s="1"/>
  <c r="V64" i="1"/>
  <c r="Z72" i="1"/>
  <c r="V74" i="1"/>
  <c r="V96" i="1"/>
  <c r="CX26" i="1"/>
  <c r="AY26" i="1" s="1"/>
  <c r="BA26" i="1" s="1"/>
  <c r="CX20" i="1"/>
  <c r="AY20" i="1" s="1"/>
  <c r="BA20" i="1" s="1"/>
  <c r="BH40" i="1"/>
  <c r="V47" i="1"/>
  <c r="V63" i="1"/>
  <c r="BI40" i="1"/>
  <c r="BM40" i="1" s="1"/>
  <c r="BN40" i="1" s="1"/>
  <c r="AK78" i="1"/>
  <c r="Z25" i="1"/>
  <c r="M46" i="1"/>
  <c r="AZ46" i="1" s="1"/>
  <c r="BB46" i="1" s="1"/>
  <c r="V46" i="1"/>
  <c r="CX44" i="1"/>
  <c r="AY44" i="1" s="1"/>
  <c r="BA44" i="1" s="1"/>
  <c r="Q46" i="1"/>
  <c r="Q47" i="1"/>
  <c r="V62" i="1"/>
  <c r="CX19" i="1"/>
  <c r="AY19" i="1" s="1"/>
  <c r="BA19" i="1" s="1"/>
  <c r="Z60" i="1"/>
  <c r="CX60" i="1"/>
  <c r="AY60" i="1" s="1"/>
  <c r="BA60" i="1" s="1"/>
  <c r="V75" i="1"/>
  <c r="W75" i="1" s="1"/>
  <c r="X75" i="1" s="1"/>
  <c r="T75" i="1" s="1"/>
  <c r="R75" i="1" s="1"/>
  <c r="U75" i="1" s="1"/>
  <c r="V27" i="1"/>
  <c r="V19" i="1"/>
  <c r="Z21" i="1"/>
  <c r="CX40" i="1"/>
  <c r="AY40" i="1" s="1"/>
  <c r="BA40" i="1" s="1"/>
  <c r="AK56" i="1"/>
  <c r="CX56" i="1"/>
  <c r="AY56" i="1" s="1"/>
  <c r="BA56" i="1" s="1"/>
  <c r="Z92" i="1"/>
  <c r="Z29" i="1"/>
  <c r="V61" i="1"/>
  <c r="BJ45" i="1"/>
  <c r="BI45" i="1"/>
  <c r="BM45" i="1" s="1"/>
  <c r="BN45" i="1" s="1"/>
  <c r="BH45" i="1"/>
  <c r="BH46" i="1"/>
  <c r="BI46" i="1"/>
  <c r="BM46" i="1" s="1"/>
  <c r="BN46" i="1" s="1"/>
  <c r="BJ46" i="1"/>
  <c r="BJ47" i="1"/>
  <c r="BI47" i="1"/>
  <c r="BM47" i="1" s="1"/>
  <c r="BN47" i="1" s="1"/>
  <c r="BH47" i="1"/>
  <c r="AK44" i="1"/>
  <c r="Q44" i="1"/>
  <c r="N44" i="1"/>
  <c r="M44" i="1"/>
  <c r="AZ44" i="1" s="1"/>
  <c r="L44" i="1"/>
  <c r="K44" i="1" s="1"/>
  <c r="N24" i="1"/>
  <c r="AK24" i="1"/>
  <c r="Q24" i="1"/>
  <c r="M24" i="1"/>
  <c r="AZ24" i="1" s="1"/>
  <c r="BJ44" i="1"/>
  <c r="BI44" i="1"/>
  <c r="BM44" i="1" s="1"/>
  <c r="BN44" i="1" s="1"/>
  <c r="BH44" i="1"/>
  <c r="BJ78" i="1"/>
  <c r="BI78" i="1"/>
  <c r="BM78" i="1" s="1"/>
  <c r="BN78" i="1" s="1"/>
  <c r="BH78" i="1"/>
  <c r="BH42" i="1"/>
  <c r="BI42" i="1"/>
  <c r="BM42" i="1" s="1"/>
  <c r="BN42" i="1" s="1"/>
  <c r="BJ42" i="1"/>
  <c r="BJ43" i="1"/>
  <c r="BI43" i="1"/>
  <c r="BM43" i="1" s="1"/>
  <c r="BN43" i="1" s="1"/>
  <c r="BH43" i="1"/>
  <c r="L45" i="1"/>
  <c r="K45" i="1" s="1"/>
  <c r="M45" i="1"/>
  <c r="AZ45" i="1" s="1"/>
  <c r="AK45" i="1"/>
  <c r="Q45" i="1"/>
  <c r="N45" i="1"/>
  <c r="V45" i="1"/>
  <c r="AK43" i="1"/>
  <c r="AK47" i="1"/>
  <c r="Q25" i="1"/>
  <c r="M28" i="1"/>
  <c r="AZ28" i="1" s="1"/>
  <c r="L43" i="1"/>
  <c r="K43" i="1" s="1"/>
  <c r="V44" i="1"/>
  <c r="L47" i="1"/>
  <c r="K47" i="1" s="1"/>
  <c r="V21" i="1"/>
  <c r="V37" i="1"/>
  <c r="W37" i="1" s="1"/>
  <c r="X37" i="1" s="1"/>
  <c r="V57" i="1"/>
  <c r="Z76" i="1"/>
  <c r="Q28" i="1"/>
  <c r="Q29" i="1"/>
  <c r="AK42" i="1"/>
  <c r="M43" i="1"/>
  <c r="AZ43" i="1" s="1"/>
  <c r="AK46" i="1"/>
  <c r="M47" i="1"/>
  <c r="AZ47" i="1" s="1"/>
  <c r="Z18" i="1"/>
  <c r="Z24" i="1"/>
  <c r="L42" i="1"/>
  <c r="K42" i="1" s="1"/>
  <c r="V43" i="1"/>
  <c r="L46" i="1"/>
  <c r="K46" i="1" s="1"/>
  <c r="V95" i="1"/>
  <c r="V29" i="1"/>
  <c r="Z19" i="1"/>
  <c r="Z38" i="1"/>
  <c r="V40" i="1"/>
  <c r="AK60" i="1"/>
  <c r="CX95" i="1"/>
  <c r="AY95" i="1" s="1"/>
  <c r="BA95" i="1" s="1"/>
  <c r="CX25" i="1"/>
  <c r="AY25" i="1" s="1"/>
  <c r="BA25" i="1" s="1"/>
  <c r="V42" i="1"/>
  <c r="Q40" i="1"/>
  <c r="N40" i="1"/>
  <c r="Q26" i="1"/>
  <c r="N26" i="1"/>
  <c r="AK26" i="1"/>
  <c r="M26" i="1"/>
  <c r="AZ26" i="1" s="1"/>
  <c r="L26" i="1"/>
  <c r="K26" i="1" s="1"/>
  <c r="BJ29" i="1"/>
  <c r="BI29" i="1"/>
  <c r="BM29" i="1" s="1"/>
  <c r="BN29" i="1" s="1"/>
  <c r="BH29" i="1"/>
  <c r="M72" i="1"/>
  <c r="AZ72" i="1" s="1"/>
  <c r="AK72" i="1"/>
  <c r="Q72" i="1"/>
  <c r="N19" i="1"/>
  <c r="Q19" i="1"/>
  <c r="BJ26" i="1"/>
  <c r="BI26" i="1"/>
  <c r="BM26" i="1" s="1"/>
  <c r="BN26" i="1" s="1"/>
  <c r="BH26" i="1"/>
  <c r="BH24" i="1"/>
  <c r="BI24" i="1"/>
  <c r="BM24" i="1" s="1"/>
  <c r="BN24" i="1" s="1"/>
  <c r="BJ24" i="1"/>
  <c r="L27" i="1"/>
  <c r="K27" i="1" s="1"/>
  <c r="AK27" i="1"/>
  <c r="Q27" i="1"/>
  <c r="N27" i="1"/>
  <c r="M27" i="1"/>
  <c r="AZ27" i="1" s="1"/>
  <c r="BJ25" i="1"/>
  <c r="BI25" i="1"/>
  <c r="BM25" i="1" s="1"/>
  <c r="BN25" i="1" s="1"/>
  <c r="BH25" i="1"/>
  <c r="BJ27" i="1"/>
  <c r="BI27" i="1"/>
  <c r="BM27" i="1" s="1"/>
  <c r="BN27" i="1" s="1"/>
  <c r="BH27" i="1"/>
  <c r="BH28" i="1"/>
  <c r="BJ28" i="1"/>
  <c r="BI28" i="1"/>
  <c r="BM28" i="1" s="1"/>
  <c r="BN28" i="1" s="1"/>
  <c r="N75" i="1"/>
  <c r="Z94" i="1"/>
  <c r="CX27" i="1"/>
  <c r="AY27" i="1" s="1"/>
  <c r="BA27" i="1" s="1"/>
  <c r="V36" i="1"/>
  <c r="CX37" i="1"/>
  <c r="AY37" i="1" s="1"/>
  <c r="BA37" i="1" s="1"/>
  <c r="AK38" i="1"/>
  <c r="V38" i="1"/>
  <c r="L41" i="1"/>
  <c r="K41" i="1" s="1"/>
  <c r="AD41" i="1" s="1"/>
  <c r="N56" i="1"/>
  <c r="Z57" i="1"/>
  <c r="CX57" i="1"/>
  <c r="AY57" i="1" s="1"/>
  <c r="Q75" i="1"/>
  <c r="CX75" i="1"/>
  <c r="AY75" i="1" s="1"/>
  <c r="BA75" i="1" s="1"/>
  <c r="AK25" i="1"/>
  <c r="AK29" i="1"/>
  <c r="M75" i="1"/>
  <c r="AZ75" i="1" s="1"/>
  <c r="AK37" i="1"/>
  <c r="Q56" i="1"/>
  <c r="CX78" i="1"/>
  <c r="AY78" i="1" s="1"/>
  <c r="BA78" i="1" s="1"/>
  <c r="AK92" i="1"/>
  <c r="L25" i="1"/>
  <c r="K25" i="1" s="1"/>
  <c r="V26" i="1"/>
  <c r="L29" i="1"/>
  <c r="K29" i="1" s="1"/>
  <c r="M56" i="1"/>
  <c r="AZ56" i="1" s="1"/>
  <c r="V20" i="1"/>
  <c r="BH57" i="1"/>
  <c r="M25" i="1"/>
  <c r="AZ25" i="1" s="1"/>
  <c r="AK28" i="1"/>
  <c r="M29" i="1"/>
  <c r="AZ29" i="1" s="1"/>
  <c r="V55" i="1"/>
  <c r="V56" i="1"/>
  <c r="W56" i="1" s="1"/>
  <c r="X56" i="1" s="1"/>
  <c r="BI57" i="1"/>
  <c r="BM57" i="1" s="1"/>
  <c r="BN57" i="1" s="1"/>
  <c r="CX74" i="1"/>
  <c r="AY74" i="1" s="1"/>
  <c r="BA74" i="1" s="1"/>
  <c r="Z96" i="1"/>
  <c r="CX96" i="1"/>
  <c r="AY96" i="1" s="1"/>
  <c r="BA96" i="1" s="1"/>
  <c r="L24" i="1"/>
  <c r="K24" i="1" s="1"/>
  <c r="V25" i="1"/>
  <c r="L28" i="1"/>
  <c r="K28" i="1" s="1"/>
  <c r="CX36" i="1"/>
  <c r="AY36" i="1" s="1"/>
  <c r="BA36" i="1" s="1"/>
  <c r="L22" i="1"/>
  <c r="K22" i="1" s="1"/>
  <c r="AD22" i="1" s="1"/>
  <c r="CX55" i="1"/>
  <c r="AY55" i="1" s="1"/>
  <c r="BA55" i="1" s="1"/>
  <c r="N57" i="1"/>
  <c r="AK57" i="1"/>
  <c r="M92" i="1"/>
  <c r="AZ92" i="1" s="1"/>
  <c r="Z37" i="1"/>
  <c r="Z39" i="1"/>
  <c r="Q57" i="1"/>
  <c r="Z78" i="1"/>
  <c r="Z95" i="1"/>
  <c r="V24" i="1"/>
  <c r="V28" i="1"/>
  <c r="BI23" i="1"/>
  <c r="BM23" i="1" s="1"/>
  <c r="BN23" i="1" s="1"/>
  <c r="BH23" i="1"/>
  <c r="BJ23" i="1"/>
  <c r="BJ22" i="1"/>
  <c r="BI22" i="1"/>
  <c r="BM22" i="1" s="1"/>
  <c r="BN22" i="1" s="1"/>
  <c r="BH22" i="1"/>
  <c r="BJ55" i="1"/>
  <c r="BI55" i="1"/>
  <c r="BM55" i="1" s="1"/>
  <c r="BN55" i="1" s="1"/>
  <c r="BH55" i="1"/>
  <c r="BJ18" i="1"/>
  <c r="BH18" i="1"/>
  <c r="BI18" i="1"/>
  <c r="BM18" i="1" s="1"/>
  <c r="BN18" i="1" s="1"/>
  <c r="BJ56" i="1"/>
  <c r="BI56" i="1"/>
  <c r="BM56" i="1" s="1"/>
  <c r="BN56" i="1" s="1"/>
  <c r="BH56" i="1"/>
  <c r="BJ21" i="1"/>
  <c r="BI21" i="1"/>
  <c r="BM21" i="1" s="1"/>
  <c r="BN21" i="1" s="1"/>
  <c r="BH21" i="1"/>
  <c r="BJ38" i="1"/>
  <c r="BI38" i="1"/>
  <c r="BM38" i="1" s="1"/>
  <c r="BN38" i="1" s="1"/>
  <c r="BH38" i="1"/>
  <c r="BH58" i="1"/>
  <c r="BJ58" i="1"/>
  <c r="BI58" i="1"/>
  <c r="BM58" i="1" s="1"/>
  <c r="BN58" i="1" s="1"/>
  <c r="N20" i="1"/>
  <c r="M20" i="1"/>
  <c r="AZ20" i="1" s="1"/>
  <c r="BH72" i="1"/>
  <c r="BI72" i="1"/>
  <c r="BM72" i="1" s="1"/>
  <c r="BN72" i="1" s="1"/>
  <c r="N77" i="1"/>
  <c r="AK77" i="1"/>
  <c r="M77" i="1"/>
  <c r="AZ77" i="1" s="1"/>
  <c r="L77" i="1"/>
  <c r="K77" i="1" s="1"/>
  <c r="AK20" i="1"/>
  <c r="BH36" i="1"/>
  <c r="BI39" i="1"/>
  <c r="BM39" i="1" s="1"/>
  <c r="BN39" i="1" s="1"/>
  <c r="BH39" i="1"/>
  <c r="N59" i="1"/>
  <c r="M59" i="1"/>
  <c r="AZ59" i="1" s="1"/>
  <c r="Q59" i="1"/>
  <c r="L59" i="1"/>
  <c r="K59" i="1" s="1"/>
  <c r="CX73" i="1"/>
  <c r="AY73" i="1" s="1"/>
  <c r="V73" i="1"/>
  <c r="AK21" i="1"/>
  <c r="V22" i="1"/>
  <c r="N76" i="1"/>
  <c r="L76" i="1"/>
  <c r="K76" i="1" s="1"/>
  <c r="M76" i="1"/>
  <c r="AZ76" i="1" s="1"/>
  <c r="AK76" i="1"/>
  <c r="AD78" i="1"/>
  <c r="Q20" i="1"/>
  <c r="M21" i="1"/>
  <c r="AZ21" i="1" s="1"/>
  <c r="BB21" i="1" s="1"/>
  <c r="BA21" i="1"/>
  <c r="N22" i="1"/>
  <c r="N37" i="1"/>
  <c r="M37" i="1"/>
  <c r="AZ37" i="1" s="1"/>
  <c r="Q37" i="1"/>
  <c r="CX38" i="1"/>
  <c r="AY38" i="1" s="1"/>
  <c r="BA38" i="1" s="1"/>
  <c r="M40" i="1"/>
  <c r="AZ40" i="1" s="1"/>
  <c r="L40" i="1"/>
  <c r="K40" i="1" s="1"/>
  <c r="AK40" i="1"/>
  <c r="N41" i="1"/>
  <c r="M41" i="1"/>
  <c r="AZ41" i="1" s="1"/>
  <c r="Q41" i="1"/>
  <c r="BI60" i="1"/>
  <c r="BM60" i="1" s="1"/>
  <c r="BN60" i="1" s="1"/>
  <c r="BJ72" i="1"/>
  <c r="N73" i="1"/>
  <c r="Q73" i="1"/>
  <c r="L73" i="1"/>
  <c r="K73" i="1" s="1"/>
  <c r="AK73" i="1"/>
  <c r="BJ77" i="1"/>
  <c r="BH77" i="1"/>
  <c r="CX94" i="1"/>
  <c r="AY94" i="1" s="1"/>
  <c r="BA94" i="1" s="1"/>
  <c r="V94" i="1"/>
  <c r="CX92" i="1"/>
  <c r="AY92" i="1" s="1"/>
  <c r="BA92" i="1" s="1"/>
  <c r="V92" i="1"/>
  <c r="BH19" i="1"/>
  <c r="BI36" i="1"/>
  <c r="BM36" i="1" s="1"/>
  <c r="BN36" i="1" s="1"/>
  <c r="M55" i="1"/>
  <c r="AZ55" i="1" s="1"/>
  <c r="L55" i="1"/>
  <c r="K55" i="1" s="1"/>
  <c r="AD58" i="1"/>
  <c r="V59" i="1"/>
  <c r="CX59" i="1"/>
  <c r="AY59" i="1" s="1"/>
  <c r="BA59" i="1" s="1"/>
  <c r="AK74" i="1"/>
  <c r="M74" i="1"/>
  <c r="AZ74" i="1" s="1"/>
  <c r="L74" i="1"/>
  <c r="K74" i="1" s="1"/>
  <c r="Q74" i="1"/>
  <c r="N74" i="1"/>
  <c r="V18" i="1"/>
  <c r="AK18" i="1"/>
  <c r="Q18" i="1"/>
  <c r="CX23" i="1"/>
  <c r="AY23" i="1" s="1"/>
  <c r="BB23" i="1" s="1"/>
  <c r="Q55" i="1"/>
  <c r="BH60" i="1"/>
  <c r="CX93" i="1"/>
  <c r="AY93" i="1" s="1"/>
  <c r="BA93" i="1" s="1"/>
  <c r="V93" i="1"/>
  <c r="BI37" i="1"/>
  <c r="BM37" i="1" s="1"/>
  <c r="BN37" i="1" s="1"/>
  <c r="BH37" i="1"/>
  <c r="BJ37" i="1"/>
  <c r="CX39" i="1"/>
  <c r="AY39" i="1" s="1"/>
  <c r="BA39" i="1" s="1"/>
  <c r="V39" i="1"/>
  <c r="BH41" i="1"/>
  <c r="BJ41" i="1"/>
  <c r="CX58" i="1"/>
  <c r="AY58" i="1" s="1"/>
  <c r="BA58" i="1" s="1"/>
  <c r="V58" i="1"/>
  <c r="BH59" i="1"/>
  <c r="Q23" i="1"/>
  <c r="L23" i="1"/>
  <c r="K23" i="1" s="1"/>
  <c r="BI20" i="1"/>
  <c r="BM20" i="1" s="1"/>
  <c r="BN20" i="1" s="1"/>
  <c r="BH20" i="1"/>
  <c r="BI19" i="1"/>
  <c r="BM19" i="1" s="1"/>
  <c r="BN19" i="1" s="1"/>
  <c r="L36" i="1"/>
  <c r="K36" i="1" s="1"/>
  <c r="AK36" i="1"/>
  <c r="N36" i="1"/>
  <c r="BJ39" i="1"/>
  <c r="N55" i="1"/>
  <c r="Q77" i="1"/>
  <c r="BJ94" i="1"/>
  <c r="BH94" i="1"/>
  <c r="BI94" i="1"/>
  <c r="BM94" i="1" s="1"/>
  <c r="BN94" i="1" s="1"/>
  <c r="L20" i="1"/>
  <c r="K20" i="1" s="1"/>
  <c r="AK55" i="1"/>
  <c r="BJ74" i="1"/>
  <c r="BI74" i="1"/>
  <c r="BM74" i="1" s="1"/>
  <c r="BN74" i="1" s="1"/>
  <c r="BH74" i="1"/>
  <c r="BH76" i="1"/>
  <c r="BJ76" i="1"/>
  <c r="BI76" i="1"/>
  <c r="BM76" i="1" s="1"/>
  <c r="BN76" i="1" s="1"/>
  <c r="M18" i="1"/>
  <c r="AZ18" i="1" s="1"/>
  <c r="L21" i="1"/>
  <c r="K21" i="1" s="1"/>
  <c r="M22" i="1"/>
  <c r="AZ22" i="1" s="1"/>
  <c r="AK22" i="1"/>
  <c r="BJ73" i="1"/>
  <c r="BH73" i="1"/>
  <c r="BI73" i="1"/>
  <c r="BM73" i="1" s="1"/>
  <c r="BN73" i="1" s="1"/>
  <c r="BA18" i="1"/>
  <c r="N21" i="1"/>
  <c r="N23" i="1"/>
  <c r="M19" i="1"/>
  <c r="AZ19" i="1" s="1"/>
  <c r="L19" i="1"/>
  <c r="K19" i="1" s="1"/>
  <c r="AK19" i="1"/>
  <c r="AK23" i="1"/>
  <c r="M36" i="1"/>
  <c r="AZ36" i="1" s="1"/>
  <c r="Q38" i="1"/>
  <c r="M38" i="1"/>
  <c r="AZ38" i="1" s="1"/>
  <c r="L38" i="1"/>
  <c r="K38" i="1" s="1"/>
  <c r="Z55" i="1"/>
  <c r="Z58" i="1"/>
  <c r="BI59" i="1"/>
  <c r="BM59" i="1" s="1"/>
  <c r="BN59" i="1" s="1"/>
  <c r="Q78" i="1"/>
  <c r="N78" i="1"/>
  <c r="M78" i="1"/>
  <c r="AZ78" i="1" s="1"/>
  <c r="CX41" i="1"/>
  <c r="AY41" i="1" s="1"/>
  <c r="BA41" i="1" s="1"/>
  <c r="V41" i="1"/>
  <c r="AD56" i="1"/>
  <c r="N58" i="1"/>
  <c r="AK58" i="1"/>
  <c r="Q58" i="1"/>
  <c r="N60" i="1"/>
  <c r="M60" i="1"/>
  <c r="AZ60" i="1" s="1"/>
  <c r="L60" i="1"/>
  <c r="K60" i="1" s="1"/>
  <c r="BH92" i="1"/>
  <c r="BJ92" i="1"/>
  <c r="BI92" i="1"/>
  <c r="BM92" i="1" s="1"/>
  <c r="BN92" i="1" s="1"/>
  <c r="BJ95" i="1"/>
  <c r="BI95" i="1"/>
  <c r="BM95" i="1" s="1"/>
  <c r="BN95" i="1" s="1"/>
  <c r="BH95" i="1"/>
  <c r="M95" i="1"/>
  <c r="AZ95" i="1" s="1"/>
  <c r="L95" i="1"/>
  <c r="K95" i="1" s="1"/>
  <c r="AK95" i="1"/>
  <c r="Q95" i="1"/>
  <c r="AK39" i="1"/>
  <c r="Q39" i="1"/>
  <c r="N93" i="1"/>
  <c r="L93" i="1"/>
  <c r="K93" i="1" s="1"/>
  <c r="M93" i="1"/>
  <c r="AZ93" i="1" s="1"/>
  <c r="AK93" i="1"/>
  <c r="N39" i="1"/>
  <c r="V60" i="1"/>
  <c r="BI75" i="1"/>
  <c r="BM75" i="1" s="1"/>
  <c r="BN75" i="1" s="1"/>
  <c r="BH75" i="1"/>
  <c r="CX76" i="1"/>
  <c r="AY76" i="1" s="1"/>
  <c r="BA76" i="1" s="1"/>
  <c r="V76" i="1"/>
  <c r="AK94" i="1"/>
  <c r="N94" i="1"/>
  <c r="M94" i="1"/>
  <c r="AZ94" i="1" s="1"/>
  <c r="L94" i="1"/>
  <c r="K94" i="1" s="1"/>
  <c r="AK75" i="1"/>
  <c r="N92" i="1"/>
  <c r="L92" i="1"/>
  <c r="K92" i="1" s="1"/>
  <c r="BJ93" i="1"/>
  <c r="BH93" i="1"/>
  <c r="N96" i="1"/>
  <c r="M96" i="1"/>
  <c r="AZ96" i="1" s="1"/>
  <c r="L96" i="1"/>
  <c r="K96" i="1" s="1"/>
  <c r="AK96" i="1"/>
  <c r="Q96" i="1"/>
  <c r="N72" i="1"/>
  <c r="L72" i="1"/>
  <c r="K72" i="1" s="1"/>
  <c r="CX72" i="1"/>
  <c r="AY72" i="1" s="1"/>
  <c r="BA72" i="1" s="1"/>
  <c r="V72" i="1"/>
  <c r="CX77" i="1"/>
  <c r="AY77" i="1" s="1"/>
  <c r="BA77" i="1" s="1"/>
  <c r="V77" i="1"/>
  <c r="BI93" i="1"/>
  <c r="BM93" i="1" s="1"/>
  <c r="BN93" i="1" s="1"/>
  <c r="BI96" i="1"/>
  <c r="BM96" i="1" s="1"/>
  <c r="BN96" i="1" s="1"/>
  <c r="BH96" i="1"/>
  <c r="BB89" i="1" l="1"/>
  <c r="W107" i="1"/>
  <c r="X107" i="1" s="1"/>
  <c r="BB90" i="1"/>
  <c r="BB97" i="1"/>
  <c r="BB105" i="1"/>
  <c r="W21" i="1"/>
  <c r="X21" i="1" s="1"/>
  <c r="AF21" i="1" s="1"/>
  <c r="BB108" i="1"/>
  <c r="BB107" i="1"/>
  <c r="BB103" i="1"/>
  <c r="BB52" i="1"/>
  <c r="BB101" i="1"/>
  <c r="BB67" i="1"/>
  <c r="BB51" i="1"/>
  <c r="BB106" i="1"/>
  <c r="BB87" i="1"/>
  <c r="BB91" i="1"/>
  <c r="BB33" i="1"/>
  <c r="BB104" i="1"/>
  <c r="BB31" i="1"/>
  <c r="BB98" i="1"/>
  <c r="BB34" i="1"/>
  <c r="BB86" i="1"/>
  <c r="BB100" i="1"/>
  <c r="W103" i="1"/>
  <c r="X103" i="1" s="1"/>
  <c r="T103" i="1" s="1"/>
  <c r="R103" i="1" s="1"/>
  <c r="U103" i="1" s="1"/>
  <c r="O103" i="1" s="1"/>
  <c r="P103" i="1" s="1"/>
  <c r="AD108" i="1"/>
  <c r="W105" i="1"/>
  <c r="X105" i="1" s="1"/>
  <c r="AD104" i="1"/>
  <c r="AD107" i="1"/>
  <c r="T107" i="1"/>
  <c r="R107" i="1" s="1"/>
  <c r="U107" i="1" s="1"/>
  <c r="O107" i="1" s="1"/>
  <c r="P107" i="1" s="1"/>
  <c r="AD106" i="1"/>
  <c r="W108" i="1"/>
  <c r="X108" i="1" s="1"/>
  <c r="AD103" i="1"/>
  <c r="W106" i="1"/>
  <c r="X106" i="1" s="1"/>
  <c r="T106" i="1" s="1"/>
  <c r="R106" i="1" s="1"/>
  <c r="U106" i="1" s="1"/>
  <c r="O106" i="1" s="1"/>
  <c r="P106" i="1" s="1"/>
  <c r="W104" i="1"/>
  <c r="X104" i="1" s="1"/>
  <c r="Y107" i="1"/>
  <c r="AC107" i="1" s="1"/>
  <c r="AF107" i="1"/>
  <c r="AE107" i="1"/>
  <c r="AD105" i="1"/>
  <c r="W102" i="1"/>
  <c r="X102" i="1" s="1"/>
  <c r="AE102" i="1" s="1"/>
  <c r="BB71" i="1"/>
  <c r="W89" i="1"/>
  <c r="X89" i="1" s="1"/>
  <c r="T89" i="1" s="1"/>
  <c r="R89" i="1" s="1"/>
  <c r="U89" i="1" s="1"/>
  <c r="O89" i="1" s="1"/>
  <c r="P89" i="1" s="1"/>
  <c r="AD85" i="1"/>
  <c r="W85" i="1"/>
  <c r="X85" i="1" s="1"/>
  <c r="AD88" i="1"/>
  <c r="W101" i="1"/>
  <c r="X101" i="1" s="1"/>
  <c r="Y101" i="1" s="1"/>
  <c r="AC101" i="1" s="1"/>
  <c r="W90" i="1"/>
  <c r="X90" i="1" s="1"/>
  <c r="W87" i="1"/>
  <c r="X87" i="1" s="1"/>
  <c r="T87" i="1" s="1"/>
  <c r="R87" i="1" s="1"/>
  <c r="U87" i="1" s="1"/>
  <c r="O87" i="1" s="1"/>
  <c r="P87" i="1" s="1"/>
  <c r="AD91" i="1"/>
  <c r="W91" i="1"/>
  <c r="X91" i="1" s="1"/>
  <c r="BB68" i="1"/>
  <c r="BB69" i="1"/>
  <c r="W86" i="1"/>
  <c r="X86" i="1" s="1"/>
  <c r="T86" i="1" s="1"/>
  <c r="R86" i="1" s="1"/>
  <c r="U86" i="1" s="1"/>
  <c r="O86" i="1" s="1"/>
  <c r="P86" i="1" s="1"/>
  <c r="AD86" i="1"/>
  <c r="W88" i="1"/>
  <c r="X88" i="1" s="1"/>
  <c r="BB70" i="1"/>
  <c r="AD89" i="1"/>
  <c r="AD87" i="1"/>
  <c r="W70" i="1"/>
  <c r="X70" i="1" s="1"/>
  <c r="T70" i="1" s="1"/>
  <c r="R70" i="1" s="1"/>
  <c r="U70" i="1" s="1"/>
  <c r="O70" i="1" s="1"/>
  <c r="P70" i="1" s="1"/>
  <c r="AD70" i="1"/>
  <c r="AD71" i="1"/>
  <c r="W68" i="1"/>
  <c r="X68" i="1" s="1"/>
  <c r="BB32" i="1"/>
  <c r="AD67" i="1"/>
  <c r="AD69" i="1"/>
  <c r="BB62" i="1"/>
  <c r="BB48" i="1"/>
  <c r="W40" i="1"/>
  <c r="X40" i="1" s="1"/>
  <c r="Y40" i="1" s="1"/>
  <c r="AC40" i="1" s="1"/>
  <c r="W67" i="1"/>
  <c r="X67" i="1" s="1"/>
  <c r="T67" i="1" s="1"/>
  <c r="R67" i="1" s="1"/>
  <c r="U67" i="1" s="1"/>
  <c r="O67" i="1" s="1"/>
  <c r="P67" i="1" s="1"/>
  <c r="W69" i="1"/>
  <c r="X69" i="1" s="1"/>
  <c r="T69" i="1" s="1"/>
  <c r="R69" i="1" s="1"/>
  <c r="U69" i="1" s="1"/>
  <c r="O69" i="1" s="1"/>
  <c r="P69" i="1" s="1"/>
  <c r="BB95" i="1"/>
  <c r="BB78" i="1"/>
  <c r="BB54" i="1"/>
  <c r="W71" i="1"/>
  <c r="X71" i="1" s="1"/>
  <c r="W50" i="1"/>
  <c r="X50" i="1" s="1"/>
  <c r="T50" i="1" s="1"/>
  <c r="R50" i="1" s="1"/>
  <c r="U50" i="1" s="1"/>
  <c r="O50" i="1" s="1"/>
  <c r="P50" i="1" s="1"/>
  <c r="BB80" i="1"/>
  <c r="W53" i="1"/>
  <c r="X53" i="1" s="1"/>
  <c r="AD54" i="1"/>
  <c r="W49" i="1"/>
  <c r="X49" i="1" s="1"/>
  <c r="W51" i="1"/>
  <c r="X51" i="1" s="1"/>
  <c r="T51" i="1" s="1"/>
  <c r="R51" i="1" s="1"/>
  <c r="U51" i="1" s="1"/>
  <c r="O51" i="1" s="1"/>
  <c r="P51" i="1" s="1"/>
  <c r="O75" i="1"/>
  <c r="P75" i="1" s="1"/>
  <c r="AD50" i="1"/>
  <c r="BB66" i="1"/>
  <c r="W83" i="1"/>
  <c r="X83" i="1" s="1"/>
  <c r="Y83" i="1" s="1"/>
  <c r="AC83" i="1" s="1"/>
  <c r="W54" i="1"/>
  <c r="X54" i="1" s="1"/>
  <c r="T54" i="1" s="1"/>
  <c r="R54" i="1" s="1"/>
  <c r="U54" i="1" s="1"/>
  <c r="O54" i="1" s="1"/>
  <c r="P54" i="1" s="1"/>
  <c r="AD52" i="1"/>
  <c r="W48" i="1"/>
  <c r="X48" i="1" s="1"/>
  <c r="T48" i="1" s="1"/>
  <c r="R48" i="1" s="1"/>
  <c r="U48" i="1" s="1"/>
  <c r="O48" i="1" s="1"/>
  <c r="P48" i="1" s="1"/>
  <c r="W52" i="1"/>
  <c r="X52" i="1" s="1"/>
  <c r="T52" i="1" s="1"/>
  <c r="R52" i="1" s="1"/>
  <c r="U52" i="1" s="1"/>
  <c r="O52" i="1" s="1"/>
  <c r="P52" i="1" s="1"/>
  <c r="BB60" i="1"/>
  <c r="W34" i="1"/>
  <c r="X34" i="1" s="1"/>
  <c r="T34" i="1" s="1"/>
  <c r="R34" i="1" s="1"/>
  <c r="U34" i="1" s="1"/>
  <c r="O34" i="1" s="1"/>
  <c r="P34" i="1" s="1"/>
  <c r="BB35" i="1"/>
  <c r="AD51" i="1"/>
  <c r="AD48" i="1"/>
  <c r="W35" i="1"/>
  <c r="X35" i="1" s="1"/>
  <c r="T35" i="1" s="1"/>
  <c r="R35" i="1" s="1"/>
  <c r="U35" i="1" s="1"/>
  <c r="O35" i="1" s="1"/>
  <c r="P35" i="1" s="1"/>
  <c r="AD35" i="1"/>
  <c r="AD30" i="1"/>
  <c r="AD32" i="1"/>
  <c r="BB96" i="1"/>
  <c r="W19" i="1"/>
  <c r="X19" i="1" s="1"/>
  <c r="T19" i="1" s="1"/>
  <c r="R19" i="1" s="1"/>
  <c r="U19" i="1" s="1"/>
  <c r="O19" i="1" s="1"/>
  <c r="P19" i="1" s="1"/>
  <c r="W57" i="1"/>
  <c r="X57" i="1" s="1"/>
  <c r="T57" i="1" s="1"/>
  <c r="R57" i="1" s="1"/>
  <c r="U57" i="1" s="1"/>
  <c r="O57" i="1" s="1"/>
  <c r="P57" i="1" s="1"/>
  <c r="W32" i="1"/>
  <c r="X32" i="1" s="1"/>
  <c r="BB99" i="1"/>
  <c r="BB47" i="1"/>
  <c r="AD31" i="1"/>
  <c r="W30" i="1"/>
  <c r="X30" i="1" s="1"/>
  <c r="T30" i="1" s="1"/>
  <c r="R30" i="1" s="1"/>
  <c r="U30" i="1" s="1"/>
  <c r="O30" i="1" s="1"/>
  <c r="P30" i="1" s="1"/>
  <c r="W31" i="1"/>
  <c r="X31" i="1" s="1"/>
  <c r="T31" i="1" s="1"/>
  <c r="R31" i="1" s="1"/>
  <c r="U31" i="1" s="1"/>
  <c r="O31" i="1" s="1"/>
  <c r="P31" i="1" s="1"/>
  <c r="BB18" i="1"/>
  <c r="BB29" i="1"/>
  <c r="BB43" i="1"/>
  <c r="BB84" i="1"/>
  <c r="AD34" i="1"/>
  <c r="W33" i="1"/>
  <c r="X33" i="1" s="1"/>
  <c r="BB74" i="1"/>
  <c r="BB25" i="1"/>
  <c r="BB57" i="1"/>
  <c r="W27" i="1"/>
  <c r="X27" i="1" s="1"/>
  <c r="AE27" i="1" s="1"/>
  <c r="W98" i="1"/>
  <c r="X98" i="1" s="1"/>
  <c r="T98" i="1" s="1"/>
  <c r="R98" i="1" s="1"/>
  <c r="U98" i="1" s="1"/>
  <c r="O98" i="1" s="1"/>
  <c r="P98" i="1" s="1"/>
  <c r="AF102" i="1"/>
  <c r="Y102" i="1"/>
  <c r="AC102" i="1" s="1"/>
  <c r="BB39" i="1"/>
  <c r="BB22" i="1"/>
  <c r="W46" i="1"/>
  <c r="X46" i="1" s="1"/>
  <c r="AE46" i="1" s="1"/>
  <c r="BB83" i="1"/>
  <c r="BB79" i="1"/>
  <c r="W100" i="1"/>
  <c r="X100" i="1" s="1"/>
  <c r="T100" i="1" s="1"/>
  <c r="R100" i="1" s="1"/>
  <c r="U100" i="1" s="1"/>
  <c r="O100" i="1" s="1"/>
  <c r="P100" i="1" s="1"/>
  <c r="AD98" i="1"/>
  <c r="BB44" i="1"/>
  <c r="AD99" i="1"/>
  <c r="AD102" i="1"/>
  <c r="T102" i="1"/>
  <c r="R102" i="1" s="1"/>
  <c r="U102" i="1" s="1"/>
  <c r="O102" i="1" s="1"/>
  <c r="P102" i="1" s="1"/>
  <c r="W36" i="1"/>
  <c r="X36" i="1" s="1"/>
  <c r="AF36" i="1" s="1"/>
  <c r="W97" i="1"/>
  <c r="X97" i="1" s="1"/>
  <c r="W99" i="1"/>
  <c r="X99" i="1" s="1"/>
  <c r="BB65" i="1"/>
  <c r="AD100" i="1"/>
  <c r="Y37" i="1"/>
  <c r="AC37" i="1" s="1"/>
  <c r="AF37" i="1"/>
  <c r="T37" i="1"/>
  <c r="R37" i="1" s="1"/>
  <c r="U37" i="1" s="1"/>
  <c r="O37" i="1" s="1"/>
  <c r="P37" i="1" s="1"/>
  <c r="AE37" i="1"/>
  <c r="AD83" i="1"/>
  <c r="BB24" i="1"/>
  <c r="BB61" i="1"/>
  <c r="AD81" i="1"/>
  <c r="AD79" i="1"/>
  <c r="BB94" i="1"/>
  <c r="BB26" i="1"/>
  <c r="W79" i="1"/>
  <c r="X79" i="1" s="1"/>
  <c r="T79" i="1" s="1"/>
  <c r="R79" i="1" s="1"/>
  <c r="U79" i="1" s="1"/>
  <c r="O79" i="1" s="1"/>
  <c r="P79" i="1" s="1"/>
  <c r="W80" i="1"/>
  <c r="X80" i="1" s="1"/>
  <c r="AD84" i="1"/>
  <c r="BB36" i="1"/>
  <c r="BB19" i="1"/>
  <c r="BB28" i="1"/>
  <c r="BB45" i="1"/>
  <c r="W81" i="1"/>
  <c r="X81" i="1" s="1"/>
  <c r="W82" i="1"/>
  <c r="X82" i="1" s="1"/>
  <c r="BB63" i="1"/>
  <c r="W38" i="1"/>
  <c r="X38" i="1" s="1"/>
  <c r="AE38" i="1" s="1"/>
  <c r="BB64" i="1"/>
  <c r="W84" i="1"/>
  <c r="X84" i="1" s="1"/>
  <c r="T84" i="1" s="1"/>
  <c r="R84" i="1" s="1"/>
  <c r="U84" i="1" s="1"/>
  <c r="O84" i="1" s="1"/>
  <c r="P84" i="1" s="1"/>
  <c r="AD64" i="1"/>
  <c r="BB56" i="1"/>
  <c r="BB42" i="1"/>
  <c r="AD61" i="1"/>
  <c r="AD65" i="1"/>
  <c r="W65" i="1"/>
  <c r="X65" i="1" s="1"/>
  <c r="T65" i="1" s="1"/>
  <c r="R65" i="1" s="1"/>
  <c r="U65" i="1" s="1"/>
  <c r="O65" i="1" s="1"/>
  <c r="P65" i="1" s="1"/>
  <c r="AD62" i="1"/>
  <c r="BA57" i="1"/>
  <c r="BB55" i="1"/>
  <c r="W61" i="1"/>
  <c r="X61" i="1" s="1"/>
  <c r="W63" i="1"/>
  <c r="X63" i="1" s="1"/>
  <c r="T63" i="1" s="1"/>
  <c r="R63" i="1" s="1"/>
  <c r="U63" i="1" s="1"/>
  <c r="O63" i="1" s="1"/>
  <c r="P63" i="1" s="1"/>
  <c r="W64" i="1"/>
  <c r="X64" i="1" s="1"/>
  <c r="T64" i="1" s="1"/>
  <c r="R64" i="1" s="1"/>
  <c r="U64" i="1" s="1"/>
  <c r="O64" i="1" s="1"/>
  <c r="P64" i="1" s="1"/>
  <c r="W66" i="1"/>
  <c r="X66" i="1" s="1"/>
  <c r="T66" i="1" s="1"/>
  <c r="R66" i="1" s="1"/>
  <c r="U66" i="1" s="1"/>
  <c r="O66" i="1" s="1"/>
  <c r="P66" i="1" s="1"/>
  <c r="AD66" i="1"/>
  <c r="W62" i="1"/>
  <c r="X62" i="1" s="1"/>
  <c r="BB20" i="1"/>
  <c r="AD63" i="1"/>
  <c r="W96" i="1"/>
  <c r="X96" i="1" s="1"/>
  <c r="AE96" i="1" s="1"/>
  <c r="BB40" i="1"/>
  <c r="Y78" i="1"/>
  <c r="AC78" i="1" s="1"/>
  <c r="W42" i="1"/>
  <c r="X42" i="1" s="1"/>
  <c r="T42" i="1" s="1"/>
  <c r="R42" i="1" s="1"/>
  <c r="U42" i="1" s="1"/>
  <c r="O42" i="1" s="1"/>
  <c r="P42" i="1" s="1"/>
  <c r="T78" i="1"/>
  <c r="R78" i="1" s="1"/>
  <c r="U78" i="1" s="1"/>
  <c r="O78" i="1" s="1"/>
  <c r="P78" i="1" s="1"/>
  <c r="AE78" i="1"/>
  <c r="AG78" i="1" s="1"/>
  <c r="AD45" i="1"/>
  <c r="AD46" i="1"/>
  <c r="AD47" i="1"/>
  <c r="W45" i="1"/>
  <c r="X45" i="1" s="1"/>
  <c r="T45" i="1" s="1"/>
  <c r="R45" i="1" s="1"/>
  <c r="U45" i="1" s="1"/>
  <c r="O45" i="1" s="1"/>
  <c r="P45" i="1" s="1"/>
  <c r="W43" i="1"/>
  <c r="X43" i="1" s="1"/>
  <c r="T43" i="1" s="1"/>
  <c r="R43" i="1" s="1"/>
  <c r="U43" i="1" s="1"/>
  <c r="O43" i="1" s="1"/>
  <c r="P43" i="1" s="1"/>
  <c r="W44" i="1"/>
  <c r="X44" i="1" s="1"/>
  <c r="T44" i="1" s="1"/>
  <c r="R44" i="1" s="1"/>
  <c r="U44" i="1" s="1"/>
  <c r="O44" i="1" s="1"/>
  <c r="P44" i="1" s="1"/>
  <c r="BB27" i="1"/>
  <c r="AD42" i="1"/>
  <c r="AD43" i="1"/>
  <c r="W47" i="1"/>
  <c r="X47" i="1" s="1"/>
  <c r="T47" i="1" s="1"/>
  <c r="R47" i="1" s="1"/>
  <c r="U47" i="1" s="1"/>
  <c r="O47" i="1" s="1"/>
  <c r="P47" i="1" s="1"/>
  <c r="AD44" i="1"/>
  <c r="AD24" i="1"/>
  <c r="AD26" i="1"/>
  <c r="AD27" i="1"/>
  <c r="BB76" i="1"/>
  <c r="AD25" i="1"/>
  <c r="BB75" i="1"/>
  <c r="BB41" i="1"/>
  <c r="BB37" i="1"/>
  <c r="W28" i="1"/>
  <c r="X28" i="1" s="1"/>
  <c r="AD28" i="1"/>
  <c r="W29" i="1"/>
  <c r="X29" i="1" s="1"/>
  <c r="T29" i="1" s="1"/>
  <c r="R29" i="1" s="1"/>
  <c r="U29" i="1" s="1"/>
  <c r="O29" i="1" s="1"/>
  <c r="P29" i="1" s="1"/>
  <c r="AD29" i="1"/>
  <c r="BA23" i="1"/>
  <c r="W24" i="1"/>
  <c r="X24" i="1" s="1"/>
  <c r="W25" i="1"/>
  <c r="X25" i="1" s="1"/>
  <c r="W26" i="1"/>
  <c r="X26" i="1" s="1"/>
  <c r="AD94" i="1"/>
  <c r="W60" i="1"/>
  <c r="X60" i="1" s="1"/>
  <c r="T60" i="1" s="1"/>
  <c r="R60" i="1" s="1"/>
  <c r="U60" i="1" s="1"/>
  <c r="O60" i="1" s="1"/>
  <c r="P60" i="1" s="1"/>
  <c r="Y56" i="1"/>
  <c r="AC56" i="1" s="1"/>
  <c r="AE56" i="1"/>
  <c r="AF56" i="1"/>
  <c r="Y21" i="1"/>
  <c r="AC21" i="1" s="1"/>
  <c r="AD59" i="1"/>
  <c r="W93" i="1"/>
  <c r="X93" i="1" s="1"/>
  <c r="W59" i="1"/>
  <c r="X59" i="1" s="1"/>
  <c r="T59" i="1" s="1"/>
  <c r="R59" i="1" s="1"/>
  <c r="U59" i="1" s="1"/>
  <c r="O59" i="1" s="1"/>
  <c r="P59" i="1" s="1"/>
  <c r="AE19" i="1"/>
  <c r="AD20" i="1"/>
  <c r="AD72" i="1"/>
  <c r="T56" i="1"/>
  <c r="R56" i="1" s="1"/>
  <c r="U56" i="1" s="1"/>
  <c r="O56" i="1" s="1"/>
  <c r="P56" i="1" s="1"/>
  <c r="AD38" i="1"/>
  <c r="BB38" i="1"/>
  <c r="AD73" i="1"/>
  <c r="W22" i="1"/>
  <c r="X22" i="1" s="1"/>
  <c r="AD95" i="1"/>
  <c r="W95" i="1"/>
  <c r="X95" i="1" s="1"/>
  <c r="T95" i="1" s="1"/>
  <c r="R95" i="1" s="1"/>
  <c r="U95" i="1" s="1"/>
  <c r="O95" i="1" s="1"/>
  <c r="P95" i="1" s="1"/>
  <c r="W41" i="1"/>
  <c r="X41" i="1" s="1"/>
  <c r="W74" i="1"/>
  <c r="X74" i="1" s="1"/>
  <c r="T74" i="1" s="1"/>
  <c r="R74" i="1" s="1"/>
  <c r="U74" i="1" s="1"/>
  <c r="O74" i="1" s="1"/>
  <c r="P74" i="1" s="1"/>
  <c r="AD74" i="1"/>
  <c r="AD76" i="1"/>
  <c r="AD77" i="1"/>
  <c r="AD19" i="1"/>
  <c r="AD36" i="1"/>
  <c r="W76" i="1"/>
  <c r="X76" i="1" s="1"/>
  <c r="T76" i="1" s="1"/>
  <c r="R76" i="1" s="1"/>
  <c r="U76" i="1" s="1"/>
  <c r="O76" i="1" s="1"/>
  <c r="P76" i="1" s="1"/>
  <c r="AD55" i="1"/>
  <c r="AD93" i="1"/>
  <c r="BB92" i="1"/>
  <c r="W58" i="1"/>
  <c r="X58" i="1" s="1"/>
  <c r="W94" i="1"/>
  <c r="X94" i="1" s="1"/>
  <c r="W73" i="1"/>
  <c r="X73" i="1" s="1"/>
  <c r="T73" i="1" s="1"/>
  <c r="R73" i="1" s="1"/>
  <c r="U73" i="1" s="1"/>
  <c r="O73" i="1" s="1"/>
  <c r="P73" i="1" s="1"/>
  <c r="BB58" i="1"/>
  <c r="W72" i="1"/>
  <c r="X72" i="1" s="1"/>
  <c r="T72" i="1" s="1"/>
  <c r="R72" i="1" s="1"/>
  <c r="U72" i="1" s="1"/>
  <c r="O72" i="1" s="1"/>
  <c r="P72" i="1" s="1"/>
  <c r="BB77" i="1"/>
  <c r="AD23" i="1"/>
  <c r="W23" i="1"/>
  <c r="X23" i="1" s="1"/>
  <c r="T23" i="1" s="1"/>
  <c r="R23" i="1" s="1"/>
  <c r="U23" i="1" s="1"/>
  <c r="O23" i="1" s="1"/>
  <c r="P23" i="1" s="1"/>
  <c r="W18" i="1"/>
  <c r="X18" i="1" s="1"/>
  <c r="BB59" i="1"/>
  <c r="W92" i="1"/>
  <c r="X92" i="1" s="1"/>
  <c r="AD92" i="1"/>
  <c r="W39" i="1"/>
  <c r="X39" i="1" s="1"/>
  <c r="BB93" i="1"/>
  <c r="AD60" i="1"/>
  <c r="W77" i="1"/>
  <c r="X77" i="1" s="1"/>
  <c r="AD96" i="1"/>
  <c r="W55" i="1"/>
  <c r="X55" i="1" s="1"/>
  <c r="T55" i="1" s="1"/>
  <c r="R55" i="1" s="1"/>
  <c r="U55" i="1" s="1"/>
  <c r="O55" i="1" s="1"/>
  <c r="P55" i="1" s="1"/>
  <c r="AD21" i="1"/>
  <c r="W20" i="1"/>
  <c r="X20" i="1" s="1"/>
  <c r="AD40" i="1"/>
  <c r="Y75" i="1"/>
  <c r="AC75" i="1" s="1"/>
  <c r="AE75" i="1"/>
  <c r="AF75" i="1"/>
  <c r="BB72" i="1"/>
  <c r="BB73" i="1"/>
  <c r="BA73" i="1"/>
  <c r="AE21" i="1" l="1"/>
  <c r="T21" i="1"/>
  <c r="R21" i="1" s="1"/>
  <c r="U21" i="1" s="1"/>
  <c r="O21" i="1" s="1"/>
  <c r="P21" i="1" s="1"/>
  <c r="Y96" i="1"/>
  <c r="AC96" i="1" s="1"/>
  <c r="AF19" i="1"/>
  <c r="AF40" i="1"/>
  <c r="AE57" i="1"/>
  <c r="T38" i="1"/>
  <c r="R38" i="1" s="1"/>
  <c r="U38" i="1" s="1"/>
  <c r="O38" i="1" s="1"/>
  <c r="P38" i="1" s="1"/>
  <c r="AG107" i="1"/>
  <c r="Y105" i="1"/>
  <c r="AC105" i="1" s="1"/>
  <c r="AF105" i="1"/>
  <c r="AE105" i="1"/>
  <c r="AF108" i="1"/>
  <c r="Y108" i="1"/>
  <c r="AC108" i="1" s="1"/>
  <c r="AE108" i="1"/>
  <c r="T108" i="1"/>
  <c r="R108" i="1" s="1"/>
  <c r="U108" i="1" s="1"/>
  <c r="O108" i="1" s="1"/>
  <c r="P108" i="1" s="1"/>
  <c r="AE101" i="1"/>
  <c r="AF104" i="1"/>
  <c r="Y104" i="1"/>
  <c r="AC104" i="1" s="1"/>
  <c r="AE104" i="1"/>
  <c r="Y103" i="1"/>
  <c r="AC103" i="1" s="1"/>
  <c r="AF103" i="1"/>
  <c r="AE103" i="1"/>
  <c r="AE40" i="1"/>
  <c r="AF101" i="1"/>
  <c r="AG101" i="1" s="1"/>
  <c r="AE34" i="1"/>
  <c r="T101" i="1"/>
  <c r="R101" i="1" s="1"/>
  <c r="U101" i="1" s="1"/>
  <c r="O101" i="1" s="1"/>
  <c r="P101" i="1" s="1"/>
  <c r="T105" i="1"/>
  <c r="R105" i="1" s="1"/>
  <c r="U105" i="1" s="1"/>
  <c r="O105" i="1" s="1"/>
  <c r="P105" i="1" s="1"/>
  <c r="AE106" i="1"/>
  <c r="Y106" i="1"/>
  <c r="AC106" i="1" s="1"/>
  <c r="AF106" i="1"/>
  <c r="T104" i="1"/>
  <c r="R104" i="1" s="1"/>
  <c r="U104" i="1" s="1"/>
  <c r="O104" i="1" s="1"/>
  <c r="P104" i="1" s="1"/>
  <c r="Y85" i="1"/>
  <c r="AC85" i="1" s="1"/>
  <c r="AF85" i="1"/>
  <c r="AE85" i="1"/>
  <c r="AF87" i="1"/>
  <c r="Y87" i="1"/>
  <c r="AC87" i="1" s="1"/>
  <c r="AE87" i="1"/>
  <c r="Y86" i="1"/>
  <c r="AC86" i="1" s="1"/>
  <c r="AF86" i="1"/>
  <c r="AE86" i="1"/>
  <c r="T85" i="1"/>
  <c r="R85" i="1" s="1"/>
  <c r="U85" i="1" s="1"/>
  <c r="O85" i="1" s="1"/>
  <c r="P85" i="1" s="1"/>
  <c r="AE90" i="1"/>
  <c r="Y90" i="1"/>
  <c r="AC90" i="1" s="1"/>
  <c r="AF90" i="1"/>
  <c r="T90" i="1"/>
  <c r="R90" i="1" s="1"/>
  <c r="U90" i="1" s="1"/>
  <c r="O90" i="1" s="1"/>
  <c r="P90" i="1" s="1"/>
  <c r="Y89" i="1"/>
  <c r="AC89" i="1" s="1"/>
  <c r="AF89" i="1"/>
  <c r="AE89" i="1"/>
  <c r="Y88" i="1"/>
  <c r="AC88" i="1" s="1"/>
  <c r="AF88" i="1"/>
  <c r="AE88" i="1"/>
  <c r="AF91" i="1"/>
  <c r="Y91" i="1"/>
  <c r="AC91" i="1" s="1"/>
  <c r="AE91" i="1"/>
  <c r="T88" i="1"/>
  <c r="R88" i="1" s="1"/>
  <c r="U88" i="1" s="1"/>
  <c r="O88" i="1" s="1"/>
  <c r="P88" i="1" s="1"/>
  <c r="T91" i="1"/>
  <c r="R91" i="1" s="1"/>
  <c r="U91" i="1" s="1"/>
  <c r="O91" i="1" s="1"/>
  <c r="P91" i="1" s="1"/>
  <c r="AF71" i="1"/>
  <c r="Y71" i="1"/>
  <c r="AC71" i="1" s="1"/>
  <c r="AE71" i="1"/>
  <c r="Y68" i="1"/>
  <c r="AC68" i="1" s="1"/>
  <c r="AF68" i="1"/>
  <c r="T68" i="1"/>
  <c r="R68" i="1" s="1"/>
  <c r="U68" i="1" s="1"/>
  <c r="O68" i="1" s="1"/>
  <c r="P68" i="1" s="1"/>
  <c r="AE68" i="1"/>
  <c r="AF34" i="1"/>
  <c r="AG34" i="1" s="1"/>
  <c r="T71" i="1"/>
  <c r="R71" i="1" s="1"/>
  <c r="U71" i="1" s="1"/>
  <c r="O71" i="1" s="1"/>
  <c r="P71" i="1" s="1"/>
  <c r="AF57" i="1"/>
  <c r="AG57" i="1" s="1"/>
  <c r="AG37" i="1"/>
  <c r="AE69" i="1"/>
  <c r="Y69" i="1"/>
  <c r="AC69" i="1" s="1"/>
  <c r="AF69" i="1"/>
  <c r="Y57" i="1"/>
  <c r="AC57" i="1" s="1"/>
  <c r="T40" i="1"/>
  <c r="R40" i="1" s="1"/>
  <c r="U40" i="1" s="1"/>
  <c r="O40" i="1" s="1"/>
  <c r="P40" i="1" s="1"/>
  <c r="Y70" i="1"/>
  <c r="AC70" i="1" s="1"/>
  <c r="AF70" i="1"/>
  <c r="AE70" i="1"/>
  <c r="AF67" i="1"/>
  <c r="Y67" i="1"/>
  <c r="AC67" i="1" s="1"/>
  <c r="AE67" i="1"/>
  <c r="T36" i="1"/>
  <c r="R36" i="1" s="1"/>
  <c r="U36" i="1" s="1"/>
  <c r="O36" i="1" s="1"/>
  <c r="P36" i="1" s="1"/>
  <c r="T83" i="1"/>
  <c r="R83" i="1" s="1"/>
  <c r="U83" i="1" s="1"/>
  <c r="O83" i="1" s="1"/>
  <c r="P83" i="1" s="1"/>
  <c r="Y34" i="1"/>
  <c r="AC34" i="1" s="1"/>
  <c r="Y52" i="1"/>
  <c r="AC52" i="1" s="1"/>
  <c r="AF52" i="1"/>
  <c r="AE52" i="1"/>
  <c r="Y36" i="1"/>
  <c r="AC36" i="1" s="1"/>
  <c r="AE83" i="1"/>
  <c r="Y48" i="1"/>
  <c r="AC48" i="1" s="1"/>
  <c r="AF48" i="1"/>
  <c r="AG48" i="1" s="1"/>
  <c r="AE48" i="1"/>
  <c r="Y53" i="1"/>
  <c r="AC53" i="1" s="1"/>
  <c r="AF53" i="1"/>
  <c r="AE53" i="1"/>
  <c r="T53" i="1"/>
  <c r="R53" i="1" s="1"/>
  <c r="U53" i="1" s="1"/>
  <c r="O53" i="1" s="1"/>
  <c r="P53" i="1" s="1"/>
  <c r="AE36" i="1"/>
  <c r="Y38" i="1"/>
  <c r="AC38" i="1" s="1"/>
  <c r="AF83" i="1"/>
  <c r="AF38" i="1"/>
  <c r="AF27" i="1"/>
  <c r="Y51" i="1"/>
  <c r="AC51" i="1" s="1"/>
  <c r="AF51" i="1"/>
  <c r="AE51" i="1"/>
  <c r="AF54" i="1"/>
  <c r="AE54" i="1"/>
  <c r="Y54" i="1"/>
  <c r="AC54" i="1" s="1"/>
  <c r="Y49" i="1"/>
  <c r="AC49" i="1" s="1"/>
  <c r="AF49" i="1"/>
  <c r="AE49" i="1"/>
  <c r="T49" i="1"/>
  <c r="R49" i="1" s="1"/>
  <c r="U49" i="1" s="1"/>
  <c r="O49" i="1" s="1"/>
  <c r="P49" i="1" s="1"/>
  <c r="AF50" i="1"/>
  <c r="AE50" i="1"/>
  <c r="Y50" i="1"/>
  <c r="AC50" i="1" s="1"/>
  <c r="Y32" i="1"/>
  <c r="AC32" i="1" s="1"/>
  <c r="AF32" i="1"/>
  <c r="AE32" i="1"/>
  <c r="Y19" i="1"/>
  <c r="AC19" i="1" s="1"/>
  <c r="Y33" i="1"/>
  <c r="AC33" i="1" s="1"/>
  <c r="AF33" i="1"/>
  <c r="AE33" i="1"/>
  <c r="T33" i="1"/>
  <c r="R33" i="1" s="1"/>
  <c r="U33" i="1" s="1"/>
  <c r="O33" i="1" s="1"/>
  <c r="P33" i="1" s="1"/>
  <c r="AF31" i="1"/>
  <c r="Y31" i="1"/>
  <c r="AC31" i="1" s="1"/>
  <c r="AE31" i="1"/>
  <c r="Y27" i="1"/>
  <c r="AC27" i="1" s="1"/>
  <c r="Y30" i="1"/>
  <c r="AC30" i="1" s="1"/>
  <c r="AF30" i="1"/>
  <c r="AE30" i="1"/>
  <c r="AG102" i="1"/>
  <c r="T27" i="1"/>
  <c r="R27" i="1" s="1"/>
  <c r="U27" i="1" s="1"/>
  <c r="O27" i="1" s="1"/>
  <c r="P27" i="1" s="1"/>
  <c r="T32" i="1"/>
  <c r="R32" i="1" s="1"/>
  <c r="U32" i="1" s="1"/>
  <c r="O32" i="1" s="1"/>
  <c r="P32" i="1" s="1"/>
  <c r="AF35" i="1"/>
  <c r="Y35" i="1"/>
  <c r="AC35" i="1" s="1"/>
  <c r="AE35" i="1"/>
  <c r="Y99" i="1"/>
  <c r="AC99" i="1" s="1"/>
  <c r="AF99" i="1"/>
  <c r="AE99" i="1"/>
  <c r="AF98" i="1"/>
  <c r="Y98" i="1"/>
  <c r="AC98" i="1" s="1"/>
  <c r="AE98" i="1"/>
  <c r="AG56" i="1"/>
  <c r="T46" i="1"/>
  <c r="R46" i="1" s="1"/>
  <c r="U46" i="1" s="1"/>
  <c r="O46" i="1" s="1"/>
  <c r="P46" i="1" s="1"/>
  <c r="AF46" i="1"/>
  <c r="AG46" i="1" s="1"/>
  <c r="AE97" i="1"/>
  <c r="Y97" i="1"/>
  <c r="AC97" i="1" s="1"/>
  <c r="AF97" i="1"/>
  <c r="T97" i="1"/>
  <c r="R97" i="1" s="1"/>
  <c r="U97" i="1" s="1"/>
  <c r="O97" i="1" s="1"/>
  <c r="P97" i="1" s="1"/>
  <c r="Y46" i="1"/>
  <c r="AC46" i="1" s="1"/>
  <c r="Y100" i="1"/>
  <c r="AC100" i="1" s="1"/>
  <c r="AE100" i="1"/>
  <c r="AF100" i="1"/>
  <c r="T99" i="1"/>
  <c r="R99" i="1" s="1"/>
  <c r="U99" i="1" s="1"/>
  <c r="O99" i="1" s="1"/>
  <c r="P99" i="1" s="1"/>
  <c r="Y82" i="1"/>
  <c r="AC82" i="1" s="1"/>
  <c r="AF82" i="1"/>
  <c r="AE82" i="1"/>
  <c r="T82" i="1"/>
  <c r="R82" i="1" s="1"/>
  <c r="U82" i="1" s="1"/>
  <c r="O82" i="1" s="1"/>
  <c r="P82" i="1" s="1"/>
  <c r="Y81" i="1"/>
  <c r="AC81" i="1" s="1"/>
  <c r="AF81" i="1"/>
  <c r="AE81" i="1"/>
  <c r="T81" i="1"/>
  <c r="R81" i="1" s="1"/>
  <c r="U81" i="1" s="1"/>
  <c r="O81" i="1" s="1"/>
  <c r="P81" i="1" s="1"/>
  <c r="T96" i="1"/>
  <c r="R96" i="1" s="1"/>
  <c r="U96" i="1" s="1"/>
  <c r="O96" i="1" s="1"/>
  <c r="P96" i="1" s="1"/>
  <c r="AF80" i="1"/>
  <c r="Y80" i="1"/>
  <c r="AC80" i="1" s="1"/>
  <c r="AE80" i="1"/>
  <c r="T80" i="1"/>
  <c r="R80" i="1" s="1"/>
  <c r="U80" i="1" s="1"/>
  <c r="O80" i="1" s="1"/>
  <c r="P80" i="1" s="1"/>
  <c r="AF84" i="1"/>
  <c r="Y84" i="1"/>
  <c r="AC84" i="1" s="1"/>
  <c r="AE84" i="1"/>
  <c r="Y79" i="1"/>
  <c r="AC79" i="1" s="1"/>
  <c r="AE79" i="1"/>
  <c r="AF79" i="1"/>
  <c r="AF96" i="1"/>
  <c r="AG96" i="1" s="1"/>
  <c r="Y61" i="1"/>
  <c r="AC61" i="1" s="1"/>
  <c r="AE61" i="1"/>
  <c r="AF61" i="1"/>
  <c r="T61" i="1"/>
  <c r="R61" i="1" s="1"/>
  <c r="U61" i="1" s="1"/>
  <c r="O61" i="1" s="1"/>
  <c r="P61" i="1" s="1"/>
  <c r="AF62" i="1"/>
  <c r="Y62" i="1"/>
  <c r="AC62" i="1" s="1"/>
  <c r="AE62" i="1"/>
  <c r="AF66" i="1"/>
  <c r="Y66" i="1"/>
  <c r="AC66" i="1" s="1"/>
  <c r="AE66" i="1"/>
  <c r="Y64" i="1"/>
  <c r="AC64" i="1" s="1"/>
  <c r="AF64" i="1"/>
  <c r="AE64" i="1"/>
  <c r="T62" i="1"/>
  <c r="R62" i="1" s="1"/>
  <c r="U62" i="1" s="1"/>
  <c r="O62" i="1" s="1"/>
  <c r="P62" i="1" s="1"/>
  <c r="Y63" i="1"/>
  <c r="AC63" i="1" s="1"/>
  <c r="AF63" i="1"/>
  <c r="AE63" i="1"/>
  <c r="AE65" i="1"/>
  <c r="Y65" i="1"/>
  <c r="AC65" i="1" s="1"/>
  <c r="AF65" i="1"/>
  <c r="AG27" i="1"/>
  <c r="Y44" i="1"/>
  <c r="AC44" i="1" s="1"/>
  <c r="AF44" i="1"/>
  <c r="AE44" i="1"/>
  <c r="AE42" i="1"/>
  <c r="Y42" i="1"/>
  <c r="AC42" i="1" s="1"/>
  <c r="AF42" i="1"/>
  <c r="AF47" i="1"/>
  <c r="Y47" i="1"/>
  <c r="AC47" i="1" s="1"/>
  <c r="AE47" i="1"/>
  <c r="AF43" i="1"/>
  <c r="Y43" i="1"/>
  <c r="AC43" i="1" s="1"/>
  <c r="AE43" i="1"/>
  <c r="Y45" i="1"/>
  <c r="AC45" i="1" s="1"/>
  <c r="AF45" i="1"/>
  <c r="AE45" i="1"/>
  <c r="AF24" i="1"/>
  <c r="Y24" i="1"/>
  <c r="AC24" i="1" s="1"/>
  <c r="AE24" i="1"/>
  <c r="AE28" i="1"/>
  <c r="Y28" i="1"/>
  <c r="AC28" i="1" s="1"/>
  <c r="AF28" i="1"/>
  <c r="Y26" i="1"/>
  <c r="AC26" i="1" s="1"/>
  <c r="AF26" i="1"/>
  <c r="AE26" i="1"/>
  <c r="AF29" i="1"/>
  <c r="Y29" i="1"/>
  <c r="AC29" i="1" s="1"/>
  <c r="AE29" i="1"/>
  <c r="T26" i="1"/>
  <c r="R26" i="1" s="1"/>
  <c r="U26" i="1" s="1"/>
  <c r="O26" i="1" s="1"/>
  <c r="P26" i="1" s="1"/>
  <c r="T28" i="1"/>
  <c r="R28" i="1" s="1"/>
  <c r="U28" i="1" s="1"/>
  <c r="O28" i="1" s="1"/>
  <c r="P28" i="1" s="1"/>
  <c r="AF25" i="1"/>
  <c r="Y25" i="1"/>
  <c r="AC25" i="1" s="1"/>
  <c r="AE25" i="1"/>
  <c r="T25" i="1"/>
  <c r="R25" i="1" s="1"/>
  <c r="U25" i="1" s="1"/>
  <c r="O25" i="1" s="1"/>
  <c r="P25" i="1" s="1"/>
  <c r="T24" i="1"/>
  <c r="R24" i="1" s="1"/>
  <c r="U24" i="1" s="1"/>
  <c r="O24" i="1" s="1"/>
  <c r="P24" i="1" s="1"/>
  <c r="AF94" i="1"/>
  <c r="Y94" i="1"/>
  <c r="AC94" i="1" s="1"/>
  <c r="AE94" i="1"/>
  <c r="Y58" i="1"/>
  <c r="AC58" i="1" s="1"/>
  <c r="AE58" i="1"/>
  <c r="AF58" i="1"/>
  <c r="T58" i="1"/>
  <c r="R58" i="1" s="1"/>
  <c r="U58" i="1" s="1"/>
  <c r="O58" i="1" s="1"/>
  <c r="P58" i="1" s="1"/>
  <c r="AF22" i="1"/>
  <c r="Y22" i="1"/>
  <c r="AC22" i="1" s="1"/>
  <c r="AE22" i="1"/>
  <c r="T22" i="1"/>
  <c r="R22" i="1" s="1"/>
  <c r="U22" i="1" s="1"/>
  <c r="O22" i="1" s="1"/>
  <c r="P22" i="1" s="1"/>
  <c r="Y20" i="1"/>
  <c r="AC20" i="1" s="1"/>
  <c r="AF20" i="1"/>
  <c r="AE20" i="1"/>
  <c r="AF41" i="1"/>
  <c r="Y41" i="1"/>
  <c r="AC41" i="1" s="1"/>
  <c r="AE41" i="1"/>
  <c r="T41" i="1"/>
  <c r="R41" i="1" s="1"/>
  <c r="U41" i="1" s="1"/>
  <c r="O41" i="1" s="1"/>
  <c r="P41" i="1" s="1"/>
  <c r="AF93" i="1"/>
  <c r="Y93" i="1"/>
  <c r="AC93" i="1" s="1"/>
  <c r="AE93" i="1"/>
  <c r="T20" i="1"/>
  <c r="R20" i="1" s="1"/>
  <c r="U20" i="1" s="1"/>
  <c r="O20" i="1" s="1"/>
  <c r="P20" i="1" s="1"/>
  <c r="AG75" i="1"/>
  <c r="AF55" i="1"/>
  <c r="Y55" i="1"/>
  <c r="AC55" i="1" s="1"/>
  <c r="AE55" i="1"/>
  <c r="Y39" i="1"/>
  <c r="AC39" i="1" s="1"/>
  <c r="AF39" i="1"/>
  <c r="AE39" i="1"/>
  <c r="T39" i="1"/>
  <c r="R39" i="1" s="1"/>
  <c r="U39" i="1" s="1"/>
  <c r="O39" i="1" s="1"/>
  <c r="P39" i="1" s="1"/>
  <c r="T93" i="1"/>
  <c r="R93" i="1" s="1"/>
  <c r="U93" i="1" s="1"/>
  <c r="O93" i="1" s="1"/>
  <c r="P93" i="1" s="1"/>
  <c r="AG36" i="1"/>
  <c r="AF95" i="1"/>
  <c r="AE95" i="1"/>
  <c r="Y95" i="1"/>
  <c r="AC95" i="1" s="1"/>
  <c r="AF60" i="1"/>
  <c r="Y60" i="1"/>
  <c r="AC60" i="1" s="1"/>
  <c r="AE60" i="1"/>
  <c r="AF77" i="1"/>
  <c r="Y77" i="1"/>
  <c r="AC77" i="1" s="1"/>
  <c r="AE77" i="1"/>
  <c r="Y72" i="1"/>
  <c r="AC72" i="1" s="1"/>
  <c r="AF72" i="1"/>
  <c r="AE72" i="1"/>
  <c r="AG38" i="1"/>
  <c r="AG40" i="1"/>
  <c r="Y18" i="1"/>
  <c r="AC18" i="1" s="1"/>
  <c r="AF18" i="1"/>
  <c r="AE18" i="1"/>
  <c r="T18" i="1"/>
  <c r="R18" i="1" s="1"/>
  <c r="U18" i="1" s="1"/>
  <c r="O18" i="1" s="1"/>
  <c r="P18" i="1" s="1"/>
  <c r="Y23" i="1"/>
  <c r="AC23" i="1" s="1"/>
  <c r="AF23" i="1"/>
  <c r="AE23" i="1"/>
  <c r="AF73" i="1"/>
  <c r="Y73" i="1"/>
  <c r="AC73" i="1" s="1"/>
  <c r="AE73" i="1"/>
  <c r="AG19" i="1"/>
  <c r="T94" i="1"/>
  <c r="R94" i="1" s="1"/>
  <c r="U94" i="1" s="1"/>
  <c r="O94" i="1" s="1"/>
  <c r="P94" i="1" s="1"/>
  <c r="AF59" i="1"/>
  <c r="Y59" i="1"/>
  <c r="AC59" i="1" s="1"/>
  <c r="AE59" i="1"/>
  <c r="Y92" i="1"/>
  <c r="AC92" i="1" s="1"/>
  <c r="AF92" i="1"/>
  <c r="AE92" i="1"/>
  <c r="AE76" i="1"/>
  <c r="Y76" i="1"/>
  <c r="AC76" i="1" s="1"/>
  <c r="AF76" i="1"/>
  <c r="AF74" i="1"/>
  <c r="Y74" i="1"/>
  <c r="AC74" i="1" s="1"/>
  <c r="AE74" i="1"/>
  <c r="T92" i="1"/>
  <c r="R92" i="1" s="1"/>
  <c r="U92" i="1" s="1"/>
  <c r="O92" i="1" s="1"/>
  <c r="P92" i="1" s="1"/>
  <c r="T77" i="1"/>
  <c r="R77" i="1" s="1"/>
  <c r="U77" i="1" s="1"/>
  <c r="O77" i="1" s="1"/>
  <c r="P77" i="1" s="1"/>
  <c r="AG21" i="1"/>
  <c r="AG99" i="1" l="1"/>
  <c r="AG31" i="1"/>
  <c r="AG91" i="1"/>
  <c r="AG108" i="1"/>
  <c r="AG87" i="1"/>
  <c r="AG105" i="1"/>
  <c r="AG104" i="1"/>
  <c r="AG89" i="1"/>
  <c r="AG86" i="1"/>
  <c r="AG69" i="1"/>
  <c r="AG106" i="1"/>
  <c r="AG103" i="1"/>
  <c r="AG90" i="1"/>
  <c r="AG53" i="1"/>
  <c r="AG52" i="1"/>
  <c r="AG85" i="1"/>
  <c r="AG88" i="1"/>
  <c r="AG54" i="1"/>
  <c r="AG83" i="1"/>
  <c r="AG68" i="1"/>
  <c r="AG67" i="1"/>
  <c r="AG70" i="1"/>
  <c r="AG71" i="1"/>
  <c r="AG30" i="1"/>
  <c r="AG33" i="1"/>
  <c r="AG50" i="1"/>
  <c r="AG51" i="1"/>
  <c r="AG49" i="1"/>
  <c r="AG32" i="1"/>
  <c r="AG97" i="1"/>
  <c r="AG35" i="1"/>
  <c r="AG79" i="1"/>
  <c r="AG82" i="1"/>
  <c r="AG26" i="1"/>
  <c r="AG64" i="1"/>
  <c r="AG98" i="1"/>
  <c r="AG84" i="1"/>
  <c r="AG100" i="1"/>
  <c r="AG63" i="1"/>
  <c r="AG66" i="1"/>
  <c r="AG81" i="1"/>
  <c r="AG80" i="1"/>
  <c r="AG65" i="1"/>
  <c r="AG61" i="1"/>
  <c r="AG58" i="1"/>
  <c r="AG43" i="1"/>
  <c r="AG44" i="1"/>
  <c r="AG62" i="1"/>
  <c r="AG47" i="1"/>
  <c r="AG25" i="1"/>
  <c r="AG42" i="1"/>
  <c r="AG28" i="1"/>
  <c r="AG45" i="1"/>
  <c r="AG92" i="1"/>
  <c r="AG55" i="1"/>
  <c r="AG22" i="1"/>
  <c r="AG73" i="1"/>
  <c r="AG77" i="1"/>
  <c r="AG41" i="1"/>
  <c r="AG29" i="1"/>
  <c r="AG76" i="1"/>
  <c r="AG24" i="1"/>
  <c r="AG23" i="1"/>
  <c r="AG93" i="1"/>
  <c r="AG74" i="1"/>
  <c r="AG20" i="1"/>
  <c r="AG72" i="1"/>
  <c r="AG59" i="1"/>
  <c r="AG60" i="1"/>
  <c r="AG39" i="1"/>
  <c r="AG18" i="1"/>
  <c r="AG95" i="1"/>
  <c r="AG94" i="1"/>
</calcChain>
</file>

<file path=xl/sharedStrings.xml><?xml version="1.0" encoding="utf-8"?>
<sst xmlns="http://schemas.openxmlformats.org/spreadsheetml/2006/main" count="2493" uniqueCount="807">
  <si>
    <t>File opened</t>
  </si>
  <si>
    <t>2024-08-08 07:38:14</t>
  </si>
  <si>
    <t>Console s/n</t>
  </si>
  <si>
    <t>68C-571070</t>
  </si>
  <si>
    <t>Console ver</t>
  </si>
  <si>
    <t>Bluestem v.2.1.13</t>
  </si>
  <si>
    <t>Scripts ver</t>
  </si>
  <si>
    <t>2024.01  2.1.13, Apr 2024</t>
  </si>
  <si>
    <t>Head s/n</t>
  </si>
  <si>
    <t>68H-581070</t>
  </si>
  <si>
    <t>Head ver</t>
  </si>
  <si>
    <t>1.4.23</t>
  </si>
  <si>
    <t>Head cal</t>
  </si>
  <si>
    <t>{"oxygen": "21", "co2azero": "0.86641", "co2aspan1": "1.00185", "co2aspan2": "-0.0372822", "co2aspan2a": "0.283582", "co2aspan2b": "0.281108", "co2aspanconc1": "2473", "co2aspanconc2": "301.4", "co2bzero": "0.8698", "co2bspan1": "1.00126", "co2bspan2": "-0.0364172", "co2bspan2a": "0.287203", "co2bspan2b": "0.284562", "co2bspanconc1": "2473", "co2bspanconc2": "301.4", "h2oazero": "0.9987", "h2oaspan1": "0.99839", "h2oaspan2": "0", "h2oaspan2a": "0.0625694", "h2oaspan2b": "0.0624686", "h2oaspanconc1": "11.67", "h2oaspanconc2": "0", "h2obzero": "1.01661", "h2obspan1": "0.989552", "h2obspan2": "0", "h2obspan2a": "0.0633649", "h2obspan2b": "0.0627028", "h2obspanconc1": "11.67", "h2obspanconc2": "0", "tazero": "0.151587", "tbzero": "0.202278", "flowmeterzero": "2.50082", "flowazero": "0.35113", "flowbzero": "0.28513", "chamberpressurezero": "2.53755", "ssa_ref": "37544.2", "ssb_ref": "35003.4"}</t>
  </si>
  <si>
    <t>Factory cal date</t>
  </si>
  <si>
    <t>15 Feb 2023</t>
  </si>
  <si>
    <t>CO2 rangematch</t>
  </si>
  <si>
    <t>Fri Sep  1 09:26</t>
  </si>
  <si>
    <t>H2O rangematch</t>
  </si>
  <si>
    <t>Fri Sep  1 09:33</t>
  </si>
  <si>
    <t>Chamber type</t>
  </si>
  <si>
    <t>6800-01</t>
  </si>
  <si>
    <t>Chamber s/n</t>
  </si>
  <si>
    <t>MPF-551068</t>
  </si>
  <si>
    <t>Chamber rev</t>
  </si>
  <si>
    <t>0</t>
  </si>
  <si>
    <t>Chamber cal</t>
  </si>
  <si>
    <t>Fluorometer</t>
  </si>
  <si>
    <t>Flr. Version</t>
  </si>
  <si>
    <t>07:38:14</t>
  </si>
  <si>
    <t>Stability Definition:	gsw (GasEx): Slp&lt;0.05 Std&lt;1 Per=30	A (GasEx): Slp&lt;2 Std&lt;1 Per=30	F (FlrLS): Per=30</t>
  </si>
  <si>
    <t>AvgTime</t>
  </si>
  <si>
    <t>4</t>
  </si>
  <si>
    <t>Oxygen</t>
  </si>
  <si>
    <t>ChambConst</t>
  </si>
  <si>
    <t>Chamber</t>
  </si>
  <si>
    <t>Aperture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</si>
  <si>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</si>
  <si>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</si>
  <si>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</si>
  <si>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</si>
  <si>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</si>
  <si>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</si>
  <si>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</si>
  <si>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</si>
  <si>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UserDefCon</t>
  </si>
  <si>
    <t>TOD</t>
  </si>
  <si>
    <t>8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</si>
  <si>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</si>
  <si>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</si>
  <si>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</si>
  <si>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</si>
  <si>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</si>
  <si>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</si>
  <si>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</si>
  <si>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</si>
  <si>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</si>
  <si>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</si>
  <si>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</si>
  <si>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</si>
  <si>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</si>
  <si>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</si>
  <si>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</si>
  <si>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</si>
  <si>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</si>
  <si>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</si>
  <si>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</si>
  <si>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</si>
  <si>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</si>
  <si>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</si>
  <si>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</si>
  <si>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</si>
  <si>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</si>
  <si>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</si>
  <si>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</si>
  <si>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</si>
  <si>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</si>
  <si>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</si>
  <si>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</si>
  <si>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</si>
  <si>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</si>
  <si>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</si>
  <si>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</si>
  <si>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</si>
  <si>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3.17681 182.885 346.111 583.233 841.022 1038.36 1222.75 1377.35</t>
  </si>
  <si>
    <t>Fs_true</t>
  </si>
  <si>
    <t>-0.111994 204.092 378.484 596.282 805.95 1001.13 1200.53 1400.85</t>
  </si>
  <si>
    <t>leak_wt</t>
  </si>
  <si>
    <t>SysObs</t>
  </si>
  <si>
    <t>GasEx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</si>
  <si>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</si>
  <si>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</si>
  <si>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</si>
  <si>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</si>
  <si>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</si>
  <si>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</si>
  <si>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</si>
  <si>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</si>
  <si>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</si>
  <si>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</si>
  <si>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</si>
  <si>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</si>
  <si>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</si>
  <si>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</si>
  <si>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</si>
  <si>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</si>
  <si>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</si>
  <si>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</si>
  <si>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</si>
  <si>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</si>
  <si>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</si>
  <si>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</si>
  <si>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</si>
  <si>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</si>
  <si>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plot id</t>
  </si>
  <si>
    <t>sample id</t>
  </si>
  <si>
    <t>instrument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</si>
  <si>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</si>
  <si>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</si>
  <si>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</si>
  <si>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</si>
  <si>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</si>
  <si>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</si>
  <si>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</si>
  <si>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</si>
  <si>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</si>
  <si>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</si>
  <si>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</si>
  <si>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</si>
  <si>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</si>
  <si>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</si>
  <si>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</si>
  <si>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</si>
  <si>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</si>
  <si>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</si>
  <si>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</si>
  <si>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</si>
  <si>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</si>
  <si>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</si>
  <si>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</si>
  <si>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</si>
  <si>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</si>
  <si>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</si>
  <si>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</si>
  <si>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</si>
  <si>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</si>
  <si>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</si>
  <si>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</si>
  <si>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</si>
  <si>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</si>
  <si>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</si>
  <si>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</si>
  <si>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</si>
  <si>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</si>
  <si>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</si>
  <si>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</si>
  <si>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</si>
  <si>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</si>
  <si>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</si>
  <si>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</si>
  <si>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</si>
  <si>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</si>
  <si>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alt._Fo'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</si>
  <si>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</si>
  <si>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</si>
  <si>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</si>
  <si>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</si>
  <si>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</si>
  <si>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</si>
  <si>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</si>
  <si>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</si>
  <si>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</si>
  <si>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</si>
  <si>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</si>
  <si>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</si>
  <si>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P1_Fmax</t>
  </si>
  <si>
    <t>T@P1_Fmax</t>
  </si>
  <si>
    <t>Q@P1_Fmax</t>
  </si>
  <si>
    <t>P1_PredF</t>
  </si>
  <si>
    <t>P1_ΔF</t>
  </si>
  <si>
    <t>P2_dur</t>
  </si>
  <si>
    <t>P2_ramp</t>
  </si>
  <si>
    <t>P2_int</t>
  </si>
  <si>
    <t>P2_int_se</t>
  </si>
  <si>
    <t>P2_slp</t>
  </si>
  <si>
    <t>P2_slp_se</t>
  </si>
  <si>
    <t>P2_R2</t>
  </si>
  <si>
    <t>P2_dQdt</t>
  </si>
  <si>
    <t>P3_dur</t>
  </si>
  <si>
    <t>P3_Fmax</t>
  </si>
  <si>
    <t>T@P3_Fmax</t>
  </si>
  <si>
    <t>Q@P3_Fmax</t>
  </si>
  <si>
    <t>P3_PredF</t>
  </si>
  <si>
    <t>P3_ΔF</t>
  </si>
  <si>
    <t>Dur</t>
  </si>
  <si>
    <t>DCo</t>
  </si>
  <si>
    <t>InitSlope</t>
  </si>
  <si>
    <t>F1</t>
  </si>
  <si>
    <t>T@F1</t>
  </si>
  <si>
    <t>T@HIR</t>
  </si>
  <si>
    <t>F2</t>
  </si>
  <si>
    <t>T@F2</t>
  </si>
  <si>
    <t>DCmax</t>
  </si>
  <si>
    <t>T@DCmax</t>
  </si>
  <si>
    <t>PhiPS2_dc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</si>
  <si>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</si>
  <si>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</si>
  <si>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</si>
  <si>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</si>
  <si>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</si>
  <si>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</si>
  <si>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</si>
  <si>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</si>
  <si>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</si>
  <si>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</si>
  <si>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</si>
  <si>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</si>
  <si>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</si>
  <si>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</si>
  <si>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</si>
  <si>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</si>
  <si>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</si>
  <si>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</si>
  <si>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</si>
  <si>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</si>
  <si>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</si>
  <si>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</si>
  <si>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</si>
  <si>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</si>
  <si>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</si>
  <si>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</si>
  <si>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</si>
  <si>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</si>
  <si>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</si>
  <si>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</si>
  <si>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</si>
  <si>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</si>
  <si>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</si>
  <si>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</si>
  <si>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</si>
  <si>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</si>
  <si>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</si>
  <si>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</si>
  <si>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</si>
  <si>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</si>
  <si>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</si>
  <si>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</si>
  <si>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</si>
  <si>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</si>
  <si>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</si>
  <si>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</si>
  <si>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</si>
  <si>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</si>
  <si>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</si>
  <si>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</si>
  <si>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</si>
  <si>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</si>
  <si>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</si>
  <si>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</si>
  <si>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</si>
  <si>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</si>
  <si>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</si>
  <si>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</si>
  <si>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</si>
  <si>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</si>
  <si>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</si>
  <si>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</si>
  <si>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</si>
  <si>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</si>
  <si>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</si>
  <si>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</si>
  <si>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</si>
  <si>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</si>
  <si>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</si>
  <si>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</si>
  <si>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</si>
  <si>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</si>
  <si>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</si>
  <si>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F:MN</t>
  </si>
  <si>
    <t>F:SLP</t>
  </si>
  <si>
    <t>F:SD</t>
  </si>
  <si>
    <t>F:OK</t>
  </si>
  <si>
    <t>gsw:MN</t>
  </si>
  <si>
    <t>gsw:SLP</t>
  </si>
  <si>
    <t>gsw:SD</t>
  </si>
  <si>
    <t>gsw:OK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</si>
  <si>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</si>
  <si>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</si>
  <si>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</si>
  <si>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</si>
  <si>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</si>
  <si>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</si>
  <si>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</si>
  <si>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</si>
  <si>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</si>
  <si>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</si>
  <si>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</si>
  <si>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</si>
  <si>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</si>
  <si>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</si>
  <si>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</si>
  <si>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</si>
  <si>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</si>
  <si>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</si>
  <si>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</si>
  <si>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</si>
  <si>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</si>
  <si>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</si>
  <si>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</si>
  <si>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</si>
  <si>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</si>
  <si>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</si>
  <si>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</si>
  <si>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</si>
  <si>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</si>
  <si>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</si>
  <si>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</si>
  <si>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</si>
  <si>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</si>
  <si>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</si>
  <si>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</si>
  <si>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</si>
  <si>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</si>
  <si>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</si>
  <si>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</si>
  <si>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</si>
  <si>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</si>
  <si>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</si>
  <si>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</si>
  <si>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</si>
  <si>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</si>
  <si>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</si>
  <si>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</si>
  <si>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</si>
  <si>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</si>
  <si>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</si>
  <si>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</si>
  <si>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</si>
  <si>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</si>
  <si>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</si>
  <si>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</si>
  <si>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</si>
  <si>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</si>
  <si>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</si>
  <si>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</si>
  <si>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</si>
  <si>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</si>
  <si>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</si>
  <si>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</si>
  <si>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</si>
  <si>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</si>
  <si>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</si>
  <si>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</si>
  <si>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</si>
  <si>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</si>
  <si>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</si>
  <si>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</si>
  <si>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</si>
  <si>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</si>
  <si>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</si>
  <si>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</si>
  <si>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</si>
  <si>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</si>
  <si>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</si>
  <si>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</si>
  <si>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</si>
  <si>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</si>
  <si>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</si>
  <si>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</si>
  <si>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</si>
  <si>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</si>
  <si>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</si>
  <si>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</si>
  <si>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</si>
  <si>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</si>
  <si>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</si>
  <si>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</si>
  <si>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</si>
  <si>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</si>
  <si>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</si>
  <si>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</si>
  <si>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</si>
  <si>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</si>
  <si>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</si>
  <si>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</si>
  <si>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</si>
  <si>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</si>
  <si>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</si>
  <si>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</si>
  <si>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</si>
  <si>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</si>
  <si>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</si>
  <si>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</si>
  <si>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</si>
  <si>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</si>
  <si>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</si>
  <si>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</si>
  <si>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</si>
  <si>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ms</t>
  </si>
  <si>
    <t>centimol m⁻² s⁻¹</t>
  </si>
  <si>
    <t>mol m⁻² s⁻²</t>
  </si>
  <si>
    <t>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</si>
  <si>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</si>
  <si>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</si>
  <si>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</si>
  <si>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</si>
  <si>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</si>
  <si>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</si>
  <si>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</si>
  <si>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</si>
  <si>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</si>
  <si>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 xml:space="preserve"> min⁻¹</t>
  </si>
  <si>
    <t>mol m⁻² s⁻¹ min⁻¹</t>
  </si>
  <si>
    <t>V</t>
  </si>
  <si>
    <t>mV</t>
  </si>
  <si>
    <t>mg</t>
  </si>
  <si>
    <t>hrs</t>
  </si>
  <si>
    <t>min</t>
  </si>
  <si>
    <t>20240808 08:50:24</t>
  </si>
  <si>
    <t>08:50:24</t>
  </si>
  <si>
    <t>none</t>
  </si>
  <si>
    <t>R20C</t>
  </si>
  <si>
    <t>a</t>
  </si>
  <si>
    <t>bern3</t>
  </si>
  <si>
    <t>-</t>
  </si>
  <si>
    <t>MPF-559-20240808-08_50_20</t>
  </si>
  <si>
    <t>0: Broadleaf</t>
  </si>
  <si>
    <t>08:50:56</t>
  </si>
  <si>
    <t>2/2</t>
  </si>
  <si>
    <t>11111111</t>
  </si>
  <si>
    <t>oooooooo</t>
  </si>
  <si>
    <t>off</t>
  </si>
  <si>
    <t>20240808 09:05:23</t>
  </si>
  <si>
    <t>09:05:23</t>
  </si>
  <si>
    <t>b</t>
  </si>
  <si>
    <t>MPF-560-20240808-09_05_20</t>
  </si>
  <si>
    <t>09:05:58</t>
  </si>
  <si>
    <t>20240808 09:14:40</t>
  </si>
  <si>
    <t>09:14:40</t>
  </si>
  <si>
    <t>R20S</t>
  </si>
  <si>
    <t>MPF-561-20240808-09_14_36</t>
  </si>
  <si>
    <t>09:15:04</t>
  </si>
  <si>
    <t>20240808 09:20:01</t>
  </si>
  <si>
    <t>09:20:01</t>
  </si>
  <si>
    <t>MPF-562-20240808-09_19_57</t>
  </si>
  <si>
    <t>09:20:25</t>
  </si>
  <si>
    <t>20240808 09:30:13</t>
  </si>
  <si>
    <t>09:30:13</t>
  </si>
  <si>
    <t>R20N</t>
  </si>
  <si>
    <t>MPF-563-20240808-09_30_10</t>
  </si>
  <si>
    <t>09:30:42</t>
  </si>
  <si>
    <t>20240808 09:38:43</t>
  </si>
  <si>
    <t>09:38:43</t>
  </si>
  <si>
    <t>MPF-564-20240808-09_38_40</t>
  </si>
  <si>
    <t>09:39:23</t>
  </si>
  <si>
    <t>20240808 10:34:57</t>
  </si>
  <si>
    <t>10:34:57</t>
  </si>
  <si>
    <t>MPF-565-20240808-10_34_54</t>
  </si>
  <si>
    <t>10:35:36</t>
  </si>
  <si>
    <t>20240808 10:44:55</t>
  </si>
  <si>
    <t>10:44:55</t>
  </si>
  <si>
    <t>MPF-566-20240808-10_44_51</t>
  </si>
  <si>
    <t>10:45:35</t>
  </si>
  <si>
    <t>20240808 10:54:54</t>
  </si>
  <si>
    <t>10:54:54</t>
  </si>
  <si>
    <t>MPF-567-20240808-10_54_51</t>
  </si>
  <si>
    <t>10:55:17</t>
  </si>
  <si>
    <t>20240808 11:02:51</t>
  </si>
  <si>
    <t>11:02:51</t>
  </si>
  <si>
    <t>MPF-568-20240808-11_02_47</t>
  </si>
  <si>
    <t>11:03:23</t>
  </si>
  <si>
    <t>20240808 11:14:18</t>
  </si>
  <si>
    <t>11:14:18</t>
  </si>
  <si>
    <t>MPF-569-20240808-11_14_14</t>
  </si>
  <si>
    <t>11:14:47</t>
  </si>
  <si>
    <t>1/2</t>
  </si>
  <si>
    <t>20240808 11:25:44</t>
  </si>
  <si>
    <t>11:25:44</t>
  </si>
  <si>
    <t>MPF-570-20240808-11_25_40</t>
  </si>
  <si>
    <t>11:26:13</t>
  </si>
  <si>
    <t>20240808 12:48:19</t>
  </si>
  <si>
    <t>12:48:19</t>
  </si>
  <si>
    <t>MPF-571-20240808-12_48_16</t>
  </si>
  <si>
    <t>12:48:51</t>
  </si>
  <si>
    <t>20240808 12:58:31</t>
  </si>
  <si>
    <t>12:58:31</t>
  </si>
  <si>
    <t>MPF-572-20240808-12_58_28</t>
  </si>
  <si>
    <t>12:59:08</t>
  </si>
  <si>
    <t>20240808 13:10:49</t>
  </si>
  <si>
    <t>13:10:49</t>
  </si>
  <si>
    <t>MPF-573-20240808-13_10_46</t>
  </si>
  <si>
    <t>13:11:18</t>
  </si>
  <si>
    <t>20240808 13:21:20</t>
  </si>
  <si>
    <t>13:21:20</t>
  </si>
  <si>
    <t>MPF-574-20240808-13_21_17</t>
  </si>
  <si>
    <t>13:21:53</t>
  </si>
  <si>
    <t>20240808 13:30:52</t>
  </si>
  <si>
    <t>13:30:52</t>
  </si>
  <si>
    <t>MPF-575-20240808-13_30_49</t>
  </si>
  <si>
    <t>13:31:20</t>
  </si>
  <si>
    <t>20240808 13:43:03</t>
  </si>
  <si>
    <t>13:43:03</t>
  </si>
  <si>
    <t>MPF-576-20240808-13_43_00</t>
  </si>
  <si>
    <t>20240808 14:43:39</t>
  </si>
  <si>
    <t>14:43:39</t>
  </si>
  <si>
    <t>MPF-577-20240808-14_43_36</t>
  </si>
  <si>
    <t>14:44:17</t>
  </si>
  <si>
    <t>20240808 14:49:53</t>
  </si>
  <si>
    <t>14:49:53</t>
  </si>
  <si>
    <t>MPF-578-20240808-14_49_50</t>
  </si>
  <si>
    <t>14:50:34</t>
  </si>
  <si>
    <t>20240808 15:04:09</t>
  </si>
  <si>
    <t>15:04:09</t>
  </si>
  <si>
    <t>MPF-579-20240808-15_04_06</t>
  </si>
  <si>
    <t>15:04:40</t>
  </si>
  <si>
    <t>20240808 15:14:17</t>
  </si>
  <si>
    <t>15:14:17</t>
  </si>
  <si>
    <t>MPF-580-20240808-15_14_14</t>
  </si>
  <si>
    <t>15:14:44</t>
  </si>
  <si>
    <t>20240808 15:24:13</t>
  </si>
  <si>
    <t>15:24:13</t>
  </si>
  <si>
    <t>MPF-581-20240808-15_24_10</t>
  </si>
  <si>
    <t>15:24:40</t>
  </si>
  <si>
    <t>20240808 15:32:45</t>
  </si>
  <si>
    <t>15:32:45</t>
  </si>
  <si>
    <t>MPF-582-20240808-15_32_42</t>
  </si>
  <si>
    <t>15:33:10</t>
  </si>
  <si>
    <t>20240808 17:02:51</t>
  </si>
  <si>
    <t>17:02:51</t>
  </si>
  <si>
    <t>MPF-583-20240808-17_02_49</t>
  </si>
  <si>
    <t>17:03:19</t>
  </si>
  <si>
    <t>17:11:12</t>
  </si>
  <si>
    <t>Stability Definition:	gsw (GasEx): Slp&lt;0.05 Std&lt;1 Per=30	A (GasEx): Slp&lt;2 Std&lt;1 Per=30</t>
  </si>
  <si>
    <t>20240808 17:12:05</t>
  </si>
  <si>
    <t>17:12:05</t>
  </si>
  <si>
    <t>MPF-584-20240808-17_12_02</t>
  </si>
  <si>
    <t>17:12:29</t>
  </si>
  <si>
    <t>20240808 17:22:20</t>
  </si>
  <si>
    <t>17:22:20</t>
  </si>
  <si>
    <t>R25S</t>
  </si>
  <si>
    <t>MPF-585-20240808-17_22_17</t>
  </si>
  <si>
    <t>17:22:44</t>
  </si>
  <si>
    <t>20240808 17:28:43</t>
  </si>
  <si>
    <t>17:28:43</t>
  </si>
  <si>
    <t>MPF-586-20240808-17_28_41</t>
  </si>
  <si>
    <t>17:29:10</t>
  </si>
  <si>
    <t>20240808 17:36:13</t>
  </si>
  <si>
    <t>17:36:13</t>
  </si>
  <si>
    <t>MPF-587-20240808-17_36_10</t>
  </si>
  <si>
    <t>17:36:38</t>
  </si>
  <si>
    <t>20240808 17:40:29</t>
  </si>
  <si>
    <t>17:40:29</t>
  </si>
  <si>
    <t>c</t>
  </si>
  <si>
    <t>MPF-588-20240808-17_40_26</t>
  </si>
  <si>
    <t>17:40:55</t>
  </si>
  <si>
    <t>20240808 09:03:42</t>
  </si>
  <si>
    <t>09:03:42</t>
  </si>
  <si>
    <t>R17C</t>
  </si>
  <si>
    <t>bern5</t>
  </si>
  <si>
    <t>MPF-8391-20240808-09_03_38</t>
  </si>
  <si>
    <t>09:04:16</t>
  </si>
  <si>
    <t>20240808 09:10:18</t>
  </si>
  <si>
    <t>09:10:18</t>
  </si>
  <si>
    <t>MPF-8392-20240808-09_10_14</t>
  </si>
  <si>
    <t>09:10:55</t>
  </si>
  <si>
    <t>20240808 09:18:03</t>
  </si>
  <si>
    <t>09:18:03</t>
  </si>
  <si>
    <t>R17S</t>
  </si>
  <si>
    <t>MPF-8393-20240808-09_17_58</t>
  </si>
  <si>
    <t>09:18:43</t>
  </si>
  <si>
    <t>20240808 09:24:20</t>
  </si>
  <si>
    <t>09:24:20</t>
  </si>
  <si>
    <t>MPF-8394-20240808-09_24_16</t>
  </si>
  <si>
    <t>09:25:00</t>
  </si>
  <si>
    <t>20240808 09:38:03</t>
  </si>
  <si>
    <t>09:38:03</t>
  </si>
  <si>
    <t>R17N</t>
  </si>
  <si>
    <t>MPF-8395-20240808-09_37_58</t>
  </si>
  <si>
    <t>09:38:38</t>
  </si>
  <si>
    <t>20240808 09:43:30</t>
  </si>
  <si>
    <t>09:43:30</t>
  </si>
  <si>
    <t>MPF-8396-20240808-09_43_26</t>
  </si>
  <si>
    <t>09:44:11</t>
  </si>
  <si>
    <t>20240808 10:40:42</t>
  </si>
  <si>
    <t>10:40:42</t>
  </si>
  <si>
    <t>MPF-8397-20240808-10_40_38</t>
  </si>
  <si>
    <t>10:41:23</t>
  </si>
  <si>
    <t>20240808 10:46:26</t>
  </si>
  <si>
    <t>10:46:26</t>
  </si>
  <si>
    <t>MPF-8398-20240808-10_46_22</t>
  </si>
  <si>
    <t>10:47:07</t>
  </si>
  <si>
    <t>20240808 10:54:31</t>
  </si>
  <si>
    <t>10:54:31</t>
  </si>
  <si>
    <t>MPF-8399-20240808-10_54_26</t>
  </si>
  <si>
    <t>10:55:11</t>
  </si>
  <si>
    <t>20240808 10:59:49</t>
  </si>
  <si>
    <t>10:59:49</t>
  </si>
  <si>
    <t>MPF-8400-20240808-10_59_45</t>
  </si>
  <si>
    <t>11:00:29</t>
  </si>
  <si>
    <t>20240808 11:08:11</t>
  </si>
  <si>
    <t>11:08:11</t>
  </si>
  <si>
    <t>MPF-8401-20240808-11_08_07</t>
  </si>
  <si>
    <t>11:08:44</t>
  </si>
  <si>
    <t>20240808 11:13:35</t>
  </si>
  <si>
    <t>11:13:35</t>
  </si>
  <si>
    <t>MPF-8402-20240808-11_13_31</t>
  </si>
  <si>
    <t>11:14:09</t>
  </si>
  <si>
    <t>20240808 12:41:48</t>
  </si>
  <si>
    <t>12:41:48</t>
  </si>
  <si>
    <t>MPF-8403-20240808-12_41_44</t>
  </si>
  <si>
    <t>12:42:25</t>
  </si>
  <si>
    <t>20240808 12:50:30</t>
  </si>
  <si>
    <t>12:50:30</t>
  </si>
  <si>
    <t>MPF-8404-20240808-12_50_26</t>
  </si>
  <si>
    <t>12:51:05</t>
  </si>
  <si>
    <t>20240808 13:03:37</t>
  </si>
  <si>
    <t>13:03:37</t>
  </si>
  <si>
    <t>MPF-8405-20240808-13_03_33</t>
  </si>
  <si>
    <t>13:04:12</t>
  </si>
  <si>
    <t>20240808 13:08:42</t>
  </si>
  <si>
    <t>13:08:42</t>
  </si>
  <si>
    <t>MPF-8406-20240808-13_08_38</t>
  </si>
  <si>
    <t>13:09:22</t>
  </si>
  <si>
    <t>20240808 13:15:19</t>
  </si>
  <si>
    <t>13:15:19</t>
  </si>
  <si>
    <t>MPF-8407-20240808-13_15_15</t>
  </si>
  <si>
    <t>13:15:59</t>
  </si>
  <si>
    <t>20240808 13:20:10</t>
  </si>
  <si>
    <t>13:20:10</t>
  </si>
  <si>
    <t>MPF-8408-20240808-13_20_06</t>
  </si>
  <si>
    <t>13:20:50</t>
  </si>
  <si>
    <t>20240808 14:58:16</t>
  </si>
  <si>
    <t>14:58:16</t>
  </si>
  <si>
    <t>MPF-8409-20240808-14_58_13</t>
  </si>
  <si>
    <t>14:58:43</t>
  </si>
  <si>
    <t>20240808 15:02:54</t>
  </si>
  <si>
    <t>15:02:54</t>
  </si>
  <si>
    <t>MPF-8410-20240808-15_02_51</t>
  </si>
  <si>
    <t>15:03:35</t>
  </si>
  <si>
    <t>20240808 15:08:54</t>
  </si>
  <si>
    <t>15:08:54</t>
  </si>
  <si>
    <t>MPF-8411-20240808-15_08_50</t>
  </si>
  <si>
    <t>15:09:20</t>
  </si>
  <si>
    <t>20240808 15:13:29</t>
  </si>
  <si>
    <t>15:13:29</t>
  </si>
  <si>
    <t>MPF-8412-20240808-15_13_25</t>
  </si>
  <si>
    <t>15:13:59</t>
  </si>
  <si>
    <t>20240808 15:19:57</t>
  </si>
  <si>
    <t>15:19:57</t>
  </si>
  <si>
    <t>MPF-8413-20240808-15_19_53</t>
  </si>
  <si>
    <t>15:20:25</t>
  </si>
  <si>
    <t>20240808 15:26:31</t>
  </si>
  <si>
    <t>15:26:31</t>
  </si>
  <si>
    <t>MPF-8414-20240808-15_26_28</t>
  </si>
  <si>
    <t>15:27:01</t>
  </si>
  <si>
    <t>20240808 16:43:22</t>
  </si>
  <si>
    <t>16:43:22</t>
  </si>
  <si>
    <t>MPF-8415-20240808-16_43_19</t>
  </si>
  <si>
    <t>16:44:03</t>
  </si>
  <si>
    <t>20240808 16:51:22</t>
  </si>
  <si>
    <t>16:51:22</t>
  </si>
  <si>
    <t>MPF-8416-20240808-16_51_18</t>
  </si>
  <si>
    <t>16:51:49</t>
  </si>
  <si>
    <t>20240808 16:59:11</t>
  </si>
  <si>
    <t>16:59:11</t>
  </si>
  <si>
    <t>MPF-8417-20240808-16_59_08</t>
  </si>
  <si>
    <t>16:59:35</t>
  </si>
  <si>
    <t>20240808 17:03:43</t>
  </si>
  <si>
    <t>17:03:43</t>
  </si>
  <si>
    <t>MPF-8418-20240808-17_03_40</t>
  </si>
  <si>
    <t>17:04:13</t>
  </si>
  <si>
    <t>20240808 17:10:41</t>
  </si>
  <si>
    <t>17:10:41</t>
  </si>
  <si>
    <t>MPF-8419-20240808-17_10_38</t>
  </si>
  <si>
    <t>17:11:03</t>
  </si>
  <si>
    <t>20240808 17:13:34</t>
  </si>
  <si>
    <t>17:13:34</t>
  </si>
  <si>
    <t>MPF-8420-20240808-17_13_30</t>
  </si>
  <si>
    <t>17:13:57</t>
  </si>
  <si>
    <t>20240808 08:52:01</t>
  </si>
  <si>
    <t>08:52:01</t>
  </si>
  <si>
    <t>R25C</t>
  </si>
  <si>
    <t>bern6</t>
  </si>
  <si>
    <t>MPF-7872-20240808-08_51_59</t>
  </si>
  <si>
    <t>08:52:42</t>
  </si>
  <si>
    <t>20240808 08:57:51</t>
  </si>
  <si>
    <t>08:57:51</t>
  </si>
  <si>
    <t>MPF-7873-20240808-08_57_48</t>
  </si>
  <si>
    <t>08:58:31</t>
  </si>
  <si>
    <t>20240808 09:08:38</t>
  </si>
  <si>
    <t>09:08:38</t>
  </si>
  <si>
    <t>MPF-7874-20240808-09_08_35</t>
  </si>
  <si>
    <t>09:09:06</t>
  </si>
  <si>
    <t>20240808 09:14:42</t>
  </si>
  <si>
    <t>09:14:42</t>
  </si>
  <si>
    <t>MPF-7875-20240808-09_14_39</t>
  </si>
  <si>
    <t>09:15:06</t>
  </si>
  <si>
    <t>20240808 09:23:05</t>
  </si>
  <si>
    <t>09:23:05</t>
  </si>
  <si>
    <t>R25N</t>
  </si>
  <si>
    <t>MPF-7876-20240808-09_23_02</t>
  </si>
  <si>
    <t>09:23:34</t>
  </si>
  <si>
    <t>20240808 09:33:31</t>
  </si>
  <si>
    <t>09:33:31</t>
  </si>
  <si>
    <t>MPF-7877-20240808-09_33_28</t>
  </si>
  <si>
    <t>09:33:58</t>
  </si>
  <si>
    <t>20240808 10:35:10</t>
  </si>
  <si>
    <t>10:35:10</t>
  </si>
  <si>
    <t>MPF-7878-20240808-10_35_08</t>
  </si>
  <si>
    <t>10:35:51</t>
  </si>
  <si>
    <t>20240808 10:47:20</t>
  </si>
  <si>
    <t>10:47:20</t>
  </si>
  <si>
    <t>MPF-7879-20240808-10_47_18</t>
  </si>
  <si>
    <t>10:48:01</t>
  </si>
  <si>
    <t>20240808 11:01:37</t>
  </si>
  <si>
    <t>11:01:37</t>
  </si>
  <si>
    <t>MPF-7880-20240808-11_01_35</t>
  </si>
  <si>
    <t>11:02:15</t>
  </si>
  <si>
    <t>20240808 11:10:10</t>
  </si>
  <si>
    <t>11:10:10</t>
  </si>
  <si>
    <t>MPF-7881-20240808-11_10_08</t>
  </si>
  <si>
    <t>11:10:42</t>
  </si>
  <si>
    <t>20240808 11:17:38</t>
  </si>
  <si>
    <t>11:17:38</t>
  </si>
  <si>
    <t>MPF-7882-20240808-11_17_36</t>
  </si>
  <si>
    <t>11:18:09</t>
  </si>
  <si>
    <t>20240808 11:24:30</t>
  </si>
  <si>
    <t>11:24:30</t>
  </si>
  <si>
    <t>MPF-7883-20240808-11_24_28</t>
  </si>
  <si>
    <t>11:25:05</t>
  </si>
  <si>
    <t>20240808 12:33:35</t>
  </si>
  <si>
    <t>12:33:35</t>
  </si>
  <si>
    <t>MPF-7884-20240808-12_33_33</t>
  </si>
  <si>
    <t>12:34:15</t>
  </si>
  <si>
    <t>20240808 12:38:38</t>
  </si>
  <si>
    <t>12:38:38</t>
  </si>
  <si>
    <t>MPF-7885-20240808-12_38_36</t>
  </si>
  <si>
    <t>12:39:18</t>
  </si>
  <si>
    <t>20240808 12:45:26</t>
  </si>
  <si>
    <t>12:45:26</t>
  </si>
  <si>
    <t>MPF-7886-20240808-12_45_24</t>
  </si>
  <si>
    <t>12:46:07</t>
  </si>
  <si>
    <t>20240808 12:51:38</t>
  </si>
  <si>
    <t>12:51:38</t>
  </si>
  <si>
    <t>MPF-7887-20240808-12_51_36</t>
  </si>
  <si>
    <t>12:52:03</t>
  </si>
  <si>
    <t>20240808 12:59:07</t>
  </si>
  <si>
    <t>12:59:07</t>
  </si>
  <si>
    <t>MPF-7888-20240808-12_59_05</t>
  </si>
  <si>
    <t>12:59:43</t>
  </si>
  <si>
    <t>20240808 13:07:31</t>
  </si>
  <si>
    <t>13:07:31</t>
  </si>
  <si>
    <t>MPF-7889-20240808-13_07_29</t>
  </si>
  <si>
    <t>13:07:55</t>
  </si>
  <si>
    <t>20240808 14:39:24</t>
  </si>
  <si>
    <t>14:39:24</t>
  </si>
  <si>
    <t>MPF-7890-20240808-14_39_22</t>
  </si>
  <si>
    <t>14:40:03</t>
  </si>
  <si>
    <t>20240808 14:49:02</t>
  </si>
  <si>
    <t>14:49:02</t>
  </si>
  <si>
    <t>MPF-7891-20240808-14_49_01</t>
  </si>
  <si>
    <t>14:49:39</t>
  </si>
  <si>
    <t>20240808 14:58:17</t>
  </si>
  <si>
    <t>14:58:17</t>
  </si>
  <si>
    <t>MPF-7892-20240808-14_58_16</t>
  </si>
  <si>
    <t>14:58:39</t>
  </si>
  <si>
    <t>20240808 15:03:09</t>
  </si>
  <si>
    <t>15:03:09</t>
  </si>
  <si>
    <t>MPF-7893-20240808-15_03_07</t>
  </si>
  <si>
    <t>15:03:37</t>
  </si>
  <si>
    <t>20240808 15:09:46</t>
  </si>
  <si>
    <t>15:09:46</t>
  </si>
  <si>
    <t>MPF-7894-20240808-15_09_44</t>
  </si>
  <si>
    <t>15:10:19</t>
  </si>
  <si>
    <t>20240808 15:16:44</t>
  </si>
  <si>
    <t>15:16:44</t>
  </si>
  <si>
    <t>MPF-7895-20240808-15_16_43</t>
  </si>
  <si>
    <t>15:17:20</t>
  </si>
  <si>
    <t>20240808 15:21:48</t>
  </si>
  <si>
    <t>15:21:48</t>
  </si>
  <si>
    <t>MPF-7896-20240808-15_21_46</t>
  </si>
  <si>
    <t>15:22:16</t>
  </si>
  <si>
    <t>20240808 16:42:14</t>
  </si>
  <si>
    <t>16:42:14</t>
  </si>
  <si>
    <t>MPF-7897-20240808-16_42_12</t>
  </si>
  <si>
    <t>16:42:42</t>
  </si>
  <si>
    <t>20240808 16:51:38</t>
  </si>
  <si>
    <t>16:51:38</t>
  </si>
  <si>
    <t>MPF-7898-20240808-16_51_37</t>
  </si>
  <si>
    <t>16:52:05</t>
  </si>
  <si>
    <t>20240808 17:00:32</t>
  </si>
  <si>
    <t>17:00:32</t>
  </si>
  <si>
    <t>MPF-7899-20240808-17_00_31</t>
  </si>
  <si>
    <t>17:01:01</t>
  </si>
  <si>
    <t>20240808 17:04:31</t>
  </si>
  <si>
    <t>17:04:31</t>
  </si>
  <si>
    <t>MPF-7900-20240808-17_04_30</t>
  </si>
  <si>
    <t>17:04:56</t>
  </si>
  <si>
    <t>20240808 17:12:47</t>
  </si>
  <si>
    <t>17:12:47</t>
  </si>
  <si>
    <t>MPF-7901-20240808-17_12_46</t>
  </si>
  <si>
    <t>17:13:14</t>
  </si>
  <si>
    <t>20240808 17:18:42</t>
  </si>
  <si>
    <t>17:18:42</t>
  </si>
  <si>
    <t>MPF-7902-20240808-17_18_41</t>
  </si>
  <si>
    <t>17:19:07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</si>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</sst>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Y108"/>
  <sheetViews>
    <sheetView tabSelected="1" topLeftCell="A4" workbookViewId="0">
      <selection activeCell="G18" sqref="G18:G19"/>
    </sheetView>
  </sheetViews>
  <sheetFormatPr defaultRowHeight="14.5" x14ac:dyDescent="0.35"/>
  <sheetData>
    <row r="1" spans="1:285" x14ac:dyDescent="0.35">
      <c r="A1" t="s">
        <v>806</v>
      </c>
      <c r="B1" t="s">
        <v>31</v>
      </c>
      <c r="C1" t="s">
        <v>33</v>
      </c>
    </row>
    <row r="2" spans="1:285" x14ac:dyDescent="0.35">
      <c r="B2" t="s">
        <v>32</v>
      </c>
      <c r="C2">
        <v>21</v>
      </c>
    </row>
    <row r="3" spans="1:285" x14ac:dyDescent="0.35">
      <c r="A3" t="s">
        <v>34</v>
      </c>
      <c r="B3" t="s">
        <v>35</v>
      </c>
      <c r="C3" t="s">
        <v>36</v>
      </c>
      <c r="D3" t="s">
        <v>37</v>
      </c>
      <c r="E3" t="s">
        <v>38</v>
      </c>
      <c r="F3" t="s">
        <v>39</v>
      </c>
      <c r="G3" t="s">
        <v>40</v>
      </c>
      <c r="H3" t="s">
        <v>41</v>
      </c>
      <c r="I3" t="s">
        <v>42</v>
      </c>
      <c r="J3" t="s">
        <v>43</v>
      </c>
      <c r="K3" t="s">
        <v>44</v>
      </c>
    </row>
    <row r="4" spans="1:285" x14ac:dyDescent="0.35">
      <c r="B4" t="s">
        <v>21</v>
      </c>
      <c r="D4">
        <v>0.25</v>
      </c>
      <c r="E4">
        <v>0.35860134458027498</v>
      </c>
      <c r="F4">
        <v>-4.0181648938029096E-3</v>
      </c>
      <c r="G4">
        <v>4.5107421038718598E-3</v>
      </c>
      <c r="H4">
        <v>-4.4762007154871301E-3</v>
      </c>
      <c r="I4">
        <v>1</v>
      </c>
      <c r="J4">
        <v>6</v>
      </c>
      <c r="K4">
        <v>96.9</v>
      </c>
    </row>
    <row r="5" spans="1:285" x14ac:dyDescent="0.35">
      <c r="A5" t="s">
        <v>45</v>
      </c>
      <c r="B5" t="s">
        <v>46</v>
      </c>
    </row>
    <row r="6" spans="1:285" x14ac:dyDescent="0.35">
      <c r="B6" t="s">
        <v>47</v>
      </c>
    </row>
    <row r="7" spans="1:285" x14ac:dyDescent="0.35">
      <c r="A7" t="s">
        <v>48</v>
      </c>
      <c r="B7" t="s">
        <v>49</v>
      </c>
      <c r="C7" t="s">
        <v>50</v>
      </c>
      <c r="D7" t="s">
        <v>51</v>
      </c>
      <c r="E7" t="s">
        <v>52</v>
      </c>
    </row>
    <row r="8" spans="1:285" x14ac:dyDescent="0.35">
      <c r="B8">
        <v>0</v>
      </c>
      <c r="C8">
        <v>1</v>
      </c>
      <c r="D8">
        <v>0</v>
      </c>
      <c r="E8">
        <v>0</v>
      </c>
    </row>
    <row r="9" spans="1:285" x14ac:dyDescent="0.35">
      <c r="A9" t="s">
        <v>53</v>
      </c>
      <c r="B9" t="s">
        <v>54</v>
      </c>
      <c r="C9" t="s">
        <v>56</v>
      </c>
      <c r="D9" t="s">
        <v>58</v>
      </c>
      <c r="E9" t="s">
        <v>59</v>
      </c>
      <c r="F9" t="s">
        <v>60</v>
      </c>
      <c r="G9" t="s">
        <v>61</v>
      </c>
      <c r="H9" t="s">
        <v>62</v>
      </c>
      <c r="I9" t="s">
        <v>63</v>
      </c>
      <c r="J9" t="s">
        <v>64</v>
      </c>
      <c r="K9" t="s">
        <v>65</v>
      </c>
      <c r="L9" t="s">
        <v>66</v>
      </c>
      <c r="M9" t="s">
        <v>67</v>
      </c>
      <c r="N9" t="s">
        <v>68</v>
      </c>
      <c r="O9" t="s">
        <v>69</v>
      </c>
      <c r="P9" t="s">
        <v>70</v>
      </c>
      <c r="Q9" t="s">
        <v>71</v>
      </c>
    </row>
    <row r="10" spans="1:285" x14ac:dyDescent="0.35">
      <c r="B10" t="s">
        <v>55</v>
      </c>
      <c r="C10" t="s">
        <v>57</v>
      </c>
      <c r="D10">
        <v>0.8</v>
      </c>
      <c r="E10">
        <v>0.84</v>
      </c>
      <c r="F10">
        <v>0.7</v>
      </c>
      <c r="G10">
        <v>0.87</v>
      </c>
      <c r="H10">
        <v>0.75</v>
      </c>
      <c r="I10">
        <v>0.84</v>
      </c>
      <c r="J10">
        <v>0.87</v>
      </c>
      <c r="K10">
        <v>0.19109999999999999</v>
      </c>
      <c r="L10">
        <v>0.1512</v>
      </c>
      <c r="M10">
        <v>0.161</v>
      </c>
      <c r="N10">
        <v>0.22620000000000001</v>
      </c>
      <c r="O10">
        <v>0.1575</v>
      </c>
      <c r="P10">
        <v>0.15959999999999999</v>
      </c>
      <c r="Q10">
        <v>0.2175</v>
      </c>
    </row>
    <row r="11" spans="1:285" x14ac:dyDescent="0.35">
      <c r="A11" t="s">
        <v>72</v>
      </c>
      <c r="B11" t="s">
        <v>73</v>
      </c>
      <c r="C11" t="s">
        <v>74</v>
      </c>
      <c r="D11" t="s">
        <v>75</v>
      </c>
      <c r="E11" t="s">
        <v>76</v>
      </c>
      <c r="F11" t="s">
        <v>77</v>
      </c>
    </row>
    <row r="12" spans="1:285" x14ac:dyDescent="0.35">
      <c r="B12">
        <v>0</v>
      </c>
      <c r="C12">
        <v>0</v>
      </c>
      <c r="D12">
        <v>0</v>
      </c>
      <c r="E12">
        <v>0</v>
      </c>
      <c r="F12">
        <v>1</v>
      </c>
    </row>
    <row r="13" spans="1:285" x14ac:dyDescent="0.35">
      <c r="A13" t="s">
        <v>78</v>
      </c>
      <c r="B13" t="s">
        <v>79</v>
      </c>
      <c r="C13" t="s">
        <v>80</v>
      </c>
      <c r="D13" t="s">
        <v>81</v>
      </c>
      <c r="E13" t="s">
        <v>82</v>
      </c>
      <c r="F13" t="s">
        <v>83</v>
      </c>
      <c r="G13" t="s">
        <v>85</v>
      </c>
      <c r="H13" t="s">
        <v>87</v>
      </c>
    </row>
    <row r="14" spans="1:285" x14ac:dyDescent="0.35">
      <c r="B14">
        <v>-6276</v>
      </c>
      <c r="C14">
        <v>6.6</v>
      </c>
      <c r="D14">
        <v>1.7090000000000001E-5</v>
      </c>
      <c r="E14">
        <v>3.11</v>
      </c>
      <c r="F14" t="s">
        <v>84</v>
      </c>
      <c r="G14" t="s">
        <v>86</v>
      </c>
      <c r="H14">
        <v>2</v>
      </c>
    </row>
    <row r="15" spans="1:285" x14ac:dyDescent="0.35">
      <c r="A15" t="s">
        <v>88</v>
      </c>
      <c r="B15" t="s">
        <v>88</v>
      </c>
      <c r="C15" t="s">
        <v>88</v>
      </c>
      <c r="D15" t="s">
        <v>88</v>
      </c>
      <c r="E15" t="s">
        <v>88</v>
      </c>
      <c r="F15" t="s">
        <v>88</v>
      </c>
      <c r="G15" t="s">
        <v>45</v>
      </c>
      <c r="H15" t="s">
        <v>45</v>
      </c>
      <c r="I15" t="s">
        <v>45</v>
      </c>
      <c r="J15" t="s">
        <v>89</v>
      </c>
      <c r="K15" t="s">
        <v>89</v>
      </c>
      <c r="L15" t="s">
        <v>89</v>
      </c>
      <c r="M15" t="s">
        <v>89</v>
      </c>
      <c r="N15" t="s">
        <v>89</v>
      </c>
      <c r="O15" t="s">
        <v>89</v>
      </c>
      <c r="P15" t="s">
        <v>89</v>
      </c>
      <c r="Q15" t="s">
        <v>89</v>
      </c>
      <c r="R15" t="s">
        <v>89</v>
      </c>
      <c r="S15" t="s">
        <v>89</v>
      </c>
      <c r="T15" t="s">
        <v>89</v>
      </c>
      <c r="U15" t="s">
        <v>89</v>
      </c>
      <c r="V15" t="s">
        <v>89</v>
      </c>
      <c r="W15" t="s">
        <v>89</v>
      </c>
      <c r="X15" t="s">
        <v>89</v>
      </c>
      <c r="Y15" t="s">
        <v>89</v>
      </c>
      <c r="Z15" t="s">
        <v>89</v>
      </c>
      <c r="AA15" t="s">
        <v>89</v>
      </c>
      <c r="AB15" t="s">
        <v>89</v>
      </c>
      <c r="AC15" t="s">
        <v>89</v>
      </c>
      <c r="AD15" t="s">
        <v>89</v>
      </c>
      <c r="AE15" t="s">
        <v>89</v>
      </c>
      <c r="AF15" t="s">
        <v>89</v>
      </c>
      <c r="AG15" t="s">
        <v>89</v>
      </c>
      <c r="AH15" t="s">
        <v>90</v>
      </c>
      <c r="AI15" t="s">
        <v>90</v>
      </c>
      <c r="AJ15" t="s">
        <v>90</v>
      </c>
      <c r="AK15" t="s">
        <v>90</v>
      </c>
      <c r="AL15" t="s">
        <v>90</v>
      </c>
      <c r="AM15" t="s">
        <v>91</v>
      </c>
      <c r="AN15" t="s">
        <v>91</v>
      </c>
      <c r="AO15" t="s">
        <v>91</v>
      </c>
      <c r="AP15" t="s">
        <v>91</v>
      </c>
      <c r="AQ15" t="s">
        <v>91</v>
      </c>
      <c r="AR15" t="s">
        <v>91</v>
      </c>
      <c r="AS15" t="s">
        <v>91</v>
      </c>
      <c r="AT15" t="s">
        <v>91</v>
      </c>
      <c r="AU15" t="s">
        <v>91</v>
      </c>
      <c r="AV15" t="s">
        <v>91</v>
      </c>
      <c r="AW15" t="s">
        <v>91</v>
      </c>
      <c r="AX15" t="s">
        <v>91</v>
      </c>
      <c r="AY15" t="s">
        <v>91</v>
      </c>
      <c r="AZ15" t="s">
        <v>91</v>
      </c>
      <c r="BA15" t="s">
        <v>91</v>
      </c>
      <c r="BB15" t="s">
        <v>91</v>
      </c>
      <c r="BC15" t="s">
        <v>91</v>
      </c>
      <c r="BD15" t="s">
        <v>91</v>
      </c>
      <c r="BE15" t="s">
        <v>91</v>
      </c>
      <c r="BF15" t="s">
        <v>91</v>
      </c>
      <c r="BG15" t="s">
        <v>91</v>
      </c>
      <c r="BH15" t="s">
        <v>91</v>
      </c>
      <c r="BI15" t="s">
        <v>91</v>
      </c>
      <c r="BJ15" t="s">
        <v>91</v>
      </c>
      <c r="BK15" t="s">
        <v>91</v>
      </c>
      <c r="BL15" t="s">
        <v>91</v>
      </c>
      <c r="BM15" t="s">
        <v>91</v>
      </c>
      <c r="BN15" t="s">
        <v>91</v>
      </c>
      <c r="BO15" t="s">
        <v>92</v>
      </c>
      <c r="BP15" t="s">
        <v>92</v>
      </c>
      <c r="BQ15" t="s">
        <v>92</v>
      </c>
      <c r="BR15" t="s">
        <v>92</v>
      </c>
      <c r="BS15" t="s">
        <v>92</v>
      </c>
      <c r="BT15" t="s">
        <v>92</v>
      </c>
      <c r="BU15" t="s">
        <v>92</v>
      </c>
      <c r="BV15" t="s">
        <v>92</v>
      </c>
      <c r="BW15" t="s">
        <v>92</v>
      </c>
      <c r="BX15" t="s">
        <v>92</v>
      </c>
      <c r="BY15" t="s">
        <v>92</v>
      </c>
      <c r="BZ15" t="s">
        <v>92</v>
      </c>
      <c r="CA15" t="s">
        <v>92</v>
      </c>
      <c r="CB15" t="s">
        <v>92</v>
      </c>
      <c r="CC15" t="s">
        <v>92</v>
      </c>
      <c r="CD15" t="s">
        <v>92</v>
      </c>
      <c r="CE15" t="s">
        <v>92</v>
      </c>
      <c r="CF15" t="s">
        <v>92</v>
      </c>
      <c r="CG15" t="s">
        <v>92</v>
      </c>
      <c r="CH15" t="s">
        <v>92</v>
      </c>
      <c r="CI15" t="s">
        <v>92</v>
      </c>
      <c r="CJ15" t="s">
        <v>93</v>
      </c>
      <c r="CK15" t="s">
        <v>93</v>
      </c>
      <c r="CL15" t="s">
        <v>93</v>
      </c>
      <c r="CM15" t="s">
        <v>93</v>
      </c>
      <c r="CN15" t="s">
        <v>93</v>
      </c>
      <c r="CO15" t="s">
        <v>93</v>
      </c>
      <c r="CP15" t="s">
        <v>93</v>
      </c>
      <c r="CQ15" t="s">
        <v>93</v>
      </c>
      <c r="CR15" t="s">
        <v>93</v>
      </c>
      <c r="CS15" t="s">
        <v>93</v>
      </c>
      <c r="CT15" t="s">
        <v>93</v>
      </c>
      <c r="CU15" t="s">
        <v>93</v>
      </c>
      <c r="CV15" t="s">
        <v>93</v>
      </c>
      <c r="CW15" t="s">
        <v>94</v>
      </c>
      <c r="CX15" t="s">
        <v>94</v>
      </c>
      <c r="CY15" t="s">
        <v>94</v>
      </c>
      <c r="CZ15" t="s">
        <v>94</v>
      </c>
      <c r="DA15" t="s">
        <v>95</v>
      </c>
      <c r="DB15" t="s">
        <v>95</v>
      </c>
      <c r="DC15" t="s">
        <v>95</v>
      </c>
      <c r="DD15" t="s">
        <v>95</v>
      </c>
      <c r="DE15" t="s">
        <v>96</v>
      </c>
      <c r="DF15" t="s">
        <v>96</v>
      </c>
      <c r="DG15" t="s">
        <v>96</v>
      </c>
      <c r="DH15" t="s">
        <v>96</v>
      </c>
      <c r="DI15" t="s">
        <v>96</v>
      </c>
      <c r="DJ15" t="s">
        <v>96</v>
      </c>
      <c r="DK15" t="s">
        <v>96</v>
      </c>
      <c r="DL15" t="s">
        <v>96</v>
      </c>
      <c r="DM15" t="s">
        <v>96</v>
      </c>
      <c r="DN15" t="s">
        <v>96</v>
      </c>
      <c r="DO15" t="s">
        <v>96</v>
      </c>
      <c r="DP15" t="s">
        <v>96</v>
      </c>
      <c r="DQ15" t="s">
        <v>96</v>
      </c>
      <c r="DR15" t="s">
        <v>96</v>
      </c>
      <c r="DS15" t="s">
        <v>96</v>
      </c>
      <c r="DT15" t="s">
        <v>96</v>
      </c>
      <c r="DU15" t="s">
        <v>96</v>
      </c>
      <c r="DV15" t="s">
        <v>96</v>
      </c>
      <c r="DW15" t="s">
        <v>97</v>
      </c>
      <c r="DX15" t="s">
        <v>97</v>
      </c>
      <c r="DY15" t="s">
        <v>97</v>
      </c>
      <c r="DZ15" t="s">
        <v>97</v>
      </c>
      <c r="EA15" t="s">
        <v>97</v>
      </c>
      <c r="EB15" t="s">
        <v>97</v>
      </c>
      <c r="EC15" t="s">
        <v>97</v>
      </c>
      <c r="ED15" t="s">
        <v>97</v>
      </c>
      <c r="EE15" t="s">
        <v>97</v>
      </c>
      <c r="EF15" t="s">
        <v>97</v>
      </c>
      <c r="EG15" t="s">
        <v>98</v>
      </c>
      <c r="EH15" t="s">
        <v>98</v>
      </c>
      <c r="EI15" t="s">
        <v>98</v>
      </c>
      <c r="EJ15" t="s">
        <v>98</v>
      </c>
      <c r="EK15" t="s">
        <v>98</v>
      </c>
      <c r="EL15" t="s">
        <v>98</v>
      </c>
      <c r="EM15" t="s">
        <v>98</v>
      </c>
      <c r="EN15" t="s">
        <v>98</v>
      </c>
      <c r="EO15" t="s">
        <v>98</v>
      </c>
      <c r="EP15" t="s">
        <v>98</v>
      </c>
      <c r="EQ15" t="s">
        <v>98</v>
      </c>
      <c r="ER15" t="s">
        <v>98</v>
      </c>
      <c r="ES15" t="s">
        <v>98</v>
      </c>
      <c r="ET15" t="s">
        <v>98</v>
      </c>
      <c r="EU15" t="s">
        <v>98</v>
      </c>
      <c r="EV15" t="s">
        <v>98</v>
      </c>
      <c r="EW15" t="s">
        <v>98</v>
      </c>
      <c r="EX15" t="s">
        <v>98</v>
      </c>
      <c r="EY15" t="s">
        <v>99</v>
      </c>
      <c r="EZ15" t="s">
        <v>99</v>
      </c>
      <c r="FA15" t="s">
        <v>99</v>
      </c>
      <c r="FB15" t="s">
        <v>99</v>
      </c>
      <c r="FC15" t="s">
        <v>99</v>
      </c>
      <c r="FD15" t="s">
        <v>100</v>
      </c>
      <c r="FE15" t="s">
        <v>100</v>
      </c>
      <c r="FF15" t="s">
        <v>100</v>
      </c>
      <c r="FG15" t="s">
        <v>100</v>
      </c>
      <c r="FH15" t="s">
        <v>100</v>
      </c>
      <c r="FI15" t="s">
        <v>100</v>
      </c>
      <c r="FJ15" t="s">
        <v>100</v>
      </c>
      <c r="FK15" t="s">
        <v>100</v>
      </c>
      <c r="FL15" t="s">
        <v>100</v>
      </c>
      <c r="FM15" t="s">
        <v>100</v>
      </c>
      <c r="FN15" t="s">
        <v>100</v>
      </c>
      <c r="FO15" t="s">
        <v>100</v>
      </c>
      <c r="FP15" t="s">
        <v>100</v>
      </c>
      <c r="FQ15" t="s">
        <v>101</v>
      </c>
      <c r="FR15" t="s">
        <v>101</v>
      </c>
      <c r="FS15" t="s">
        <v>101</v>
      </c>
      <c r="FT15" t="s">
        <v>101</v>
      </c>
      <c r="FU15" t="s">
        <v>101</v>
      </c>
      <c r="FV15" t="s">
        <v>101</v>
      </c>
      <c r="FW15" t="s">
        <v>101</v>
      </c>
      <c r="FX15" t="s">
        <v>101</v>
      </c>
      <c r="FY15" t="s">
        <v>101</v>
      </c>
      <c r="FZ15" t="s">
        <v>101</v>
      </c>
      <c r="GA15" t="s">
        <v>101</v>
      </c>
      <c r="GB15" t="s">
        <v>101</v>
      </c>
      <c r="GC15" t="s">
        <v>101</v>
      </c>
      <c r="GD15" t="s">
        <v>101</v>
      </c>
      <c r="GE15" t="s">
        <v>101</v>
      </c>
      <c r="GF15" t="s">
        <v>102</v>
      </c>
      <c r="GG15" t="s">
        <v>102</v>
      </c>
      <c r="GH15" t="s">
        <v>102</v>
      </c>
      <c r="GI15" t="s">
        <v>102</v>
      </c>
      <c r="GJ15" t="s">
        <v>102</v>
      </c>
      <c r="GK15" t="s">
        <v>102</v>
      </c>
      <c r="GL15" t="s">
        <v>102</v>
      </c>
      <c r="GM15" t="s">
        <v>102</v>
      </c>
      <c r="GN15" t="s">
        <v>102</v>
      </c>
      <c r="GO15" t="s">
        <v>102</v>
      </c>
      <c r="GP15" t="s">
        <v>102</v>
      </c>
      <c r="GQ15" t="s">
        <v>102</v>
      </c>
      <c r="GR15" t="s">
        <v>102</v>
      </c>
      <c r="GS15" t="s">
        <v>102</v>
      </c>
      <c r="GT15" t="s">
        <v>102</v>
      </c>
      <c r="GU15" t="s">
        <v>102</v>
      </c>
      <c r="GV15" t="s">
        <v>102</v>
      </c>
      <c r="GW15" t="s">
        <v>102</v>
      </c>
      <c r="GX15" t="s">
        <v>103</v>
      </c>
      <c r="GY15" t="s">
        <v>103</v>
      </c>
      <c r="GZ15" t="s">
        <v>103</v>
      </c>
      <c r="HA15" t="s">
        <v>103</v>
      </c>
      <c r="HB15" t="s">
        <v>103</v>
      </c>
      <c r="HC15" t="s">
        <v>103</v>
      </c>
      <c r="HD15" t="s">
        <v>103</v>
      </c>
      <c r="HE15" t="s">
        <v>103</v>
      </c>
      <c r="HF15" t="s">
        <v>103</v>
      </c>
      <c r="HG15" t="s">
        <v>103</v>
      </c>
      <c r="HH15" t="s">
        <v>103</v>
      </c>
      <c r="HI15" t="s">
        <v>103</v>
      </c>
      <c r="HJ15" t="s">
        <v>103</v>
      </c>
      <c r="HK15" t="s">
        <v>103</v>
      </c>
      <c r="HL15" t="s">
        <v>103</v>
      </c>
      <c r="HM15" t="s">
        <v>103</v>
      </c>
      <c r="HN15" t="s">
        <v>103</v>
      </c>
      <c r="HO15" t="s">
        <v>103</v>
      </c>
      <c r="HP15" t="s">
        <v>103</v>
      </c>
      <c r="HQ15" t="s">
        <v>104</v>
      </c>
      <c r="HR15" t="s">
        <v>104</v>
      </c>
      <c r="HS15" t="s">
        <v>104</v>
      </c>
      <c r="HT15" t="s">
        <v>104</v>
      </c>
      <c r="HU15" t="s">
        <v>104</v>
      </c>
      <c r="HV15" t="s">
        <v>104</v>
      </c>
      <c r="HW15" t="s">
        <v>104</v>
      </c>
      <c r="HX15" t="s">
        <v>104</v>
      </c>
      <c r="HY15" t="s">
        <v>104</v>
      </c>
      <c r="HZ15" t="s">
        <v>104</v>
      </c>
      <c r="IA15" t="s">
        <v>104</v>
      </c>
      <c r="IB15" t="s">
        <v>104</v>
      </c>
      <c r="IC15" t="s">
        <v>104</v>
      </c>
      <c r="ID15" t="s">
        <v>104</v>
      </c>
      <c r="IE15" t="s">
        <v>104</v>
      </c>
      <c r="IF15" t="s">
        <v>104</v>
      </c>
      <c r="IG15" t="s">
        <v>104</v>
      </c>
      <c r="IH15" t="s">
        <v>104</v>
      </c>
      <c r="II15" t="s">
        <v>104</v>
      </c>
      <c r="IJ15" t="s">
        <v>105</v>
      </c>
      <c r="IK15" t="s">
        <v>105</v>
      </c>
      <c r="IL15" t="s">
        <v>105</v>
      </c>
      <c r="IM15" t="s">
        <v>105</v>
      </c>
      <c r="IN15" t="s">
        <v>105</v>
      </c>
      <c r="IO15" t="s">
        <v>105</v>
      </c>
      <c r="IP15" t="s">
        <v>105</v>
      </c>
      <c r="IQ15" t="s">
        <v>105</v>
      </c>
      <c r="IR15" t="s">
        <v>105</v>
      </c>
      <c r="IS15" t="s">
        <v>105</v>
      </c>
      <c r="IT15" t="s">
        <v>105</v>
      </c>
      <c r="IU15" t="s">
        <v>105</v>
      </c>
      <c r="IV15" t="s">
        <v>105</v>
      </c>
      <c r="IW15" t="s">
        <v>105</v>
      </c>
      <c r="IX15" t="s">
        <v>105</v>
      </c>
      <c r="IY15" t="s">
        <v>105</v>
      </c>
      <c r="IZ15" t="s">
        <v>105</v>
      </c>
      <c r="JA15" t="s">
        <v>105</v>
      </c>
      <c r="JB15" t="s">
        <v>106</v>
      </c>
      <c r="JC15" t="s">
        <v>106</v>
      </c>
      <c r="JD15" t="s">
        <v>106</v>
      </c>
      <c r="JE15" t="s">
        <v>106</v>
      </c>
      <c r="JF15" t="s">
        <v>106</v>
      </c>
      <c r="JG15" t="s">
        <v>106</v>
      </c>
      <c r="JH15" t="s">
        <v>106</v>
      </c>
      <c r="JI15" t="s">
        <v>106</v>
      </c>
      <c r="JJ15" t="s">
        <v>107</v>
      </c>
      <c r="JK15" t="s">
        <v>107</v>
      </c>
      <c r="JL15" t="s">
        <v>107</v>
      </c>
      <c r="JM15" t="s">
        <v>107</v>
      </c>
      <c r="JN15" t="s">
        <v>107</v>
      </c>
      <c r="JO15" t="s">
        <v>107</v>
      </c>
      <c r="JP15" t="s">
        <v>107</v>
      </c>
      <c r="JQ15" t="s">
        <v>107</v>
      </c>
      <c r="JR15" t="s">
        <v>107</v>
      </c>
      <c r="JS15" t="s">
        <v>107</v>
      </c>
      <c r="JT15" t="s">
        <v>107</v>
      </c>
      <c r="JU15" t="s">
        <v>107</v>
      </c>
      <c r="JV15" t="s">
        <v>107</v>
      </c>
      <c r="JW15" t="s">
        <v>107</v>
      </c>
      <c r="JX15" t="s">
        <v>107</v>
      </c>
      <c r="JY15" t="s">
        <v>107</v>
      </c>
    </row>
    <row r="16" spans="1:285" x14ac:dyDescent="0.35">
      <c r="A16" t="s">
        <v>108</v>
      </c>
      <c r="B16" t="s">
        <v>109</v>
      </c>
      <c r="C16" t="s">
        <v>110</v>
      </c>
      <c r="D16" t="s">
        <v>111</v>
      </c>
      <c r="E16" t="s">
        <v>112</v>
      </c>
      <c r="F16" t="s">
        <v>113</v>
      </c>
      <c r="G16" t="s">
        <v>114</v>
      </c>
      <c r="H16" t="s">
        <v>115</v>
      </c>
      <c r="I16" t="s">
        <v>116</v>
      </c>
      <c r="J16" t="s">
        <v>117</v>
      </c>
      <c r="K16" t="s">
        <v>118</v>
      </c>
      <c r="L16" t="s">
        <v>119</v>
      </c>
      <c r="M16" t="s">
        <v>120</v>
      </c>
      <c r="N16" t="s">
        <v>121</v>
      </c>
      <c r="O16" t="s">
        <v>122</v>
      </c>
      <c r="P16" t="s">
        <v>123</v>
      </c>
      <c r="Q16" t="s">
        <v>124</v>
      </c>
      <c r="R16" t="s">
        <v>125</v>
      </c>
      <c r="S16" t="s">
        <v>126</v>
      </c>
      <c r="T16" t="s">
        <v>127</v>
      </c>
      <c r="U16" t="s">
        <v>128</v>
      </c>
      <c r="V16" t="s">
        <v>129</v>
      </c>
      <c r="W16" t="s">
        <v>130</v>
      </c>
      <c r="X16" t="s">
        <v>131</v>
      </c>
      <c r="Y16" t="s">
        <v>132</v>
      </c>
      <c r="Z16" t="s">
        <v>133</v>
      </c>
      <c r="AA16" t="s">
        <v>134</v>
      </c>
      <c r="AB16" t="s">
        <v>135</v>
      </c>
      <c r="AC16" t="s">
        <v>136</v>
      </c>
      <c r="AD16" t="s">
        <v>137</v>
      </c>
      <c r="AE16" t="s">
        <v>138</v>
      </c>
      <c r="AF16" t="s">
        <v>139</v>
      </c>
      <c r="AG16" t="s">
        <v>140</v>
      </c>
      <c r="AH16" t="s">
        <v>90</v>
      </c>
      <c r="AI16" t="s">
        <v>141</v>
      </c>
      <c r="AJ16" t="s">
        <v>142</v>
      </c>
      <c r="AK16" t="s">
        <v>143</v>
      </c>
      <c r="AL16" t="s">
        <v>144</v>
      </c>
      <c r="AM16" t="s">
        <v>145</v>
      </c>
      <c r="AN16" t="s">
        <v>146</v>
      </c>
      <c r="AO16" t="s">
        <v>147</v>
      </c>
      <c r="AP16" t="s">
        <v>148</v>
      </c>
      <c r="AQ16" t="s">
        <v>149</v>
      </c>
      <c r="AR16" t="s">
        <v>150</v>
      </c>
      <c r="AS16" t="s">
        <v>151</v>
      </c>
      <c r="AT16" t="s">
        <v>152</v>
      </c>
      <c r="AU16" t="s">
        <v>153</v>
      </c>
      <c r="AV16" t="s">
        <v>154</v>
      </c>
      <c r="AW16" t="s">
        <v>155</v>
      </c>
      <c r="AX16" t="s">
        <v>156</v>
      </c>
      <c r="AY16" t="s">
        <v>157</v>
      </c>
      <c r="AZ16" t="s">
        <v>158</v>
      </c>
      <c r="BA16" t="s">
        <v>159</v>
      </c>
      <c r="BB16" t="s">
        <v>160</v>
      </c>
      <c r="BC16" t="s">
        <v>161</v>
      </c>
      <c r="BD16" t="s">
        <v>162</v>
      </c>
      <c r="BE16" t="s">
        <v>163</v>
      </c>
      <c r="BF16" t="s">
        <v>164</v>
      </c>
      <c r="BG16" t="s">
        <v>165</v>
      </c>
      <c r="BH16" t="s">
        <v>166</v>
      </c>
      <c r="BI16" t="s">
        <v>167</v>
      </c>
      <c r="BJ16" t="s">
        <v>168</v>
      </c>
      <c r="BK16" t="s">
        <v>169</v>
      </c>
      <c r="BL16" t="s">
        <v>170</v>
      </c>
      <c r="BM16" t="s">
        <v>171</v>
      </c>
      <c r="BN16" t="s">
        <v>172</v>
      </c>
      <c r="BO16" t="s">
        <v>173</v>
      </c>
      <c r="BP16" t="s">
        <v>174</v>
      </c>
      <c r="BQ16" t="s">
        <v>175</v>
      </c>
      <c r="BR16" t="s">
        <v>176</v>
      </c>
      <c r="BS16" t="s">
        <v>177</v>
      </c>
      <c r="BT16" t="s">
        <v>178</v>
      </c>
      <c r="BU16" t="s">
        <v>179</v>
      </c>
      <c r="BV16" t="s">
        <v>180</v>
      </c>
      <c r="BW16" t="s">
        <v>181</v>
      </c>
      <c r="BX16" t="s">
        <v>182</v>
      </c>
      <c r="BY16" t="s">
        <v>183</v>
      </c>
      <c r="BZ16" t="s">
        <v>184</v>
      </c>
      <c r="CA16" t="s">
        <v>185</v>
      </c>
      <c r="CB16" t="s">
        <v>186</v>
      </c>
      <c r="CC16" t="s">
        <v>187</v>
      </c>
      <c r="CD16" t="s">
        <v>188</v>
      </c>
      <c r="CE16" t="s">
        <v>189</v>
      </c>
      <c r="CF16" t="s">
        <v>190</v>
      </c>
      <c r="CG16" t="s">
        <v>191</v>
      </c>
      <c r="CH16" t="s">
        <v>192</v>
      </c>
      <c r="CI16" t="s">
        <v>193</v>
      </c>
      <c r="CJ16" t="s">
        <v>173</v>
      </c>
      <c r="CK16" t="s">
        <v>194</v>
      </c>
      <c r="CL16" t="s">
        <v>195</v>
      </c>
      <c r="CM16" t="s">
        <v>196</v>
      </c>
      <c r="CN16" t="s">
        <v>147</v>
      </c>
      <c r="CO16" t="s">
        <v>197</v>
      </c>
      <c r="CP16" t="s">
        <v>198</v>
      </c>
      <c r="CQ16" t="s">
        <v>199</v>
      </c>
      <c r="CR16" t="s">
        <v>200</v>
      </c>
      <c r="CS16" t="s">
        <v>201</v>
      </c>
      <c r="CT16" t="s">
        <v>202</v>
      </c>
      <c r="CU16" t="s">
        <v>203</v>
      </c>
      <c r="CV16" t="s">
        <v>204</v>
      </c>
      <c r="CW16" t="s">
        <v>205</v>
      </c>
      <c r="CX16" t="s">
        <v>206</v>
      </c>
      <c r="CY16" t="s">
        <v>207</v>
      </c>
      <c r="CZ16" t="s">
        <v>208</v>
      </c>
      <c r="DA16" t="s">
        <v>209</v>
      </c>
      <c r="DB16" t="s">
        <v>210</v>
      </c>
      <c r="DC16" t="s">
        <v>211</v>
      </c>
      <c r="DD16" t="s">
        <v>212</v>
      </c>
      <c r="DE16" t="s">
        <v>117</v>
      </c>
      <c r="DF16" t="s">
        <v>213</v>
      </c>
      <c r="DG16" t="s">
        <v>214</v>
      </c>
      <c r="DH16" t="s">
        <v>215</v>
      </c>
      <c r="DI16" t="s">
        <v>216</v>
      </c>
      <c r="DJ16" t="s">
        <v>217</v>
      </c>
      <c r="DK16" t="s">
        <v>218</v>
      </c>
      <c r="DL16" t="s">
        <v>219</v>
      </c>
      <c r="DM16" t="s">
        <v>220</v>
      </c>
      <c r="DN16" t="s">
        <v>221</v>
      </c>
      <c r="DO16" t="s">
        <v>222</v>
      </c>
      <c r="DP16" t="s">
        <v>223</v>
      </c>
      <c r="DQ16" t="s">
        <v>224</v>
      </c>
      <c r="DR16" t="s">
        <v>225</v>
      </c>
      <c r="DS16" t="s">
        <v>226</v>
      </c>
      <c r="DT16" t="s">
        <v>227</v>
      </c>
      <c r="DU16" t="s">
        <v>228</v>
      </c>
      <c r="DV16" t="s">
        <v>229</v>
      </c>
      <c r="DW16" t="s">
        <v>230</v>
      </c>
      <c r="DX16" t="s">
        <v>231</v>
      </c>
      <c r="DY16" t="s">
        <v>232</v>
      </c>
      <c r="DZ16" t="s">
        <v>233</v>
      </c>
      <c r="EA16" t="s">
        <v>234</v>
      </c>
      <c r="EB16" t="s">
        <v>235</v>
      </c>
      <c r="EC16" t="s">
        <v>236</v>
      </c>
      <c r="ED16" t="s">
        <v>237</v>
      </c>
      <c r="EE16" t="s">
        <v>238</v>
      </c>
      <c r="EF16" t="s">
        <v>239</v>
      </c>
      <c r="EG16" t="s">
        <v>240</v>
      </c>
      <c r="EH16" t="s">
        <v>241</v>
      </c>
      <c r="EI16" t="s">
        <v>242</v>
      </c>
      <c r="EJ16" t="s">
        <v>243</v>
      </c>
      <c r="EK16" t="s">
        <v>244</v>
      </c>
      <c r="EL16" t="s">
        <v>245</v>
      </c>
      <c r="EM16" t="s">
        <v>246</v>
      </c>
      <c r="EN16" t="s">
        <v>247</v>
      </c>
      <c r="EO16" t="s">
        <v>248</v>
      </c>
      <c r="EP16" t="s">
        <v>249</v>
      </c>
      <c r="EQ16" t="s">
        <v>250</v>
      </c>
      <c r="ER16" t="s">
        <v>251</v>
      </c>
      <c r="ES16" t="s">
        <v>252</v>
      </c>
      <c r="ET16" t="s">
        <v>253</v>
      </c>
      <c r="EU16" t="s">
        <v>254</v>
      </c>
      <c r="EV16" t="s">
        <v>255</v>
      </c>
      <c r="EW16" t="s">
        <v>256</v>
      </c>
      <c r="EX16" t="s">
        <v>257</v>
      </c>
      <c r="EY16" t="s">
        <v>258</v>
      </c>
      <c r="EZ16" t="s">
        <v>259</v>
      </c>
      <c r="FA16" t="s">
        <v>260</v>
      </c>
      <c r="FB16" t="s">
        <v>261</v>
      </c>
      <c r="FC16" t="s">
        <v>262</v>
      </c>
      <c r="FD16" t="s">
        <v>109</v>
      </c>
      <c r="FE16" t="s">
        <v>112</v>
      </c>
      <c r="FF16" t="s">
        <v>263</v>
      </c>
      <c r="FG16" t="s">
        <v>264</v>
      </c>
      <c r="FH16" t="s">
        <v>265</v>
      </c>
      <c r="FI16" t="s">
        <v>266</v>
      </c>
      <c r="FJ16" t="s">
        <v>267</v>
      </c>
      <c r="FK16" t="s">
        <v>268</v>
      </c>
      <c r="FL16" t="s">
        <v>269</v>
      </c>
      <c r="FM16" t="s">
        <v>270</v>
      </c>
      <c r="FN16" t="s">
        <v>271</v>
      </c>
      <c r="FO16" t="s">
        <v>272</v>
      </c>
      <c r="FP16" t="s">
        <v>273</v>
      </c>
      <c r="FQ16" t="s">
        <v>274</v>
      </c>
      <c r="FR16" t="s">
        <v>275</v>
      </c>
      <c r="FS16" t="s">
        <v>276</v>
      </c>
      <c r="FT16" t="s">
        <v>277</v>
      </c>
      <c r="FU16" t="s">
        <v>278</v>
      </c>
      <c r="FV16" t="s">
        <v>279</v>
      </c>
      <c r="FW16" t="s">
        <v>280</v>
      </c>
      <c r="FX16" t="s">
        <v>281</v>
      </c>
      <c r="FY16" t="s">
        <v>282</v>
      </c>
      <c r="FZ16" t="s">
        <v>283</v>
      </c>
      <c r="GA16" t="s">
        <v>284</v>
      </c>
      <c r="GB16" t="s">
        <v>285</v>
      </c>
      <c r="GC16" t="s">
        <v>286</v>
      </c>
      <c r="GD16" t="s">
        <v>287</v>
      </c>
      <c r="GE16" t="s">
        <v>288</v>
      </c>
      <c r="GF16" t="s">
        <v>289</v>
      </c>
      <c r="GG16" t="s">
        <v>290</v>
      </c>
      <c r="GH16" t="s">
        <v>291</v>
      </c>
      <c r="GI16" t="s">
        <v>292</v>
      </c>
      <c r="GJ16" t="s">
        <v>293</v>
      </c>
      <c r="GK16" t="s">
        <v>294</v>
      </c>
      <c r="GL16" t="s">
        <v>295</v>
      </c>
      <c r="GM16" t="s">
        <v>296</v>
      </c>
      <c r="GN16" t="s">
        <v>297</v>
      </c>
      <c r="GO16" t="s">
        <v>298</v>
      </c>
      <c r="GP16" t="s">
        <v>299</v>
      </c>
      <c r="GQ16" t="s">
        <v>300</v>
      </c>
      <c r="GR16" t="s">
        <v>301</v>
      </c>
      <c r="GS16" t="s">
        <v>302</v>
      </c>
      <c r="GT16" t="s">
        <v>303</v>
      </c>
      <c r="GU16" t="s">
        <v>304</v>
      </c>
      <c r="GV16" t="s">
        <v>305</v>
      </c>
      <c r="GW16" t="s">
        <v>306</v>
      </c>
      <c r="GX16" t="s">
        <v>307</v>
      </c>
      <c r="GY16" t="s">
        <v>308</v>
      </c>
      <c r="GZ16" t="s">
        <v>309</v>
      </c>
      <c r="HA16" t="s">
        <v>310</v>
      </c>
      <c r="HB16" t="s">
        <v>311</v>
      </c>
      <c r="HC16" t="s">
        <v>312</v>
      </c>
      <c r="HD16" t="s">
        <v>313</v>
      </c>
      <c r="HE16" t="s">
        <v>314</v>
      </c>
      <c r="HF16" t="s">
        <v>315</v>
      </c>
      <c r="HG16" t="s">
        <v>316</v>
      </c>
      <c r="HH16" t="s">
        <v>317</v>
      </c>
      <c r="HI16" t="s">
        <v>318</v>
      </c>
      <c r="HJ16" t="s">
        <v>319</v>
      </c>
      <c r="HK16" t="s">
        <v>320</v>
      </c>
      <c r="HL16" t="s">
        <v>321</v>
      </c>
      <c r="HM16" t="s">
        <v>322</v>
      </c>
      <c r="HN16" t="s">
        <v>323</v>
      </c>
      <c r="HO16" t="s">
        <v>324</v>
      </c>
      <c r="HP16" t="s">
        <v>325</v>
      </c>
      <c r="HQ16" t="s">
        <v>326</v>
      </c>
      <c r="HR16" t="s">
        <v>327</v>
      </c>
      <c r="HS16" t="s">
        <v>328</v>
      </c>
      <c r="HT16" t="s">
        <v>329</v>
      </c>
      <c r="HU16" t="s">
        <v>330</v>
      </c>
      <c r="HV16" t="s">
        <v>331</v>
      </c>
      <c r="HW16" t="s">
        <v>332</v>
      </c>
      <c r="HX16" t="s">
        <v>333</v>
      </c>
      <c r="HY16" t="s">
        <v>334</v>
      </c>
      <c r="HZ16" t="s">
        <v>335</v>
      </c>
      <c r="IA16" t="s">
        <v>336</v>
      </c>
      <c r="IB16" t="s">
        <v>337</v>
      </c>
      <c r="IC16" t="s">
        <v>338</v>
      </c>
      <c r="ID16" t="s">
        <v>339</v>
      </c>
      <c r="IE16" t="s">
        <v>340</v>
      </c>
      <c r="IF16" t="s">
        <v>341</v>
      </c>
      <c r="IG16" t="s">
        <v>342</v>
      </c>
      <c r="IH16" t="s">
        <v>343</v>
      </c>
      <c r="II16" t="s">
        <v>344</v>
      </c>
      <c r="IJ16" t="s">
        <v>345</v>
      </c>
      <c r="IK16" t="s">
        <v>346</v>
      </c>
      <c r="IL16" t="s">
        <v>347</v>
      </c>
      <c r="IM16" t="s">
        <v>348</v>
      </c>
      <c r="IN16" t="s">
        <v>349</v>
      </c>
      <c r="IO16" t="s">
        <v>350</v>
      </c>
      <c r="IP16" t="s">
        <v>351</v>
      </c>
      <c r="IQ16" t="s">
        <v>352</v>
      </c>
      <c r="IR16" t="s">
        <v>353</v>
      </c>
      <c r="IS16" t="s">
        <v>354</v>
      </c>
      <c r="IT16" t="s">
        <v>355</v>
      </c>
      <c r="IU16" t="s">
        <v>356</v>
      </c>
      <c r="IV16" t="s">
        <v>357</v>
      </c>
      <c r="IW16" t="s">
        <v>358</v>
      </c>
      <c r="IX16" t="s">
        <v>359</v>
      </c>
      <c r="IY16" t="s">
        <v>360</v>
      </c>
      <c r="IZ16" t="s">
        <v>361</v>
      </c>
      <c r="JA16" t="s">
        <v>362</v>
      </c>
      <c r="JB16" t="s">
        <v>363</v>
      </c>
      <c r="JC16" t="s">
        <v>364</v>
      </c>
      <c r="JD16" t="s">
        <v>365</v>
      </c>
      <c r="JE16" t="s">
        <v>366</v>
      </c>
      <c r="JF16" t="s">
        <v>367</v>
      </c>
      <c r="JG16" t="s">
        <v>368</v>
      </c>
      <c r="JH16" t="s">
        <v>369</v>
      </c>
      <c r="JI16" t="s">
        <v>370</v>
      </c>
      <c r="JJ16" t="s">
        <v>371</v>
      </c>
      <c r="JK16" t="s">
        <v>372</v>
      </c>
      <c r="JL16" t="s">
        <v>373</v>
      </c>
      <c r="JM16" t="s">
        <v>374</v>
      </c>
      <c r="JN16" t="s">
        <v>375</v>
      </c>
      <c r="JO16" t="s">
        <v>376</v>
      </c>
      <c r="JP16" t="s">
        <v>377</v>
      </c>
      <c r="JQ16" t="s">
        <v>378</v>
      </c>
      <c r="JR16" t="s">
        <v>379</v>
      </c>
      <c r="JS16" t="s">
        <v>380</v>
      </c>
      <c r="JT16" t="s">
        <v>381</v>
      </c>
      <c r="JU16" t="s">
        <v>382</v>
      </c>
      <c r="JV16" t="s">
        <v>383</v>
      </c>
      <c r="JW16" t="s">
        <v>384</v>
      </c>
      <c r="JX16" t="s">
        <v>385</v>
      </c>
      <c r="JY16" t="s">
        <v>386</v>
      </c>
    </row>
    <row r="17" spans="1:285" x14ac:dyDescent="0.35">
      <c r="B17" t="s">
        <v>387</v>
      </c>
      <c r="C17" t="s">
        <v>387</v>
      </c>
      <c r="F17" t="s">
        <v>387</v>
      </c>
      <c r="J17" t="s">
        <v>387</v>
      </c>
      <c r="K17" t="s">
        <v>388</v>
      </c>
      <c r="L17" t="s">
        <v>389</v>
      </c>
      <c r="M17" t="s">
        <v>390</v>
      </c>
      <c r="N17" t="s">
        <v>391</v>
      </c>
      <c r="O17" t="s">
        <v>391</v>
      </c>
      <c r="P17" t="s">
        <v>220</v>
      </c>
      <c r="Q17" t="s">
        <v>220</v>
      </c>
      <c r="R17" t="s">
        <v>388</v>
      </c>
      <c r="S17" t="s">
        <v>388</v>
      </c>
      <c r="T17" t="s">
        <v>388</v>
      </c>
      <c r="U17" t="s">
        <v>388</v>
      </c>
      <c r="V17" t="s">
        <v>392</v>
      </c>
      <c r="W17" t="s">
        <v>393</v>
      </c>
      <c r="X17" t="s">
        <v>393</v>
      </c>
      <c r="Y17" t="s">
        <v>394</v>
      </c>
      <c r="Z17" t="s">
        <v>395</v>
      </c>
      <c r="AA17" t="s">
        <v>394</v>
      </c>
      <c r="AB17" t="s">
        <v>394</v>
      </c>
      <c r="AC17" t="s">
        <v>394</v>
      </c>
      <c r="AD17" t="s">
        <v>392</v>
      </c>
      <c r="AE17" t="s">
        <v>392</v>
      </c>
      <c r="AF17" t="s">
        <v>392</v>
      </c>
      <c r="AG17" t="s">
        <v>392</v>
      </c>
      <c r="AH17" t="s">
        <v>396</v>
      </c>
      <c r="AI17" t="s">
        <v>395</v>
      </c>
      <c r="AK17" t="s">
        <v>395</v>
      </c>
      <c r="AL17" t="s">
        <v>396</v>
      </c>
      <c r="AR17" t="s">
        <v>390</v>
      </c>
      <c r="AY17" t="s">
        <v>390</v>
      </c>
      <c r="AZ17" t="s">
        <v>390</v>
      </c>
      <c r="BA17" t="s">
        <v>390</v>
      </c>
      <c r="BB17" t="s">
        <v>397</v>
      </c>
      <c r="BP17" t="s">
        <v>398</v>
      </c>
      <c r="BR17" t="s">
        <v>398</v>
      </c>
      <c r="BS17" t="s">
        <v>390</v>
      </c>
      <c r="BV17" t="s">
        <v>398</v>
      </c>
      <c r="BW17" t="s">
        <v>395</v>
      </c>
      <c r="BZ17" t="s">
        <v>399</v>
      </c>
      <c r="CA17" t="s">
        <v>399</v>
      </c>
      <c r="CC17" t="s">
        <v>400</v>
      </c>
      <c r="CD17" t="s">
        <v>398</v>
      </c>
      <c r="CF17" t="s">
        <v>398</v>
      </c>
      <c r="CG17" t="s">
        <v>390</v>
      </c>
      <c r="CK17" t="s">
        <v>398</v>
      </c>
      <c r="CM17" t="s">
        <v>401</v>
      </c>
      <c r="CP17" t="s">
        <v>398</v>
      </c>
      <c r="CQ17" t="s">
        <v>398</v>
      </c>
      <c r="CS17" t="s">
        <v>398</v>
      </c>
      <c r="CU17" t="s">
        <v>398</v>
      </c>
      <c r="CW17" t="s">
        <v>390</v>
      </c>
      <c r="CX17" t="s">
        <v>390</v>
      </c>
      <c r="CZ17" t="s">
        <v>402</v>
      </c>
      <c r="DA17" t="s">
        <v>403</v>
      </c>
      <c r="DD17" t="s">
        <v>388</v>
      </c>
      <c r="DE17" t="s">
        <v>387</v>
      </c>
      <c r="DF17" t="s">
        <v>391</v>
      </c>
      <c r="DG17" t="s">
        <v>391</v>
      </c>
      <c r="DH17" t="s">
        <v>404</v>
      </c>
      <c r="DI17" t="s">
        <v>404</v>
      </c>
      <c r="DJ17" t="s">
        <v>391</v>
      </c>
      <c r="DK17" t="s">
        <v>404</v>
      </c>
      <c r="DL17" t="s">
        <v>396</v>
      </c>
      <c r="DM17" t="s">
        <v>394</v>
      </c>
      <c r="DN17" t="s">
        <v>394</v>
      </c>
      <c r="DO17" t="s">
        <v>393</v>
      </c>
      <c r="DP17" t="s">
        <v>393</v>
      </c>
      <c r="DQ17" t="s">
        <v>393</v>
      </c>
      <c r="DR17" t="s">
        <v>393</v>
      </c>
      <c r="DS17" t="s">
        <v>393</v>
      </c>
      <c r="DT17" t="s">
        <v>405</v>
      </c>
      <c r="DU17" t="s">
        <v>390</v>
      </c>
      <c r="DV17" t="s">
        <v>390</v>
      </c>
      <c r="DW17" t="s">
        <v>391</v>
      </c>
      <c r="DX17" t="s">
        <v>391</v>
      </c>
      <c r="DY17" t="s">
        <v>391</v>
      </c>
      <c r="DZ17" t="s">
        <v>404</v>
      </c>
      <c r="EA17" t="s">
        <v>391</v>
      </c>
      <c r="EB17" t="s">
        <v>404</v>
      </c>
      <c r="EC17" t="s">
        <v>394</v>
      </c>
      <c r="ED17" t="s">
        <v>394</v>
      </c>
      <c r="EE17" t="s">
        <v>393</v>
      </c>
      <c r="EF17" t="s">
        <v>393</v>
      </c>
      <c r="EG17" t="s">
        <v>390</v>
      </c>
      <c r="EL17" t="s">
        <v>390</v>
      </c>
      <c r="EO17" t="s">
        <v>393</v>
      </c>
      <c r="EP17" t="s">
        <v>393</v>
      </c>
      <c r="EQ17" t="s">
        <v>393</v>
      </c>
      <c r="ER17" t="s">
        <v>393</v>
      </c>
      <c r="ES17" t="s">
        <v>393</v>
      </c>
      <c r="ET17" t="s">
        <v>390</v>
      </c>
      <c r="EU17" t="s">
        <v>390</v>
      </c>
      <c r="EV17" t="s">
        <v>390</v>
      </c>
      <c r="EW17" t="s">
        <v>387</v>
      </c>
      <c r="EZ17" t="s">
        <v>406</v>
      </c>
      <c r="FA17" t="s">
        <v>406</v>
      </c>
      <c r="FC17" t="s">
        <v>387</v>
      </c>
      <c r="FD17" t="s">
        <v>407</v>
      </c>
      <c r="FF17" t="s">
        <v>387</v>
      </c>
      <c r="FG17" t="s">
        <v>387</v>
      </c>
      <c r="FI17" t="s">
        <v>408</v>
      </c>
      <c r="FJ17" t="s">
        <v>409</v>
      </c>
      <c r="FK17" t="s">
        <v>408</v>
      </c>
      <c r="FL17" t="s">
        <v>409</v>
      </c>
      <c r="FM17" t="s">
        <v>408</v>
      </c>
      <c r="FN17" t="s">
        <v>409</v>
      </c>
      <c r="FO17" t="s">
        <v>395</v>
      </c>
      <c r="FP17" t="s">
        <v>395</v>
      </c>
      <c r="FQ17" t="s">
        <v>390</v>
      </c>
      <c r="FR17" t="s">
        <v>410</v>
      </c>
      <c r="FS17" t="s">
        <v>390</v>
      </c>
      <c r="FV17" t="s">
        <v>411</v>
      </c>
      <c r="FY17" t="s">
        <v>388</v>
      </c>
      <c r="FZ17" t="s">
        <v>412</v>
      </c>
      <c r="GA17" t="s">
        <v>388</v>
      </c>
      <c r="GF17" t="s">
        <v>413</v>
      </c>
      <c r="GG17" t="s">
        <v>413</v>
      </c>
      <c r="GT17" t="s">
        <v>413</v>
      </c>
      <c r="GU17" t="s">
        <v>413</v>
      </c>
      <c r="GV17" t="s">
        <v>414</v>
      </c>
      <c r="GW17" t="s">
        <v>414</v>
      </c>
      <c r="GX17" t="s">
        <v>393</v>
      </c>
      <c r="GY17" t="s">
        <v>393</v>
      </c>
      <c r="GZ17" t="s">
        <v>395</v>
      </c>
      <c r="HA17" t="s">
        <v>393</v>
      </c>
      <c r="HB17" t="s">
        <v>404</v>
      </c>
      <c r="HC17" t="s">
        <v>395</v>
      </c>
      <c r="HD17" t="s">
        <v>395</v>
      </c>
      <c r="HF17" t="s">
        <v>413</v>
      </c>
      <c r="HG17" t="s">
        <v>413</v>
      </c>
      <c r="HH17" t="s">
        <v>413</v>
      </c>
      <c r="HI17" t="s">
        <v>413</v>
      </c>
      <c r="HJ17" t="s">
        <v>413</v>
      </c>
      <c r="HK17" t="s">
        <v>413</v>
      </c>
      <c r="HL17" t="s">
        <v>413</v>
      </c>
      <c r="HM17" t="s">
        <v>415</v>
      </c>
      <c r="HN17" t="s">
        <v>415</v>
      </c>
      <c r="HO17" t="s">
        <v>415</v>
      </c>
      <c r="HP17" t="s">
        <v>416</v>
      </c>
      <c r="HQ17" t="s">
        <v>413</v>
      </c>
      <c r="HR17" t="s">
        <v>413</v>
      </c>
      <c r="HS17" t="s">
        <v>413</v>
      </c>
      <c r="HT17" t="s">
        <v>413</v>
      </c>
      <c r="HU17" t="s">
        <v>413</v>
      </c>
      <c r="HV17" t="s">
        <v>413</v>
      </c>
      <c r="HW17" t="s">
        <v>413</v>
      </c>
      <c r="HX17" t="s">
        <v>413</v>
      </c>
      <c r="HY17" t="s">
        <v>413</v>
      </c>
      <c r="HZ17" t="s">
        <v>413</v>
      </c>
      <c r="IA17" t="s">
        <v>413</v>
      </c>
      <c r="IB17" t="s">
        <v>413</v>
      </c>
      <c r="II17" t="s">
        <v>413</v>
      </c>
      <c r="IJ17" t="s">
        <v>395</v>
      </c>
      <c r="IK17" t="s">
        <v>395</v>
      </c>
      <c r="IL17" t="s">
        <v>408</v>
      </c>
      <c r="IM17" t="s">
        <v>409</v>
      </c>
      <c r="IN17" t="s">
        <v>408</v>
      </c>
      <c r="IR17" t="s">
        <v>409</v>
      </c>
      <c r="IV17" t="s">
        <v>391</v>
      </c>
      <c r="IW17" t="s">
        <v>391</v>
      </c>
      <c r="IX17" t="s">
        <v>404</v>
      </c>
      <c r="IY17" t="s">
        <v>404</v>
      </c>
      <c r="IZ17" t="s">
        <v>417</v>
      </c>
      <c r="JA17" t="s">
        <v>417</v>
      </c>
      <c r="JB17" t="s">
        <v>413</v>
      </c>
      <c r="JC17" t="s">
        <v>413</v>
      </c>
      <c r="JD17" t="s">
        <v>413</v>
      </c>
      <c r="JE17" t="s">
        <v>413</v>
      </c>
      <c r="JF17" t="s">
        <v>413</v>
      </c>
      <c r="JG17" t="s">
        <v>413</v>
      </c>
      <c r="JH17" t="s">
        <v>393</v>
      </c>
      <c r="JI17" t="s">
        <v>413</v>
      </c>
      <c r="JK17" t="s">
        <v>396</v>
      </c>
      <c r="JL17" t="s">
        <v>396</v>
      </c>
      <c r="JM17" t="s">
        <v>393</v>
      </c>
      <c r="JN17" t="s">
        <v>393</v>
      </c>
      <c r="JO17" t="s">
        <v>393</v>
      </c>
      <c r="JP17" t="s">
        <v>393</v>
      </c>
      <c r="JQ17" t="s">
        <v>393</v>
      </c>
      <c r="JR17" t="s">
        <v>395</v>
      </c>
      <c r="JS17" t="s">
        <v>395</v>
      </c>
      <c r="JT17" t="s">
        <v>395</v>
      </c>
      <c r="JU17" t="s">
        <v>393</v>
      </c>
      <c r="JV17" t="s">
        <v>391</v>
      </c>
      <c r="JW17" t="s">
        <v>404</v>
      </c>
      <c r="JX17" t="s">
        <v>395</v>
      </c>
      <c r="JY17" t="s">
        <v>395</v>
      </c>
    </row>
    <row r="18" spans="1:285" x14ac:dyDescent="0.35">
      <c r="A18">
        <v>8</v>
      </c>
      <c r="B18">
        <v>1723125024</v>
      </c>
      <c r="C18">
        <v>0</v>
      </c>
      <c r="D18" t="s">
        <v>418</v>
      </c>
      <c r="E18" t="s">
        <v>419</v>
      </c>
      <c r="F18" t="s">
        <v>420</v>
      </c>
      <c r="G18" t="s">
        <v>421</v>
      </c>
      <c r="H18" t="s">
        <v>422</v>
      </c>
      <c r="I18" t="s">
        <v>423</v>
      </c>
      <c r="J18">
        <v>1723125024</v>
      </c>
      <c r="K18">
        <f t="shared" ref="K18:K35" si="0">(L18)/1000</f>
        <v>5.0804785142424883E-3</v>
      </c>
      <c r="L18">
        <f t="shared" ref="L18:L35" si="1">1000*DL18*AJ18*(DH18-DI18)/(100*DA18*(1000-AJ18*DH18))</f>
        <v>5.080478514242488</v>
      </c>
      <c r="M18">
        <f t="shared" ref="M18:M35" si="2">DL18*AJ18*(DG18-DF18*(1000-AJ18*DI18)/(1000-AJ18*DH18))/(100*DA18)</f>
        <v>23.275924538134667</v>
      </c>
      <c r="N18">
        <f t="shared" ref="N18:N35" si="3">DF18 - IF(AJ18&gt;1, M18*DA18*100/(AL18), 0)</f>
        <v>367.20299999999997</v>
      </c>
      <c r="O18">
        <f t="shared" ref="O18:O35" si="4">((U18-K18/2)*N18-M18)/(U18+K18/2)</f>
        <v>277.11175862188691</v>
      </c>
      <c r="P18">
        <f t="shared" ref="P18:P35" si="5">O18*(DM18+DN18)/1000</f>
        <v>27.462213642519956</v>
      </c>
      <c r="Q18">
        <f t="shared" ref="Q18:Q35" si="6">(DF18 - IF(AJ18&gt;1, M18*DA18*100/(AL18), 0))*(DM18+DN18)/1000</f>
        <v>36.390398178425698</v>
      </c>
      <c r="R18">
        <f t="shared" ref="R18:R35" si="7">2/((1/T18-1/S18)+SIGN(T18)*SQRT((1/T18-1/S18)*(1/T18-1/S18) + 4*DB18/((DB18+1)*(DB18+1))*(2*1/T18*1/S18-1/S18*1/S18)))</f>
        <v>0.48789581771933327</v>
      </c>
      <c r="S18">
        <f t="shared" ref="S18:S35" si="8">IF(LEFT(DC18,1)&lt;&gt;"0",IF(LEFT(DC18,1)="1",3,DD18),$D$4+$E$4*(DT18*DM18/($K$4*1000))+$F$4*(DT18*DM18/($K$4*1000))*MAX(MIN(DA18,$J$4),$I$4)*MAX(MIN(DA18,$J$4),$I$4)+$G$4*MAX(MIN(DA18,$J$4),$I$4)*(DT18*DM18/($K$4*1000))+$H$4*(DT18*DM18/($K$4*1000))*(DT18*DM18/($K$4*1000)))</f>
        <v>2.2418942928378258</v>
      </c>
      <c r="T18">
        <f t="shared" ref="T18:T35" si="9">K18*(1000-(1000*0.61365*EXP(17.502*X18/(240.97+X18))/(DM18+DN18)+DH18)/2)/(1000*0.61365*EXP(17.502*X18/(240.97+X18))/(DM18+DN18)-DH18)</f>
        <v>0.43568452517552425</v>
      </c>
      <c r="U18">
        <f t="shared" ref="U18:U35" si="10">1/((DB18+1)/(R18/1.6)+1/(S18/1.37)) + DB18/((DB18+1)/(R18/1.6) + DB18/(S18/1.37))</f>
        <v>0.27652675000192534</v>
      </c>
      <c r="V18">
        <f t="shared" ref="V18:V35" si="11">(CW18*CZ18)</f>
        <v>142.29795249688723</v>
      </c>
      <c r="W18">
        <f t="shared" ref="W18:W35" si="12">(DO18+(V18+2*0.95*0.0000000567*(((DO18+$B$8)+273)^4-(DO18+273)^4)-44100*K18)/(1.84*29.3*S18+8*0.95*0.0000000567*(DO18+273)^3))</f>
        <v>24.221345166821422</v>
      </c>
      <c r="X18">
        <f t="shared" ref="X18:X35" si="13">($C$8*DP18+$D$8*DQ18+$E$8*W18)</f>
        <v>24.0045</v>
      </c>
      <c r="Y18">
        <f t="shared" ref="Y18:Y35" si="14">0.61365*EXP(17.502*X18/(240.97+X18))</f>
        <v>2.9957841613525145</v>
      </c>
      <c r="Z18">
        <f t="shared" ref="Z18:Z35" si="15">(AA18/AB18*100)</f>
        <v>59.330135710837652</v>
      </c>
      <c r="AA18">
        <f t="shared" ref="AA18:AA35" si="16">DH18*(DM18+DN18)/1000</f>
        <v>1.8685305962499301</v>
      </c>
      <c r="AB18">
        <f t="shared" ref="AB18:AB35" si="17">0.61365*EXP(17.502*DO18/(240.97+DO18))</f>
        <v>3.1493785980142488</v>
      </c>
      <c r="AC18">
        <f t="shared" ref="AC18:AC35" si="18">(Y18-DH18*(DM18+DN18)/1000)</f>
        <v>1.1272535651025843</v>
      </c>
      <c r="AD18">
        <f t="shared" ref="AD18:AD35" si="19">(-K18*44100)</f>
        <v>-224.04910247809374</v>
      </c>
      <c r="AE18">
        <f t="shared" ref="AE18:AE35" si="20">2*29.3*S18*0.92*(DO18-X18)</f>
        <v>100.92227927141995</v>
      </c>
      <c r="AF18">
        <f t="shared" ref="AF18:AF35" si="21">2*0.95*0.0000000567*(((DO18+$B$8)+273)^4-(X18+273)^4)</f>
        <v>9.4668010763886326</v>
      </c>
      <c r="AG18">
        <f t="shared" ref="AG18:AG35" si="22">V18+AF18+AD18+AE18</f>
        <v>28.637930366602077</v>
      </c>
      <c r="AH18">
        <v>0</v>
      </c>
      <c r="AI18">
        <v>0</v>
      </c>
      <c r="AJ18">
        <f t="shared" ref="AJ18:AJ35" si="23">IF(AH18*$H$14&gt;=AL18,1,(AL18/(AL18-AH18*$H$14)))</f>
        <v>1</v>
      </c>
      <c r="AK18">
        <f t="shared" ref="AK18:AK35" si="24">(AJ18-1)*100</f>
        <v>0</v>
      </c>
      <c r="AL18">
        <f t="shared" ref="AL18:AL35" si="25">MAX(0,($B$14+$C$14*DT18)/(1+$D$14*DT18)*DM18/(DO18+273)*$E$14)</f>
        <v>52621.479602137857</v>
      </c>
      <c r="AM18" t="s">
        <v>424</v>
      </c>
      <c r="AN18">
        <v>0</v>
      </c>
      <c r="AO18">
        <v>0</v>
      </c>
      <c r="AP18">
        <v>0</v>
      </c>
      <c r="AQ18" t="e">
        <f t="shared" ref="AQ18:AQ35" si="26">1-AO18/AP18</f>
        <v>#DIV/0!</v>
      </c>
      <c r="AR18">
        <v>-1</v>
      </c>
      <c r="AS18" t="s">
        <v>425</v>
      </c>
      <c r="AT18">
        <v>10169.9</v>
      </c>
      <c r="AU18">
        <v>853.46619230769238</v>
      </c>
      <c r="AV18">
        <v>1683.8270567214479</v>
      </c>
      <c r="AW18">
        <f t="shared" ref="AW18:AW35" si="27">1-AU18/AV18</f>
        <v>0.49313904364414807</v>
      </c>
      <c r="AX18">
        <v>0.5</v>
      </c>
      <c r="AY18">
        <f t="shared" ref="AY18:AY35" si="28">CX18</f>
        <v>737.91689973931977</v>
      </c>
      <c r="AZ18">
        <f t="shared" ref="AZ18:AZ35" si="29">M18</f>
        <v>23.275924538134667</v>
      </c>
      <c r="BA18">
        <f t="shared" ref="BA18:BA35" si="30">AW18*AX18*AY18</f>
        <v>181.94781711315142</v>
      </c>
      <c r="BB18">
        <f t="shared" ref="BB18:BB35" si="31">(AZ18-AR18)/AY18</f>
        <v>3.2897911061137784E-2</v>
      </c>
      <c r="BC18">
        <f t="shared" ref="BC18:BC35" si="32">(AP18-AV18)/AV18</f>
        <v>-1</v>
      </c>
      <c r="BD18" t="e">
        <f t="shared" ref="BD18:BD35" si="33">AO18/(AQ18+AO18/AV18)</f>
        <v>#DIV/0!</v>
      </c>
      <c r="BE18" t="s">
        <v>424</v>
      </c>
      <c r="BF18">
        <v>0</v>
      </c>
      <c r="BG18" t="e">
        <f t="shared" ref="BG18:BG35" si="34">IF(BF18&lt;&gt;0, BF18, BD18)</f>
        <v>#DIV/0!</v>
      </c>
      <c r="BH18" t="e">
        <f t="shared" ref="BH18:BH35" si="35">1-BG18/AV18</f>
        <v>#DIV/0!</v>
      </c>
      <c r="BI18" t="e">
        <f t="shared" ref="BI18:BI35" si="36">(AV18-AU18)/(AV18-BG18)</f>
        <v>#DIV/0!</v>
      </c>
      <c r="BJ18" t="e">
        <f t="shared" ref="BJ18:BJ35" si="37">(AP18-AV18)/(AP18-BG18)</f>
        <v>#DIV/0!</v>
      </c>
      <c r="BK18">
        <f t="shared" ref="BK18:BK35" si="38">(AV18-AU18)/(AV18-AO18)</f>
        <v>0.49313904364414807</v>
      </c>
      <c r="BL18" t="e">
        <f t="shared" ref="BL18:BL35" si="39">(AP18-AV18)/(AP18-AO18)</f>
        <v>#DIV/0!</v>
      </c>
      <c r="BM18" t="e">
        <f t="shared" ref="BM18:BM35" si="40">(BI18*BG18/AU18)</f>
        <v>#DIV/0!</v>
      </c>
      <c r="BN18" t="e">
        <f t="shared" ref="BN18:BN35" si="41">(1-BM18)</f>
        <v>#DIV/0!</v>
      </c>
      <c r="BO18">
        <v>559</v>
      </c>
      <c r="BP18">
        <v>290.00000000000011</v>
      </c>
      <c r="BQ18">
        <v>1563.82</v>
      </c>
      <c r="BR18">
        <v>295</v>
      </c>
      <c r="BS18">
        <v>10169.9</v>
      </c>
      <c r="BT18">
        <v>1563.51</v>
      </c>
      <c r="BU18">
        <v>0.31</v>
      </c>
      <c r="BV18">
        <v>300.00000000000011</v>
      </c>
      <c r="BW18">
        <v>24.1</v>
      </c>
      <c r="BX18">
        <v>1683.8270567214479</v>
      </c>
      <c r="BY18">
        <v>2.3629137184802111</v>
      </c>
      <c r="BZ18">
        <v>-122.36489207983129</v>
      </c>
      <c r="CA18">
        <v>2.110530953437717</v>
      </c>
      <c r="CB18">
        <v>0.99173913978001471</v>
      </c>
      <c r="CC18">
        <v>-7.699691212458293E-3</v>
      </c>
      <c r="CD18">
        <v>289.99999999999989</v>
      </c>
      <c r="CE18">
        <v>1571.63</v>
      </c>
      <c r="CF18">
        <v>835</v>
      </c>
      <c r="CG18">
        <v>10154.4</v>
      </c>
      <c r="CH18">
        <v>1563.32</v>
      </c>
      <c r="CI18">
        <v>8.31</v>
      </c>
      <c r="CW18">
        <f t="shared" ref="CW18:CW35" si="42">$B$12*DU18+$C$12*DV18+$F$12*EG18*(1-EJ18)</f>
        <v>877.04</v>
      </c>
      <c r="CX18">
        <f t="shared" ref="CX18:CX35" si="43">CW18*CY18</f>
        <v>737.91689973931977</v>
      </c>
      <c r="CY18">
        <f t="shared" ref="CY18:CY35" si="44">($B$12*$D$10+$C$12*$D$10+$F$12*((ET18+EL18)/MAX(ET18+EL18+EU18, 0.1)*$I$10+EU18/MAX(ET18+EL18+EU18, 0.1)*$J$10))/($B$12+$C$12+$F$12)</f>
        <v>0.84137200097979548</v>
      </c>
      <c r="CZ18">
        <f t="shared" ref="CZ18:CZ35" si="45">($B$12*$K$10+$C$12*$K$10+$F$12*((ET18+EL18)/MAX(ET18+EL18+EU18, 0.1)*$P$10+EU18/MAX(ET18+EL18+EU18, 0.1)*$Q$10))/($B$12+$C$12+$F$12)</f>
        <v>0.16224796189100524</v>
      </c>
      <c r="DA18">
        <v>6</v>
      </c>
      <c r="DB18">
        <v>0.5</v>
      </c>
      <c r="DC18" t="s">
        <v>426</v>
      </c>
      <c r="DD18">
        <v>2</v>
      </c>
      <c r="DE18">
        <v>1723125024</v>
      </c>
      <c r="DF18">
        <v>367.20299999999997</v>
      </c>
      <c r="DG18">
        <v>404.90600000000001</v>
      </c>
      <c r="DH18">
        <v>18.854700000000001</v>
      </c>
      <c r="DI18">
        <v>11.3795</v>
      </c>
      <c r="DJ18">
        <v>369.32600000000002</v>
      </c>
      <c r="DK18">
        <v>18.8657</v>
      </c>
      <c r="DL18">
        <v>400.09800000000001</v>
      </c>
      <c r="DM18">
        <v>99.001599999999996</v>
      </c>
      <c r="DN18">
        <v>9.9981899999999999E-2</v>
      </c>
      <c r="DO18">
        <v>24.839500000000001</v>
      </c>
      <c r="DP18">
        <v>24.0045</v>
      </c>
      <c r="DQ18">
        <v>999.9</v>
      </c>
      <c r="DR18">
        <v>0</v>
      </c>
      <c r="DS18">
        <v>0</v>
      </c>
      <c r="DT18">
        <v>9978.75</v>
      </c>
      <c r="DU18">
        <v>0</v>
      </c>
      <c r="DV18">
        <v>1052.77</v>
      </c>
      <c r="DW18">
        <v>-38.910299999999999</v>
      </c>
      <c r="DX18">
        <v>373.06099999999998</v>
      </c>
      <c r="DY18">
        <v>409.56700000000001</v>
      </c>
      <c r="DZ18">
        <v>7.5591200000000001</v>
      </c>
      <c r="EA18">
        <v>404.90600000000001</v>
      </c>
      <c r="EB18">
        <v>11.3795</v>
      </c>
      <c r="EC18">
        <v>1.87496</v>
      </c>
      <c r="ED18">
        <v>1.12659</v>
      </c>
      <c r="EE18">
        <v>16.426100000000002</v>
      </c>
      <c r="EF18">
        <v>8.6653099999999998</v>
      </c>
      <c r="EG18">
        <v>877.04</v>
      </c>
      <c r="EH18">
        <v>0.95400799999999997</v>
      </c>
      <c r="EI18">
        <v>4.5992100000000001E-2</v>
      </c>
      <c r="EJ18">
        <v>0</v>
      </c>
      <c r="EK18">
        <v>852.75599999999997</v>
      </c>
      <c r="EL18">
        <v>5.0001899999999999</v>
      </c>
      <c r="EM18">
        <v>11411.1</v>
      </c>
      <c r="EN18">
        <v>7791.75</v>
      </c>
      <c r="EO18">
        <v>43.561999999999998</v>
      </c>
      <c r="EP18">
        <v>45.75</v>
      </c>
      <c r="EQ18">
        <v>44.875</v>
      </c>
      <c r="ER18">
        <v>46.311999999999998</v>
      </c>
      <c r="ES18">
        <v>46.186999999999998</v>
      </c>
      <c r="ET18">
        <v>831.93</v>
      </c>
      <c r="EU18">
        <v>40.11</v>
      </c>
      <c r="EV18">
        <v>0</v>
      </c>
      <c r="EW18">
        <v>1723125021.7</v>
      </c>
      <c r="EX18">
        <v>0</v>
      </c>
      <c r="EY18">
        <v>853.46619230769238</v>
      </c>
      <c r="EZ18">
        <v>-4.1542906026147053</v>
      </c>
      <c r="FA18">
        <v>201.53504287192919</v>
      </c>
      <c r="FB18">
        <v>11388.288461538459</v>
      </c>
      <c r="FC18">
        <v>15</v>
      </c>
      <c r="FD18">
        <v>1723125056.5</v>
      </c>
      <c r="FE18" t="s">
        <v>427</v>
      </c>
      <c r="FF18">
        <v>1723125056.5</v>
      </c>
      <c r="FG18">
        <v>1723125056</v>
      </c>
      <c r="FH18">
        <v>1</v>
      </c>
      <c r="FI18">
        <v>1.2070000000000001</v>
      </c>
      <c r="FJ18">
        <v>-8.4000000000000005E-2</v>
      </c>
      <c r="FK18">
        <v>-2.1230000000000002</v>
      </c>
      <c r="FL18">
        <v>-1.0999999999999999E-2</v>
      </c>
      <c r="FM18">
        <v>405</v>
      </c>
      <c r="FN18">
        <v>11</v>
      </c>
      <c r="FO18">
        <v>0.05</v>
      </c>
      <c r="FP18">
        <v>0.02</v>
      </c>
      <c r="FQ18">
        <v>24.370234308331309</v>
      </c>
      <c r="FR18">
        <v>-0.97412905635486524</v>
      </c>
      <c r="FS18">
        <v>0.14857340260869181</v>
      </c>
      <c r="FT18">
        <v>1</v>
      </c>
      <c r="FU18">
        <v>854.01982352941161</v>
      </c>
      <c r="FV18">
        <v>-3.9805882360395808</v>
      </c>
      <c r="FW18">
        <v>0.62749960412087813</v>
      </c>
      <c r="FX18">
        <v>-1</v>
      </c>
      <c r="FY18">
        <v>0.50730958316296515</v>
      </c>
      <c r="FZ18">
        <v>-4.4603208623984543E-2</v>
      </c>
      <c r="GA18">
        <v>6.959147899401128E-3</v>
      </c>
      <c r="GB18">
        <v>1</v>
      </c>
      <c r="GC18">
        <v>2</v>
      </c>
      <c r="GD18">
        <v>2</v>
      </c>
      <c r="GE18" t="s">
        <v>428</v>
      </c>
      <c r="GF18">
        <v>3.0018600000000002</v>
      </c>
      <c r="GG18">
        <v>2.6375299999999999</v>
      </c>
      <c r="GH18">
        <v>8.3412799999999995E-2</v>
      </c>
      <c r="GI18">
        <v>9.1003100000000003E-2</v>
      </c>
      <c r="GJ18">
        <v>9.1600299999999996E-2</v>
      </c>
      <c r="GK18">
        <v>6.3122499999999998E-2</v>
      </c>
      <c r="GL18">
        <v>32685.200000000001</v>
      </c>
      <c r="GM18">
        <v>27772.3</v>
      </c>
      <c r="GN18">
        <v>30986.1</v>
      </c>
      <c r="GO18">
        <v>26695.8</v>
      </c>
      <c r="GP18">
        <v>39458.699999999997</v>
      </c>
      <c r="GQ18">
        <v>37630.199999999997</v>
      </c>
      <c r="GR18">
        <v>43469.1</v>
      </c>
      <c r="GS18">
        <v>40935.199999999997</v>
      </c>
      <c r="GT18">
        <v>1.81413</v>
      </c>
      <c r="GU18">
        <v>2.14567</v>
      </c>
      <c r="GV18">
        <v>-1.6652E-2</v>
      </c>
      <c r="GW18">
        <v>0</v>
      </c>
      <c r="GX18">
        <v>24.278099999999998</v>
      </c>
      <c r="GY18">
        <v>999.9</v>
      </c>
      <c r="GZ18">
        <v>55.2</v>
      </c>
      <c r="HA18">
        <v>25.9</v>
      </c>
      <c r="HB18">
        <v>18.702200000000001</v>
      </c>
      <c r="HC18">
        <v>59.174500000000002</v>
      </c>
      <c r="HD18">
        <v>31.1098</v>
      </c>
      <c r="HE18">
        <v>1</v>
      </c>
      <c r="HF18">
        <v>-6.0492899999999997E-3</v>
      </c>
      <c r="HG18">
        <v>1.8428</v>
      </c>
      <c r="HH18">
        <v>20.310500000000001</v>
      </c>
      <c r="HI18">
        <v>5.2409499999999998</v>
      </c>
      <c r="HJ18">
        <v>12.069699999999999</v>
      </c>
      <c r="HK18">
        <v>4.9717000000000002</v>
      </c>
      <c r="HL18">
        <v>3.29</v>
      </c>
      <c r="HM18">
        <v>9999</v>
      </c>
      <c r="HN18">
        <v>9999</v>
      </c>
      <c r="HO18">
        <v>9999</v>
      </c>
      <c r="HP18">
        <v>329.5</v>
      </c>
      <c r="HQ18">
        <v>1.87344</v>
      </c>
      <c r="HR18">
        <v>1.8693900000000001</v>
      </c>
      <c r="HS18">
        <v>1.86798</v>
      </c>
      <c r="HT18">
        <v>1.86873</v>
      </c>
      <c r="HU18">
        <v>1.8641399999999999</v>
      </c>
      <c r="HV18">
        <v>1.86585</v>
      </c>
      <c r="HW18">
        <v>1.86524</v>
      </c>
      <c r="HX18">
        <v>1.8724099999999999</v>
      </c>
      <c r="HY18">
        <v>5</v>
      </c>
      <c r="HZ18">
        <v>0</v>
      </c>
      <c r="IA18">
        <v>0</v>
      </c>
      <c r="IB18">
        <v>0</v>
      </c>
      <c r="IC18" t="s">
        <v>429</v>
      </c>
      <c r="ID18" t="s">
        <v>430</v>
      </c>
      <c r="IE18" t="s">
        <v>431</v>
      </c>
      <c r="IF18" t="s">
        <v>431</v>
      </c>
      <c r="IG18" t="s">
        <v>431</v>
      </c>
      <c r="IH18" t="s">
        <v>431</v>
      </c>
      <c r="II18">
        <v>0</v>
      </c>
      <c r="IJ18">
        <v>100</v>
      </c>
      <c r="IK18">
        <v>100</v>
      </c>
      <c r="IL18">
        <v>-2.1230000000000002</v>
      </c>
      <c r="IM18">
        <v>-1.0999999999999999E-2</v>
      </c>
      <c r="IN18">
        <v>-3.33</v>
      </c>
      <c r="IO18">
        <v>0</v>
      </c>
      <c r="IP18">
        <v>0</v>
      </c>
      <c r="IQ18">
        <v>0</v>
      </c>
      <c r="IR18">
        <v>7.2999999999999995E-2</v>
      </c>
      <c r="IS18">
        <v>0</v>
      </c>
      <c r="IT18">
        <v>0</v>
      </c>
      <c r="IU18">
        <v>0</v>
      </c>
      <c r="IV18">
        <v>-1</v>
      </c>
      <c r="IW18">
        <v>-1</v>
      </c>
      <c r="IX18">
        <v>-1</v>
      </c>
      <c r="IY18">
        <v>-1</v>
      </c>
      <c r="IZ18">
        <v>1150.5</v>
      </c>
      <c r="JA18">
        <v>1150.7</v>
      </c>
      <c r="JB18">
        <v>0.97656200000000004</v>
      </c>
      <c r="JC18">
        <v>2.50244</v>
      </c>
      <c r="JD18">
        <v>1.64795</v>
      </c>
      <c r="JE18">
        <v>2.34375</v>
      </c>
      <c r="JF18">
        <v>1.5466299999999999</v>
      </c>
      <c r="JG18">
        <v>2.2631800000000002</v>
      </c>
      <c r="JH18">
        <v>30.695599999999999</v>
      </c>
      <c r="JI18">
        <v>15.8832</v>
      </c>
      <c r="JJ18">
        <v>18</v>
      </c>
      <c r="JK18">
        <v>392.31700000000001</v>
      </c>
      <c r="JL18">
        <v>692.44600000000003</v>
      </c>
      <c r="JM18">
        <v>21.281600000000001</v>
      </c>
      <c r="JN18">
        <v>27.339600000000001</v>
      </c>
      <c r="JO18">
        <v>29.9998</v>
      </c>
      <c r="JP18">
        <v>27.244900000000001</v>
      </c>
      <c r="JQ18">
        <v>27.2148</v>
      </c>
      <c r="JR18">
        <v>19.555399999999999</v>
      </c>
      <c r="JS18">
        <v>42.596400000000003</v>
      </c>
      <c r="JT18">
        <v>41.414099999999998</v>
      </c>
      <c r="JU18">
        <v>21.238800000000001</v>
      </c>
      <c r="JV18">
        <v>405</v>
      </c>
      <c r="JW18">
        <v>11.4587</v>
      </c>
      <c r="JX18">
        <v>99.156700000000001</v>
      </c>
      <c r="JY18">
        <v>96.606200000000001</v>
      </c>
    </row>
    <row r="19" spans="1:285" x14ac:dyDescent="0.35">
      <c r="A19">
        <v>8</v>
      </c>
      <c r="B19">
        <v>1723125923.5</v>
      </c>
      <c r="C19">
        <v>899.5</v>
      </c>
      <c r="D19" t="s">
        <v>432</v>
      </c>
      <c r="E19" t="s">
        <v>433</v>
      </c>
      <c r="F19" t="s">
        <v>420</v>
      </c>
      <c r="G19" t="s">
        <v>421</v>
      </c>
      <c r="H19" t="s">
        <v>434</v>
      </c>
      <c r="I19" t="s">
        <v>423</v>
      </c>
      <c r="J19">
        <v>1723125923.5</v>
      </c>
      <c r="K19">
        <f t="shared" si="0"/>
        <v>8.0393808392135759E-3</v>
      </c>
      <c r="L19">
        <f t="shared" si="1"/>
        <v>8.0393808392135764</v>
      </c>
      <c r="M19">
        <f t="shared" si="2"/>
        <v>27.666467635404842</v>
      </c>
      <c r="N19">
        <f t="shared" si="3"/>
        <v>359.14</v>
      </c>
      <c r="O19">
        <f t="shared" si="4"/>
        <v>296.05856234014573</v>
      </c>
      <c r="P19">
        <f t="shared" si="5"/>
        <v>29.339112828006076</v>
      </c>
      <c r="Q19">
        <f t="shared" si="6"/>
        <v>35.590421360434</v>
      </c>
      <c r="R19">
        <f t="shared" si="7"/>
        <v>0.91552706479809465</v>
      </c>
      <c r="S19">
        <f t="shared" si="8"/>
        <v>2.2464487731709877</v>
      </c>
      <c r="T19">
        <f t="shared" si="9"/>
        <v>0.74862716247410876</v>
      </c>
      <c r="U19">
        <f t="shared" si="10"/>
        <v>0.48033405932767848</v>
      </c>
      <c r="V19">
        <f t="shared" si="11"/>
        <v>142.32564122463089</v>
      </c>
      <c r="W19">
        <f t="shared" si="12"/>
        <v>23.925810625493295</v>
      </c>
      <c r="X19">
        <f t="shared" si="13"/>
        <v>24.040099999999999</v>
      </c>
      <c r="Y19">
        <f t="shared" si="14"/>
        <v>3.0021963905894671</v>
      </c>
      <c r="Z19">
        <f t="shared" si="15"/>
        <v>59.882305073187922</v>
      </c>
      <c r="AA19">
        <f t="shared" si="16"/>
        <v>1.9646578536361199</v>
      </c>
      <c r="AB19">
        <f t="shared" si="17"/>
        <v>3.2808654430301614</v>
      </c>
      <c r="AC19">
        <f t="shared" si="18"/>
        <v>1.0375385369533472</v>
      </c>
      <c r="AD19">
        <f t="shared" si="19"/>
        <v>-354.53669500931869</v>
      </c>
      <c r="AE19">
        <f t="shared" si="20"/>
        <v>180.01871595966637</v>
      </c>
      <c r="AF19">
        <f t="shared" si="21"/>
        <v>16.913600495819061</v>
      </c>
      <c r="AG19">
        <f t="shared" si="22"/>
        <v>-15.278737329202386</v>
      </c>
      <c r="AH19">
        <v>0</v>
      </c>
      <c r="AI19">
        <v>0</v>
      </c>
      <c r="AJ19">
        <f t="shared" si="23"/>
        <v>1</v>
      </c>
      <c r="AK19">
        <f t="shared" si="24"/>
        <v>0</v>
      </c>
      <c r="AL19">
        <f t="shared" si="25"/>
        <v>52650.704155560721</v>
      </c>
      <c r="AM19" t="s">
        <v>424</v>
      </c>
      <c r="AN19">
        <v>0</v>
      </c>
      <c r="AO19">
        <v>0</v>
      </c>
      <c r="AP19">
        <v>0</v>
      </c>
      <c r="AQ19" t="e">
        <f t="shared" si="26"/>
        <v>#DIV/0!</v>
      </c>
      <c r="AR19">
        <v>-1</v>
      </c>
      <c r="AS19" t="s">
        <v>435</v>
      </c>
      <c r="AT19">
        <v>10199</v>
      </c>
      <c r="AU19">
        <v>896.90851999999995</v>
      </c>
      <c r="AV19">
        <v>1919.359610310263</v>
      </c>
      <c r="AW19">
        <f t="shared" si="27"/>
        <v>0.53270428575132134</v>
      </c>
      <c r="AX19">
        <v>0.5</v>
      </c>
      <c r="AY19">
        <f t="shared" si="28"/>
        <v>738.06528933918696</v>
      </c>
      <c r="AZ19">
        <f t="shared" si="29"/>
        <v>27.666467635404842</v>
      </c>
      <c r="BA19">
        <f t="shared" si="30"/>
        <v>196.58527139763694</v>
      </c>
      <c r="BB19">
        <f t="shared" si="31"/>
        <v>3.8840015984318722E-2</v>
      </c>
      <c r="BC19">
        <f t="shared" si="32"/>
        <v>-1</v>
      </c>
      <c r="BD19" t="e">
        <f t="shared" si="33"/>
        <v>#DIV/0!</v>
      </c>
      <c r="BE19" t="s">
        <v>424</v>
      </c>
      <c r="BF19">
        <v>0</v>
      </c>
      <c r="BG19" t="e">
        <f t="shared" si="34"/>
        <v>#DIV/0!</v>
      </c>
      <c r="BH19" t="e">
        <f t="shared" si="35"/>
        <v>#DIV/0!</v>
      </c>
      <c r="BI19" t="e">
        <f t="shared" si="36"/>
        <v>#DIV/0!</v>
      </c>
      <c r="BJ19" t="e">
        <f t="shared" si="37"/>
        <v>#DIV/0!</v>
      </c>
      <c r="BK19">
        <f t="shared" si="38"/>
        <v>0.53270428575132134</v>
      </c>
      <c r="BL19" t="e">
        <f t="shared" si="39"/>
        <v>#DIV/0!</v>
      </c>
      <c r="BM19" t="e">
        <f t="shared" si="40"/>
        <v>#DIV/0!</v>
      </c>
      <c r="BN19" t="e">
        <f t="shared" si="41"/>
        <v>#DIV/0!</v>
      </c>
      <c r="BO19">
        <v>560</v>
      </c>
      <c r="BP19">
        <v>290.00000000000011</v>
      </c>
      <c r="BQ19">
        <v>1762.49</v>
      </c>
      <c r="BR19">
        <v>165</v>
      </c>
      <c r="BS19">
        <v>10199</v>
      </c>
      <c r="BT19">
        <v>1762.19</v>
      </c>
      <c r="BU19">
        <v>0.3</v>
      </c>
      <c r="BV19">
        <v>300.00000000000011</v>
      </c>
      <c r="BW19">
        <v>24.1</v>
      </c>
      <c r="BX19">
        <v>1919.359610310263</v>
      </c>
      <c r="BY19">
        <v>2.7440335392382571</v>
      </c>
      <c r="BZ19">
        <v>-160.30174455699469</v>
      </c>
      <c r="CA19">
        <v>2.4552232745645308</v>
      </c>
      <c r="CB19">
        <v>0.9934744037340324</v>
      </c>
      <c r="CC19">
        <v>-7.7126538375973247E-3</v>
      </c>
      <c r="CD19">
        <v>289.99999999999989</v>
      </c>
      <c r="CE19">
        <v>1772.18</v>
      </c>
      <c r="CF19">
        <v>865</v>
      </c>
      <c r="CG19">
        <v>10171.700000000001</v>
      </c>
      <c r="CH19">
        <v>1761.76</v>
      </c>
      <c r="CI19">
        <v>10.42</v>
      </c>
      <c r="CW19">
        <f t="shared" si="42"/>
        <v>877.21699999999998</v>
      </c>
      <c r="CX19">
        <f t="shared" si="43"/>
        <v>738.06528933918696</v>
      </c>
      <c r="CY19">
        <f t="shared" si="44"/>
        <v>0.84137139309793019</v>
      </c>
      <c r="CZ19">
        <f t="shared" si="45"/>
        <v>0.16224678867900519</v>
      </c>
      <c r="DA19">
        <v>6</v>
      </c>
      <c r="DB19">
        <v>0.5</v>
      </c>
      <c r="DC19" t="s">
        <v>426</v>
      </c>
      <c r="DD19">
        <v>2</v>
      </c>
      <c r="DE19">
        <v>1723125923.5</v>
      </c>
      <c r="DF19">
        <v>359.14</v>
      </c>
      <c r="DG19">
        <v>404.99099999999999</v>
      </c>
      <c r="DH19">
        <v>19.825199999999999</v>
      </c>
      <c r="DI19">
        <v>7.9999399999999996</v>
      </c>
      <c r="DJ19">
        <v>361.26799999999997</v>
      </c>
      <c r="DK19">
        <v>19.866199999999999</v>
      </c>
      <c r="DL19">
        <v>399.822</v>
      </c>
      <c r="DM19">
        <v>98.999099999999999</v>
      </c>
      <c r="DN19">
        <v>9.9918099999999996E-2</v>
      </c>
      <c r="DO19">
        <v>25.526499999999999</v>
      </c>
      <c r="DP19">
        <v>24.040099999999999</v>
      </c>
      <c r="DQ19">
        <v>999.9</v>
      </c>
      <c r="DR19">
        <v>0</v>
      </c>
      <c r="DS19">
        <v>0</v>
      </c>
      <c r="DT19">
        <v>10008.799999999999</v>
      </c>
      <c r="DU19">
        <v>0</v>
      </c>
      <c r="DV19">
        <v>1191.04</v>
      </c>
      <c r="DW19">
        <v>-45.845399999999998</v>
      </c>
      <c r="DX19">
        <v>366.42099999999999</v>
      </c>
      <c r="DY19">
        <v>408.25700000000001</v>
      </c>
      <c r="DZ19">
        <v>11.855600000000001</v>
      </c>
      <c r="EA19">
        <v>404.99099999999999</v>
      </c>
      <c r="EB19">
        <v>7.9999399999999996</v>
      </c>
      <c r="EC19">
        <v>1.9656800000000001</v>
      </c>
      <c r="ED19">
        <v>0.791987</v>
      </c>
      <c r="EE19">
        <v>17.170500000000001</v>
      </c>
      <c r="EF19">
        <v>3.5644900000000002</v>
      </c>
      <c r="EG19">
        <v>877.21699999999998</v>
      </c>
      <c r="EH19">
        <v>0.95402200000000004</v>
      </c>
      <c r="EI19">
        <v>4.5978400000000003E-2</v>
      </c>
      <c r="EJ19">
        <v>0</v>
      </c>
      <c r="EK19">
        <v>896.88</v>
      </c>
      <c r="EL19">
        <v>5.0001899999999999</v>
      </c>
      <c r="EM19">
        <v>12633.6</v>
      </c>
      <c r="EN19">
        <v>7793.36</v>
      </c>
      <c r="EO19">
        <v>42.436999999999998</v>
      </c>
      <c r="EP19">
        <v>44.686999999999998</v>
      </c>
      <c r="EQ19">
        <v>43.75</v>
      </c>
      <c r="ER19">
        <v>45.186999999999998</v>
      </c>
      <c r="ES19">
        <v>45.186999999999998</v>
      </c>
      <c r="ET19">
        <v>832.11</v>
      </c>
      <c r="EU19">
        <v>40.1</v>
      </c>
      <c r="EV19">
        <v>0</v>
      </c>
      <c r="EW19">
        <v>899.09999990463257</v>
      </c>
      <c r="EX19">
        <v>0</v>
      </c>
      <c r="EY19">
        <v>896.90851999999995</v>
      </c>
      <c r="EZ19">
        <v>-1.6646923115672241</v>
      </c>
      <c r="FA19">
        <v>-364.13076626549872</v>
      </c>
      <c r="FB19">
        <v>12644.415999999999</v>
      </c>
      <c r="FC19">
        <v>15</v>
      </c>
      <c r="FD19">
        <v>1723125958.5</v>
      </c>
      <c r="FE19" t="s">
        <v>436</v>
      </c>
      <c r="FF19">
        <v>1723125949.5</v>
      </c>
      <c r="FG19">
        <v>1723125958.5</v>
      </c>
      <c r="FH19">
        <v>2</v>
      </c>
      <c r="FI19">
        <v>-5.0000000000000001E-3</v>
      </c>
      <c r="FJ19">
        <v>-0.03</v>
      </c>
      <c r="FK19">
        <v>-2.1280000000000001</v>
      </c>
      <c r="FL19">
        <v>-4.1000000000000002E-2</v>
      </c>
      <c r="FM19">
        <v>405</v>
      </c>
      <c r="FN19">
        <v>8</v>
      </c>
      <c r="FO19">
        <v>0.04</v>
      </c>
      <c r="FP19">
        <v>0.01</v>
      </c>
      <c r="FQ19">
        <v>27.698536971436472</v>
      </c>
      <c r="FR19">
        <v>-9.5824225465568333E-2</v>
      </c>
      <c r="FS19">
        <v>4.2713764259905557E-2</v>
      </c>
      <c r="FT19">
        <v>1</v>
      </c>
      <c r="FU19">
        <v>897.20068000000003</v>
      </c>
      <c r="FV19">
        <v>-2.2271404543788278</v>
      </c>
      <c r="FW19">
        <v>0.40785641787276128</v>
      </c>
      <c r="FX19">
        <v>-1</v>
      </c>
      <c r="FY19">
        <v>0.92887408209001443</v>
      </c>
      <c r="FZ19">
        <v>-2.4378619330405069E-2</v>
      </c>
      <c r="GA19">
        <v>3.7753505027117362E-3</v>
      </c>
      <c r="GB19">
        <v>1</v>
      </c>
      <c r="GC19">
        <v>2</v>
      </c>
      <c r="GD19">
        <v>2</v>
      </c>
      <c r="GE19" t="s">
        <v>428</v>
      </c>
      <c r="GF19">
        <v>3.0009700000000001</v>
      </c>
      <c r="GG19">
        <v>2.63747</v>
      </c>
      <c r="GH19">
        <v>8.1906499999999993E-2</v>
      </c>
      <c r="GI19">
        <v>9.0897599999999995E-2</v>
      </c>
      <c r="GJ19">
        <v>9.5063700000000001E-2</v>
      </c>
      <c r="GK19">
        <v>4.7593900000000001E-2</v>
      </c>
      <c r="GL19">
        <v>32724.9</v>
      </c>
      <c r="GM19">
        <v>27767.7</v>
      </c>
      <c r="GN19">
        <v>30973.7</v>
      </c>
      <c r="GO19">
        <v>26689.9</v>
      </c>
      <c r="GP19">
        <v>39294</v>
      </c>
      <c r="GQ19">
        <v>38252.300000000003</v>
      </c>
      <c r="GR19">
        <v>43455.1</v>
      </c>
      <c r="GS19">
        <v>40931.1</v>
      </c>
      <c r="GT19">
        <v>1.8143</v>
      </c>
      <c r="GU19">
        <v>2.1281500000000002</v>
      </c>
      <c r="GV19">
        <v>-6.5714099999999998E-2</v>
      </c>
      <c r="GW19">
        <v>0</v>
      </c>
      <c r="GX19">
        <v>25.119</v>
      </c>
      <c r="GY19">
        <v>999.9</v>
      </c>
      <c r="GZ19">
        <v>47.9</v>
      </c>
      <c r="HA19">
        <v>27.2</v>
      </c>
      <c r="HB19">
        <v>17.521100000000001</v>
      </c>
      <c r="HC19">
        <v>58.344499999999996</v>
      </c>
      <c r="HD19">
        <v>31.6707</v>
      </c>
      <c r="HE19">
        <v>1</v>
      </c>
      <c r="HF19">
        <v>2.1382100000000001E-2</v>
      </c>
      <c r="HG19">
        <v>2.7551199999999998</v>
      </c>
      <c r="HH19">
        <v>20.295500000000001</v>
      </c>
      <c r="HI19">
        <v>5.2382600000000004</v>
      </c>
      <c r="HJ19">
        <v>12.0679</v>
      </c>
      <c r="HK19">
        <v>4.9714999999999998</v>
      </c>
      <c r="HL19">
        <v>3.2899500000000002</v>
      </c>
      <c r="HM19">
        <v>9999</v>
      </c>
      <c r="HN19">
        <v>9999</v>
      </c>
      <c r="HO19">
        <v>9999</v>
      </c>
      <c r="HP19">
        <v>329.7</v>
      </c>
      <c r="HQ19">
        <v>1.87347</v>
      </c>
      <c r="HR19">
        <v>1.8694599999999999</v>
      </c>
      <c r="HS19">
        <v>1.86802</v>
      </c>
      <c r="HT19">
        <v>1.8687400000000001</v>
      </c>
      <c r="HU19">
        <v>1.8641700000000001</v>
      </c>
      <c r="HV19">
        <v>1.86588</v>
      </c>
      <c r="HW19">
        <v>1.8653299999999999</v>
      </c>
      <c r="HX19">
        <v>1.8724099999999999</v>
      </c>
      <c r="HY19">
        <v>5</v>
      </c>
      <c r="HZ19">
        <v>0</v>
      </c>
      <c r="IA19">
        <v>0</v>
      </c>
      <c r="IB19">
        <v>0</v>
      </c>
      <c r="IC19" t="s">
        <v>429</v>
      </c>
      <c r="ID19" t="s">
        <v>430</v>
      </c>
      <c r="IE19" t="s">
        <v>431</v>
      </c>
      <c r="IF19" t="s">
        <v>431</v>
      </c>
      <c r="IG19" t="s">
        <v>431</v>
      </c>
      <c r="IH19" t="s">
        <v>431</v>
      </c>
      <c r="II19">
        <v>0</v>
      </c>
      <c r="IJ19">
        <v>100</v>
      </c>
      <c r="IK19">
        <v>100</v>
      </c>
      <c r="IL19">
        <v>-2.1280000000000001</v>
      </c>
      <c r="IM19">
        <v>-4.1000000000000002E-2</v>
      </c>
      <c r="IN19">
        <v>-2.1229999999999341</v>
      </c>
      <c r="IO19">
        <v>0</v>
      </c>
      <c r="IP19">
        <v>0</v>
      </c>
      <c r="IQ19">
        <v>0</v>
      </c>
      <c r="IR19">
        <v>-1.0705000000001521E-2</v>
      </c>
      <c r="IS19">
        <v>0</v>
      </c>
      <c r="IT19">
        <v>0</v>
      </c>
      <c r="IU19">
        <v>0</v>
      </c>
      <c r="IV19">
        <v>-1</v>
      </c>
      <c r="IW19">
        <v>-1</v>
      </c>
      <c r="IX19">
        <v>-1</v>
      </c>
      <c r="IY19">
        <v>-1</v>
      </c>
      <c r="IZ19">
        <v>14.4</v>
      </c>
      <c r="JA19">
        <v>14.5</v>
      </c>
      <c r="JB19">
        <v>0.97534200000000004</v>
      </c>
      <c r="JC19">
        <v>2.5061</v>
      </c>
      <c r="JD19">
        <v>1.64673</v>
      </c>
      <c r="JE19">
        <v>2.34375</v>
      </c>
      <c r="JF19">
        <v>1.5466299999999999</v>
      </c>
      <c r="JG19">
        <v>2.2448700000000001</v>
      </c>
      <c r="JH19">
        <v>31.564299999999999</v>
      </c>
      <c r="JI19">
        <v>15.769399999999999</v>
      </c>
      <c r="JJ19">
        <v>18</v>
      </c>
      <c r="JK19">
        <v>394.69499999999999</v>
      </c>
      <c r="JL19">
        <v>681.904</v>
      </c>
      <c r="JM19">
        <v>21.799399999999999</v>
      </c>
      <c r="JN19">
        <v>27.6416</v>
      </c>
      <c r="JO19">
        <v>30</v>
      </c>
      <c r="JP19">
        <v>27.620200000000001</v>
      </c>
      <c r="JQ19">
        <v>27.596399999999999</v>
      </c>
      <c r="JR19">
        <v>19.508700000000001</v>
      </c>
      <c r="JS19">
        <v>53.379399999999997</v>
      </c>
      <c r="JT19">
        <v>0</v>
      </c>
      <c r="JU19">
        <v>21.7835</v>
      </c>
      <c r="JV19">
        <v>405</v>
      </c>
      <c r="JW19">
        <v>8.0053900000000002</v>
      </c>
      <c r="JX19">
        <v>99.121600000000001</v>
      </c>
      <c r="JY19">
        <v>96.592100000000002</v>
      </c>
    </row>
    <row r="20" spans="1:285" x14ac:dyDescent="0.35">
      <c r="A20">
        <v>8</v>
      </c>
      <c r="B20">
        <v>1723126480.0999999</v>
      </c>
      <c r="C20">
        <v>1456.099999904633</v>
      </c>
      <c r="D20" t="s">
        <v>437</v>
      </c>
      <c r="E20" t="s">
        <v>438</v>
      </c>
      <c r="F20" t="s">
        <v>420</v>
      </c>
      <c r="G20" t="s">
        <v>439</v>
      </c>
      <c r="H20" t="s">
        <v>422</v>
      </c>
      <c r="I20" t="s">
        <v>423</v>
      </c>
      <c r="J20">
        <v>1723126480.0999999</v>
      </c>
      <c r="K20">
        <f t="shared" si="0"/>
        <v>1.7213053212990601E-3</v>
      </c>
      <c r="L20">
        <f t="shared" si="1"/>
        <v>1.7213053212990601</v>
      </c>
      <c r="M20">
        <f t="shared" si="2"/>
        <v>13.63042644660398</v>
      </c>
      <c r="N20">
        <f t="shared" si="3"/>
        <v>383.57100000000003</v>
      </c>
      <c r="O20">
        <f t="shared" si="4"/>
        <v>172.37861581024498</v>
      </c>
      <c r="P20">
        <f t="shared" si="5"/>
        <v>17.085991383510905</v>
      </c>
      <c r="Q20">
        <f t="shared" si="6"/>
        <v>38.019163630940099</v>
      </c>
      <c r="R20">
        <f t="shared" si="7"/>
        <v>0.10936264095412693</v>
      </c>
      <c r="S20">
        <f t="shared" si="8"/>
        <v>2.2443617600325521</v>
      </c>
      <c r="T20">
        <f t="shared" si="9"/>
        <v>0.10648607160753056</v>
      </c>
      <c r="U20">
        <f t="shared" si="10"/>
        <v>6.6805941022766158E-2</v>
      </c>
      <c r="V20">
        <f t="shared" si="11"/>
        <v>142.2929587404532</v>
      </c>
      <c r="W20">
        <f t="shared" si="12"/>
        <v>26.275941105630366</v>
      </c>
      <c r="X20">
        <f t="shared" si="13"/>
        <v>26.9879</v>
      </c>
      <c r="Y20">
        <f t="shared" si="14"/>
        <v>3.5766169054089443</v>
      </c>
      <c r="Z20">
        <f t="shared" si="15"/>
        <v>60.657256661986203</v>
      </c>
      <c r="AA20">
        <f t="shared" si="16"/>
        <v>2.0196283720909802</v>
      </c>
      <c r="AB20">
        <f t="shared" si="17"/>
        <v>3.3295742063400602</v>
      </c>
      <c r="AC20">
        <f t="shared" si="18"/>
        <v>1.5569885333179641</v>
      </c>
      <c r="AD20">
        <f t="shared" si="19"/>
        <v>-75.909564669288542</v>
      </c>
      <c r="AE20">
        <f t="shared" si="20"/>
        <v>-146.77061185393944</v>
      </c>
      <c r="AF20">
        <f t="shared" si="21"/>
        <v>-14.025994984076419</v>
      </c>
      <c r="AG20">
        <f t="shared" si="22"/>
        <v>-94.413212766851203</v>
      </c>
      <c r="AH20">
        <v>0</v>
      </c>
      <c r="AI20">
        <v>0</v>
      </c>
      <c r="AJ20">
        <f t="shared" si="23"/>
        <v>1</v>
      </c>
      <c r="AK20">
        <f t="shared" si="24"/>
        <v>0</v>
      </c>
      <c r="AL20">
        <f t="shared" si="25"/>
        <v>52538.495159931197</v>
      </c>
      <c r="AM20" t="s">
        <v>424</v>
      </c>
      <c r="AN20">
        <v>0</v>
      </c>
      <c r="AO20">
        <v>0</v>
      </c>
      <c r="AP20">
        <v>0</v>
      </c>
      <c r="AQ20" t="e">
        <f t="shared" si="26"/>
        <v>#DIV/0!</v>
      </c>
      <c r="AR20">
        <v>-1</v>
      </c>
      <c r="AS20" t="s">
        <v>440</v>
      </c>
      <c r="AT20">
        <v>10191.299999999999</v>
      </c>
      <c r="AU20">
        <v>973.71369230769233</v>
      </c>
      <c r="AV20">
        <v>1565.1492756239941</v>
      </c>
      <c r="AW20">
        <f t="shared" si="27"/>
        <v>0.37787806730479945</v>
      </c>
      <c r="AX20">
        <v>0.5</v>
      </c>
      <c r="AY20">
        <f t="shared" si="28"/>
        <v>737.88780660127111</v>
      </c>
      <c r="AZ20">
        <f t="shared" si="29"/>
        <v>13.63042644660398</v>
      </c>
      <c r="BA20">
        <f t="shared" si="30"/>
        <v>139.41580912313299</v>
      </c>
      <c r="BB20">
        <f t="shared" si="31"/>
        <v>1.9827440317779575E-2</v>
      </c>
      <c r="BC20">
        <f t="shared" si="32"/>
        <v>-1</v>
      </c>
      <c r="BD20" t="e">
        <f t="shared" si="33"/>
        <v>#DIV/0!</v>
      </c>
      <c r="BE20" t="s">
        <v>424</v>
      </c>
      <c r="BF20">
        <v>0</v>
      </c>
      <c r="BG20" t="e">
        <f t="shared" si="34"/>
        <v>#DIV/0!</v>
      </c>
      <c r="BH20" t="e">
        <f t="shared" si="35"/>
        <v>#DIV/0!</v>
      </c>
      <c r="BI20" t="e">
        <f t="shared" si="36"/>
        <v>#DIV/0!</v>
      </c>
      <c r="BJ20" t="e">
        <f t="shared" si="37"/>
        <v>#DIV/0!</v>
      </c>
      <c r="BK20">
        <f t="shared" si="38"/>
        <v>0.37787806730479945</v>
      </c>
      <c r="BL20" t="e">
        <f t="shared" si="39"/>
        <v>#DIV/0!</v>
      </c>
      <c r="BM20" t="e">
        <f t="shared" si="40"/>
        <v>#DIV/0!</v>
      </c>
      <c r="BN20" t="e">
        <f t="shared" si="41"/>
        <v>#DIV/0!</v>
      </c>
      <c r="BO20">
        <v>561</v>
      </c>
      <c r="BP20">
        <v>290.00000000000011</v>
      </c>
      <c r="BQ20">
        <v>1478.96</v>
      </c>
      <c r="BR20">
        <v>145</v>
      </c>
      <c r="BS20">
        <v>10191.299999999999</v>
      </c>
      <c r="BT20">
        <v>1478.52</v>
      </c>
      <c r="BU20">
        <v>0.44</v>
      </c>
      <c r="BV20">
        <v>300.00000000000011</v>
      </c>
      <c r="BW20">
        <v>24.1</v>
      </c>
      <c r="BX20">
        <v>1565.1492756239941</v>
      </c>
      <c r="BY20">
        <v>2.412558354900995</v>
      </c>
      <c r="BZ20">
        <v>-88.283338394270672</v>
      </c>
      <c r="CA20">
        <v>2.1563039138728439</v>
      </c>
      <c r="CB20">
        <v>0.98357043947440925</v>
      </c>
      <c r="CC20">
        <v>-7.7046758620689694E-3</v>
      </c>
      <c r="CD20">
        <v>289.99999999999989</v>
      </c>
      <c r="CE20">
        <v>1480.26</v>
      </c>
      <c r="CF20">
        <v>885</v>
      </c>
      <c r="CG20">
        <v>10159.6</v>
      </c>
      <c r="CH20">
        <v>1478.25</v>
      </c>
      <c r="CI20">
        <v>2.0099999999999998</v>
      </c>
      <c r="CW20">
        <f t="shared" si="42"/>
        <v>877.005</v>
      </c>
      <c r="CX20">
        <f t="shared" si="43"/>
        <v>737.88780660127111</v>
      </c>
      <c r="CY20">
        <f t="shared" si="44"/>
        <v>0.84137240563197602</v>
      </c>
      <c r="CZ20">
        <f t="shared" si="45"/>
        <v>0.16224874286971364</v>
      </c>
      <c r="DA20">
        <v>6</v>
      </c>
      <c r="DB20">
        <v>0.5</v>
      </c>
      <c r="DC20" t="s">
        <v>426</v>
      </c>
      <c r="DD20">
        <v>2</v>
      </c>
      <c r="DE20">
        <v>1723126480.0999999</v>
      </c>
      <c r="DF20">
        <v>383.57100000000003</v>
      </c>
      <c r="DG20">
        <v>405.02100000000002</v>
      </c>
      <c r="DH20">
        <v>20.375800000000002</v>
      </c>
      <c r="DI20">
        <v>17.844799999999999</v>
      </c>
      <c r="DJ20">
        <v>386.029</v>
      </c>
      <c r="DK20">
        <v>20.306799999999999</v>
      </c>
      <c r="DL20">
        <v>399.73899999999998</v>
      </c>
      <c r="DM20">
        <v>99.019099999999995</v>
      </c>
      <c r="DN20">
        <v>9.9873100000000006E-2</v>
      </c>
      <c r="DO20">
        <v>25.774899999999999</v>
      </c>
      <c r="DP20">
        <v>26.9879</v>
      </c>
      <c r="DQ20">
        <v>999.9</v>
      </c>
      <c r="DR20">
        <v>0</v>
      </c>
      <c r="DS20">
        <v>0</v>
      </c>
      <c r="DT20">
        <v>9993.1200000000008</v>
      </c>
      <c r="DU20">
        <v>0</v>
      </c>
      <c r="DV20">
        <v>969.40300000000002</v>
      </c>
      <c r="DW20">
        <v>-21.1204</v>
      </c>
      <c r="DX20">
        <v>391.84199999999998</v>
      </c>
      <c r="DY20">
        <v>412.38</v>
      </c>
      <c r="DZ20">
        <v>2.4212500000000001</v>
      </c>
      <c r="EA20">
        <v>405.02100000000002</v>
      </c>
      <c r="EB20">
        <v>17.844799999999999</v>
      </c>
      <c r="EC20">
        <v>2.0067200000000001</v>
      </c>
      <c r="ED20">
        <v>1.7669699999999999</v>
      </c>
      <c r="EE20">
        <v>17.497499999999999</v>
      </c>
      <c r="EF20">
        <v>15.4976</v>
      </c>
      <c r="EG20">
        <v>877.005</v>
      </c>
      <c r="EH20">
        <v>0.95398700000000003</v>
      </c>
      <c r="EI20">
        <v>4.6012900000000002E-2</v>
      </c>
      <c r="EJ20">
        <v>0</v>
      </c>
      <c r="EK20">
        <v>972.76099999999997</v>
      </c>
      <c r="EL20">
        <v>5.0001899999999999</v>
      </c>
      <c r="EM20">
        <v>16309.5</v>
      </c>
      <c r="EN20">
        <v>7791.4</v>
      </c>
      <c r="EO20">
        <v>43.875</v>
      </c>
      <c r="EP20">
        <v>46.561999999999998</v>
      </c>
      <c r="EQ20">
        <v>45.311999999999998</v>
      </c>
      <c r="ER20">
        <v>46.5</v>
      </c>
      <c r="ES20">
        <v>46.5</v>
      </c>
      <c r="ET20">
        <v>831.88</v>
      </c>
      <c r="EU20">
        <v>40.119999999999997</v>
      </c>
      <c r="EV20">
        <v>0</v>
      </c>
      <c r="EW20">
        <v>556.29999995231628</v>
      </c>
      <c r="EX20">
        <v>0</v>
      </c>
      <c r="EY20">
        <v>973.71369230769233</v>
      </c>
      <c r="EZ20">
        <v>-4.1050256508999077</v>
      </c>
      <c r="FA20">
        <v>-788.85470091706406</v>
      </c>
      <c r="FB20">
        <v>16404.369230769229</v>
      </c>
      <c r="FC20">
        <v>15</v>
      </c>
      <c r="FD20">
        <v>1723126504.0999999</v>
      </c>
      <c r="FE20" t="s">
        <v>441</v>
      </c>
      <c r="FF20">
        <v>1723126504.0999999</v>
      </c>
      <c r="FG20">
        <v>1723126502.0999999</v>
      </c>
      <c r="FH20">
        <v>3</v>
      </c>
      <c r="FI20">
        <v>-0.33</v>
      </c>
      <c r="FJ20">
        <v>0.11</v>
      </c>
      <c r="FK20">
        <v>-2.4580000000000002</v>
      </c>
      <c r="FL20">
        <v>6.9000000000000006E-2</v>
      </c>
      <c r="FM20">
        <v>405</v>
      </c>
      <c r="FN20">
        <v>18</v>
      </c>
      <c r="FO20">
        <v>0.08</v>
      </c>
      <c r="FP20">
        <v>0.04</v>
      </c>
      <c r="FQ20">
        <v>13.440718678095619</v>
      </c>
      <c r="FR20">
        <v>-0.38617299753767631</v>
      </c>
      <c r="FS20">
        <v>7.7318101276918488E-2</v>
      </c>
      <c r="FT20">
        <v>1</v>
      </c>
      <c r="FU20">
        <v>974.87537254901963</v>
      </c>
      <c r="FV20">
        <v>-7.9896380098019328</v>
      </c>
      <c r="FW20">
        <v>1.2154429832456</v>
      </c>
      <c r="FX20">
        <v>-1</v>
      </c>
      <c r="FY20">
        <v>0.1001050546078061</v>
      </c>
      <c r="FZ20">
        <v>8.7373581050366918E-3</v>
      </c>
      <c r="GA20">
        <v>2.013206310942255E-3</v>
      </c>
      <c r="GB20">
        <v>1</v>
      </c>
      <c r="GC20">
        <v>2</v>
      </c>
      <c r="GD20">
        <v>2</v>
      </c>
      <c r="GE20" t="s">
        <v>428</v>
      </c>
      <c r="GF20">
        <v>3.0021499999999999</v>
      </c>
      <c r="GG20">
        <v>2.6374200000000001</v>
      </c>
      <c r="GH20">
        <v>8.5854700000000006E-2</v>
      </c>
      <c r="GI20">
        <v>9.0562599999999993E-2</v>
      </c>
      <c r="GJ20">
        <v>9.6173900000000007E-2</v>
      </c>
      <c r="GK20">
        <v>8.8375899999999993E-2</v>
      </c>
      <c r="GL20">
        <v>32424.1</v>
      </c>
      <c r="GM20">
        <v>27660.5</v>
      </c>
      <c r="GN20">
        <v>30828</v>
      </c>
      <c r="GO20">
        <v>26584.5</v>
      </c>
      <c r="GP20">
        <v>39072.800000000003</v>
      </c>
      <c r="GQ20">
        <v>36466.199999999997</v>
      </c>
      <c r="GR20">
        <v>43261.3</v>
      </c>
      <c r="GS20">
        <v>40774.300000000003</v>
      </c>
      <c r="GT20">
        <v>1.78775</v>
      </c>
      <c r="GU20">
        <v>2.1032500000000001</v>
      </c>
      <c r="GV20">
        <v>3.9152800000000001E-2</v>
      </c>
      <c r="GW20">
        <v>0</v>
      </c>
      <c r="GX20">
        <v>26.347300000000001</v>
      </c>
      <c r="GY20">
        <v>999.9</v>
      </c>
      <c r="GZ20">
        <v>49.8</v>
      </c>
      <c r="HA20">
        <v>28.1</v>
      </c>
      <c r="HB20">
        <v>19.197700000000001</v>
      </c>
      <c r="HC20">
        <v>57.855400000000003</v>
      </c>
      <c r="HD20">
        <v>30.849399999999999</v>
      </c>
      <c r="HE20">
        <v>1</v>
      </c>
      <c r="HF20">
        <v>0.19230700000000001</v>
      </c>
      <c r="HG20">
        <v>3.3372899999999999</v>
      </c>
      <c r="HH20">
        <v>20.283200000000001</v>
      </c>
      <c r="HI20">
        <v>5.2398999999999996</v>
      </c>
      <c r="HJ20">
        <v>12.0694</v>
      </c>
      <c r="HK20">
        <v>4.9713500000000002</v>
      </c>
      <c r="HL20">
        <v>3.2899799999999999</v>
      </c>
      <c r="HM20">
        <v>9999</v>
      </c>
      <c r="HN20">
        <v>9999</v>
      </c>
      <c r="HO20">
        <v>9999</v>
      </c>
      <c r="HP20">
        <v>329.9</v>
      </c>
      <c r="HQ20">
        <v>1.87347</v>
      </c>
      <c r="HR20">
        <v>1.86951</v>
      </c>
      <c r="HS20">
        <v>1.86805</v>
      </c>
      <c r="HT20">
        <v>1.8687400000000001</v>
      </c>
      <c r="HU20">
        <v>1.8641700000000001</v>
      </c>
      <c r="HV20">
        <v>1.8659699999999999</v>
      </c>
      <c r="HW20">
        <v>1.86538</v>
      </c>
      <c r="HX20">
        <v>1.8724099999999999</v>
      </c>
      <c r="HY20">
        <v>5</v>
      </c>
      <c r="HZ20">
        <v>0</v>
      </c>
      <c r="IA20">
        <v>0</v>
      </c>
      <c r="IB20">
        <v>0</v>
      </c>
      <c r="IC20" t="s">
        <v>429</v>
      </c>
      <c r="ID20" t="s">
        <v>430</v>
      </c>
      <c r="IE20" t="s">
        <v>431</v>
      </c>
      <c r="IF20" t="s">
        <v>431</v>
      </c>
      <c r="IG20" t="s">
        <v>431</v>
      </c>
      <c r="IH20" t="s">
        <v>431</v>
      </c>
      <c r="II20">
        <v>0</v>
      </c>
      <c r="IJ20">
        <v>100</v>
      </c>
      <c r="IK20">
        <v>100</v>
      </c>
      <c r="IL20">
        <v>-2.4580000000000002</v>
      </c>
      <c r="IM20">
        <v>6.9000000000000006E-2</v>
      </c>
      <c r="IN20">
        <v>-2.1279999999999859</v>
      </c>
      <c r="IO20">
        <v>0</v>
      </c>
      <c r="IP20">
        <v>0</v>
      </c>
      <c r="IQ20">
        <v>0</v>
      </c>
      <c r="IR20">
        <v>-4.0800000000002612E-2</v>
      </c>
      <c r="IS20">
        <v>0</v>
      </c>
      <c r="IT20">
        <v>0</v>
      </c>
      <c r="IU20">
        <v>0</v>
      </c>
      <c r="IV20">
        <v>-1</v>
      </c>
      <c r="IW20">
        <v>-1</v>
      </c>
      <c r="IX20">
        <v>-1</v>
      </c>
      <c r="IY20">
        <v>-1</v>
      </c>
      <c r="IZ20">
        <v>8.8000000000000007</v>
      </c>
      <c r="JA20">
        <v>8.6999999999999993</v>
      </c>
      <c r="JB20">
        <v>0.98266600000000004</v>
      </c>
      <c r="JC20">
        <v>2.5134300000000001</v>
      </c>
      <c r="JD20">
        <v>1.64673</v>
      </c>
      <c r="JE20">
        <v>2.34009</v>
      </c>
      <c r="JF20">
        <v>1.5466299999999999</v>
      </c>
      <c r="JG20">
        <v>2.2619600000000002</v>
      </c>
      <c r="JH20">
        <v>32.620399999999997</v>
      </c>
      <c r="JI20">
        <v>15.6731</v>
      </c>
      <c r="JJ20">
        <v>18</v>
      </c>
      <c r="JK20">
        <v>392.56</v>
      </c>
      <c r="JL20">
        <v>683.56500000000005</v>
      </c>
      <c r="JM20">
        <v>20.901199999999999</v>
      </c>
      <c r="JN20">
        <v>29.775099999999998</v>
      </c>
      <c r="JO20">
        <v>30.0014</v>
      </c>
      <c r="JP20">
        <v>29.542400000000001</v>
      </c>
      <c r="JQ20">
        <v>29.522200000000002</v>
      </c>
      <c r="JR20">
        <v>19.6599</v>
      </c>
      <c r="JS20">
        <v>15.902200000000001</v>
      </c>
      <c r="JT20">
        <v>20.0992</v>
      </c>
      <c r="JU20">
        <v>21.355799999999999</v>
      </c>
      <c r="JV20">
        <v>405</v>
      </c>
      <c r="JW20">
        <v>17.675699999999999</v>
      </c>
      <c r="JX20">
        <v>98.669499999999999</v>
      </c>
      <c r="JY20">
        <v>96.217600000000004</v>
      </c>
    </row>
    <row r="21" spans="1:285" x14ac:dyDescent="0.35">
      <c r="A21">
        <v>8</v>
      </c>
      <c r="B21">
        <v>1723126801.0999999</v>
      </c>
      <c r="C21">
        <v>1777.099999904633</v>
      </c>
      <c r="D21" t="s">
        <v>442</v>
      </c>
      <c r="E21" t="s">
        <v>443</v>
      </c>
      <c r="F21" t="s">
        <v>420</v>
      </c>
      <c r="G21" t="s">
        <v>439</v>
      </c>
      <c r="H21" t="s">
        <v>434</v>
      </c>
      <c r="I21" t="s">
        <v>423</v>
      </c>
      <c r="J21">
        <v>1723126801.0999999</v>
      </c>
      <c r="K21">
        <f t="shared" si="0"/>
        <v>2.3058918737325343E-3</v>
      </c>
      <c r="L21">
        <f t="shared" si="1"/>
        <v>2.3058918737325342</v>
      </c>
      <c r="M21">
        <f t="shared" si="2"/>
        <v>13.878058620735167</v>
      </c>
      <c r="N21">
        <f t="shared" si="3"/>
        <v>382.8</v>
      </c>
      <c r="O21">
        <f t="shared" si="4"/>
        <v>222.82754144084467</v>
      </c>
      <c r="P21">
        <f t="shared" si="5"/>
        <v>22.088015150662702</v>
      </c>
      <c r="Q21">
        <f t="shared" si="6"/>
        <v>37.94545389228</v>
      </c>
      <c r="R21">
        <f t="shared" si="7"/>
        <v>0.15041504680873474</v>
      </c>
      <c r="S21">
        <f t="shared" si="8"/>
        <v>2.2489569936983989</v>
      </c>
      <c r="T21">
        <f t="shared" si="9"/>
        <v>0.14504134048401626</v>
      </c>
      <c r="U21">
        <f t="shared" si="10"/>
        <v>9.1117649657822819E-2</v>
      </c>
      <c r="V21">
        <f t="shared" si="11"/>
        <v>142.28877098187527</v>
      </c>
      <c r="W21">
        <f t="shared" si="12"/>
        <v>26.599917934783761</v>
      </c>
      <c r="X21">
        <f t="shared" si="13"/>
        <v>27.010100000000001</v>
      </c>
      <c r="Y21">
        <f t="shared" si="14"/>
        <v>3.5812833929309797</v>
      </c>
      <c r="Z21">
        <f t="shared" si="15"/>
        <v>59.710374954332522</v>
      </c>
      <c r="AA21">
        <f t="shared" si="16"/>
        <v>2.0501250715781998</v>
      </c>
      <c r="AB21">
        <f t="shared" si="17"/>
        <v>3.4334486647356832</v>
      </c>
      <c r="AC21">
        <f t="shared" si="18"/>
        <v>1.53115832135278</v>
      </c>
      <c r="AD21">
        <f t="shared" si="19"/>
        <v>-101.68983163160476</v>
      </c>
      <c r="AE21">
        <f t="shared" si="20"/>
        <v>-86.799846345151693</v>
      </c>
      <c r="AF21">
        <f t="shared" si="21"/>
        <v>-8.3004536272987846</v>
      </c>
      <c r="AG21">
        <f t="shared" si="22"/>
        <v>-54.501360622179973</v>
      </c>
      <c r="AH21">
        <v>0</v>
      </c>
      <c r="AI21">
        <v>0</v>
      </c>
      <c r="AJ21">
        <f t="shared" si="23"/>
        <v>1</v>
      </c>
      <c r="AK21">
        <f t="shared" si="24"/>
        <v>0</v>
      </c>
      <c r="AL21">
        <f t="shared" si="25"/>
        <v>52598.910775435426</v>
      </c>
      <c r="AM21" t="s">
        <v>424</v>
      </c>
      <c r="AN21">
        <v>0</v>
      </c>
      <c r="AO21">
        <v>0</v>
      </c>
      <c r="AP21">
        <v>0</v>
      </c>
      <c r="AQ21" t="e">
        <f t="shared" si="26"/>
        <v>#DIV/0!</v>
      </c>
      <c r="AR21">
        <v>-1</v>
      </c>
      <c r="AS21" t="s">
        <v>444</v>
      </c>
      <c r="AT21">
        <v>10195.4</v>
      </c>
      <c r="AU21">
        <v>1091.2156</v>
      </c>
      <c r="AV21">
        <v>1670.22243261981</v>
      </c>
      <c r="AW21">
        <f t="shared" si="27"/>
        <v>0.34666450486574707</v>
      </c>
      <c r="AX21">
        <v>0.5</v>
      </c>
      <c r="AY21">
        <f t="shared" si="28"/>
        <v>737.87124796988348</v>
      </c>
      <c r="AZ21">
        <f t="shared" si="29"/>
        <v>13.878058620735167</v>
      </c>
      <c r="BA21">
        <f t="shared" si="30"/>
        <v>127.89688541607526</v>
      </c>
      <c r="BB21">
        <f t="shared" si="31"/>
        <v>2.0163488768087115E-2</v>
      </c>
      <c r="BC21">
        <f t="shared" si="32"/>
        <v>-1</v>
      </c>
      <c r="BD21" t="e">
        <f t="shared" si="33"/>
        <v>#DIV/0!</v>
      </c>
      <c r="BE21" t="s">
        <v>424</v>
      </c>
      <c r="BF21">
        <v>0</v>
      </c>
      <c r="BG21" t="e">
        <f t="shared" si="34"/>
        <v>#DIV/0!</v>
      </c>
      <c r="BH21" t="e">
        <f t="shared" si="35"/>
        <v>#DIV/0!</v>
      </c>
      <c r="BI21" t="e">
        <f t="shared" si="36"/>
        <v>#DIV/0!</v>
      </c>
      <c r="BJ21" t="e">
        <f t="shared" si="37"/>
        <v>#DIV/0!</v>
      </c>
      <c r="BK21">
        <f t="shared" si="38"/>
        <v>0.34666450486574707</v>
      </c>
      <c r="BL21" t="e">
        <f t="shared" si="39"/>
        <v>#DIV/0!</v>
      </c>
      <c r="BM21" t="e">
        <f t="shared" si="40"/>
        <v>#DIV/0!</v>
      </c>
      <c r="BN21" t="e">
        <f t="shared" si="41"/>
        <v>#DIV/0!</v>
      </c>
      <c r="BO21">
        <v>562</v>
      </c>
      <c r="BP21">
        <v>290.00000000000011</v>
      </c>
      <c r="BQ21">
        <v>1591.63</v>
      </c>
      <c r="BR21">
        <v>155</v>
      </c>
      <c r="BS21">
        <v>10195.4</v>
      </c>
      <c r="BT21">
        <v>1588.93</v>
      </c>
      <c r="BU21">
        <v>2.7</v>
      </c>
      <c r="BV21">
        <v>300.00000000000011</v>
      </c>
      <c r="BW21">
        <v>24.1</v>
      </c>
      <c r="BX21">
        <v>1670.22243261981</v>
      </c>
      <c r="BY21">
        <v>1.9559903896759741</v>
      </c>
      <c r="BZ21">
        <v>-82.878337755126765</v>
      </c>
      <c r="CA21">
        <v>1.749116188045273</v>
      </c>
      <c r="CB21">
        <v>0.98768227383662399</v>
      </c>
      <c r="CC21">
        <v>-7.7092547274749644E-3</v>
      </c>
      <c r="CD21">
        <v>289.99999999999989</v>
      </c>
      <c r="CE21">
        <v>1588.31</v>
      </c>
      <c r="CF21">
        <v>705</v>
      </c>
      <c r="CG21">
        <v>10170.5</v>
      </c>
      <c r="CH21">
        <v>1588.73</v>
      </c>
      <c r="CI21">
        <v>-0.42</v>
      </c>
      <c r="CW21">
        <f t="shared" si="42"/>
        <v>876.98599999999999</v>
      </c>
      <c r="CX21">
        <f t="shared" si="43"/>
        <v>737.87124796988348</v>
      </c>
      <c r="CY21">
        <f t="shared" si="44"/>
        <v>0.84137175276444953</v>
      </c>
      <c r="CZ21">
        <f t="shared" si="45"/>
        <v>0.16224748283538765</v>
      </c>
      <c r="DA21">
        <v>6</v>
      </c>
      <c r="DB21">
        <v>0.5</v>
      </c>
      <c r="DC21" t="s">
        <v>426</v>
      </c>
      <c r="DD21">
        <v>2</v>
      </c>
      <c r="DE21">
        <v>1723126801.0999999</v>
      </c>
      <c r="DF21">
        <v>382.8</v>
      </c>
      <c r="DG21">
        <v>404.947</v>
      </c>
      <c r="DH21">
        <v>20.681999999999999</v>
      </c>
      <c r="DI21">
        <v>17.293800000000001</v>
      </c>
      <c r="DJ21">
        <v>385.30599999999998</v>
      </c>
      <c r="DK21">
        <v>20.619</v>
      </c>
      <c r="DL21">
        <v>399.89400000000001</v>
      </c>
      <c r="DM21">
        <v>99.0261</v>
      </c>
      <c r="DN21">
        <v>9.9955100000000005E-2</v>
      </c>
      <c r="DO21">
        <v>26.2942</v>
      </c>
      <c r="DP21">
        <v>27.010100000000001</v>
      </c>
      <c r="DQ21">
        <v>999.9</v>
      </c>
      <c r="DR21">
        <v>0</v>
      </c>
      <c r="DS21">
        <v>0</v>
      </c>
      <c r="DT21">
        <v>10022.5</v>
      </c>
      <c r="DU21">
        <v>0</v>
      </c>
      <c r="DV21">
        <v>1220.43</v>
      </c>
      <c r="DW21">
        <v>-22.098600000000001</v>
      </c>
      <c r="DX21">
        <v>390.93700000000001</v>
      </c>
      <c r="DY21">
        <v>412.07400000000001</v>
      </c>
      <c r="DZ21">
        <v>3.3946200000000002</v>
      </c>
      <c r="EA21">
        <v>404.947</v>
      </c>
      <c r="EB21">
        <v>17.293800000000001</v>
      </c>
      <c r="EC21">
        <v>2.0487000000000002</v>
      </c>
      <c r="ED21">
        <v>1.71254</v>
      </c>
      <c r="EE21">
        <v>17.825800000000001</v>
      </c>
      <c r="EF21">
        <v>15.0106</v>
      </c>
      <c r="EG21">
        <v>876.98599999999999</v>
      </c>
      <c r="EH21">
        <v>0.95400799999999997</v>
      </c>
      <c r="EI21">
        <v>4.5991900000000002E-2</v>
      </c>
      <c r="EJ21">
        <v>0</v>
      </c>
      <c r="EK21">
        <v>1088.96</v>
      </c>
      <c r="EL21">
        <v>5.0001899999999999</v>
      </c>
      <c r="EM21">
        <v>14451.1</v>
      </c>
      <c r="EN21">
        <v>7791.27</v>
      </c>
      <c r="EO21">
        <v>44.5</v>
      </c>
      <c r="EP21">
        <v>47.186999999999998</v>
      </c>
      <c r="EQ21">
        <v>45.811999999999998</v>
      </c>
      <c r="ER21">
        <v>47.25</v>
      </c>
      <c r="ES21">
        <v>47.186999999999998</v>
      </c>
      <c r="ET21">
        <v>831.88</v>
      </c>
      <c r="EU21">
        <v>40.1</v>
      </c>
      <c r="EV21">
        <v>0</v>
      </c>
      <c r="EW21">
        <v>320.5</v>
      </c>
      <c r="EX21">
        <v>0</v>
      </c>
      <c r="EY21">
        <v>1091.2156</v>
      </c>
      <c r="EZ21">
        <v>-19.69307689632971</v>
      </c>
      <c r="FA21">
        <v>-1836.7461495206351</v>
      </c>
      <c r="FB21">
        <v>14709.128000000001</v>
      </c>
      <c r="FC21">
        <v>15</v>
      </c>
      <c r="FD21">
        <v>1723126825.5999999</v>
      </c>
      <c r="FE21" t="s">
        <v>445</v>
      </c>
      <c r="FF21">
        <v>1723126821.0999999</v>
      </c>
      <c r="FG21">
        <v>1723126825.5999999</v>
      </c>
      <c r="FH21">
        <v>4</v>
      </c>
      <c r="FI21">
        <v>-4.8000000000000001E-2</v>
      </c>
      <c r="FJ21">
        <v>-6.0000000000000001E-3</v>
      </c>
      <c r="FK21">
        <v>-2.5059999999999998</v>
      </c>
      <c r="FL21">
        <v>6.3E-2</v>
      </c>
      <c r="FM21">
        <v>405</v>
      </c>
      <c r="FN21">
        <v>17</v>
      </c>
      <c r="FO21">
        <v>0.06</v>
      </c>
      <c r="FP21">
        <v>0.04</v>
      </c>
      <c r="FQ21">
        <v>14.254749310045421</v>
      </c>
      <c r="FR21">
        <v>-1.0873985939941839</v>
      </c>
      <c r="FS21">
        <v>0.16657396345614339</v>
      </c>
      <c r="FT21">
        <v>1</v>
      </c>
      <c r="FU21">
        <v>1094.380588235294</v>
      </c>
      <c r="FV21">
        <v>-21.42199095596488</v>
      </c>
      <c r="FW21">
        <v>3.1627063440485692</v>
      </c>
      <c r="FX21">
        <v>-1</v>
      </c>
      <c r="FY21">
        <v>0.16267997977583731</v>
      </c>
      <c r="FZ21">
        <v>-4.1346916731637831E-2</v>
      </c>
      <c r="GA21">
        <v>6.1428637838712406E-3</v>
      </c>
      <c r="GB21">
        <v>1</v>
      </c>
      <c r="GC21">
        <v>2</v>
      </c>
      <c r="GD21">
        <v>2</v>
      </c>
      <c r="GE21" t="s">
        <v>428</v>
      </c>
      <c r="GF21">
        <v>3.0021599999999999</v>
      </c>
      <c r="GG21">
        <v>2.6375099999999998</v>
      </c>
      <c r="GH21">
        <v>8.5603799999999994E-2</v>
      </c>
      <c r="GI21">
        <v>9.0409000000000003E-2</v>
      </c>
      <c r="GJ21">
        <v>9.7117300000000004E-2</v>
      </c>
      <c r="GK21">
        <v>8.6219599999999993E-2</v>
      </c>
      <c r="GL21">
        <v>32414</v>
      </c>
      <c r="GM21">
        <v>27659.5</v>
      </c>
      <c r="GN21">
        <v>30811.3</v>
      </c>
      <c r="GO21">
        <v>26580.9</v>
      </c>
      <c r="GP21">
        <v>39014.1</v>
      </c>
      <c r="GQ21">
        <v>36547.800000000003</v>
      </c>
      <c r="GR21">
        <v>43241.3</v>
      </c>
      <c r="GS21">
        <v>40769.300000000003</v>
      </c>
      <c r="GT21">
        <v>1.78295</v>
      </c>
      <c r="GU21">
        <v>2.0946500000000001</v>
      </c>
      <c r="GV21">
        <v>2.59653E-2</v>
      </c>
      <c r="GW21">
        <v>0</v>
      </c>
      <c r="GX21">
        <v>26.5854</v>
      </c>
      <c r="GY21">
        <v>999.9</v>
      </c>
      <c r="GZ21">
        <v>51.2</v>
      </c>
      <c r="HA21">
        <v>28.6</v>
      </c>
      <c r="HB21">
        <v>20.315899999999999</v>
      </c>
      <c r="HC21">
        <v>57.375399999999999</v>
      </c>
      <c r="HD21">
        <v>30.464700000000001</v>
      </c>
      <c r="HE21">
        <v>1</v>
      </c>
      <c r="HF21">
        <v>0.22012999999999999</v>
      </c>
      <c r="HG21">
        <v>4.4128299999999996</v>
      </c>
      <c r="HH21">
        <v>20.2623</v>
      </c>
      <c r="HI21">
        <v>5.23766</v>
      </c>
      <c r="HJ21">
        <v>12.069800000000001</v>
      </c>
      <c r="HK21">
        <v>4.9702500000000001</v>
      </c>
      <c r="HL21">
        <v>3.2900299999999998</v>
      </c>
      <c r="HM21">
        <v>9999</v>
      </c>
      <c r="HN21">
        <v>9999</v>
      </c>
      <c r="HO21">
        <v>9999</v>
      </c>
      <c r="HP21">
        <v>329.9</v>
      </c>
      <c r="HQ21">
        <v>1.87347</v>
      </c>
      <c r="HR21">
        <v>1.86951</v>
      </c>
      <c r="HS21">
        <v>1.86809</v>
      </c>
      <c r="HT21">
        <v>1.8687400000000001</v>
      </c>
      <c r="HU21">
        <v>1.8641700000000001</v>
      </c>
      <c r="HV21">
        <v>1.86598</v>
      </c>
      <c r="HW21">
        <v>1.8653900000000001</v>
      </c>
      <c r="HX21">
        <v>1.8724099999999999</v>
      </c>
      <c r="HY21">
        <v>5</v>
      </c>
      <c r="HZ21">
        <v>0</v>
      </c>
      <c r="IA21">
        <v>0</v>
      </c>
      <c r="IB21">
        <v>0</v>
      </c>
      <c r="IC21" t="s">
        <v>429</v>
      </c>
      <c r="ID21" t="s">
        <v>430</v>
      </c>
      <c r="IE21" t="s">
        <v>431</v>
      </c>
      <c r="IF21" t="s">
        <v>431</v>
      </c>
      <c r="IG21" t="s">
        <v>431</v>
      </c>
      <c r="IH21" t="s">
        <v>431</v>
      </c>
      <c r="II21">
        <v>0</v>
      </c>
      <c r="IJ21">
        <v>100</v>
      </c>
      <c r="IK21">
        <v>100</v>
      </c>
      <c r="IL21">
        <v>-2.5059999999999998</v>
      </c>
      <c r="IM21">
        <v>6.3E-2</v>
      </c>
      <c r="IN21">
        <v>-2.4577000000001021</v>
      </c>
      <c r="IO21">
        <v>0</v>
      </c>
      <c r="IP21">
        <v>0</v>
      </c>
      <c r="IQ21">
        <v>0</v>
      </c>
      <c r="IR21">
        <v>6.9434999999998581E-2</v>
      </c>
      <c r="IS21">
        <v>0</v>
      </c>
      <c r="IT21">
        <v>0</v>
      </c>
      <c r="IU21">
        <v>0</v>
      </c>
      <c r="IV21">
        <v>-1</v>
      </c>
      <c r="IW21">
        <v>-1</v>
      </c>
      <c r="IX21">
        <v>-1</v>
      </c>
      <c r="IY21">
        <v>-1</v>
      </c>
      <c r="IZ21">
        <v>5</v>
      </c>
      <c r="JA21">
        <v>5</v>
      </c>
      <c r="JB21">
        <v>0.98266600000000004</v>
      </c>
      <c r="JC21">
        <v>2.50732</v>
      </c>
      <c r="JD21">
        <v>1.64673</v>
      </c>
      <c r="JE21">
        <v>2.34009</v>
      </c>
      <c r="JF21">
        <v>1.5466299999999999</v>
      </c>
      <c r="JG21">
        <v>2.4023400000000001</v>
      </c>
      <c r="JH21">
        <v>33.020600000000002</v>
      </c>
      <c r="JI21">
        <v>15.5943</v>
      </c>
      <c r="JJ21">
        <v>18</v>
      </c>
      <c r="JK21">
        <v>393.64</v>
      </c>
      <c r="JL21">
        <v>683.39200000000005</v>
      </c>
      <c r="JM21">
        <v>21.0425</v>
      </c>
      <c r="JN21">
        <v>30.229900000000001</v>
      </c>
      <c r="JO21">
        <v>30.000399999999999</v>
      </c>
      <c r="JP21">
        <v>30.153600000000001</v>
      </c>
      <c r="JQ21">
        <v>30.1431</v>
      </c>
      <c r="JR21">
        <v>19.661799999999999</v>
      </c>
      <c r="JS21">
        <v>22.9499</v>
      </c>
      <c r="JT21">
        <v>25.890999999999998</v>
      </c>
      <c r="JU21">
        <v>21.031099999999999</v>
      </c>
      <c r="JV21">
        <v>405</v>
      </c>
      <c r="JW21">
        <v>17.410699999999999</v>
      </c>
      <c r="JX21">
        <v>98.620599999999996</v>
      </c>
      <c r="JY21">
        <v>96.205200000000005</v>
      </c>
    </row>
    <row r="22" spans="1:285" x14ac:dyDescent="0.35">
      <c r="A22">
        <v>8</v>
      </c>
      <c r="B22">
        <v>1723127413.5999999</v>
      </c>
      <c r="C22">
        <v>2389.599999904633</v>
      </c>
      <c r="D22" t="s">
        <v>446</v>
      </c>
      <c r="E22" t="s">
        <v>447</v>
      </c>
      <c r="F22" t="s">
        <v>420</v>
      </c>
      <c r="G22" t="s">
        <v>448</v>
      </c>
      <c r="H22" t="s">
        <v>422</v>
      </c>
      <c r="I22" t="s">
        <v>423</v>
      </c>
      <c r="J22">
        <v>1723127413.5999999</v>
      </c>
      <c r="K22">
        <f t="shared" si="0"/>
        <v>3.8116314845545126E-3</v>
      </c>
      <c r="L22">
        <f t="shared" si="1"/>
        <v>3.8116314845545127</v>
      </c>
      <c r="M22">
        <f t="shared" si="2"/>
        <v>21.42416619636262</v>
      </c>
      <c r="N22">
        <f t="shared" si="3"/>
        <v>370.72899999999998</v>
      </c>
      <c r="O22">
        <f t="shared" si="4"/>
        <v>230.3317052282178</v>
      </c>
      <c r="P22">
        <f t="shared" si="5"/>
        <v>22.835088711301093</v>
      </c>
      <c r="Q22">
        <f t="shared" si="6"/>
        <v>36.754078620934997</v>
      </c>
      <c r="R22">
        <f t="shared" si="7"/>
        <v>0.27198490024245614</v>
      </c>
      <c r="S22">
        <f t="shared" si="8"/>
        <v>2.2422935479866446</v>
      </c>
      <c r="T22">
        <f t="shared" si="9"/>
        <v>0.25489594452534581</v>
      </c>
      <c r="U22">
        <f t="shared" si="10"/>
        <v>0.16075578370037796</v>
      </c>
      <c r="V22">
        <f t="shared" si="11"/>
        <v>142.3148159934594</v>
      </c>
      <c r="W22">
        <f t="shared" si="12"/>
        <v>26.775474306242341</v>
      </c>
      <c r="X22">
        <f t="shared" si="13"/>
        <v>27.007400000000001</v>
      </c>
      <c r="Y22">
        <f t="shared" si="14"/>
        <v>3.5807155634142296</v>
      </c>
      <c r="Z22">
        <f t="shared" si="15"/>
        <v>59.923680596725589</v>
      </c>
      <c r="AA22">
        <f t="shared" si="16"/>
        <v>2.1409881079340001</v>
      </c>
      <c r="AB22">
        <f t="shared" si="17"/>
        <v>3.5728581532606825</v>
      </c>
      <c r="AC22">
        <f t="shared" si="18"/>
        <v>1.4397274554802295</v>
      </c>
      <c r="AD22">
        <f t="shared" si="19"/>
        <v>-168.09294846885402</v>
      </c>
      <c r="AE22">
        <f t="shared" si="20"/>
        <v>-4.5211562129888936</v>
      </c>
      <c r="AF22">
        <f t="shared" si="21"/>
        <v>-0.43509384838177256</v>
      </c>
      <c r="AG22">
        <f t="shared" si="22"/>
        <v>-30.734382536765274</v>
      </c>
      <c r="AH22">
        <v>0</v>
      </c>
      <c r="AI22">
        <v>0</v>
      </c>
      <c r="AJ22">
        <f t="shared" si="23"/>
        <v>1</v>
      </c>
      <c r="AK22">
        <f t="shared" si="24"/>
        <v>0</v>
      </c>
      <c r="AL22">
        <f t="shared" si="25"/>
        <v>52261.67144315828</v>
      </c>
      <c r="AM22" t="s">
        <v>424</v>
      </c>
      <c r="AN22">
        <v>0</v>
      </c>
      <c r="AO22">
        <v>0</v>
      </c>
      <c r="AP22">
        <v>0</v>
      </c>
      <c r="AQ22" t="e">
        <f t="shared" si="26"/>
        <v>#DIV/0!</v>
      </c>
      <c r="AR22">
        <v>-1</v>
      </c>
      <c r="AS22" t="s">
        <v>449</v>
      </c>
      <c r="AT22">
        <v>10247.9</v>
      </c>
      <c r="AU22">
        <v>932.63747999999987</v>
      </c>
      <c r="AV22">
        <v>2041.732024795557</v>
      </c>
      <c r="AW22">
        <f t="shared" si="27"/>
        <v>0.54321259172423142</v>
      </c>
      <c r="AX22">
        <v>0.5</v>
      </c>
      <c r="AY22">
        <f t="shared" si="28"/>
        <v>738.0028824836578</v>
      </c>
      <c r="AZ22">
        <f t="shared" si="29"/>
        <v>21.42416619636262</v>
      </c>
      <c r="BA22">
        <f t="shared" si="30"/>
        <v>200.44622924695057</v>
      </c>
      <c r="BB22">
        <f t="shared" si="31"/>
        <v>3.038493036896665E-2</v>
      </c>
      <c r="BC22">
        <f t="shared" si="32"/>
        <v>-1</v>
      </c>
      <c r="BD22" t="e">
        <f t="shared" si="33"/>
        <v>#DIV/0!</v>
      </c>
      <c r="BE22" t="s">
        <v>424</v>
      </c>
      <c r="BF22">
        <v>0</v>
      </c>
      <c r="BG22" t="e">
        <f t="shared" si="34"/>
        <v>#DIV/0!</v>
      </c>
      <c r="BH22" t="e">
        <f t="shared" si="35"/>
        <v>#DIV/0!</v>
      </c>
      <c r="BI22" t="e">
        <f t="shared" si="36"/>
        <v>#DIV/0!</v>
      </c>
      <c r="BJ22" t="e">
        <f t="shared" si="37"/>
        <v>#DIV/0!</v>
      </c>
      <c r="BK22">
        <f t="shared" si="38"/>
        <v>0.54321259172423131</v>
      </c>
      <c r="BL22" t="e">
        <f t="shared" si="39"/>
        <v>#DIV/0!</v>
      </c>
      <c r="BM22" t="e">
        <f t="shared" si="40"/>
        <v>#DIV/0!</v>
      </c>
      <c r="BN22" t="e">
        <f t="shared" si="41"/>
        <v>#DIV/0!</v>
      </c>
      <c r="BO22">
        <v>563</v>
      </c>
      <c r="BP22">
        <v>290.00000000000011</v>
      </c>
      <c r="BQ22">
        <v>1836.08</v>
      </c>
      <c r="BR22">
        <v>175</v>
      </c>
      <c r="BS22">
        <v>10247.9</v>
      </c>
      <c r="BT22">
        <v>1830.25</v>
      </c>
      <c r="BU22">
        <v>5.83</v>
      </c>
      <c r="BV22">
        <v>300.00000000000011</v>
      </c>
      <c r="BW22">
        <v>24.1</v>
      </c>
      <c r="BX22">
        <v>2041.732024795557</v>
      </c>
      <c r="BY22">
        <v>2.7447228916428541</v>
      </c>
      <c r="BZ22">
        <v>-216.72632445814</v>
      </c>
      <c r="CA22">
        <v>2.467454400408601</v>
      </c>
      <c r="CB22">
        <v>0.99638374037369726</v>
      </c>
      <c r="CC22">
        <v>-7.7522965517241504E-3</v>
      </c>
      <c r="CD22">
        <v>289.99999999999989</v>
      </c>
      <c r="CE22">
        <v>1820.75</v>
      </c>
      <c r="CF22">
        <v>675</v>
      </c>
      <c r="CG22">
        <v>10225.9</v>
      </c>
      <c r="CH22">
        <v>1829.79</v>
      </c>
      <c r="CI22">
        <v>-9.0399999999999991</v>
      </c>
      <c r="CW22">
        <f t="shared" si="42"/>
        <v>877.14200000000005</v>
      </c>
      <c r="CX22">
        <f t="shared" si="43"/>
        <v>738.0028824836578</v>
      </c>
      <c r="CY22">
        <f t="shared" si="44"/>
        <v>0.84137218658285406</v>
      </c>
      <c r="CZ22">
        <f t="shared" si="45"/>
        <v>0.16224832010490819</v>
      </c>
      <c r="DA22">
        <v>6</v>
      </c>
      <c r="DB22">
        <v>0.5</v>
      </c>
      <c r="DC22" t="s">
        <v>426</v>
      </c>
      <c r="DD22">
        <v>2</v>
      </c>
      <c r="DE22">
        <v>1723127413.5999999</v>
      </c>
      <c r="DF22">
        <v>370.72899999999998</v>
      </c>
      <c r="DG22">
        <v>404.97399999999999</v>
      </c>
      <c r="DH22">
        <v>21.595600000000001</v>
      </c>
      <c r="DI22">
        <v>16.003399999999999</v>
      </c>
      <c r="DJ22">
        <v>373.166</v>
      </c>
      <c r="DK22">
        <v>21.550599999999999</v>
      </c>
      <c r="DL22">
        <v>400.12700000000001</v>
      </c>
      <c r="DM22">
        <v>99.039900000000003</v>
      </c>
      <c r="DN22">
        <v>0.100115</v>
      </c>
      <c r="DO22">
        <v>26.97</v>
      </c>
      <c r="DP22">
        <v>27.007400000000001</v>
      </c>
      <c r="DQ22">
        <v>999.9</v>
      </c>
      <c r="DR22">
        <v>0</v>
      </c>
      <c r="DS22">
        <v>0</v>
      </c>
      <c r="DT22">
        <v>9977.5</v>
      </c>
      <c r="DU22">
        <v>0</v>
      </c>
      <c r="DV22">
        <v>1100.18</v>
      </c>
      <c r="DW22">
        <v>-34.314500000000002</v>
      </c>
      <c r="DX22">
        <v>378.84800000000001</v>
      </c>
      <c r="DY22">
        <v>411.56099999999998</v>
      </c>
      <c r="DZ22">
        <v>5.6105799999999997</v>
      </c>
      <c r="EA22">
        <v>404.97399999999999</v>
      </c>
      <c r="EB22">
        <v>16.003399999999999</v>
      </c>
      <c r="EC22">
        <v>2.1406499999999999</v>
      </c>
      <c r="ED22">
        <v>1.5849800000000001</v>
      </c>
      <c r="EE22">
        <v>18.524899999999999</v>
      </c>
      <c r="EF22">
        <v>13.813499999999999</v>
      </c>
      <c r="EG22">
        <v>877.14200000000005</v>
      </c>
      <c r="EH22">
        <v>0.95399500000000004</v>
      </c>
      <c r="EI22">
        <v>4.6005499999999998E-2</v>
      </c>
      <c r="EJ22">
        <v>0</v>
      </c>
      <c r="EK22">
        <v>932.64</v>
      </c>
      <c r="EL22">
        <v>5.0001899999999999</v>
      </c>
      <c r="EM22">
        <v>12953.7</v>
      </c>
      <c r="EN22">
        <v>7792.63</v>
      </c>
      <c r="EO22">
        <v>45.75</v>
      </c>
      <c r="EP22">
        <v>48.936999999999998</v>
      </c>
      <c r="EQ22">
        <v>47.375</v>
      </c>
      <c r="ER22">
        <v>48.75</v>
      </c>
      <c r="ES22">
        <v>48.375</v>
      </c>
      <c r="ET22">
        <v>832.02</v>
      </c>
      <c r="EU22">
        <v>40.119999999999997</v>
      </c>
      <c r="EV22">
        <v>0</v>
      </c>
      <c r="EW22">
        <v>611.90000009536743</v>
      </c>
      <c r="EX22">
        <v>0</v>
      </c>
      <c r="EY22">
        <v>932.63747999999987</v>
      </c>
      <c r="EZ22">
        <v>-0.66669230038826766</v>
      </c>
      <c r="FA22">
        <v>-96.869223218446294</v>
      </c>
      <c r="FB22">
        <v>12975.304</v>
      </c>
      <c r="FC22">
        <v>15</v>
      </c>
      <c r="FD22">
        <v>1723127442.5999999</v>
      </c>
      <c r="FE22" t="s">
        <v>450</v>
      </c>
      <c r="FF22">
        <v>1723127435.0999999</v>
      </c>
      <c r="FG22">
        <v>1723127442.5999999</v>
      </c>
      <c r="FH22">
        <v>5</v>
      </c>
      <c r="FI22">
        <v>6.9000000000000006E-2</v>
      </c>
      <c r="FJ22">
        <v>-1.7999999999999999E-2</v>
      </c>
      <c r="FK22">
        <v>-2.4369999999999998</v>
      </c>
      <c r="FL22">
        <v>4.4999999999999998E-2</v>
      </c>
      <c r="FM22">
        <v>405</v>
      </c>
      <c r="FN22">
        <v>16</v>
      </c>
      <c r="FO22">
        <v>0.04</v>
      </c>
      <c r="FP22">
        <v>0.03</v>
      </c>
      <c r="FQ22">
        <v>21.44996555143198</v>
      </c>
      <c r="FR22">
        <v>7.5327508300023868E-2</v>
      </c>
      <c r="FS22">
        <v>2.550931160725747E-2</v>
      </c>
      <c r="FT22">
        <v>1</v>
      </c>
      <c r="FU22">
        <v>932.7956078431373</v>
      </c>
      <c r="FV22">
        <v>-1.2863438927135771</v>
      </c>
      <c r="FW22">
        <v>0.27828114422756411</v>
      </c>
      <c r="FX22">
        <v>-1</v>
      </c>
      <c r="FY22">
        <v>0.2753035062766685</v>
      </c>
      <c r="FZ22">
        <v>-2.0801472565644291E-3</v>
      </c>
      <c r="GA22">
        <v>1.1324648384847681E-3</v>
      </c>
      <c r="GB22">
        <v>1</v>
      </c>
      <c r="GC22">
        <v>2</v>
      </c>
      <c r="GD22">
        <v>2</v>
      </c>
      <c r="GE22" t="s">
        <v>428</v>
      </c>
      <c r="GF22">
        <v>3.0022000000000002</v>
      </c>
      <c r="GG22">
        <v>2.63767</v>
      </c>
      <c r="GH22">
        <v>8.3452899999999997E-2</v>
      </c>
      <c r="GI22">
        <v>9.0349700000000005E-2</v>
      </c>
      <c r="GJ22">
        <v>0.100248</v>
      </c>
      <c r="GK22">
        <v>8.1323800000000002E-2</v>
      </c>
      <c r="GL22">
        <v>32482</v>
      </c>
      <c r="GM22">
        <v>27655.7</v>
      </c>
      <c r="GN22">
        <v>30803.7</v>
      </c>
      <c r="GO22">
        <v>26576.1</v>
      </c>
      <c r="GP22">
        <v>38869.4</v>
      </c>
      <c r="GQ22">
        <v>36738.9</v>
      </c>
      <c r="GR22">
        <v>43232</v>
      </c>
      <c r="GS22">
        <v>40763.699999999997</v>
      </c>
      <c r="GT22">
        <v>1.7855700000000001</v>
      </c>
      <c r="GU22">
        <v>2.0851799999999998</v>
      </c>
      <c r="GV22">
        <v>2.2005299999999998E-2</v>
      </c>
      <c r="GW22">
        <v>0</v>
      </c>
      <c r="GX22">
        <v>26.647400000000001</v>
      </c>
      <c r="GY22">
        <v>999.9</v>
      </c>
      <c r="GZ22">
        <v>50.7</v>
      </c>
      <c r="HA22">
        <v>29.4</v>
      </c>
      <c r="HB22">
        <v>21.067799999999998</v>
      </c>
      <c r="HC22">
        <v>58.005400000000002</v>
      </c>
      <c r="HD22">
        <v>31.1538</v>
      </c>
      <c r="HE22">
        <v>1</v>
      </c>
      <c r="HF22">
        <v>0.22611800000000001</v>
      </c>
      <c r="HG22">
        <v>2.43323</v>
      </c>
      <c r="HH22">
        <v>20.301600000000001</v>
      </c>
      <c r="HI22">
        <v>5.2388500000000002</v>
      </c>
      <c r="HJ22">
        <v>12.068099999999999</v>
      </c>
      <c r="HK22">
        <v>4.97105</v>
      </c>
      <c r="HL22">
        <v>3.2900800000000001</v>
      </c>
      <c r="HM22">
        <v>9999</v>
      </c>
      <c r="HN22">
        <v>9999</v>
      </c>
      <c r="HO22">
        <v>9999</v>
      </c>
      <c r="HP22">
        <v>330.1</v>
      </c>
      <c r="HQ22">
        <v>1.87347</v>
      </c>
      <c r="HR22">
        <v>1.86951</v>
      </c>
      <c r="HS22">
        <v>1.8681300000000001</v>
      </c>
      <c r="HT22">
        <v>1.86876</v>
      </c>
      <c r="HU22">
        <v>1.8641700000000001</v>
      </c>
      <c r="HV22">
        <v>1.86599</v>
      </c>
      <c r="HW22">
        <v>1.8653900000000001</v>
      </c>
      <c r="HX22">
        <v>1.8724400000000001</v>
      </c>
      <c r="HY22">
        <v>5</v>
      </c>
      <c r="HZ22">
        <v>0</v>
      </c>
      <c r="IA22">
        <v>0</v>
      </c>
      <c r="IB22">
        <v>0</v>
      </c>
      <c r="IC22" t="s">
        <v>429</v>
      </c>
      <c r="ID22" t="s">
        <v>430</v>
      </c>
      <c r="IE22" t="s">
        <v>431</v>
      </c>
      <c r="IF22" t="s">
        <v>431</v>
      </c>
      <c r="IG22" t="s">
        <v>431</v>
      </c>
      <c r="IH22" t="s">
        <v>431</v>
      </c>
      <c r="II22">
        <v>0</v>
      </c>
      <c r="IJ22">
        <v>100</v>
      </c>
      <c r="IK22">
        <v>100</v>
      </c>
      <c r="IL22">
        <v>-2.4369999999999998</v>
      </c>
      <c r="IM22">
        <v>4.4999999999999998E-2</v>
      </c>
      <c r="IN22">
        <v>-2.506049999999902</v>
      </c>
      <c r="IO22">
        <v>0</v>
      </c>
      <c r="IP22">
        <v>0</v>
      </c>
      <c r="IQ22">
        <v>0</v>
      </c>
      <c r="IR22">
        <v>6.3423809523804664E-2</v>
      </c>
      <c r="IS22">
        <v>0</v>
      </c>
      <c r="IT22">
        <v>0</v>
      </c>
      <c r="IU22">
        <v>0</v>
      </c>
      <c r="IV22">
        <v>-1</v>
      </c>
      <c r="IW22">
        <v>-1</v>
      </c>
      <c r="IX22">
        <v>-1</v>
      </c>
      <c r="IY22">
        <v>-1</v>
      </c>
      <c r="IZ22">
        <v>9.9</v>
      </c>
      <c r="JA22">
        <v>9.8000000000000007</v>
      </c>
      <c r="JB22">
        <v>0.98266600000000004</v>
      </c>
      <c r="JC22">
        <v>2.5122100000000001</v>
      </c>
      <c r="JD22">
        <v>1.64673</v>
      </c>
      <c r="JE22">
        <v>2.34375</v>
      </c>
      <c r="JF22">
        <v>1.5466299999999999</v>
      </c>
      <c r="JG22">
        <v>2.36816</v>
      </c>
      <c r="JH22">
        <v>33.535499999999999</v>
      </c>
      <c r="JI22">
        <v>15.532999999999999</v>
      </c>
      <c r="JJ22">
        <v>18</v>
      </c>
      <c r="JK22">
        <v>396.565</v>
      </c>
      <c r="JL22">
        <v>678.41</v>
      </c>
      <c r="JM22">
        <v>23.2761</v>
      </c>
      <c r="JN22">
        <v>30.3277</v>
      </c>
      <c r="JO22">
        <v>30.000299999999999</v>
      </c>
      <c r="JP22">
        <v>30.421399999999998</v>
      </c>
      <c r="JQ22">
        <v>30.427399999999999</v>
      </c>
      <c r="JR22">
        <v>19.647500000000001</v>
      </c>
      <c r="JS22">
        <v>30.6951</v>
      </c>
      <c r="JT22">
        <v>19.173300000000001</v>
      </c>
      <c r="JU22">
        <v>23.2698</v>
      </c>
      <c r="JV22">
        <v>405</v>
      </c>
      <c r="JW22">
        <v>15.9998</v>
      </c>
      <c r="JX22">
        <v>98.598100000000002</v>
      </c>
      <c r="JY22">
        <v>96.190299999999993</v>
      </c>
    </row>
    <row r="23" spans="1:285" x14ac:dyDescent="0.35">
      <c r="A23">
        <v>8</v>
      </c>
      <c r="B23">
        <v>1723127923.5999999</v>
      </c>
      <c r="C23">
        <v>2899.599999904633</v>
      </c>
      <c r="D23" t="s">
        <v>451</v>
      </c>
      <c r="E23" t="s">
        <v>452</v>
      </c>
      <c r="F23" t="s">
        <v>420</v>
      </c>
      <c r="G23" t="s">
        <v>448</v>
      </c>
      <c r="H23" t="s">
        <v>434</v>
      </c>
      <c r="I23" t="s">
        <v>423</v>
      </c>
      <c r="J23">
        <v>1723127923.5999999</v>
      </c>
      <c r="K23">
        <f t="shared" si="0"/>
        <v>4.6542451049497438E-3</v>
      </c>
      <c r="L23">
        <f t="shared" si="1"/>
        <v>4.6542451049497435</v>
      </c>
      <c r="M23">
        <f t="shared" si="2"/>
        <v>23.111346830105795</v>
      </c>
      <c r="N23">
        <f t="shared" si="3"/>
        <v>367.74</v>
      </c>
      <c r="O23">
        <f t="shared" si="4"/>
        <v>242.32892388224602</v>
      </c>
      <c r="P23">
        <f t="shared" si="5"/>
        <v>24.029544737366976</v>
      </c>
      <c r="Q23">
        <f t="shared" si="6"/>
        <v>36.46541502414</v>
      </c>
      <c r="R23">
        <f t="shared" si="7"/>
        <v>0.33499505165844035</v>
      </c>
      <c r="S23">
        <f t="shared" si="8"/>
        <v>2.2520706977096174</v>
      </c>
      <c r="T23">
        <f t="shared" si="9"/>
        <v>0.309571115247258</v>
      </c>
      <c r="U23">
        <f t="shared" si="10"/>
        <v>0.19560514701590598</v>
      </c>
      <c r="V23">
        <f t="shared" si="11"/>
        <v>142.27641973873011</v>
      </c>
      <c r="W23">
        <f t="shared" si="12"/>
        <v>26.525870010828324</v>
      </c>
      <c r="X23">
        <f t="shared" si="13"/>
        <v>27.015799999999999</v>
      </c>
      <c r="Y23">
        <f t="shared" si="14"/>
        <v>3.5824824022677859</v>
      </c>
      <c r="Z23">
        <f t="shared" si="15"/>
        <v>59.64322416563229</v>
      </c>
      <c r="AA23">
        <f t="shared" si="16"/>
        <v>2.1346259386608999</v>
      </c>
      <c r="AB23">
        <f t="shared" si="17"/>
        <v>3.5789915258989589</v>
      </c>
      <c r="AC23">
        <f t="shared" si="18"/>
        <v>1.447856463606886</v>
      </c>
      <c r="AD23">
        <f t="shared" si="19"/>
        <v>-205.25220912828371</v>
      </c>
      <c r="AE23">
        <f t="shared" si="20"/>
        <v>-2.0154663485517346</v>
      </c>
      <c r="AF23">
        <f t="shared" si="21"/>
        <v>-0.1931528298862131</v>
      </c>
      <c r="AG23">
        <f t="shared" si="22"/>
        <v>-65.184408567991539</v>
      </c>
      <c r="AH23">
        <v>0</v>
      </c>
      <c r="AI23">
        <v>0</v>
      </c>
      <c r="AJ23">
        <f t="shared" si="23"/>
        <v>1</v>
      </c>
      <c r="AK23">
        <f t="shared" si="24"/>
        <v>0</v>
      </c>
      <c r="AL23">
        <f t="shared" si="25"/>
        <v>52578.519533933839</v>
      </c>
      <c r="AM23" t="s">
        <v>424</v>
      </c>
      <c r="AN23">
        <v>0</v>
      </c>
      <c r="AO23">
        <v>0</v>
      </c>
      <c r="AP23">
        <v>0</v>
      </c>
      <c r="AQ23" t="e">
        <f t="shared" si="26"/>
        <v>#DIV/0!</v>
      </c>
      <c r="AR23">
        <v>-1</v>
      </c>
      <c r="AS23" t="s">
        <v>453</v>
      </c>
      <c r="AT23">
        <v>10236</v>
      </c>
      <c r="AU23">
        <v>930.51738461538457</v>
      </c>
      <c r="AV23">
        <v>2003.5170500755139</v>
      </c>
      <c r="AW23">
        <f t="shared" si="27"/>
        <v>0.53555804050666167</v>
      </c>
      <c r="AX23">
        <v>0.5</v>
      </c>
      <c r="AY23">
        <f t="shared" si="28"/>
        <v>737.80350660037834</v>
      </c>
      <c r="AZ23">
        <f t="shared" si="29"/>
        <v>23.111346830105795</v>
      </c>
      <c r="BA23">
        <f t="shared" si="30"/>
        <v>197.56830013692121</v>
      </c>
      <c r="BB23">
        <f t="shared" si="31"/>
        <v>3.2679902730748868E-2</v>
      </c>
      <c r="BC23">
        <f t="shared" si="32"/>
        <v>-1</v>
      </c>
      <c r="BD23" t="e">
        <f t="shared" si="33"/>
        <v>#DIV/0!</v>
      </c>
      <c r="BE23" t="s">
        <v>424</v>
      </c>
      <c r="BF23">
        <v>0</v>
      </c>
      <c r="BG23" t="e">
        <f t="shared" si="34"/>
        <v>#DIV/0!</v>
      </c>
      <c r="BH23" t="e">
        <f t="shared" si="35"/>
        <v>#DIV/0!</v>
      </c>
      <c r="BI23" t="e">
        <f t="shared" si="36"/>
        <v>#DIV/0!</v>
      </c>
      <c r="BJ23" t="e">
        <f t="shared" si="37"/>
        <v>#DIV/0!</v>
      </c>
      <c r="BK23">
        <f t="shared" si="38"/>
        <v>0.53555804050666167</v>
      </c>
      <c r="BL23" t="e">
        <f t="shared" si="39"/>
        <v>#DIV/0!</v>
      </c>
      <c r="BM23" t="e">
        <f t="shared" si="40"/>
        <v>#DIV/0!</v>
      </c>
      <c r="BN23" t="e">
        <f t="shared" si="41"/>
        <v>#DIV/0!</v>
      </c>
      <c r="BO23">
        <v>564</v>
      </c>
      <c r="BP23">
        <v>290.00000000000011</v>
      </c>
      <c r="BQ23">
        <v>1808.12</v>
      </c>
      <c r="BR23">
        <v>115</v>
      </c>
      <c r="BS23">
        <v>10236</v>
      </c>
      <c r="BT23">
        <v>1801.36</v>
      </c>
      <c r="BU23">
        <v>6.76</v>
      </c>
      <c r="BV23">
        <v>300.00000000000011</v>
      </c>
      <c r="BW23">
        <v>24.1</v>
      </c>
      <c r="BX23">
        <v>2003.5170500755139</v>
      </c>
      <c r="BY23">
        <v>2.517675066622914</v>
      </c>
      <c r="BZ23">
        <v>-206.9316774610524</v>
      </c>
      <c r="CA23">
        <v>2.258586578335172</v>
      </c>
      <c r="CB23">
        <v>0.99667546180534627</v>
      </c>
      <c r="CC23">
        <v>-7.7366787541713082E-3</v>
      </c>
      <c r="CD23">
        <v>289.99999999999989</v>
      </c>
      <c r="CE23">
        <v>1794</v>
      </c>
      <c r="CF23">
        <v>645</v>
      </c>
      <c r="CG23">
        <v>10205.9</v>
      </c>
      <c r="CH23">
        <v>1800.76</v>
      </c>
      <c r="CI23">
        <v>-6.76</v>
      </c>
      <c r="CW23">
        <f t="shared" si="42"/>
        <v>876.90499999999997</v>
      </c>
      <c r="CX23">
        <f t="shared" si="43"/>
        <v>737.80350660037834</v>
      </c>
      <c r="CY23">
        <f t="shared" si="44"/>
        <v>0.84137222002426526</v>
      </c>
      <c r="CZ23">
        <f t="shared" si="45"/>
        <v>0.16224838464683189</v>
      </c>
      <c r="DA23">
        <v>6</v>
      </c>
      <c r="DB23">
        <v>0.5</v>
      </c>
      <c r="DC23" t="s">
        <v>426</v>
      </c>
      <c r="DD23">
        <v>2</v>
      </c>
      <c r="DE23">
        <v>1723127923.5999999</v>
      </c>
      <c r="DF23">
        <v>367.74</v>
      </c>
      <c r="DG23">
        <v>404.97500000000002</v>
      </c>
      <c r="DH23">
        <v>21.526900000000001</v>
      </c>
      <c r="DI23">
        <v>14.6957</v>
      </c>
      <c r="DJ23">
        <v>370.03500000000003</v>
      </c>
      <c r="DK23">
        <v>21.4999</v>
      </c>
      <c r="DL23">
        <v>399.99299999999999</v>
      </c>
      <c r="DM23">
        <v>99.0608</v>
      </c>
      <c r="DN23">
        <v>0.100061</v>
      </c>
      <c r="DO23">
        <v>26.999199999999998</v>
      </c>
      <c r="DP23">
        <v>27.015799999999999</v>
      </c>
      <c r="DQ23">
        <v>999.9</v>
      </c>
      <c r="DR23">
        <v>0</v>
      </c>
      <c r="DS23">
        <v>0</v>
      </c>
      <c r="DT23">
        <v>10039.4</v>
      </c>
      <c r="DU23">
        <v>0</v>
      </c>
      <c r="DV23">
        <v>954.09900000000005</v>
      </c>
      <c r="DW23">
        <v>-37.377699999999997</v>
      </c>
      <c r="DX23">
        <v>375.69200000000001</v>
      </c>
      <c r="DY23">
        <v>411.01600000000002</v>
      </c>
      <c r="DZ23">
        <v>6.8496100000000002</v>
      </c>
      <c r="EA23">
        <v>404.97500000000002</v>
      </c>
      <c r="EB23">
        <v>14.6957</v>
      </c>
      <c r="EC23">
        <v>2.1343000000000001</v>
      </c>
      <c r="ED23">
        <v>1.45577</v>
      </c>
      <c r="EE23">
        <v>18.477499999999999</v>
      </c>
      <c r="EF23">
        <v>12.5114</v>
      </c>
      <c r="EG23">
        <v>876.90499999999997</v>
      </c>
      <c r="EH23">
        <v>0.95399400000000001</v>
      </c>
      <c r="EI23">
        <v>4.6005600000000001E-2</v>
      </c>
      <c r="EJ23">
        <v>0</v>
      </c>
      <c r="EK23">
        <v>930.04700000000003</v>
      </c>
      <c r="EL23">
        <v>5.0001899999999999</v>
      </c>
      <c r="EM23">
        <v>11992.2</v>
      </c>
      <c r="EN23">
        <v>7790.51</v>
      </c>
      <c r="EO23">
        <v>47.25</v>
      </c>
      <c r="EP23">
        <v>51.061999999999998</v>
      </c>
      <c r="EQ23">
        <v>48.875</v>
      </c>
      <c r="ER23">
        <v>50.311999999999998</v>
      </c>
      <c r="ES23">
        <v>49.75</v>
      </c>
      <c r="ET23">
        <v>831.79</v>
      </c>
      <c r="EU23">
        <v>40.11</v>
      </c>
      <c r="EV23">
        <v>0</v>
      </c>
      <c r="EW23">
        <v>509.29999995231628</v>
      </c>
      <c r="EX23">
        <v>0</v>
      </c>
      <c r="EY23">
        <v>930.51738461538457</v>
      </c>
      <c r="EZ23">
        <v>-7.0114187965945094</v>
      </c>
      <c r="FA23">
        <v>-710.14017398585133</v>
      </c>
      <c r="FB23">
        <v>11972.86153846154</v>
      </c>
      <c r="FC23">
        <v>15</v>
      </c>
      <c r="FD23">
        <v>1723127963.5999999</v>
      </c>
      <c r="FE23" t="s">
        <v>454</v>
      </c>
      <c r="FF23">
        <v>1723127963.5999999</v>
      </c>
      <c r="FG23">
        <v>1723127952.5999999</v>
      </c>
      <c r="FH23">
        <v>6</v>
      </c>
      <c r="FI23">
        <v>0.14199999999999999</v>
      </c>
      <c r="FJ23">
        <v>-1.7999999999999999E-2</v>
      </c>
      <c r="FK23">
        <v>-2.2949999999999999</v>
      </c>
      <c r="FL23">
        <v>2.7E-2</v>
      </c>
      <c r="FM23">
        <v>405</v>
      </c>
      <c r="FN23">
        <v>15</v>
      </c>
      <c r="FO23">
        <v>0.1</v>
      </c>
      <c r="FP23">
        <v>0.02</v>
      </c>
      <c r="FQ23">
        <v>23.42821338668606</v>
      </c>
      <c r="FR23">
        <v>-0.80044620332445249</v>
      </c>
      <c r="FS23">
        <v>0.1224003298603087</v>
      </c>
      <c r="FT23">
        <v>1</v>
      </c>
      <c r="FU23">
        <v>931.58482000000004</v>
      </c>
      <c r="FV23">
        <v>-7.8500120053774696</v>
      </c>
      <c r="FW23">
        <v>1.151875456635828</v>
      </c>
      <c r="FX23">
        <v>-1</v>
      </c>
      <c r="FY23">
        <v>0.34757141049733309</v>
      </c>
      <c r="FZ23">
        <v>-3.2597401280635027E-2</v>
      </c>
      <c r="GA23">
        <v>5.180480881061102E-3</v>
      </c>
      <c r="GB23">
        <v>1</v>
      </c>
      <c r="GC23">
        <v>2</v>
      </c>
      <c r="GD23">
        <v>2</v>
      </c>
      <c r="GE23" t="s">
        <v>428</v>
      </c>
      <c r="GF23">
        <v>3.0017399999999999</v>
      </c>
      <c r="GG23">
        <v>2.63761</v>
      </c>
      <c r="GH23">
        <v>8.2783099999999998E-2</v>
      </c>
      <c r="GI23">
        <v>9.0211700000000006E-2</v>
      </c>
      <c r="GJ23">
        <v>9.9943900000000002E-2</v>
      </c>
      <c r="GK23">
        <v>7.6154100000000002E-2</v>
      </c>
      <c r="GL23">
        <v>32455</v>
      </c>
      <c r="GM23">
        <v>27627.200000000001</v>
      </c>
      <c r="GN23">
        <v>30757.7</v>
      </c>
      <c r="GO23">
        <v>26547.4</v>
      </c>
      <c r="GP23">
        <v>38829</v>
      </c>
      <c r="GQ23">
        <v>36911.300000000003</v>
      </c>
      <c r="GR23">
        <v>43171.5</v>
      </c>
      <c r="GS23">
        <v>40726</v>
      </c>
      <c r="GT23">
        <v>1.77915</v>
      </c>
      <c r="GU23">
        <v>2.0694699999999999</v>
      </c>
      <c r="GV23">
        <v>-1.59293E-2</v>
      </c>
      <c r="GW23">
        <v>0</v>
      </c>
      <c r="GX23">
        <v>27.276199999999999</v>
      </c>
      <c r="GY23">
        <v>999.9</v>
      </c>
      <c r="GZ23">
        <v>49.4</v>
      </c>
      <c r="HA23">
        <v>30</v>
      </c>
      <c r="HB23">
        <v>21.245000000000001</v>
      </c>
      <c r="HC23">
        <v>57.345399999999998</v>
      </c>
      <c r="HD23">
        <v>30.985600000000002</v>
      </c>
      <c r="HE23">
        <v>1</v>
      </c>
      <c r="HF23">
        <v>0.28725099999999998</v>
      </c>
      <c r="HG23">
        <v>3.7032099999999999</v>
      </c>
      <c r="HH23">
        <v>20.2773</v>
      </c>
      <c r="HI23">
        <v>5.2394499999999997</v>
      </c>
      <c r="HJ23">
        <v>12.069800000000001</v>
      </c>
      <c r="HK23">
        <v>4.9713500000000002</v>
      </c>
      <c r="HL23">
        <v>3.2900800000000001</v>
      </c>
      <c r="HM23">
        <v>9999</v>
      </c>
      <c r="HN23">
        <v>9999</v>
      </c>
      <c r="HO23">
        <v>9999</v>
      </c>
      <c r="HP23">
        <v>330.3</v>
      </c>
      <c r="HQ23">
        <v>1.87347</v>
      </c>
      <c r="HR23">
        <v>1.8695299999999999</v>
      </c>
      <c r="HS23">
        <v>1.86812</v>
      </c>
      <c r="HT23">
        <v>1.86877</v>
      </c>
      <c r="HU23">
        <v>1.8641799999999999</v>
      </c>
      <c r="HV23">
        <v>1.8660000000000001</v>
      </c>
      <c r="HW23">
        <v>1.8653900000000001</v>
      </c>
      <c r="HX23">
        <v>1.8724700000000001</v>
      </c>
      <c r="HY23">
        <v>5</v>
      </c>
      <c r="HZ23">
        <v>0</v>
      </c>
      <c r="IA23">
        <v>0</v>
      </c>
      <c r="IB23">
        <v>0</v>
      </c>
      <c r="IC23" t="s">
        <v>429</v>
      </c>
      <c r="ID23" t="s">
        <v>430</v>
      </c>
      <c r="IE23" t="s">
        <v>431</v>
      </c>
      <c r="IF23" t="s">
        <v>431</v>
      </c>
      <c r="IG23" t="s">
        <v>431</v>
      </c>
      <c r="IH23" t="s">
        <v>431</v>
      </c>
      <c r="II23">
        <v>0</v>
      </c>
      <c r="IJ23">
        <v>100</v>
      </c>
      <c r="IK23">
        <v>100</v>
      </c>
      <c r="IL23">
        <v>-2.2949999999999999</v>
      </c>
      <c r="IM23">
        <v>2.7E-2</v>
      </c>
      <c r="IN23">
        <v>-2.4372857142856792</v>
      </c>
      <c r="IO23">
        <v>0</v>
      </c>
      <c r="IP23">
        <v>0</v>
      </c>
      <c r="IQ23">
        <v>0</v>
      </c>
      <c r="IR23">
        <v>4.5429999999997861E-2</v>
      </c>
      <c r="IS23">
        <v>0</v>
      </c>
      <c r="IT23">
        <v>0</v>
      </c>
      <c r="IU23">
        <v>0</v>
      </c>
      <c r="IV23">
        <v>-1</v>
      </c>
      <c r="IW23">
        <v>-1</v>
      </c>
      <c r="IX23">
        <v>-1</v>
      </c>
      <c r="IY23">
        <v>-1</v>
      </c>
      <c r="IZ23">
        <v>8.1</v>
      </c>
      <c r="JA23">
        <v>8</v>
      </c>
      <c r="JB23">
        <v>0.98266600000000004</v>
      </c>
      <c r="JC23">
        <v>2.5146500000000001</v>
      </c>
      <c r="JD23">
        <v>1.64673</v>
      </c>
      <c r="JE23">
        <v>2.34497</v>
      </c>
      <c r="JF23">
        <v>1.5466299999999999</v>
      </c>
      <c r="JG23">
        <v>2.34985</v>
      </c>
      <c r="JH23">
        <v>33.828299999999999</v>
      </c>
      <c r="JI23">
        <v>15.410399999999999</v>
      </c>
      <c r="JJ23">
        <v>18</v>
      </c>
      <c r="JK23">
        <v>396.92599999999999</v>
      </c>
      <c r="JL23">
        <v>672.06600000000003</v>
      </c>
      <c r="JM23">
        <v>22.2667</v>
      </c>
      <c r="JN23">
        <v>31.006599999999999</v>
      </c>
      <c r="JO23">
        <v>30</v>
      </c>
      <c r="JP23">
        <v>31.064399999999999</v>
      </c>
      <c r="JQ23">
        <v>31.066500000000001</v>
      </c>
      <c r="JR23">
        <v>19.647600000000001</v>
      </c>
      <c r="JS23">
        <v>34.460500000000003</v>
      </c>
      <c r="JT23">
        <v>6.51187</v>
      </c>
      <c r="JU23">
        <v>22.2605</v>
      </c>
      <c r="JV23">
        <v>405</v>
      </c>
      <c r="JW23">
        <v>14.718400000000001</v>
      </c>
      <c r="JX23">
        <v>98.456299999999999</v>
      </c>
      <c r="JY23">
        <v>96.095600000000005</v>
      </c>
    </row>
    <row r="24" spans="1:285" x14ac:dyDescent="0.35">
      <c r="A24">
        <v>8</v>
      </c>
      <c r="B24">
        <v>1723125822.5</v>
      </c>
      <c r="C24">
        <v>0</v>
      </c>
      <c r="D24" t="s">
        <v>555</v>
      </c>
      <c r="E24" t="s">
        <v>556</v>
      </c>
      <c r="F24" t="s">
        <v>420</v>
      </c>
      <c r="G24" t="s">
        <v>557</v>
      </c>
      <c r="H24" t="s">
        <v>422</v>
      </c>
      <c r="I24" t="s">
        <v>558</v>
      </c>
      <c r="J24">
        <v>1723125822.5</v>
      </c>
      <c r="K24">
        <f t="shared" si="0"/>
        <v>8.8664997352567373E-3</v>
      </c>
      <c r="L24">
        <f t="shared" si="1"/>
        <v>8.8664997352567365</v>
      </c>
      <c r="M24">
        <f t="shared" si="2"/>
        <v>20.70389635603156</v>
      </c>
      <c r="N24">
        <f t="shared" si="3"/>
        <v>369.03</v>
      </c>
      <c r="O24">
        <f t="shared" si="4"/>
        <v>325.39722942523127</v>
      </c>
      <c r="P24">
        <f t="shared" si="5"/>
        <v>32.242155961938948</v>
      </c>
      <c r="Q24">
        <f t="shared" si="6"/>
        <v>36.565532028809997</v>
      </c>
      <c r="R24">
        <f t="shared" si="7"/>
        <v>1.0673838658205592</v>
      </c>
      <c r="S24">
        <f t="shared" si="8"/>
        <v>2.2325395242349746</v>
      </c>
      <c r="T24">
        <f t="shared" si="9"/>
        <v>0.84648652741516694</v>
      </c>
      <c r="U24">
        <f t="shared" si="10"/>
        <v>0.5450597215275409</v>
      </c>
      <c r="V24">
        <f t="shared" si="11"/>
        <v>142.30098402309014</v>
      </c>
      <c r="W24">
        <f t="shared" si="12"/>
        <v>21.922603459561657</v>
      </c>
      <c r="X24">
        <f t="shared" si="13"/>
        <v>22.637</v>
      </c>
      <c r="Y24">
        <f t="shared" si="14"/>
        <v>2.7583620151838715</v>
      </c>
      <c r="Z24">
        <f t="shared" si="15"/>
        <v>58.894824864575625</v>
      </c>
      <c r="AA24">
        <f t="shared" si="16"/>
        <v>1.7440737205959</v>
      </c>
      <c r="AB24">
        <f t="shared" si="17"/>
        <v>2.9613361184217304</v>
      </c>
      <c r="AC24">
        <f t="shared" si="18"/>
        <v>1.0142882945879714</v>
      </c>
      <c r="AD24">
        <f t="shared" si="19"/>
        <v>-391.01263832482209</v>
      </c>
      <c r="AE24">
        <f t="shared" si="20"/>
        <v>141.43582429298638</v>
      </c>
      <c r="AF24">
        <f t="shared" si="21"/>
        <v>13.162437779002062</v>
      </c>
      <c r="AG24">
        <f t="shared" si="22"/>
        <v>-94.113392229743511</v>
      </c>
      <c r="AH24">
        <v>0</v>
      </c>
      <c r="AI24">
        <v>0</v>
      </c>
      <c r="AJ24">
        <f t="shared" si="23"/>
        <v>1</v>
      </c>
      <c r="AK24">
        <f t="shared" si="24"/>
        <v>0</v>
      </c>
      <c r="AL24">
        <f t="shared" si="25"/>
        <v>52493.078429715773</v>
      </c>
      <c r="AM24" t="s">
        <v>424</v>
      </c>
      <c r="AN24">
        <v>0</v>
      </c>
      <c r="AO24">
        <v>0</v>
      </c>
      <c r="AP24">
        <v>0</v>
      </c>
      <c r="AQ24" t="e">
        <f t="shared" si="26"/>
        <v>#DIV/0!</v>
      </c>
      <c r="AR24">
        <v>-1</v>
      </c>
      <c r="AS24" t="s">
        <v>559</v>
      </c>
      <c r="AT24">
        <v>10160.799999999999</v>
      </c>
      <c r="AU24">
        <v>1236.8720000000001</v>
      </c>
      <c r="AV24">
        <v>1895.501414735425</v>
      </c>
      <c r="AW24">
        <f t="shared" si="27"/>
        <v>0.34746975634800925</v>
      </c>
      <c r="AX24">
        <v>0.5</v>
      </c>
      <c r="AY24">
        <f t="shared" si="28"/>
        <v>737.93285928657508</v>
      </c>
      <c r="AZ24">
        <f t="shared" si="29"/>
        <v>20.70389635603156</v>
      </c>
      <c r="BA24">
        <f t="shared" si="30"/>
        <v>128.20467540874802</v>
      </c>
      <c r="BB24">
        <f t="shared" si="31"/>
        <v>2.9411749433430345E-2</v>
      </c>
      <c r="BC24">
        <f t="shared" si="32"/>
        <v>-1</v>
      </c>
      <c r="BD24" t="e">
        <f t="shared" si="33"/>
        <v>#DIV/0!</v>
      </c>
      <c r="BE24" t="s">
        <v>424</v>
      </c>
      <c r="BF24">
        <v>0</v>
      </c>
      <c r="BG24" t="e">
        <f t="shared" si="34"/>
        <v>#DIV/0!</v>
      </c>
      <c r="BH24" t="e">
        <f t="shared" si="35"/>
        <v>#DIV/0!</v>
      </c>
      <c r="BI24" t="e">
        <f t="shared" si="36"/>
        <v>#DIV/0!</v>
      </c>
      <c r="BJ24" t="e">
        <f t="shared" si="37"/>
        <v>#DIV/0!</v>
      </c>
      <c r="BK24">
        <f t="shared" si="38"/>
        <v>0.34746975634800925</v>
      </c>
      <c r="BL24" t="e">
        <f t="shared" si="39"/>
        <v>#DIV/0!</v>
      </c>
      <c r="BM24" t="e">
        <f t="shared" si="40"/>
        <v>#DIV/0!</v>
      </c>
      <c r="BN24" t="e">
        <f t="shared" si="41"/>
        <v>#DIV/0!</v>
      </c>
      <c r="BO24">
        <v>8391</v>
      </c>
      <c r="BP24">
        <v>290.00000000000011</v>
      </c>
      <c r="BQ24">
        <v>1794.96</v>
      </c>
      <c r="BR24">
        <v>105</v>
      </c>
      <c r="BS24">
        <v>10160.799999999999</v>
      </c>
      <c r="BT24">
        <v>1788.99</v>
      </c>
      <c r="BU24">
        <v>5.97</v>
      </c>
      <c r="BV24">
        <v>300.00000000000011</v>
      </c>
      <c r="BW24">
        <v>24.1</v>
      </c>
      <c r="BX24">
        <v>1895.501414735425</v>
      </c>
      <c r="BY24">
        <v>2.7781129826980648</v>
      </c>
      <c r="BZ24">
        <v>-108.2267159108967</v>
      </c>
      <c r="CA24">
        <v>2.47193446393065</v>
      </c>
      <c r="CB24">
        <v>0.98560322909768672</v>
      </c>
      <c r="CC24">
        <v>-7.6545677419354802E-3</v>
      </c>
      <c r="CD24">
        <v>289.99999999999989</v>
      </c>
      <c r="CE24">
        <v>1781.26</v>
      </c>
      <c r="CF24">
        <v>625</v>
      </c>
      <c r="CG24">
        <v>10116.5</v>
      </c>
      <c r="CH24">
        <v>1788.52</v>
      </c>
      <c r="CI24">
        <v>-7.26</v>
      </c>
      <c r="CW24">
        <f t="shared" si="42"/>
        <v>877.05899999999997</v>
      </c>
      <c r="CX24">
        <f t="shared" si="43"/>
        <v>737.93285928657508</v>
      </c>
      <c r="CY24">
        <f t="shared" si="44"/>
        <v>0.84137197074150671</v>
      </c>
      <c r="CZ24">
        <f t="shared" si="45"/>
        <v>0.1622479035311081</v>
      </c>
      <c r="DA24">
        <v>6</v>
      </c>
      <c r="DB24">
        <v>0.5</v>
      </c>
      <c r="DC24" t="s">
        <v>426</v>
      </c>
      <c r="DD24">
        <v>2</v>
      </c>
      <c r="DE24">
        <v>1723125822.5</v>
      </c>
      <c r="DF24">
        <v>369.03</v>
      </c>
      <c r="DG24">
        <v>404.959</v>
      </c>
      <c r="DH24">
        <v>17.601700000000001</v>
      </c>
      <c r="DI24">
        <v>4.5487099999999998</v>
      </c>
      <c r="DJ24">
        <v>369.02300000000002</v>
      </c>
      <c r="DK24">
        <v>17.7317</v>
      </c>
      <c r="DL24">
        <v>400.38799999999998</v>
      </c>
      <c r="DM24">
        <v>98.984999999999999</v>
      </c>
      <c r="DN24">
        <v>0.10052700000000001</v>
      </c>
      <c r="DO24">
        <v>23.812100000000001</v>
      </c>
      <c r="DP24">
        <v>22.637</v>
      </c>
      <c r="DQ24">
        <v>999.9</v>
      </c>
      <c r="DR24">
        <v>0</v>
      </c>
      <c r="DS24">
        <v>0</v>
      </c>
      <c r="DT24">
        <v>9919.3799999999992</v>
      </c>
      <c r="DU24">
        <v>0</v>
      </c>
      <c r="DV24">
        <v>435.94200000000001</v>
      </c>
      <c r="DW24">
        <v>-36.6126</v>
      </c>
      <c r="DX24">
        <v>375.01</v>
      </c>
      <c r="DY24">
        <v>406.80900000000003</v>
      </c>
      <c r="DZ24">
        <v>13.221</v>
      </c>
      <c r="EA24">
        <v>404.959</v>
      </c>
      <c r="EB24">
        <v>4.5487099999999998</v>
      </c>
      <c r="EC24">
        <v>1.7589300000000001</v>
      </c>
      <c r="ED24">
        <v>0.45025399999999999</v>
      </c>
      <c r="EE24">
        <v>15.426500000000001</v>
      </c>
      <c r="EF24">
        <v>-4.1886900000000002</v>
      </c>
      <c r="EG24">
        <v>877.05899999999997</v>
      </c>
      <c r="EH24">
        <v>0.95400600000000002</v>
      </c>
      <c r="EI24">
        <v>4.5993899999999997E-2</v>
      </c>
      <c r="EJ24">
        <v>0</v>
      </c>
      <c r="EK24">
        <v>1227.93</v>
      </c>
      <c r="EL24">
        <v>4.9995200000000004</v>
      </c>
      <c r="EM24">
        <v>12200.9</v>
      </c>
      <c r="EN24">
        <v>7854.77</v>
      </c>
      <c r="EO24">
        <v>43.5</v>
      </c>
      <c r="EP24">
        <v>46.561999999999998</v>
      </c>
      <c r="EQ24">
        <v>45</v>
      </c>
      <c r="ER24">
        <v>46.125</v>
      </c>
      <c r="ES24">
        <v>45.5</v>
      </c>
      <c r="ET24">
        <v>831.95</v>
      </c>
      <c r="EU24">
        <v>40.11</v>
      </c>
      <c r="EV24">
        <v>0</v>
      </c>
      <c r="EW24">
        <v>1723125822.7</v>
      </c>
      <c r="EX24">
        <v>0</v>
      </c>
      <c r="EY24">
        <v>1236.8720000000001</v>
      </c>
      <c r="EZ24">
        <v>-74.457692299134109</v>
      </c>
      <c r="FA24">
        <v>-8168.7769186221594</v>
      </c>
      <c r="FB24">
        <v>12651.304</v>
      </c>
      <c r="FC24">
        <v>15</v>
      </c>
      <c r="FD24">
        <v>1723125856.5999999</v>
      </c>
      <c r="FE24" t="s">
        <v>560</v>
      </c>
      <c r="FF24">
        <v>1723125845.5</v>
      </c>
      <c r="FG24">
        <v>1723125856.5999999</v>
      </c>
      <c r="FH24">
        <v>1</v>
      </c>
      <c r="FI24">
        <v>0.68400000000000005</v>
      </c>
      <c r="FJ24">
        <v>-0.16800000000000001</v>
      </c>
      <c r="FK24">
        <v>7.0000000000000001E-3</v>
      </c>
      <c r="FL24">
        <v>-0.13</v>
      </c>
      <c r="FM24">
        <v>405</v>
      </c>
      <c r="FN24">
        <v>5</v>
      </c>
      <c r="FO24">
        <v>0.03</v>
      </c>
      <c r="FP24">
        <v>0.01</v>
      </c>
      <c r="FQ24">
        <v>21.171629917268351</v>
      </c>
      <c r="FR24">
        <v>-0.39999906915721162</v>
      </c>
      <c r="FS24">
        <v>7.3805894007328815E-2</v>
      </c>
      <c r="FT24">
        <v>1</v>
      </c>
      <c r="FU24">
        <v>1247.0945999999999</v>
      </c>
      <c r="FV24">
        <v>-69.59399756922663</v>
      </c>
      <c r="FW24">
        <v>10.053342769447379</v>
      </c>
      <c r="FX24">
        <v>-1</v>
      </c>
      <c r="FY24">
        <v>1.0411765934071111</v>
      </c>
      <c r="FZ24">
        <v>-3.2133499597728002E-2</v>
      </c>
      <c r="GA24">
        <v>9.9336919343609408E-3</v>
      </c>
      <c r="GB24">
        <v>1</v>
      </c>
      <c r="GC24">
        <v>2</v>
      </c>
      <c r="GD24">
        <v>2</v>
      </c>
      <c r="GE24" t="s">
        <v>428</v>
      </c>
      <c r="GF24">
        <v>3.0294300000000001</v>
      </c>
      <c r="GG24">
        <v>2.7514699999999999</v>
      </c>
      <c r="GH24">
        <v>9.0588000000000002E-2</v>
      </c>
      <c r="GI24">
        <v>9.9002900000000005E-2</v>
      </c>
      <c r="GJ24">
        <v>8.9455599999999996E-2</v>
      </c>
      <c r="GK24">
        <v>3.0733099999999999E-2</v>
      </c>
      <c r="GL24">
        <v>24565</v>
      </c>
      <c r="GM24">
        <v>21264.7</v>
      </c>
      <c r="GN24">
        <v>24894</v>
      </c>
      <c r="GO24">
        <v>22630.400000000001</v>
      </c>
      <c r="GP24">
        <v>30836.6</v>
      </c>
      <c r="GQ24">
        <v>30490.9</v>
      </c>
      <c r="GR24">
        <v>34690.1</v>
      </c>
      <c r="GS24">
        <v>32278</v>
      </c>
      <c r="GT24">
        <v>1.8069299999999999</v>
      </c>
      <c r="GU24">
        <v>2.2290700000000001</v>
      </c>
      <c r="GV24">
        <v>-4.8466000000000002E-2</v>
      </c>
      <c r="GW24">
        <v>0</v>
      </c>
      <c r="GX24">
        <v>23.434699999999999</v>
      </c>
      <c r="GY24">
        <v>999.9</v>
      </c>
      <c r="GZ24">
        <v>57.1</v>
      </c>
      <c r="HA24">
        <v>27.2</v>
      </c>
      <c r="HB24">
        <v>20.891300000000001</v>
      </c>
      <c r="HC24">
        <v>60.232900000000001</v>
      </c>
      <c r="HD24">
        <v>31.754799999999999</v>
      </c>
      <c r="HE24">
        <v>1</v>
      </c>
      <c r="HF24">
        <v>7.9281000000000004E-2</v>
      </c>
      <c r="HG24">
        <v>2.6433300000000002</v>
      </c>
      <c r="HH24">
        <v>20.3766</v>
      </c>
      <c r="HI24">
        <v>5.2454400000000003</v>
      </c>
      <c r="HJ24">
        <v>12.027799999999999</v>
      </c>
      <c r="HK24">
        <v>4.9580000000000002</v>
      </c>
      <c r="HL24">
        <v>3.306</v>
      </c>
      <c r="HM24">
        <v>9999</v>
      </c>
      <c r="HN24">
        <v>9999</v>
      </c>
      <c r="HO24">
        <v>9999</v>
      </c>
      <c r="HP24">
        <v>379.6</v>
      </c>
      <c r="HQ24">
        <v>1.86555</v>
      </c>
      <c r="HR24">
        <v>1.8701300000000001</v>
      </c>
      <c r="HS24">
        <v>1.8730599999999999</v>
      </c>
      <c r="HT24">
        <v>1.87531</v>
      </c>
      <c r="HU24">
        <v>1.8676999999999999</v>
      </c>
      <c r="HV24">
        <v>1.86951</v>
      </c>
      <c r="HW24">
        <v>1.8663000000000001</v>
      </c>
      <c r="HX24">
        <v>1.8705799999999999</v>
      </c>
      <c r="HY24">
        <v>5</v>
      </c>
      <c r="HZ24">
        <v>0</v>
      </c>
      <c r="IA24">
        <v>0</v>
      </c>
      <c r="IB24">
        <v>0</v>
      </c>
      <c r="IC24" t="s">
        <v>429</v>
      </c>
      <c r="ID24" t="s">
        <v>430</v>
      </c>
      <c r="IE24" t="s">
        <v>431</v>
      </c>
      <c r="IF24" t="s">
        <v>431</v>
      </c>
      <c r="IG24" t="s">
        <v>431</v>
      </c>
      <c r="IH24" t="s">
        <v>431</v>
      </c>
      <c r="II24">
        <v>0</v>
      </c>
      <c r="IJ24">
        <v>100</v>
      </c>
      <c r="IK24">
        <v>100</v>
      </c>
      <c r="IL24">
        <v>7.0000000000000001E-3</v>
      </c>
      <c r="IM24">
        <v>-0.13</v>
      </c>
      <c r="IN24">
        <v>-0.67700000000000005</v>
      </c>
      <c r="IO24">
        <v>0</v>
      </c>
      <c r="IP24">
        <v>0</v>
      </c>
      <c r="IQ24">
        <v>0</v>
      </c>
      <c r="IR24">
        <v>3.7999999999999999E-2</v>
      </c>
      <c r="IS24">
        <v>0</v>
      </c>
      <c r="IT24">
        <v>0</v>
      </c>
      <c r="IU24">
        <v>0</v>
      </c>
      <c r="IV24">
        <v>-1</v>
      </c>
      <c r="IW24">
        <v>-1</v>
      </c>
      <c r="IX24">
        <v>-1</v>
      </c>
      <c r="IY24">
        <v>-1</v>
      </c>
      <c r="IZ24">
        <v>1028.2</v>
      </c>
      <c r="JA24">
        <v>1028.2</v>
      </c>
      <c r="JB24">
        <v>1.0559099999999999</v>
      </c>
      <c r="JC24">
        <v>2.65503</v>
      </c>
      <c r="JD24">
        <v>1.64551</v>
      </c>
      <c r="JE24">
        <v>2.3315399999999999</v>
      </c>
      <c r="JF24">
        <v>1.64429</v>
      </c>
      <c r="JG24">
        <v>2.4169900000000002</v>
      </c>
      <c r="JH24">
        <v>31.542400000000001</v>
      </c>
      <c r="JI24">
        <v>15.927</v>
      </c>
      <c r="JJ24">
        <v>18</v>
      </c>
      <c r="JK24">
        <v>395.46199999999999</v>
      </c>
      <c r="JL24">
        <v>671.697</v>
      </c>
      <c r="JM24">
        <v>19.7333</v>
      </c>
      <c r="JN24">
        <v>28.578900000000001</v>
      </c>
      <c r="JO24">
        <v>29.9985</v>
      </c>
      <c r="JP24">
        <v>28.4115</v>
      </c>
      <c r="JQ24">
        <v>28.3337</v>
      </c>
      <c r="JR24">
        <v>21.2407</v>
      </c>
      <c r="JS24">
        <v>69.702799999999996</v>
      </c>
      <c r="JT24">
        <v>40.048299999999998</v>
      </c>
      <c r="JU24">
        <v>19.809200000000001</v>
      </c>
      <c r="JV24">
        <v>405</v>
      </c>
      <c r="JW24">
        <v>4.6495199999999999</v>
      </c>
      <c r="JX24">
        <v>99.506200000000007</v>
      </c>
      <c r="JY24">
        <v>97.971900000000005</v>
      </c>
    </row>
    <row r="25" spans="1:285" x14ac:dyDescent="0.35">
      <c r="A25">
        <v>8</v>
      </c>
      <c r="B25">
        <v>1723126218.5999999</v>
      </c>
      <c r="C25">
        <v>396.09999990463263</v>
      </c>
      <c r="D25" t="s">
        <v>561</v>
      </c>
      <c r="E25" t="s">
        <v>562</v>
      </c>
      <c r="F25" t="s">
        <v>420</v>
      </c>
      <c r="G25" t="s">
        <v>557</v>
      </c>
      <c r="H25" t="s">
        <v>434</v>
      </c>
      <c r="I25" t="s">
        <v>558</v>
      </c>
      <c r="J25">
        <v>1723126218.5999999</v>
      </c>
      <c r="K25">
        <f t="shared" si="0"/>
        <v>9.6527494717726526E-3</v>
      </c>
      <c r="L25">
        <f t="shared" si="1"/>
        <v>9.652749471772653</v>
      </c>
      <c r="M25">
        <f t="shared" si="2"/>
        <v>23.723423398325526</v>
      </c>
      <c r="N25">
        <f t="shared" si="3"/>
        <v>364.09599999999989</v>
      </c>
      <c r="O25">
        <f t="shared" si="4"/>
        <v>320.44509492542119</v>
      </c>
      <c r="P25">
        <f t="shared" si="5"/>
        <v>31.755817302072856</v>
      </c>
      <c r="Q25">
        <f t="shared" si="6"/>
        <v>36.081582272639992</v>
      </c>
      <c r="R25">
        <f t="shared" si="7"/>
        <v>1.2486958577829281</v>
      </c>
      <c r="S25">
        <f t="shared" si="8"/>
        <v>2.240703454014878</v>
      </c>
      <c r="T25">
        <f t="shared" si="9"/>
        <v>0.95799052014131569</v>
      </c>
      <c r="U25">
        <f t="shared" si="10"/>
        <v>0.61916872510140908</v>
      </c>
      <c r="V25">
        <f t="shared" si="11"/>
        <v>142.27986801847311</v>
      </c>
      <c r="W25">
        <f t="shared" si="12"/>
        <v>21.826995342779476</v>
      </c>
      <c r="X25">
        <f t="shared" si="13"/>
        <v>22.609200000000001</v>
      </c>
      <c r="Y25">
        <f t="shared" si="14"/>
        <v>2.7537113800100697</v>
      </c>
      <c r="Z25">
        <f t="shared" si="15"/>
        <v>59.464454331337393</v>
      </c>
      <c r="AA25">
        <f t="shared" si="16"/>
        <v>1.7780160529620002</v>
      </c>
      <c r="AB25">
        <f t="shared" si="17"/>
        <v>2.990048547414311</v>
      </c>
      <c r="AC25">
        <f t="shared" si="18"/>
        <v>0.97569532704806949</v>
      </c>
      <c r="AD25">
        <f t="shared" si="19"/>
        <v>-425.68625170517396</v>
      </c>
      <c r="AE25">
        <f t="shared" si="20"/>
        <v>164.69981700915966</v>
      </c>
      <c r="AF25">
        <f t="shared" si="21"/>
        <v>15.281893872196656</v>
      </c>
      <c r="AG25">
        <f t="shared" si="22"/>
        <v>-103.4246728053445</v>
      </c>
      <c r="AH25">
        <v>0</v>
      </c>
      <c r="AI25">
        <v>0</v>
      </c>
      <c r="AJ25">
        <f t="shared" si="23"/>
        <v>1</v>
      </c>
      <c r="AK25">
        <f t="shared" si="24"/>
        <v>0</v>
      </c>
      <c r="AL25">
        <f t="shared" si="25"/>
        <v>52735.527871392405</v>
      </c>
      <c r="AM25" t="s">
        <v>424</v>
      </c>
      <c r="AN25">
        <v>0</v>
      </c>
      <c r="AO25">
        <v>0</v>
      </c>
      <c r="AP25">
        <v>0</v>
      </c>
      <c r="AQ25" t="e">
        <f t="shared" si="26"/>
        <v>#DIV/0!</v>
      </c>
      <c r="AR25">
        <v>-1</v>
      </c>
      <c r="AS25" t="s">
        <v>563</v>
      </c>
      <c r="AT25">
        <v>10163.200000000001</v>
      </c>
      <c r="AU25">
        <v>1156.822307692308</v>
      </c>
      <c r="AV25">
        <v>1942.568778346478</v>
      </c>
      <c r="AW25">
        <f t="shared" si="27"/>
        <v>0.40448836582404069</v>
      </c>
      <c r="AX25">
        <v>0.5</v>
      </c>
      <c r="AY25">
        <f t="shared" si="28"/>
        <v>737.81892477641088</v>
      </c>
      <c r="AZ25">
        <f t="shared" si="29"/>
        <v>23.723423398325526</v>
      </c>
      <c r="BA25">
        <f t="shared" si="30"/>
        <v>149.21958557843061</v>
      </c>
      <c r="BB25">
        <f t="shared" si="31"/>
        <v>3.3508795407786167E-2</v>
      </c>
      <c r="BC25">
        <f t="shared" si="32"/>
        <v>-1</v>
      </c>
      <c r="BD25" t="e">
        <f t="shared" si="33"/>
        <v>#DIV/0!</v>
      </c>
      <c r="BE25" t="s">
        <v>424</v>
      </c>
      <c r="BF25">
        <v>0</v>
      </c>
      <c r="BG25" t="e">
        <f t="shared" si="34"/>
        <v>#DIV/0!</v>
      </c>
      <c r="BH25" t="e">
        <f t="shared" si="35"/>
        <v>#DIV/0!</v>
      </c>
      <c r="BI25" t="e">
        <f t="shared" si="36"/>
        <v>#DIV/0!</v>
      </c>
      <c r="BJ25" t="e">
        <f t="shared" si="37"/>
        <v>#DIV/0!</v>
      </c>
      <c r="BK25">
        <f t="shared" si="38"/>
        <v>0.40448836582404069</v>
      </c>
      <c r="BL25" t="e">
        <f t="shared" si="39"/>
        <v>#DIV/0!</v>
      </c>
      <c r="BM25" t="e">
        <f t="shared" si="40"/>
        <v>#DIV/0!</v>
      </c>
      <c r="BN25" t="e">
        <f t="shared" si="41"/>
        <v>#DIV/0!</v>
      </c>
      <c r="BO25">
        <v>8392</v>
      </c>
      <c r="BP25">
        <v>290.00000000000011</v>
      </c>
      <c r="BQ25">
        <v>1831.37</v>
      </c>
      <c r="BR25">
        <v>185</v>
      </c>
      <c r="BS25">
        <v>10163.200000000001</v>
      </c>
      <c r="BT25">
        <v>1826.83</v>
      </c>
      <c r="BU25">
        <v>4.54</v>
      </c>
      <c r="BV25">
        <v>300.00000000000011</v>
      </c>
      <c r="BW25">
        <v>24.1</v>
      </c>
      <c r="BX25">
        <v>1942.568778346478</v>
      </c>
      <c r="BY25">
        <v>2.735432278232893</v>
      </c>
      <c r="BZ25">
        <v>-117.62858902315899</v>
      </c>
      <c r="CA25">
        <v>2.438316658404541</v>
      </c>
      <c r="CB25">
        <v>0.98811173371918137</v>
      </c>
      <c r="CC25">
        <v>-7.6688961067853086E-3</v>
      </c>
      <c r="CD25">
        <v>289.99999999999989</v>
      </c>
      <c r="CE25">
        <v>1824.23</v>
      </c>
      <c r="CF25">
        <v>675</v>
      </c>
      <c r="CG25">
        <v>10130.4</v>
      </c>
      <c r="CH25">
        <v>1826.45</v>
      </c>
      <c r="CI25">
        <v>-2.2200000000000002</v>
      </c>
      <c r="CW25">
        <f t="shared" si="42"/>
        <v>876.923</v>
      </c>
      <c r="CX25">
        <f t="shared" si="43"/>
        <v>737.81892477641088</v>
      </c>
      <c r="CY25">
        <f t="shared" si="44"/>
        <v>0.84137253188297134</v>
      </c>
      <c r="CZ25">
        <f t="shared" si="45"/>
        <v>0.16224898653413483</v>
      </c>
      <c r="DA25">
        <v>6</v>
      </c>
      <c r="DB25">
        <v>0.5</v>
      </c>
      <c r="DC25" t="s">
        <v>426</v>
      </c>
      <c r="DD25">
        <v>2</v>
      </c>
      <c r="DE25">
        <v>1723126218.5999999</v>
      </c>
      <c r="DF25">
        <v>364.09599999999989</v>
      </c>
      <c r="DG25">
        <v>404.94200000000001</v>
      </c>
      <c r="DH25">
        <v>17.941800000000001</v>
      </c>
      <c r="DI25">
        <v>3.7262599999999999</v>
      </c>
      <c r="DJ25">
        <v>364.03</v>
      </c>
      <c r="DK25">
        <v>18.067799999999998</v>
      </c>
      <c r="DL25">
        <v>400.10700000000003</v>
      </c>
      <c r="DM25">
        <v>98.998800000000003</v>
      </c>
      <c r="DN25">
        <v>0.10029</v>
      </c>
      <c r="DO25">
        <v>23.9726</v>
      </c>
      <c r="DP25">
        <v>22.609200000000001</v>
      </c>
      <c r="DQ25">
        <v>999.9</v>
      </c>
      <c r="DR25">
        <v>0</v>
      </c>
      <c r="DS25">
        <v>0</v>
      </c>
      <c r="DT25">
        <v>9971.25</v>
      </c>
      <c r="DU25">
        <v>0</v>
      </c>
      <c r="DV25">
        <v>4.82287</v>
      </c>
      <c r="DW25">
        <v>-40.904800000000002</v>
      </c>
      <c r="DX25">
        <v>370.68599999999998</v>
      </c>
      <c r="DY25">
        <v>406.45699999999999</v>
      </c>
      <c r="DZ25">
        <v>14.2111</v>
      </c>
      <c r="EA25">
        <v>404.94200000000001</v>
      </c>
      <c r="EB25">
        <v>3.7262599999999999</v>
      </c>
      <c r="EC25">
        <v>1.7757799999999999</v>
      </c>
      <c r="ED25">
        <v>0.36889499999999997</v>
      </c>
      <c r="EE25">
        <v>15.575200000000001</v>
      </c>
      <c r="EF25">
        <v>-6.8087999999999997</v>
      </c>
      <c r="EG25">
        <v>876.923</v>
      </c>
      <c r="EH25">
        <v>0.95398499999999997</v>
      </c>
      <c r="EI25">
        <v>4.6015399999999998E-2</v>
      </c>
      <c r="EJ25">
        <v>0</v>
      </c>
      <c r="EK25">
        <v>1149.8800000000001</v>
      </c>
      <c r="EL25">
        <v>4.9995200000000004</v>
      </c>
      <c r="EM25">
        <v>10768.8</v>
      </c>
      <c r="EN25">
        <v>7853.49</v>
      </c>
      <c r="EO25">
        <v>43.436999999999998</v>
      </c>
      <c r="EP25">
        <v>45.625</v>
      </c>
      <c r="EQ25">
        <v>44.75</v>
      </c>
      <c r="ER25">
        <v>45.686999999999998</v>
      </c>
      <c r="ES25">
        <v>45.375</v>
      </c>
      <c r="ET25">
        <v>831.8</v>
      </c>
      <c r="EU25">
        <v>40.119999999999997</v>
      </c>
      <c r="EV25">
        <v>0</v>
      </c>
      <c r="EW25">
        <v>395.5</v>
      </c>
      <c r="EX25">
        <v>0</v>
      </c>
      <c r="EY25">
        <v>1156.822307692308</v>
      </c>
      <c r="EZ25">
        <v>-53.95829051455538</v>
      </c>
      <c r="FA25">
        <v>-402.91281992233212</v>
      </c>
      <c r="FB25">
        <v>10816.40769230769</v>
      </c>
      <c r="FC25">
        <v>15</v>
      </c>
      <c r="FD25">
        <v>1723126255.5999999</v>
      </c>
      <c r="FE25" t="s">
        <v>564</v>
      </c>
      <c r="FF25">
        <v>1723126244.5999999</v>
      </c>
      <c r="FG25">
        <v>1723126255.5999999</v>
      </c>
      <c r="FH25">
        <v>2</v>
      </c>
      <c r="FI25">
        <v>5.8000000000000003E-2</v>
      </c>
      <c r="FJ25">
        <v>5.0000000000000001E-3</v>
      </c>
      <c r="FK25">
        <v>6.6000000000000003E-2</v>
      </c>
      <c r="FL25">
        <v>-0.126</v>
      </c>
      <c r="FM25">
        <v>405</v>
      </c>
      <c r="FN25">
        <v>4</v>
      </c>
      <c r="FO25">
        <v>0.06</v>
      </c>
      <c r="FP25">
        <v>0.01</v>
      </c>
      <c r="FQ25">
        <v>23.403562610239771</v>
      </c>
      <c r="FR25">
        <v>1.46828369442964</v>
      </c>
      <c r="FS25">
        <v>0.21649671230698159</v>
      </c>
      <c r="FT25">
        <v>1</v>
      </c>
      <c r="FU25">
        <v>1164.2858823529409</v>
      </c>
      <c r="FV25">
        <v>-55.431583708416852</v>
      </c>
      <c r="FW25">
        <v>8.1645952978893064</v>
      </c>
      <c r="FX25">
        <v>-1</v>
      </c>
      <c r="FY25">
        <v>1.181611182763493</v>
      </c>
      <c r="FZ25">
        <v>-4.8857479342310883E-2</v>
      </c>
      <c r="GA25">
        <v>7.5492360051949347E-3</v>
      </c>
      <c r="GB25">
        <v>1</v>
      </c>
      <c r="GC25">
        <v>2</v>
      </c>
      <c r="GD25">
        <v>2</v>
      </c>
      <c r="GE25" t="s">
        <v>428</v>
      </c>
      <c r="GF25">
        <v>3.0285899999999999</v>
      </c>
      <c r="GG25">
        <v>2.75169</v>
      </c>
      <c r="GH25">
        <v>8.9606400000000003E-2</v>
      </c>
      <c r="GI25">
        <v>9.8967600000000003E-2</v>
      </c>
      <c r="GJ25">
        <v>9.0694999999999998E-2</v>
      </c>
      <c r="GK25">
        <v>2.5818799999999999E-2</v>
      </c>
      <c r="GL25">
        <v>24585.9</v>
      </c>
      <c r="GM25">
        <v>21262.6</v>
      </c>
      <c r="GN25">
        <v>24888.5</v>
      </c>
      <c r="GO25">
        <v>22627.4</v>
      </c>
      <c r="GP25">
        <v>30787.3</v>
      </c>
      <c r="GQ25">
        <v>30642.6</v>
      </c>
      <c r="GR25">
        <v>34682.5</v>
      </c>
      <c r="GS25">
        <v>32273.8</v>
      </c>
      <c r="GT25">
        <v>1.8051999999999999</v>
      </c>
      <c r="GU25">
        <v>2.2246999999999999</v>
      </c>
      <c r="GV25">
        <v>-3.7223100000000002E-2</v>
      </c>
      <c r="GW25">
        <v>0</v>
      </c>
      <c r="GX25">
        <v>23.222000000000001</v>
      </c>
      <c r="GY25">
        <v>999.9</v>
      </c>
      <c r="GZ25">
        <v>50.5</v>
      </c>
      <c r="HA25">
        <v>27.8</v>
      </c>
      <c r="HB25">
        <v>19.133400000000002</v>
      </c>
      <c r="HC25">
        <v>55.130200000000002</v>
      </c>
      <c r="HD25">
        <v>32.472000000000001</v>
      </c>
      <c r="HE25">
        <v>1</v>
      </c>
      <c r="HF25">
        <v>8.4268300000000004E-2</v>
      </c>
      <c r="HG25">
        <v>2.32138</v>
      </c>
      <c r="HH25">
        <v>20.38</v>
      </c>
      <c r="HI25">
        <v>5.2458900000000002</v>
      </c>
      <c r="HJ25">
        <v>12.0273</v>
      </c>
      <c r="HK25">
        <v>4.9579500000000003</v>
      </c>
      <c r="HL25">
        <v>3.306</v>
      </c>
      <c r="HM25">
        <v>9999</v>
      </c>
      <c r="HN25">
        <v>9999</v>
      </c>
      <c r="HO25">
        <v>9999</v>
      </c>
      <c r="HP25">
        <v>379.7</v>
      </c>
      <c r="HQ25">
        <v>1.8655999999999999</v>
      </c>
      <c r="HR25">
        <v>1.8702000000000001</v>
      </c>
      <c r="HS25">
        <v>1.87313</v>
      </c>
      <c r="HT25">
        <v>1.87531</v>
      </c>
      <c r="HU25">
        <v>1.8677699999999999</v>
      </c>
      <c r="HV25">
        <v>1.86951</v>
      </c>
      <c r="HW25">
        <v>1.86632</v>
      </c>
      <c r="HX25">
        <v>1.87066</v>
      </c>
      <c r="HY25">
        <v>5</v>
      </c>
      <c r="HZ25">
        <v>0</v>
      </c>
      <c r="IA25">
        <v>0</v>
      </c>
      <c r="IB25">
        <v>0</v>
      </c>
      <c r="IC25" t="s">
        <v>429</v>
      </c>
      <c r="ID25" t="s">
        <v>430</v>
      </c>
      <c r="IE25" t="s">
        <v>431</v>
      </c>
      <c r="IF25" t="s">
        <v>431</v>
      </c>
      <c r="IG25" t="s">
        <v>431</v>
      </c>
      <c r="IH25" t="s">
        <v>431</v>
      </c>
      <c r="II25">
        <v>0</v>
      </c>
      <c r="IJ25">
        <v>100</v>
      </c>
      <c r="IK25">
        <v>100</v>
      </c>
      <c r="IL25">
        <v>6.6000000000000003E-2</v>
      </c>
      <c r="IM25">
        <v>-0.126</v>
      </c>
      <c r="IN25">
        <v>7.1499999999105057E-3</v>
      </c>
      <c r="IO25">
        <v>0</v>
      </c>
      <c r="IP25">
        <v>0</v>
      </c>
      <c r="IQ25">
        <v>0</v>
      </c>
      <c r="IR25">
        <v>-0.13038095238095429</v>
      </c>
      <c r="IS25">
        <v>0</v>
      </c>
      <c r="IT25">
        <v>0</v>
      </c>
      <c r="IU25">
        <v>0</v>
      </c>
      <c r="IV25">
        <v>-1</v>
      </c>
      <c r="IW25">
        <v>-1</v>
      </c>
      <c r="IX25">
        <v>-1</v>
      </c>
      <c r="IY25">
        <v>-1</v>
      </c>
      <c r="IZ25">
        <v>6.2</v>
      </c>
      <c r="JA25">
        <v>6</v>
      </c>
      <c r="JB25">
        <v>1.0583499999999999</v>
      </c>
      <c r="JC25">
        <v>2.65869</v>
      </c>
      <c r="JD25">
        <v>1.64551</v>
      </c>
      <c r="JE25">
        <v>2.3339799999999999</v>
      </c>
      <c r="JF25">
        <v>1.64429</v>
      </c>
      <c r="JG25">
        <v>2.4206500000000002</v>
      </c>
      <c r="JH25">
        <v>31.848800000000001</v>
      </c>
      <c r="JI25">
        <v>15.900700000000001</v>
      </c>
      <c r="JJ25">
        <v>18</v>
      </c>
      <c r="JK25">
        <v>395.41899999999998</v>
      </c>
      <c r="JL25">
        <v>669.93799999999999</v>
      </c>
      <c r="JM25">
        <v>20.731200000000001</v>
      </c>
      <c r="JN25">
        <v>28.629100000000001</v>
      </c>
      <c r="JO25">
        <v>30</v>
      </c>
      <c r="JP25">
        <v>28.544799999999999</v>
      </c>
      <c r="JQ25">
        <v>28.484500000000001</v>
      </c>
      <c r="JR25">
        <v>21.273199999999999</v>
      </c>
      <c r="JS25">
        <v>70.976600000000005</v>
      </c>
      <c r="JT25">
        <v>1.46391</v>
      </c>
      <c r="JU25">
        <v>20.7362</v>
      </c>
      <c r="JV25">
        <v>405</v>
      </c>
      <c r="JW25">
        <v>3.8035199999999998</v>
      </c>
      <c r="JX25">
        <v>99.484300000000005</v>
      </c>
      <c r="JY25">
        <v>97.959100000000007</v>
      </c>
    </row>
    <row r="26" spans="1:285" x14ac:dyDescent="0.35">
      <c r="A26">
        <v>8</v>
      </c>
      <c r="B26">
        <v>1723126683.0999999</v>
      </c>
      <c r="C26">
        <v>860.59999990463257</v>
      </c>
      <c r="D26" t="s">
        <v>565</v>
      </c>
      <c r="E26" t="s">
        <v>566</v>
      </c>
      <c r="F26" t="s">
        <v>420</v>
      </c>
      <c r="G26" t="s">
        <v>567</v>
      </c>
      <c r="H26" t="s">
        <v>434</v>
      </c>
      <c r="I26" t="s">
        <v>558</v>
      </c>
      <c r="J26">
        <v>1723126683.0999999</v>
      </c>
      <c r="K26">
        <f t="shared" si="0"/>
        <v>9.7883382376497755E-3</v>
      </c>
      <c r="L26">
        <f t="shared" si="1"/>
        <v>9.788338237649775</v>
      </c>
      <c r="M26">
        <f t="shared" si="2"/>
        <v>29.632297209966527</v>
      </c>
      <c r="N26">
        <f t="shared" si="3"/>
        <v>355.476</v>
      </c>
      <c r="O26">
        <f t="shared" si="4"/>
        <v>303.58838368498419</v>
      </c>
      <c r="P26">
        <f t="shared" si="5"/>
        <v>30.088926315603491</v>
      </c>
      <c r="Q26">
        <f t="shared" si="6"/>
        <v>35.231556099537599</v>
      </c>
      <c r="R26">
        <f t="shared" si="7"/>
        <v>1.2832443638357891</v>
      </c>
      <c r="S26">
        <f t="shared" si="8"/>
        <v>2.2494865842613918</v>
      </c>
      <c r="T26">
        <f t="shared" si="9"/>
        <v>0.97919257617426159</v>
      </c>
      <c r="U26">
        <f t="shared" si="10"/>
        <v>0.6332507079228884</v>
      </c>
      <c r="V26">
        <f t="shared" si="11"/>
        <v>142.27574603600286</v>
      </c>
      <c r="W26">
        <f t="shared" si="12"/>
        <v>23.670562859494197</v>
      </c>
      <c r="X26">
        <f t="shared" si="13"/>
        <v>24.4649</v>
      </c>
      <c r="Y26">
        <f t="shared" si="14"/>
        <v>3.0796418767871492</v>
      </c>
      <c r="Z26">
        <f t="shared" si="15"/>
        <v>63.234982727608283</v>
      </c>
      <c r="AA26">
        <f t="shared" si="16"/>
        <v>2.1148587064070798</v>
      </c>
      <c r="AB26">
        <f t="shared" si="17"/>
        <v>3.3444441908319464</v>
      </c>
      <c r="AC26">
        <f t="shared" si="18"/>
        <v>0.96478317038006933</v>
      </c>
      <c r="AD26">
        <f t="shared" si="19"/>
        <v>-431.66571628035507</v>
      </c>
      <c r="AE26">
        <f t="shared" si="20"/>
        <v>167.98918907616601</v>
      </c>
      <c r="AF26">
        <f t="shared" si="21"/>
        <v>15.821537769541731</v>
      </c>
      <c r="AG26">
        <f t="shared" si="22"/>
        <v>-105.57924339864448</v>
      </c>
      <c r="AH26">
        <v>0</v>
      </c>
      <c r="AI26">
        <v>0</v>
      </c>
      <c r="AJ26">
        <f t="shared" si="23"/>
        <v>1</v>
      </c>
      <c r="AK26">
        <f t="shared" si="24"/>
        <v>0</v>
      </c>
      <c r="AL26">
        <f t="shared" si="25"/>
        <v>52694.227232212783</v>
      </c>
      <c r="AM26" t="s">
        <v>424</v>
      </c>
      <c r="AN26">
        <v>0</v>
      </c>
      <c r="AO26">
        <v>0</v>
      </c>
      <c r="AP26">
        <v>0</v>
      </c>
      <c r="AQ26" t="e">
        <f t="shared" si="26"/>
        <v>#DIV/0!</v>
      </c>
      <c r="AR26">
        <v>-1</v>
      </c>
      <c r="AS26" t="s">
        <v>568</v>
      </c>
      <c r="AT26">
        <v>10181.5</v>
      </c>
      <c r="AU26">
        <v>1155.0580769230769</v>
      </c>
      <c r="AV26">
        <v>2332.5919177058308</v>
      </c>
      <c r="AW26">
        <f t="shared" si="27"/>
        <v>0.50481776595577477</v>
      </c>
      <c r="AX26">
        <v>0.5</v>
      </c>
      <c r="AY26">
        <f t="shared" si="28"/>
        <v>737.80012830880969</v>
      </c>
      <c r="AZ26">
        <f t="shared" si="29"/>
        <v>29.632297209966527</v>
      </c>
      <c r="BA26">
        <f t="shared" si="30"/>
        <v>186.22730624736863</v>
      </c>
      <c r="BB26">
        <f t="shared" si="31"/>
        <v>4.1518422177808614E-2</v>
      </c>
      <c r="BC26">
        <f t="shared" si="32"/>
        <v>-1</v>
      </c>
      <c r="BD26" t="e">
        <f t="shared" si="33"/>
        <v>#DIV/0!</v>
      </c>
      <c r="BE26" t="s">
        <v>424</v>
      </c>
      <c r="BF26">
        <v>0</v>
      </c>
      <c r="BG26" t="e">
        <f t="shared" si="34"/>
        <v>#DIV/0!</v>
      </c>
      <c r="BH26" t="e">
        <f t="shared" si="35"/>
        <v>#DIV/0!</v>
      </c>
      <c r="BI26" t="e">
        <f t="shared" si="36"/>
        <v>#DIV/0!</v>
      </c>
      <c r="BJ26" t="e">
        <f t="shared" si="37"/>
        <v>#DIV/0!</v>
      </c>
      <c r="BK26">
        <f t="shared" si="38"/>
        <v>0.50481776595577477</v>
      </c>
      <c r="BL26" t="e">
        <f t="shared" si="39"/>
        <v>#DIV/0!</v>
      </c>
      <c r="BM26" t="e">
        <f t="shared" si="40"/>
        <v>#DIV/0!</v>
      </c>
      <c r="BN26" t="e">
        <f t="shared" si="41"/>
        <v>#DIV/0!</v>
      </c>
      <c r="BO26">
        <v>8393</v>
      </c>
      <c r="BP26">
        <v>290.00000000000011</v>
      </c>
      <c r="BQ26">
        <v>2138.7399999999998</v>
      </c>
      <c r="BR26">
        <v>145</v>
      </c>
      <c r="BS26">
        <v>10181.5</v>
      </c>
      <c r="BT26">
        <v>2129.71</v>
      </c>
      <c r="BU26">
        <v>9.0299999999999994</v>
      </c>
      <c r="BV26">
        <v>300.00000000000011</v>
      </c>
      <c r="BW26">
        <v>24.1</v>
      </c>
      <c r="BX26">
        <v>2332.5919177058308</v>
      </c>
      <c r="BY26">
        <v>2.8017422268956151</v>
      </c>
      <c r="BZ26">
        <v>-206.5603860200853</v>
      </c>
      <c r="CA26">
        <v>2.500124804785961</v>
      </c>
      <c r="CB26">
        <v>0.99591483560546645</v>
      </c>
      <c r="CC26">
        <v>-7.6774527252502856E-3</v>
      </c>
      <c r="CD26">
        <v>289.99999999999989</v>
      </c>
      <c r="CE26">
        <v>2123.6</v>
      </c>
      <c r="CF26">
        <v>785</v>
      </c>
      <c r="CG26">
        <v>10134.4</v>
      </c>
      <c r="CH26">
        <v>2128.77</v>
      </c>
      <c r="CI26">
        <v>-5.17</v>
      </c>
      <c r="CW26">
        <f t="shared" si="42"/>
        <v>876.90099999999995</v>
      </c>
      <c r="CX26">
        <f t="shared" si="43"/>
        <v>737.80012830880969</v>
      </c>
      <c r="CY26">
        <f t="shared" si="44"/>
        <v>0.84137220542434066</v>
      </c>
      <c r="CZ26">
        <f t="shared" si="45"/>
        <v>0.16224835646897753</v>
      </c>
      <c r="DA26">
        <v>6</v>
      </c>
      <c r="DB26">
        <v>0.5</v>
      </c>
      <c r="DC26" t="s">
        <v>426</v>
      </c>
      <c r="DD26">
        <v>2</v>
      </c>
      <c r="DE26">
        <v>1723126683.0999999</v>
      </c>
      <c r="DF26">
        <v>355.476</v>
      </c>
      <c r="DG26">
        <v>405.14</v>
      </c>
      <c r="DH26">
        <v>21.3383</v>
      </c>
      <c r="DI26">
        <v>6.9701700000000004</v>
      </c>
      <c r="DJ26">
        <v>355.60199999999998</v>
      </c>
      <c r="DK26">
        <v>21.467300000000002</v>
      </c>
      <c r="DL26">
        <v>400.03</v>
      </c>
      <c r="DM26">
        <v>99.010999999999996</v>
      </c>
      <c r="DN26">
        <v>9.9927600000000005E-2</v>
      </c>
      <c r="DO26">
        <v>25.850100000000001</v>
      </c>
      <c r="DP26">
        <v>24.4649</v>
      </c>
      <c r="DQ26">
        <v>999.9</v>
      </c>
      <c r="DR26">
        <v>0</v>
      </c>
      <c r="DS26">
        <v>0</v>
      </c>
      <c r="DT26">
        <v>10027.5</v>
      </c>
      <c r="DU26">
        <v>0</v>
      </c>
      <c r="DV26">
        <v>596.92899999999997</v>
      </c>
      <c r="DW26">
        <v>-49.472900000000003</v>
      </c>
      <c r="DX26">
        <v>363.42399999999998</v>
      </c>
      <c r="DY26">
        <v>407.98399999999998</v>
      </c>
      <c r="DZ26">
        <v>14.371499999999999</v>
      </c>
      <c r="EA26">
        <v>405.14</v>
      </c>
      <c r="EB26">
        <v>6.9701700000000004</v>
      </c>
      <c r="EC26">
        <v>2.1130599999999999</v>
      </c>
      <c r="ED26">
        <v>0.69012399999999996</v>
      </c>
      <c r="EE26">
        <v>18.318000000000001</v>
      </c>
      <c r="EF26">
        <v>1.6279399999999999</v>
      </c>
      <c r="EG26">
        <v>876.90099999999995</v>
      </c>
      <c r="EH26">
        <v>0.95400200000000002</v>
      </c>
      <c r="EI26">
        <v>4.5997999999999997E-2</v>
      </c>
      <c r="EJ26">
        <v>0</v>
      </c>
      <c r="EK26">
        <v>1150.58</v>
      </c>
      <c r="EL26">
        <v>4.9995200000000004</v>
      </c>
      <c r="EM26">
        <v>11922.1</v>
      </c>
      <c r="EN26">
        <v>7853.34</v>
      </c>
      <c r="EO26">
        <v>43.186999999999998</v>
      </c>
      <c r="EP26">
        <v>45.311999999999998</v>
      </c>
      <c r="EQ26">
        <v>44.436999999999998</v>
      </c>
      <c r="ER26">
        <v>45.311999999999998</v>
      </c>
      <c r="ES26">
        <v>45.311999999999998</v>
      </c>
      <c r="ET26">
        <v>831.8</v>
      </c>
      <c r="EU26">
        <v>40.11</v>
      </c>
      <c r="EV26">
        <v>0</v>
      </c>
      <c r="EW26">
        <v>464.20000004768372</v>
      </c>
      <c r="EX26">
        <v>0</v>
      </c>
      <c r="EY26">
        <v>1155.0580769230769</v>
      </c>
      <c r="EZ26">
        <v>-38.960341906434017</v>
      </c>
      <c r="FA26">
        <v>-497.68888959591879</v>
      </c>
      <c r="FB26">
        <v>11995.823076923079</v>
      </c>
      <c r="FC26">
        <v>15</v>
      </c>
      <c r="FD26">
        <v>1723126723.5999999</v>
      </c>
      <c r="FE26" t="s">
        <v>569</v>
      </c>
      <c r="FF26">
        <v>1723126708.5999999</v>
      </c>
      <c r="FG26">
        <v>1723126723.5999999</v>
      </c>
      <c r="FH26">
        <v>3</v>
      </c>
      <c r="FI26">
        <v>-0.191</v>
      </c>
      <c r="FJ26">
        <v>-3.0000000000000001E-3</v>
      </c>
      <c r="FK26">
        <v>-0.126</v>
      </c>
      <c r="FL26">
        <v>-0.129</v>
      </c>
      <c r="FM26">
        <v>405</v>
      </c>
      <c r="FN26">
        <v>6</v>
      </c>
      <c r="FO26">
        <v>0.04</v>
      </c>
      <c r="FP26">
        <v>0.01</v>
      </c>
      <c r="FQ26">
        <v>29.61452626539397</v>
      </c>
      <c r="FR26">
        <v>-0.1389486874754087</v>
      </c>
      <c r="FS26">
        <v>5.5651768016118618E-2</v>
      </c>
      <c r="FT26">
        <v>1</v>
      </c>
      <c r="FU26">
        <v>1157.8723529411759</v>
      </c>
      <c r="FV26">
        <v>-16.681538456863201</v>
      </c>
      <c r="FW26">
        <v>2.7667745702336091</v>
      </c>
      <c r="FX26">
        <v>-1</v>
      </c>
      <c r="FY26">
        <v>0.97247123305744365</v>
      </c>
      <c r="FZ26">
        <v>0.25813856374565491</v>
      </c>
      <c r="GA26">
        <v>6.7232589743999274E-2</v>
      </c>
      <c r="GB26">
        <v>0</v>
      </c>
      <c r="GC26">
        <v>1</v>
      </c>
      <c r="GD26">
        <v>2</v>
      </c>
      <c r="GE26" t="s">
        <v>475</v>
      </c>
      <c r="GF26">
        <v>3.0304000000000002</v>
      </c>
      <c r="GG26">
        <v>2.7517999999999998</v>
      </c>
      <c r="GH26">
        <v>8.7944800000000004E-2</v>
      </c>
      <c r="GI26">
        <v>9.8992800000000006E-2</v>
      </c>
      <c r="GJ26">
        <v>0.10289</v>
      </c>
      <c r="GK26">
        <v>4.40411E-2</v>
      </c>
      <c r="GL26">
        <v>24612.9</v>
      </c>
      <c r="GM26">
        <v>21247.599999999999</v>
      </c>
      <c r="GN26">
        <v>24871.7</v>
      </c>
      <c r="GO26">
        <v>22613.1</v>
      </c>
      <c r="GP26">
        <v>30349.1</v>
      </c>
      <c r="GQ26">
        <v>30046.7</v>
      </c>
      <c r="GR26">
        <v>34660.199999999997</v>
      </c>
      <c r="GS26">
        <v>32253.200000000001</v>
      </c>
      <c r="GT26">
        <v>1.8059499999999999</v>
      </c>
      <c r="GU26">
        <v>2.2174700000000001</v>
      </c>
      <c r="GV26">
        <v>-5.3763400000000003E-2</v>
      </c>
      <c r="GW26">
        <v>0</v>
      </c>
      <c r="GX26">
        <v>25.347100000000001</v>
      </c>
      <c r="GY26">
        <v>999.9</v>
      </c>
      <c r="GZ26">
        <v>52</v>
      </c>
      <c r="HA26">
        <v>28.5</v>
      </c>
      <c r="HB26">
        <v>20.5183</v>
      </c>
      <c r="HC26">
        <v>59.630200000000002</v>
      </c>
      <c r="HD26">
        <v>32.6282</v>
      </c>
      <c r="HE26">
        <v>1</v>
      </c>
      <c r="HF26">
        <v>0.10525900000000001</v>
      </c>
      <c r="HG26">
        <v>-0.36400300000000002</v>
      </c>
      <c r="HH26">
        <v>20.3904</v>
      </c>
      <c r="HI26">
        <v>5.2424499999999998</v>
      </c>
      <c r="HJ26">
        <v>12.027799999999999</v>
      </c>
      <c r="HK26">
        <v>4.9576000000000002</v>
      </c>
      <c r="HL26">
        <v>3.3053300000000001</v>
      </c>
      <c r="HM26">
        <v>9999</v>
      </c>
      <c r="HN26">
        <v>9999</v>
      </c>
      <c r="HO26">
        <v>9999</v>
      </c>
      <c r="HP26">
        <v>379.9</v>
      </c>
      <c r="HQ26">
        <v>1.8656900000000001</v>
      </c>
      <c r="HR26">
        <v>1.8702700000000001</v>
      </c>
      <c r="HS26">
        <v>1.87317</v>
      </c>
      <c r="HT26">
        <v>1.8753299999999999</v>
      </c>
      <c r="HU26">
        <v>1.8678300000000001</v>
      </c>
      <c r="HV26">
        <v>1.8695299999999999</v>
      </c>
      <c r="HW26">
        <v>1.8664400000000001</v>
      </c>
      <c r="HX26">
        <v>1.8707199999999999</v>
      </c>
      <c r="HY26">
        <v>5</v>
      </c>
      <c r="HZ26">
        <v>0</v>
      </c>
      <c r="IA26">
        <v>0</v>
      </c>
      <c r="IB26">
        <v>0</v>
      </c>
      <c r="IC26" t="s">
        <v>429</v>
      </c>
      <c r="ID26" t="s">
        <v>430</v>
      </c>
      <c r="IE26" t="s">
        <v>431</v>
      </c>
      <c r="IF26" t="s">
        <v>431</v>
      </c>
      <c r="IG26" t="s">
        <v>431</v>
      </c>
      <c r="IH26" t="s">
        <v>431</v>
      </c>
      <c r="II26">
        <v>0</v>
      </c>
      <c r="IJ26">
        <v>100</v>
      </c>
      <c r="IK26">
        <v>100</v>
      </c>
      <c r="IL26">
        <v>-0.126</v>
      </c>
      <c r="IM26">
        <v>-0.129</v>
      </c>
      <c r="IN26">
        <v>6.5550000000030195E-2</v>
      </c>
      <c r="IO26">
        <v>0</v>
      </c>
      <c r="IP26">
        <v>0</v>
      </c>
      <c r="IQ26">
        <v>0</v>
      </c>
      <c r="IR26">
        <v>-0.1256060000000008</v>
      </c>
      <c r="IS26">
        <v>0</v>
      </c>
      <c r="IT26">
        <v>0</v>
      </c>
      <c r="IU26">
        <v>0</v>
      </c>
      <c r="IV26">
        <v>-1</v>
      </c>
      <c r="IW26">
        <v>-1</v>
      </c>
      <c r="IX26">
        <v>-1</v>
      </c>
      <c r="IY26">
        <v>-1</v>
      </c>
      <c r="IZ26">
        <v>7.3</v>
      </c>
      <c r="JA26">
        <v>7.1</v>
      </c>
      <c r="JB26">
        <v>1.0607899999999999</v>
      </c>
      <c r="JC26">
        <v>2.65259</v>
      </c>
      <c r="JD26">
        <v>1.64551</v>
      </c>
      <c r="JE26">
        <v>2.3327599999999999</v>
      </c>
      <c r="JF26">
        <v>1.64429</v>
      </c>
      <c r="JG26">
        <v>2.4194300000000002</v>
      </c>
      <c r="JH26">
        <v>32.443300000000001</v>
      </c>
      <c r="JI26">
        <v>15.8132</v>
      </c>
      <c r="JJ26">
        <v>18</v>
      </c>
      <c r="JK26">
        <v>397.30399999999997</v>
      </c>
      <c r="JL26">
        <v>666.64300000000003</v>
      </c>
      <c r="JM26">
        <v>22.067599999999999</v>
      </c>
      <c r="JN26">
        <v>28.931799999999999</v>
      </c>
      <c r="JO26">
        <v>29.9925</v>
      </c>
      <c r="JP26">
        <v>28.783100000000001</v>
      </c>
      <c r="JQ26">
        <v>28.702100000000002</v>
      </c>
      <c r="JR26">
        <v>21.325500000000002</v>
      </c>
      <c r="JS26">
        <v>62.662599999999998</v>
      </c>
      <c r="JT26">
        <v>19.361799999999999</v>
      </c>
      <c r="JU26">
        <v>22.163499999999999</v>
      </c>
      <c r="JV26">
        <v>405</v>
      </c>
      <c r="JW26">
        <v>6.4531700000000001</v>
      </c>
      <c r="JX26">
        <v>99.418899999999994</v>
      </c>
      <c r="JY26">
        <v>97.896900000000002</v>
      </c>
    </row>
    <row r="27" spans="1:285" x14ac:dyDescent="0.35">
      <c r="A27">
        <v>8</v>
      </c>
      <c r="B27">
        <v>1723127060.5999999</v>
      </c>
      <c r="C27">
        <v>1238.099999904633</v>
      </c>
      <c r="D27" t="s">
        <v>570</v>
      </c>
      <c r="E27" t="s">
        <v>571</v>
      </c>
      <c r="F27" t="s">
        <v>420</v>
      </c>
      <c r="G27" t="s">
        <v>567</v>
      </c>
      <c r="H27" t="s">
        <v>434</v>
      </c>
      <c r="I27" t="s">
        <v>558</v>
      </c>
      <c r="J27">
        <v>1723127060.5999999</v>
      </c>
      <c r="K27">
        <f t="shared" si="0"/>
        <v>8.3973084079190241E-3</v>
      </c>
      <c r="L27">
        <f t="shared" si="1"/>
        <v>8.3973084079190237</v>
      </c>
      <c r="M27">
        <f t="shared" si="2"/>
        <v>29.981838897221749</v>
      </c>
      <c r="N27">
        <f t="shared" si="3"/>
        <v>355.56299999999999</v>
      </c>
      <c r="O27">
        <f t="shared" si="4"/>
        <v>285.83881313017139</v>
      </c>
      <c r="P27">
        <f t="shared" si="5"/>
        <v>28.328924811096364</v>
      </c>
      <c r="Q27">
        <f t="shared" si="6"/>
        <v>35.239152382082999</v>
      </c>
      <c r="R27">
        <f t="shared" si="7"/>
        <v>0.88937271625673076</v>
      </c>
      <c r="S27">
        <f t="shared" si="8"/>
        <v>2.2431401582650143</v>
      </c>
      <c r="T27">
        <f t="shared" si="9"/>
        <v>0.73080920814881145</v>
      </c>
      <c r="U27">
        <f t="shared" si="10"/>
        <v>0.46863025276078474</v>
      </c>
      <c r="V27">
        <f t="shared" si="11"/>
        <v>142.29164026046169</v>
      </c>
      <c r="W27">
        <f t="shared" si="12"/>
        <v>24.280188126845022</v>
      </c>
      <c r="X27">
        <f t="shared" si="13"/>
        <v>24.647400000000001</v>
      </c>
      <c r="Y27">
        <f t="shared" si="14"/>
        <v>3.1134461751522795</v>
      </c>
      <c r="Z27">
        <f t="shared" si="15"/>
        <v>59.386095634891731</v>
      </c>
      <c r="AA27">
        <f t="shared" si="16"/>
        <v>2.0040537862569003</v>
      </c>
      <c r="AB27">
        <f t="shared" si="17"/>
        <v>3.3746178542834486</v>
      </c>
      <c r="AC27">
        <f t="shared" si="18"/>
        <v>1.1093923888953792</v>
      </c>
      <c r="AD27">
        <f t="shared" si="19"/>
        <v>-370.32130078922899</v>
      </c>
      <c r="AE27">
        <f t="shared" si="20"/>
        <v>163.79053404445196</v>
      </c>
      <c r="AF27">
        <f t="shared" si="21"/>
        <v>15.495765486119351</v>
      </c>
      <c r="AG27">
        <f t="shared" si="22"/>
        <v>-48.743360998195982</v>
      </c>
      <c r="AH27">
        <v>0</v>
      </c>
      <c r="AI27">
        <v>0</v>
      </c>
      <c r="AJ27">
        <f t="shared" si="23"/>
        <v>1</v>
      </c>
      <c r="AK27">
        <f t="shared" si="24"/>
        <v>0</v>
      </c>
      <c r="AL27">
        <f t="shared" si="25"/>
        <v>52458.119006411587</v>
      </c>
      <c r="AM27" t="s">
        <v>424</v>
      </c>
      <c r="AN27">
        <v>0</v>
      </c>
      <c r="AO27">
        <v>0</v>
      </c>
      <c r="AP27">
        <v>0</v>
      </c>
      <c r="AQ27" t="e">
        <f t="shared" si="26"/>
        <v>#DIV/0!</v>
      </c>
      <c r="AR27">
        <v>-1</v>
      </c>
      <c r="AS27" t="s">
        <v>572</v>
      </c>
      <c r="AT27">
        <v>10184</v>
      </c>
      <c r="AU27">
        <v>1064.4076923076921</v>
      </c>
      <c r="AV27">
        <v>2263.0257245873322</v>
      </c>
      <c r="AW27">
        <f t="shared" si="27"/>
        <v>0.52965285337099333</v>
      </c>
      <c r="AX27">
        <v>0.5</v>
      </c>
      <c r="AY27">
        <f t="shared" si="28"/>
        <v>737.88636614531697</v>
      </c>
      <c r="AZ27">
        <f t="shared" si="29"/>
        <v>29.981838897221749</v>
      </c>
      <c r="BA27">
        <f t="shared" si="30"/>
        <v>195.41180964621034</v>
      </c>
      <c r="BB27">
        <f t="shared" si="31"/>
        <v>4.198727652208753E-2</v>
      </c>
      <c r="BC27">
        <f t="shared" si="32"/>
        <v>-1</v>
      </c>
      <c r="BD27" t="e">
        <f t="shared" si="33"/>
        <v>#DIV/0!</v>
      </c>
      <c r="BE27" t="s">
        <v>424</v>
      </c>
      <c r="BF27">
        <v>0</v>
      </c>
      <c r="BG27" t="e">
        <f t="shared" si="34"/>
        <v>#DIV/0!</v>
      </c>
      <c r="BH27" t="e">
        <f t="shared" si="35"/>
        <v>#DIV/0!</v>
      </c>
      <c r="BI27" t="e">
        <f t="shared" si="36"/>
        <v>#DIV/0!</v>
      </c>
      <c r="BJ27" t="e">
        <f t="shared" si="37"/>
        <v>#DIV/0!</v>
      </c>
      <c r="BK27">
        <f t="shared" si="38"/>
        <v>0.52965285337099333</v>
      </c>
      <c r="BL27" t="e">
        <f t="shared" si="39"/>
        <v>#DIV/0!</v>
      </c>
      <c r="BM27" t="e">
        <f t="shared" si="40"/>
        <v>#DIV/0!</v>
      </c>
      <c r="BN27" t="e">
        <f t="shared" si="41"/>
        <v>#DIV/0!</v>
      </c>
      <c r="BO27">
        <v>8394</v>
      </c>
      <c r="BP27">
        <v>290.00000000000011</v>
      </c>
      <c r="BQ27">
        <v>2019.91</v>
      </c>
      <c r="BR27">
        <v>95</v>
      </c>
      <c r="BS27">
        <v>10184</v>
      </c>
      <c r="BT27">
        <v>2007.39</v>
      </c>
      <c r="BU27">
        <v>12.52</v>
      </c>
      <c r="BV27">
        <v>300.00000000000011</v>
      </c>
      <c r="BW27">
        <v>24.1</v>
      </c>
      <c r="BX27">
        <v>2263.0257245873322</v>
      </c>
      <c r="BY27">
        <v>2.5246317221111552</v>
      </c>
      <c r="BZ27">
        <v>-260.34105383123011</v>
      </c>
      <c r="CA27">
        <v>2.251033334714307</v>
      </c>
      <c r="CB27">
        <v>0.99791104830246879</v>
      </c>
      <c r="CC27">
        <v>-7.671577753058963E-3</v>
      </c>
      <c r="CD27">
        <v>289.99999999999989</v>
      </c>
      <c r="CE27">
        <v>1991.06</v>
      </c>
      <c r="CF27">
        <v>655</v>
      </c>
      <c r="CG27">
        <v>10134.9</v>
      </c>
      <c r="CH27">
        <v>2006.15</v>
      </c>
      <c r="CI27">
        <v>-15.09</v>
      </c>
      <c r="CW27">
        <f t="shared" si="42"/>
        <v>877.00400000000002</v>
      </c>
      <c r="CX27">
        <f t="shared" si="43"/>
        <v>737.88636614531697</v>
      </c>
      <c r="CY27">
        <f t="shared" si="44"/>
        <v>0.84137172252956305</v>
      </c>
      <c r="CZ27">
        <f t="shared" si="45"/>
        <v>0.16224742448205673</v>
      </c>
      <c r="DA27">
        <v>6</v>
      </c>
      <c r="DB27">
        <v>0.5</v>
      </c>
      <c r="DC27" t="s">
        <v>426</v>
      </c>
      <c r="DD27">
        <v>2</v>
      </c>
      <c r="DE27">
        <v>1723127060.5999999</v>
      </c>
      <c r="DF27">
        <v>355.56299999999999</v>
      </c>
      <c r="DG27">
        <v>405.00700000000001</v>
      </c>
      <c r="DH27">
        <v>20.2209</v>
      </c>
      <c r="DI27">
        <v>7.8814900000000003</v>
      </c>
      <c r="DJ27">
        <v>355.678</v>
      </c>
      <c r="DK27">
        <v>20.3369</v>
      </c>
      <c r="DL27">
        <v>400.06</v>
      </c>
      <c r="DM27">
        <v>99.007999999999996</v>
      </c>
      <c r="DN27">
        <v>0.100041</v>
      </c>
      <c r="DO27">
        <v>26.001799999999999</v>
      </c>
      <c r="DP27">
        <v>24.647400000000001</v>
      </c>
      <c r="DQ27">
        <v>999.9</v>
      </c>
      <c r="DR27">
        <v>0</v>
      </c>
      <c r="DS27">
        <v>0</v>
      </c>
      <c r="DT27">
        <v>9986.25</v>
      </c>
      <c r="DU27">
        <v>0</v>
      </c>
      <c r="DV27">
        <v>14.2158</v>
      </c>
      <c r="DW27">
        <v>-49.454099999999997</v>
      </c>
      <c r="DX27">
        <v>362.88600000000002</v>
      </c>
      <c r="DY27">
        <v>408.22399999999999</v>
      </c>
      <c r="DZ27">
        <v>12.326499999999999</v>
      </c>
      <c r="EA27">
        <v>405.00700000000001</v>
      </c>
      <c r="EB27">
        <v>7.8814900000000003</v>
      </c>
      <c r="EC27">
        <v>2.00075</v>
      </c>
      <c r="ED27">
        <v>0.780331</v>
      </c>
      <c r="EE27">
        <v>17.450299999999999</v>
      </c>
      <c r="EF27">
        <v>3.3544499999999999</v>
      </c>
      <c r="EG27">
        <v>877.00400000000002</v>
      </c>
      <c r="EH27">
        <v>0.954013</v>
      </c>
      <c r="EI27">
        <v>4.5986899999999997E-2</v>
      </c>
      <c r="EJ27">
        <v>0</v>
      </c>
      <c r="EK27">
        <v>1064.28</v>
      </c>
      <c r="EL27">
        <v>4.9995200000000004</v>
      </c>
      <c r="EM27">
        <v>11480.6</v>
      </c>
      <c r="EN27">
        <v>7854.3</v>
      </c>
      <c r="EO27">
        <v>43.061999999999998</v>
      </c>
      <c r="EP27">
        <v>45.25</v>
      </c>
      <c r="EQ27">
        <v>44.375</v>
      </c>
      <c r="ER27">
        <v>45.311999999999998</v>
      </c>
      <c r="ES27">
        <v>45.186999999999998</v>
      </c>
      <c r="ET27">
        <v>831.9</v>
      </c>
      <c r="EU27">
        <v>40.1</v>
      </c>
      <c r="EV27">
        <v>0</v>
      </c>
      <c r="EW27">
        <v>376.90000009536737</v>
      </c>
      <c r="EX27">
        <v>0</v>
      </c>
      <c r="EY27">
        <v>1064.4076923076921</v>
      </c>
      <c r="EZ27">
        <v>-2.0519658117124679</v>
      </c>
      <c r="FA27">
        <v>34.229059873618212</v>
      </c>
      <c r="FB27">
        <v>11454.56923076923</v>
      </c>
      <c r="FC27">
        <v>15</v>
      </c>
      <c r="FD27">
        <v>1723127100.5999999</v>
      </c>
      <c r="FE27" t="s">
        <v>573</v>
      </c>
      <c r="FF27">
        <v>1723127082.5999999</v>
      </c>
      <c r="FG27">
        <v>1723127100.5999999</v>
      </c>
      <c r="FH27">
        <v>4</v>
      </c>
      <c r="FI27">
        <v>1.0999999999999999E-2</v>
      </c>
      <c r="FJ27">
        <v>1.2999999999999999E-2</v>
      </c>
      <c r="FK27">
        <v>-0.115</v>
      </c>
      <c r="FL27">
        <v>-0.11600000000000001</v>
      </c>
      <c r="FM27">
        <v>405</v>
      </c>
      <c r="FN27">
        <v>8</v>
      </c>
      <c r="FO27">
        <v>0.03</v>
      </c>
      <c r="FP27">
        <v>0.01</v>
      </c>
      <c r="FQ27">
        <v>29.94505225994347</v>
      </c>
      <c r="FR27">
        <v>0.14614789018013441</v>
      </c>
      <c r="FS27">
        <v>3.4837093675679179E-2</v>
      </c>
      <c r="FT27">
        <v>1</v>
      </c>
      <c r="FU27">
        <v>1064.5999999999999</v>
      </c>
      <c r="FV27">
        <v>-1.468868780783787</v>
      </c>
      <c r="FW27">
        <v>0.32089336082196812</v>
      </c>
      <c r="FX27">
        <v>-1</v>
      </c>
      <c r="FY27">
        <v>0.85518400170741593</v>
      </c>
      <c r="FZ27">
        <v>-4.1979550161605907E-2</v>
      </c>
      <c r="GA27">
        <v>6.2725276516634844E-3</v>
      </c>
      <c r="GB27">
        <v>1</v>
      </c>
      <c r="GC27">
        <v>2</v>
      </c>
      <c r="GD27">
        <v>2</v>
      </c>
      <c r="GE27" t="s">
        <v>428</v>
      </c>
      <c r="GF27">
        <v>3.03091</v>
      </c>
      <c r="GG27">
        <v>2.7515499999999999</v>
      </c>
      <c r="GH27">
        <v>8.78742E-2</v>
      </c>
      <c r="GI27">
        <v>9.8889599999999994E-2</v>
      </c>
      <c r="GJ27">
        <v>9.8830399999999999E-2</v>
      </c>
      <c r="GK27">
        <v>4.8665600000000003E-2</v>
      </c>
      <c r="GL27">
        <v>24591.7</v>
      </c>
      <c r="GM27">
        <v>21232.799999999999</v>
      </c>
      <c r="GN27">
        <v>24849.7</v>
      </c>
      <c r="GO27">
        <v>22595.7</v>
      </c>
      <c r="GP27">
        <v>30462.7</v>
      </c>
      <c r="GQ27">
        <v>29877.8</v>
      </c>
      <c r="GR27">
        <v>34630.1</v>
      </c>
      <c r="GS27">
        <v>32228.3</v>
      </c>
      <c r="GT27">
        <v>1.79565</v>
      </c>
      <c r="GU27">
        <v>2.2113700000000001</v>
      </c>
      <c r="GV27">
        <v>-2.5745500000000001E-2</v>
      </c>
      <c r="GW27">
        <v>0</v>
      </c>
      <c r="GX27">
        <v>25.069900000000001</v>
      </c>
      <c r="GY27">
        <v>999.9</v>
      </c>
      <c r="GZ27">
        <v>49.2</v>
      </c>
      <c r="HA27">
        <v>28.9</v>
      </c>
      <c r="HB27">
        <v>19.8703</v>
      </c>
      <c r="HC27">
        <v>59.520200000000003</v>
      </c>
      <c r="HD27">
        <v>32.660299999999999</v>
      </c>
      <c r="HE27">
        <v>1</v>
      </c>
      <c r="HF27">
        <v>0.13281999999999999</v>
      </c>
      <c r="HG27">
        <v>1.5431600000000001</v>
      </c>
      <c r="HH27">
        <v>20.388000000000002</v>
      </c>
      <c r="HI27">
        <v>5.2466400000000002</v>
      </c>
      <c r="HJ27">
        <v>12.0236</v>
      </c>
      <c r="HK27">
        <v>4.9579500000000003</v>
      </c>
      <c r="HL27">
        <v>3.306</v>
      </c>
      <c r="HM27">
        <v>9999</v>
      </c>
      <c r="HN27">
        <v>9999</v>
      </c>
      <c r="HO27">
        <v>9999</v>
      </c>
      <c r="HP27">
        <v>380</v>
      </c>
      <c r="HQ27">
        <v>1.86568</v>
      </c>
      <c r="HR27">
        <v>1.8702700000000001</v>
      </c>
      <c r="HS27">
        <v>1.87317</v>
      </c>
      <c r="HT27">
        <v>1.87534</v>
      </c>
      <c r="HU27">
        <v>1.8678300000000001</v>
      </c>
      <c r="HV27">
        <v>1.8695299999999999</v>
      </c>
      <c r="HW27">
        <v>1.86639</v>
      </c>
      <c r="HX27">
        <v>1.8707199999999999</v>
      </c>
      <c r="HY27">
        <v>5</v>
      </c>
      <c r="HZ27">
        <v>0</v>
      </c>
      <c r="IA27">
        <v>0</v>
      </c>
      <c r="IB27">
        <v>0</v>
      </c>
      <c r="IC27" t="s">
        <v>429</v>
      </c>
      <c r="ID27" t="s">
        <v>430</v>
      </c>
      <c r="IE27" t="s">
        <v>431</v>
      </c>
      <c r="IF27" t="s">
        <v>431</v>
      </c>
      <c r="IG27" t="s">
        <v>431</v>
      </c>
      <c r="IH27" t="s">
        <v>431</v>
      </c>
      <c r="II27">
        <v>0</v>
      </c>
      <c r="IJ27">
        <v>100</v>
      </c>
      <c r="IK27">
        <v>100</v>
      </c>
      <c r="IL27">
        <v>-0.115</v>
      </c>
      <c r="IM27">
        <v>-0.11600000000000001</v>
      </c>
      <c r="IN27">
        <v>-0.1257619047619869</v>
      </c>
      <c r="IO27">
        <v>0</v>
      </c>
      <c r="IP27">
        <v>0</v>
      </c>
      <c r="IQ27">
        <v>0</v>
      </c>
      <c r="IR27">
        <v>-0.12887285714285751</v>
      </c>
      <c r="IS27">
        <v>0</v>
      </c>
      <c r="IT27">
        <v>0</v>
      </c>
      <c r="IU27">
        <v>0</v>
      </c>
      <c r="IV27">
        <v>-1</v>
      </c>
      <c r="IW27">
        <v>-1</v>
      </c>
      <c r="IX27">
        <v>-1</v>
      </c>
      <c r="IY27">
        <v>-1</v>
      </c>
      <c r="IZ27">
        <v>5.9</v>
      </c>
      <c r="JA27">
        <v>5.6</v>
      </c>
      <c r="JB27">
        <v>1.0620099999999999</v>
      </c>
      <c r="JC27">
        <v>2.6660200000000001</v>
      </c>
      <c r="JD27">
        <v>1.64551</v>
      </c>
      <c r="JE27">
        <v>2.3327599999999999</v>
      </c>
      <c r="JF27">
        <v>1.64429</v>
      </c>
      <c r="JG27">
        <v>2.34985</v>
      </c>
      <c r="JH27">
        <v>32.686900000000001</v>
      </c>
      <c r="JI27">
        <v>15.786899999999999</v>
      </c>
      <c r="JJ27">
        <v>18</v>
      </c>
      <c r="JK27">
        <v>394.02199999999999</v>
      </c>
      <c r="JL27">
        <v>665.63800000000003</v>
      </c>
      <c r="JM27">
        <v>23.336099999999998</v>
      </c>
      <c r="JN27">
        <v>29.2148</v>
      </c>
      <c r="JO27">
        <v>30.000299999999999</v>
      </c>
      <c r="JP27">
        <v>29.104700000000001</v>
      </c>
      <c r="JQ27">
        <v>29.0352</v>
      </c>
      <c r="JR27">
        <v>21.346599999999999</v>
      </c>
      <c r="JS27">
        <v>54.7667</v>
      </c>
      <c r="JT27">
        <v>0</v>
      </c>
      <c r="JU27">
        <v>23.3386</v>
      </c>
      <c r="JV27">
        <v>405</v>
      </c>
      <c r="JW27">
        <v>7.9859799999999996</v>
      </c>
      <c r="JX27">
        <v>99.331900000000005</v>
      </c>
      <c r="JY27">
        <v>97.8215</v>
      </c>
    </row>
    <row r="28" spans="1:285" x14ac:dyDescent="0.35">
      <c r="A28">
        <v>8</v>
      </c>
      <c r="B28">
        <v>1723127883</v>
      </c>
      <c r="C28">
        <v>2060.5</v>
      </c>
      <c r="D28" t="s">
        <v>574</v>
      </c>
      <c r="E28" t="s">
        <v>575</v>
      </c>
      <c r="F28" t="s">
        <v>420</v>
      </c>
      <c r="G28" t="s">
        <v>576</v>
      </c>
      <c r="H28" t="s">
        <v>422</v>
      </c>
      <c r="I28" t="s">
        <v>558</v>
      </c>
      <c r="J28">
        <v>1723127883</v>
      </c>
      <c r="K28">
        <f t="shared" si="0"/>
        <v>6.0293802931408258E-3</v>
      </c>
      <c r="L28">
        <f t="shared" si="1"/>
        <v>6.029380293140826</v>
      </c>
      <c r="M28">
        <f t="shared" si="2"/>
        <v>24.465856647595608</v>
      </c>
      <c r="N28">
        <f t="shared" si="3"/>
        <v>364.959</v>
      </c>
      <c r="O28">
        <f t="shared" si="4"/>
        <v>275.63778770615545</v>
      </c>
      <c r="P28">
        <f t="shared" si="5"/>
        <v>27.323300787833613</v>
      </c>
      <c r="Q28">
        <f t="shared" si="6"/>
        <v>36.177494440122004</v>
      </c>
      <c r="R28">
        <f t="shared" si="7"/>
        <v>0.52520024175614799</v>
      </c>
      <c r="S28">
        <f t="shared" si="8"/>
        <v>2.237985948916859</v>
      </c>
      <c r="T28">
        <f t="shared" si="9"/>
        <v>0.46513138888829419</v>
      </c>
      <c r="U28">
        <f t="shared" si="10"/>
        <v>0.29552954772465756</v>
      </c>
      <c r="V28">
        <f t="shared" si="11"/>
        <v>142.29258727074924</v>
      </c>
      <c r="W28">
        <f t="shared" si="12"/>
        <v>25.07985215264986</v>
      </c>
      <c r="X28">
        <f t="shared" si="13"/>
        <v>25.369499999999999</v>
      </c>
      <c r="Y28">
        <f t="shared" si="14"/>
        <v>3.2504014026367161</v>
      </c>
      <c r="Z28">
        <f t="shared" si="15"/>
        <v>59.203778344395531</v>
      </c>
      <c r="AA28">
        <f t="shared" si="16"/>
        <v>1.9994623213948002</v>
      </c>
      <c r="AB28">
        <f t="shared" si="17"/>
        <v>3.3772545896710953</v>
      </c>
      <c r="AC28">
        <f t="shared" si="18"/>
        <v>1.2509390812419159</v>
      </c>
      <c r="AD28">
        <f t="shared" si="19"/>
        <v>-265.89567092751042</v>
      </c>
      <c r="AE28">
        <f t="shared" si="20"/>
        <v>77.88234966755293</v>
      </c>
      <c r="AF28">
        <f t="shared" si="21"/>
        <v>7.4125095843353774</v>
      </c>
      <c r="AG28">
        <f t="shared" si="22"/>
        <v>-38.308224404872888</v>
      </c>
      <c r="AH28">
        <v>0</v>
      </c>
      <c r="AI28">
        <v>0</v>
      </c>
      <c r="AJ28">
        <f t="shared" si="23"/>
        <v>1</v>
      </c>
      <c r="AK28">
        <f t="shared" si="24"/>
        <v>0</v>
      </c>
      <c r="AL28">
        <f t="shared" si="25"/>
        <v>52286.43602596219</v>
      </c>
      <c r="AM28" t="s">
        <v>424</v>
      </c>
      <c r="AN28">
        <v>0</v>
      </c>
      <c r="AO28">
        <v>0</v>
      </c>
      <c r="AP28">
        <v>0</v>
      </c>
      <c r="AQ28" t="e">
        <f t="shared" si="26"/>
        <v>#DIV/0!</v>
      </c>
      <c r="AR28">
        <v>-1</v>
      </c>
      <c r="AS28" t="s">
        <v>577</v>
      </c>
      <c r="AT28">
        <v>10251.299999999999</v>
      </c>
      <c r="AU28">
        <v>1024.1587999999999</v>
      </c>
      <c r="AV28">
        <v>2014.450649309237</v>
      </c>
      <c r="AW28">
        <f t="shared" si="27"/>
        <v>0.49159399841778795</v>
      </c>
      <c r="AX28">
        <v>0.5</v>
      </c>
      <c r="AY28">
        <f t="shared" si="28"/>
        <v>737.89140065841923</v>
      </c>
      <c r="AZ28">
        <f t="shared" si="29"/>
        <v>24.465856647595608</v>
      </c>
      <c r="BA28">
        <f t="shared" si="30"/>
        <v>181.37149202388713</v>
      </c>
      <c r="BB28">
        <f t="shared" si="31"/>
        <v>3.4511659337502061E-2</v>
      </c>
      <c r="BC28">
        <f t="shared" si="32"/>
        <v>-1</v>
      </c>
      <c r="BD28" t="e">
        <f t="shared" si="33"/>
        <v>#DIV/0!</v>
      </c>
      <c r="BE28" t="s">
        <v>424</v>
      </c>
      <c r="BF28">
        <v>0</v>
      </c>
      <c r="BG28" t="e">
        <f t="shared" si="34"/>
        <v>#DIV/0!</v>
      </c>
      <c r="BH28" t="e">
        <f t="shared" si="35"/>
        <v>#DIV/0!</v>
      </c>
      <c r="BI28" t="e">
        <f t="shared" si="36"/>
        <v>#DIV/0!</v>
      </c>
      <c r="BJ28" t="e">
        <f t="shared" si="37"/>
        <v>#DIV/0!</v>
      </c>
      <c r="BK28">
        <f t="shared" si="38"/>
        <v>0.491593998417788</v>
      </c>
      <c r="BL28" t="e">
        <f t="shared" si="39"/>
        <v>#DIV/0!</v>
      </c>
      <c r="BM28" t="e">
        <f t="shared" si="40"/>
        <v>#DIV/0!</v>
      </c>
      <c r="BN28" t="e">
        <f t="shared" si="41"/>
        <v>#DIV/0!</v>
      </c>
      <c r="BO28">
        <v>8395</v>
      </c>
      <c r="BP28">
        <v>290.00000000000011</v>
      </c>
      <c r="BQ28">
        <v>1860.54</v>
      </c>
      <c r="BR28">
        <v>155</v>
      </c>
      <c r="BS28">
        <v>10251.299999999999</v>
      </c>
      <c r="BT28">
        <v>1856.6</v>
      </c>
      <c r="BU28">
        <v>3.94</v>
      </c>
      <c r="BV28">
        <v>300.00000000000011</v>
      </c>
      <c r="BW28">
        <v>24.1</v>
      </c>
      <c r="BX28">
        <v>2014.450649309237</v>
      </c>
      <c r="BY28">
        <v>2.0874614457516119</v>
      </c>
      <c r="BZ28">
        <v>-161.8140189309249</v>
      </c>
      <c r="CA28">
        <v>1.875812950366226</v>
      </c>
      <c r="CB28">
        <v>0.99625136004879178</v>
      </c>
      <c r="CC28">
        <v>-7.7320901001112332E-3</v>
      </c>
      <c r="CD28">
        <v>289.99999999999989</v>
      </c>
      <c r="CE28">
        <v>1857.72</v>
      </c>
      <c r="CF28">
        <v>875</v>
      </c>
      <c r="CG28">
        <v>10201.299999999999</v>
      </c>
      <c r="CH28">
        <v>1855.83</v>
      </c>
      <c r="CI28">
        <v>1.89</v>
      </c>
      <c r="CW28">
        <f t="shared" si="42"/>
        <v>877.01</v>
      </c>
      <c r="CX28">
        <f t="shared" si="43"/>
        <v>737.89140065841923</v>
      </c>
      <c r="CY28">
        <f t="shared" si="44"/>
        <v>0.84137170688865492</v>
      </c>
      <c r="CZ28">
        <f t="shared" si="45"/>
        <v>0.1622473942951041</v>
      </c>
      <c r="DA28">
        <v>6</v>
      </c>
      <c r="DB28">
        <v>0.5</v>
      </c>
      <c r="DC28" t="s">
        <v>426</v>
      </c>
      <c r="DD28">
        <v>2</v>
      </c>
      <c r="DE28">
        <v>1723127883</v>
      </c>
      <c r="DF28">
        <v>364.959</v>
      </c>
      <c r="DG28">
        <v>404.96100000000001</v>
      </c>
      <c r="DH28">
        <v>20.1706</v>
      </c>
      <c r="DI28">
        <v>11.308400000000001</v>
      </c>
      <c r="DJ28">
        <v>365.10199999999998</v>
      </c>
      <c r="DK28">
        <v>20.250599999999999</v>
      </c>
      <c r="DL28">
        <v>399.97500000000002</v>
      </c>
      <c r="DM28">
        <v>99.027500000000003</v>
      </c>
      <c r="DN28">
        <v>0.10005799999999999</v>
      </c>
      <c r="DO28">
        <v>26.015000000000001</v>
      </c>
      <c r="DP28">
        <v>25.369499999999999</v>
      </c>
      <c r="DQ28">
        <v>999.9</v>
      </c>
      <c r="DR28">
        <v>0</v>
      </c>
      <c r="DS28">
        <v>0</v>
      </c>
      <c r="DT28">
        <v>9950.6200000000008</v>
      </c>
      <c r="DU28">
        <v>0</v>
      </c>
      <c r="DV28">
        <v>303.90300000000002</v>
      </c>
      <c r="DW28">
        <v>-39.972999999999999</v>
      </c>
      <c r="DX28">
        <v>372.488</v>
      </c>
      <c r="DY28">
        <v>409.59300000000002</v>
      </c>
      <c r="DZ28">
        <v>8.8262499999999999</v>
      </c>
      <c r="EA28">
        <v>404.96100000000001</v>
      </c>
      <c r="EB28">
        <v>11.308400000000001</v>
      </c>
      <c r="EC28">
        <v>1.9938899999999999</v>
      </c>
      <c r="ED28">
        <v>1.1198399999999999</v>
      </c>
      <c r="EE28">
        <v>17.395900000000001</v>
      </c>
      <c r="EF28">
        <v>8.5765700000000002</v>
      </c>
      <c r="EG28">
        <v>877.01</v>
      </c>
      <c r="EH28">
        <v>0.95401499999999995</v>
      </c>
      <c r="EI28">
        <v>4.5985499999999999E-2</v>
      </c>
      <c r="EJ28">
        <v>0</v>
      </c>
      <c r="EK28">
        <v>1022.66</v>
      </c>
      <c r="EL28">
        <v>4.9995200000000004</v>
      </c>
      <c r="EM28">
        <v>10797.1</v>
      </c>
      <c r="EN28">
        <v>7854.36</v>
      </c>
      <c r="EO28">
        <v>43.436999999999998</v>
      </c>
      <c r="EP28">
        <v>45.936999999999998</v>
      </c>
      <c r="EQ28">
        <v>44.75</v>
      </c>
      <c r="ER28">
        <v>45.936999999999998</v>
      </c>
      <c r="ES28">
        <v>45.561999999999998</v>
      </c>
      <c r="ET28">
        <v>831.91</v>
      </c>
      <c r="EU28">
        <v>40.1</v>
      </c>
      <c r="EV28">
        <v>0</v>
      </c>
      <c r="EW28">
        <v>821.90000009536743</v>
      </c>
      <c r="EX28">
        <v>0</v>
      </c>
      <c r="EY28">
        <v>1024.1587999999999</v>
      </c>
      <c r="EZ28">
        <v>-12.977692290650969</v>
      </c>
      <c r="FA28">
        <v>-18.176923245754651</v>
      </c>
      <c r="FB28">
        <v>10814.371999999999</v>
      </c>
      <c r="FC28">
        <v>15</v>
      </c>
      <c r="FD28">
        <v>1723127918</v>
      </c>
      <c r="FE28" t="s">
        <v>578</v>
      </c>
      <c r="FF28">
        <v>1723127903</v>
      </c>
      <c r="FG28">
        <v>1723127918</v>
      </c>
      <c r="FH28">
        <v>5</v>
      </c>
      <c r="FI28">
        <v>-2.8000000000000001E-2</v>
      </c>
      <c r="FJ28">
        <v>3.5999999999999997E-2</v>
      </c>
      <c r="FK28">
        <v>-0.14299999999999999</v>
      </c>
      <c r="FL28">
        <v>-0.08</v>
      </c>
      <c r="FM28">
        <v>405</v>
      </c>
      <c r="FN28">
        <v>11</v>
      </c>
      <c r="FO28">
        <v>0.04</v>
      </c>
      <c r="FP28">
        <v>0.01</v>
      </c>
      <c r="FQ28">
        <v>24.563501393202749</v>
      </c>
      <c r="FR28">
        <v>-0.31942901562698489</v>
      </c>
      <c r="FS28">
        <v>5.765147691914918E-2</v>
      </c>
      <c r="FT28">
        <v>1</v>
      </c>
      <c r="FU28">
        <v>1025.9154000000001</v>
      </c>
      <c r="FV28">
        <v>-12.964465781977269</v>
      </c>
      <c r="FW28">
        <v>1.879317120658456</v>
      </c>
      <c r="FX28">
        <v>-1</v>
      </c>
      <c r="FY28">
        <v>0.51940243935343688</v>
      </c>
      <c r="FZ28">
        <v>-5.0000390072660467E-2</v>
      </c>
      <c r="GA28">
        <v>7.3907857082203534E-3</v>
      </c>
      <c r="GB28">
        <v>0</v>
      </c>
      <c r="GC28">
        <v>1</v>
      </c>
      <c r="GD28">
        <v>2</v>
      </c>
      <c r="GE28" t="s">
        <v>475</v>
      </c>
      <c r="GF28">
        <v>3.0326900000000001</v>
      </c>
      <c r="GG28">
        <v>2.7512699999999999</v>
      </c>
      <c r="GH28">
        <v>8.9516700000000005E-2</v>
      </c>
      <c r="GI28">
        <v>9.8705500000000002E-2</v>
      </c>
      <c r="GJ28">
        <v>9.8329899999999998E-2</v>
      </c>
      <c r="GK28">
        <v>6.4748E-2</v>
      </c>
      <c r="GL28">
        <v>24500.799999999999</v>
      </c>
      <c r="GM28">
        <v>21202</v>
      </c>
      <c r="GN28">
        <v>24806.2</v>
      </c>
      <c r="GO28">
        <v>22561.3</v>
      </c>
      <c r="GP28">
        <v>30430.6</v>
      </c>
      <c r="GQ28">
        <v>29326.400000000001</v>
      </c>
      <c r="GR28">
        <v>34571.800000000003</v>
      </c>
      <c r="GS28">
        <v>32178.7</v>
      </c>
      <c r="GT28">
        <v>1.7926299999999999</v>
      </c>
      <c r="GU28">
        <v>2.1943199999999998</v>
      </c>
      <c r="GV28">
        <v>9.0002999999999993E-3</v>
      </c>
      <c r="GW28">
        <v>0</v>
      </c>
      <c r="GX28">
        <v>25.221900000000002</v>
      </c>
      <c r="GY28">
        <v>999.9</v>
      </c>
      <c r="GZ28">
        <v>48.5</v>
      </c>
      <c r="HA28">
        <v>29.8</v>
      </c>
      <c r="HB28">
        <v>20.627800000000001</v>
      </c>
      <c r="HC28">
        <v>55.610300000000002</v>
      </c>
      <c r="HD28">
        <v>32.616199999999999</v>
      </c>
      <c r="HE28">
        <v>1</v>
      </c>
      <c r="HF28">
        <v>0.20132900000000001</v>
      </c>
      <c r="HG28">
        <v>2.0558299999999998</v>
      </c>
      <c r="HH28">
        <v>20.381599999999999</v>
      </c>
      <c r="HI28">
        <v>5.2446900000000003</v>
      </c>
      <c r="HJ28">
        <v>12.0228</v>
      </c>
      <c r="HK28">
        <v>4.9577499999999999</v>
      </c>
      <c r="HL28">
        <v>3.306</v>
      </c>
      <c r="HM28">
        <v>9999</v>
      </c>
      <c r="HN28">
        <v>9999</v>
      </c>
      <c r="HO28">
        <v>9999</v>
      </c>
      <c r="HP28">
        <v>380.2</v>
      </c>
      <c r="HQ28">
        <v>1.8656900000000001</v>
      </c>
      <c r="HR28">
        <v>1.8702700000000001</v>
      </c>
      <c r="HS28">
        <v>1.87317</v>
      </c>
      <c r="HT28">
        <v>1.8754299999999999</v>
      </c>
      <c r="HU28">
        <v>1.8678300000000001</v>
      </c>
      <c r="HV28">
        <v>1.86965</v>
      </c>
      <c r="HW28">
        <v>1.86646</v>
      </c>
      <c r="HX28">
        <v>1.87073</v>
      </c>
      <c r="HY28">
        <v>5</v>
      </c>
      <c r="HZ28">
        <v>0</v>
      </c>
      <c r="IA28">
        <v>0</v>
      </c>
      <c r="IB28">
        <v>0</v>
      </c>
      <c r="IC28" t="s">
        <v>429</v>
      </c>
      <c r="ID28" t="s">
        <v>430</v>
      </c>
      <c r="IE28" t="s">
        <v>431</v>
      </c>
      <c r="IF28" t="s">
        <v>431</v>
      </c>
      <c r="IG28" t="s">
        <v>431</v>
      </c>
      <c r="IH28" t="s">
        <v>431</v>
      </c>
      <c r="II28">
        <v>0</v>
      </c>
      <c r="IJ28">
        <v>100</v>
      </c>
      <c r="IK28">
        <v>100</v>
      </c>
      <c r="IL28">
        <v>-0.14299999999999999</v>
      </c>
      <c r="IM28">
        <v>-0.08</v>
      </c>
      <c r="IN28">
        <v>-0.1145000000000209</v>
      </c>
      <c r="IO28">
        <v>0</v>
      </c>
      <c r="IP28">
        <v>0</v>
      </c>
      <c r="IQ28">
        <v>0</v>
      </c>
      <c r="IR28">
        <v>-0.11597500000000149</v>
      </c>
      <c r="IS28">
        <v>0</v>
      </c>
      <c r="IT28">
        <v>0</v>
      </c>
      <c r="IU28">
        <v>0</v>
      </c>
      <c r="IV28">
        <v>-1</v>
      </c>
      <c r="IW28">
        <v>-1</v>
      </c>
      <c r="IX28">
        <v>-1</v>
      </c>
      <c r="IY28">
        <v>-1</v>
      </c>
      <c r="IZ28">
        <v>13.3</v>
      </c>
      <c r="JA28">
        <v>13</v>
      </c>
      <c r="JB28">
        <v>1.0644499999999999</v>
      </c>
      <c r="JC28">
        <v>2.6684600000000001</v>
      </c>
      <c r="JD28">
        <v>1.64551</v>
      </c>
      <c r="JE28">
        <v>2.3303199999999999</v>
      </c>
      <c r="JF28">
        <v>1.64429</v>
      </c>
      <c r="JG28">
        <v>2.4182100000000002</v>
      </c>
      <c r="JH28">
        <v>33.445599999999999</v>
      </c>
      <c r="JI28">
        <v>15.5943</v>
      </c>
      <c r="JJ28">
        <v>18</v>
      </c>
      <c r="JK28">
        <v>397.99</v>
      </c>
      <c r="JL28">
        <v>662.40499999999997</v>
      </c>
      <c r="JM28">
        <v>22.961400000000001</v>
      </c>
      <c r="JN28">
        <v>30.070399999999999</v>
      </c>
      <c r="JO28">
        <v>30.000499999999999</v>
      </c>
      <c r="JP28">
        <v>29.998999999999999</v>
      </c>
      <c r="JQ28">
        <v>29.9437</v>
      </c>
      <c r="JR28">
        <v>21.4056</v>
      </c>
      <c r="JS28">
        <v>42.389200000000002</v>
      </c>
      <c r="JT28">
        <v>0</v>
      </c>
      <c r="JU28">
        <v>22.941099999999999</v>
      </c>
      <c r="JV28">
        <v>405</v>
      </c>
      <c r="JW28">
        <v>11.4224</v>
      </c>
      <c r="JX28">
        <v>99.162099999999995</v>
      </c>
      <c r="JY28">
        <v>97.671599999999998</v>
      </c>
    </row>
    <row r="29" spans="1:285" x14ac:dyDescent="0.35">
      <c r="A29">
        <v>8</v>
      </c>
      <c r="B29">
        <v>1723128210.5</v>
      </c>
      <c r="C29">
        <v>2388</v>
      </c>
      <c r="D29" t="s">
        <v>579</v>
      </c>
      <c r="E29" t="s">
        <v>580</v>
      </c>
      <c r="F29" t="s">
        <v>420</v>
      </c>
      <c r="G29" t="s">
        <v>576</v>
      </c>
      <c r="H29" t="s">
        <v>434</v>
      </c>
      <c r="I29" t="s">
        <v>558</v>
      </c>
      <c r="J29">
        <v>1723128210.5</v>
      </c>
      <c r="K29">
        <f t="shared" si="0"/>
        <v>8.2390956373390618E-3</v>
      </c>
      <c r="L29">
        <f t="shared" si="1"/>
        <v>8.2390956373390623</v>
      </c>
      <c r="M29">
        <f t="shared" si="2"/>
        <v>26.873333549129555</v>
      </c>
      <c r="N29">
        <f t="shared" si="3"/>
        <v>360.238</v>
      </c>
      <c r="O29">
        <f t="shared" si="4"/>
        <v>295.16798354759391</v>
      </c>
      <c r="P29">
        <f t="shared" si="5"/>
        <v>29.265549300987793</v>
      </c>
      <c r="Q29">
        <f t="shared" si="6"/>
        <v>35.717162892734002</v>
      </c>
      <c r="R29">
        <f t="shared" si="7"/>
        <v>0.85796253499104747</v>
      </c>
      <c r="S29">
        <f t="shared" si="8"/>
        <v>2.2403180179767164</v>
      </c>
      <c r="T29">
        <f t="shared" si="9"/>
        <v>0.70925715775710296</v>
      </c>
      <c r="U29">
        <f t="shared" si="10"/>
        <v>0.45448443770759855</v>
      </c>
      <c r="V29">
        <f t="shared" si="11"/>
        <v>142.28229228526774</v>
      </c>
      <c r="W29">
        <f t="shared" si="12"/>
        <v>24.344996099773088</v>
      </c>
      <c r="X29">
        <f t="shared" si="13"/>
        <v>24.727699999999999</v>
      </c>
      <c r="Y29">
        <f t="shared" si="14"/>
        <v>3.1284225149541931</v>
      </c>
      <c r="Z29">
        <f t="shared" si="15"/>
        <v>59.408526763960786</v>
      </c>
      <c r="AA29">
        <f t="shared" si="16"/>
        <v>2.0064840388203002</v>
      </c>
      <c r="AB29">
        <f t="shared" si="17"/>
        <v>3.3774344325897352</v>
      </c>
      <c r="AC29">
        <f t="shared" si="18"/>
        <v>1.1219384761338929</v>
      </c>
      <c r="AD29">
        <f t="shared" si="19"/>
        <v>-363.34411760665262</v>
      </c>
      <c r="AE29">
        <f t="shared" si="20"/>
        <v>155.58882818588404</v>
      </c>
      <c r="AF29">
        <f t="shared" si="21"/>
        <v>14.745357032591073</v>
      </c>
      <c r="AG29">
        <f t="shared" si="22"/>
        <v>-50.72764010290976</v>
      </c>
      <c r="AH29">
        <v>0</v>
      </c>
      <c r="AI29">
        <v>0</v>
      </c>
      <c r="AJ29">
        <f t="shared" si="23"/>
        <v>1</v>
      </c>
      <c r="AK29">
        <f t="shared" si="24"/>
        <v>0</v>
      </c>
      <c r="AL29">
        <f t="shared" si="25"/>
        <v>52363.517142388482</v>
      </c>
      <c r="AM29" t="s">
        <v>424</v>
      </c>
      <c r="AN29">
        <v>0</v>
      </c>
      <c r="AO29">
        <v>0</v>
      </c>
      <c r="AP29">
        <v>0</v>
      </c>
      <c r="AQ29" t="e">
        <f t="shared" si="26"/>
        <v>#DIV/0!</v>
      </c>
      <c r="AR29">
        <v>-1</v>
      </c>
      <c r="AS29" t="s">
        <v>581</v>
      </c>
      <c r="AT29">
        <v>10267.700000000001</v>
      </c>
      <c r="AU29">
        <v>979.4619230769232</v>
      </c>
      <c r="AV29">
        <v>2052.7243782944238</v>
      </c>
      <c r="AW29">
        <f t="shared" si="27"/>
        <v>0.5228478146244151</v>
      </c>
      <c r="AX29">
        <v>0.5</v>
      </c>
      <c r="AY29">
        <f t="shared" si="28"/>
        <v>737.83456968148585</v>
      </c>
      <c r="AZ29">
        <f t="shared" si="29"/>
        <v>26.873333549129555</v>
      </c>
      <c r="BA29">
        <f t="shared" si="30"/>
        <v>192.8875961561553</v>
      </c>
      <c r="BB29">
        <f t="shared" si="31"/>
        <v>3.7777212798747191E-2</v>
      </c>
      <c r="BC29">
        <f t="shared" si="32"/>
        <v>-1</v>
      </c>
      <c r="BD29" t="e">
        <f t="shared" si="33"/>
        <v>#DIV/0!</v>
      </c>
      <c r="BE29" t="s">
        <v>424</v>
      </c>
      <c r="BF29">
        <v>0</v>
      </c>
      <c r="BG29" t="e">
        <f t="shared" si="34"/>
        <v>#DIV/0!</v>
      </c>
      <c r="BH29" t="e">
        <f t="shared" si="35"/>
        <v>#DIV/0!</v>
      </c>
      <c r="BI29" t="e">
        <f t="shared" si="36"/>
        <v>#DIV/0!</v>
      </c>
      <c r="BJ29" t="e">
        <f t="shared" si="37"/>
        <v>#DIV/0!</v>
      </c>
      <c r="BK29">
        <f t="shared" si="38"/>
        <v>0.5228478146244151</v>
      </c>
      <c r="BL29" t="e">
        <f t="shared" si="39"/>
        <v>#DIV/0!</v>
      </c>
      <c r="BM29" t="e">
        <f t="shared" si="40"/>
        <v>#DIV/0!</v>
      </c>
      <c r="BN29" t="e">
        <f t="shared" si="41"/>
        <v>#DIV/0!</v>
      </c>
      <c r="BO29">
        <v>8396</v>
      </c>
      <c r="BP29">
        <v>290.00000000000011</v>
      </c>
      <c r="BQ29">
        <v>1860.43</v>
      </c>
      <c r="BR29">
        <v>115</v>
      </c>
      <c r="BS29">
        <v>10267.700000000001</v>
      </c>
      <c r="BT29">
        <v>1854.64</v>
      </c>
      <c r="BU29">
        <v>5.79</v>
      </c>
      <c r="BV29">
        <v>300.00000000000011</v>
      </c>
      <c r="BW29">
        <v>24.1</v>
      </c>
      <c r="BX29">
        <v>2052.7243782944238</v>
      </c>
      <c r="BY29">
        <v>2.6418276037547299</v>
      </c>
      <c r="BZ29">
        <v>-203.39180286582021</v>
      </c>
      <c r="CA29">
        <v>2.3757006784924881</v>
      </c>
      <c r="CB29">
        <v>0.99619443892767745</v>
      </c>
      <c r="CC29">
        <v>-7.7384560622914388E-3</v>
      </c>
      <c r="CD29">
        <v>289.99999999999989</v>
      </c>
      <c r="CE29">
        <v>1844.57</v>
      </c>
      <c r="CF29">
        <v>685</v>
      </c>
      <c r="CG29">
        <v>10219.200000000001</v>
      </c>
      <c r="CH29">
        <v>1853.7</v>
      </c>
      <c r="CI29">
        <v>-9.1300000000000008</v>
      </c>
      <c r="CW29">
        <f t="shared" si="42"/>
        <v>876.94200000000001</v>
      </c>
      <c r="CX29">
        <f t="shared" si="43"/>
        <v>737.83456968148585</v>
      </c>
      <c r="CY29">
        <f t="shared" si="44"/>
        <v>0.84137214283440165</v>
      </c>
      <c r="CZ29">
        <f t="shared" si="45"/>
        <v>0.16224823567039523</v>
      </c>
      <c r="DA29">
        <v>6</v>
      </c>
      <c r="DB29">
        <v>0.5</v>
      </c>
      <c r="DC29" t="s">
        <v>426</v>
      </c>
      <c r="DD29">
        <v>2</v>
      </c>
      <c r="DE29">
        <v>1723128210.5</v>
      </c>
      <c r="DF29">
        <v>360.238</v>
      </c>
      <c r="DG29">
        <v>405.00799999999998</v>
      </c>
      <c r="DH29">
        <v>20.237100000000002</v>
      </c>
      <c r="DI29">
        <v>8.1264099999999999</v>
      </c>
      <c r="DJ29">
        <v>360.32799999999997</v>
      </c>
      <c r="DK29">
        <v>20.3431</v>
      </c>
      <c r="DL29">
        <v>399.92899999999997</v>
      </c>
      <c r="DM29">
        <v>99.048299999999998</v>
      </c>
      <c r="DN29">
        <v>0.100493</v>
      </c>
      <c r="DO29">
        <v>26.015899999999998</v>
      </c>
      <c r="DP29">
        <v>24.727699999999999</v>
      </c>
      <c r="DQ29">
        <v>999.9</v>
      </c>
      <c r="DR29">
        <v>0</v>
      </c>
      <c r="DS29">
        <v>0</v>
      </c>
      <c r="DT29">
        <v>9963.75</v>
      </c>
      <c r="DU29">
        <v>0</v>
      </c>
      <c r="DV29">
        <v>89.810299999999998</v>
      </c>
      <c r="DW29">
        <v>-44.823500000000003</v>
      </c>
      <c r="DX29">
        <v>367.63400000000001</v>
      </c>
      <c r="DY29">
        <v>408.32600000000002</v>
      </c>
      <c r="DZ29">
        <v>12.136699999999999</v>
      </c>
      <c r="EA29">
        <v>405.00799999999998</v>
      </c>
      <c r="EB29">
        <v>8.1264099999999999</v>
      </c>
      <c r="EC29">
        <v>2.0070199999999998</v>
      </c>
      <c r="ED29">
        <v>0.80490600000000001</v>
      </c>
      <c r="EE29">
        <v>17.4998</v>
      </c>
      <c r="EF29">
        <v>3.7941199999999999</v>
      </c>
      <c r="EG29">
        <v>876.94200000000001</v>
      </c>
      <c r="EH29">
        <v>0.95400300000000005</v>
      </c>
      <c r="EI29">
        <v>4.5996700000000001E-2</v>
      </c>
      <c r="EJ29">
        <v>0</v>
      </c>
      <c r="EK29">
        <v>976.56200000000001</v>
      </c>
      <c r="EL29">
        <v>4.9995200000000004</v>
      </c>
      <c r="EM29">
        <v>10663.3</v>
      </c>
      <c r="EN29">
        <v>7853.71</v>
      </c>
      <c r="EO29">
        <v>43.936999999999998</v>
      </c>
      <c r="EP29">
        <v>47</v>
      </c>
      <c r="EQ29">
        <v>45.311999999999998</v>
      </c>
      <c r="ER29">
        <v>47.061999999999998</v>
      </c>
      <c r="ES29">
        <v>46.061999999999998</v>
      </c>
      <c r="ET29">
        <v>831.84</v>
      </c>
      <c r="EU29">
        <v>40.11</v>
      </c>
      <c r="EV29">
        <v>0</v>
      </c>
      <c r="EW29">
        <v>326.90000009536737</v>
      </c>
      <c r="EX29">
        <v>0</v>
      </c>
      <c r="EY29">
        <v>979.4619230769232</v>
      </c>
      <c r="EZ29">
        <v>-21.155350403077819</v>
      </c>
      <c r="FA29">
        <v>-49.135042453710433</v>
      </c>
      <c r="FB29">
        <v>10645.276923076921</v>
      </c>
      <c r="FC29">
        <v>15</v>
      </c>
      <c r="FD29">
        <v>1723128251</v>
      </c>
      <c r="FE29" t="s">
        <v>582</v>
      </c>
      <c r="FF29">
        <v>1723128232.5</v>
      </c>
      <c r="FG29">
        <v>1723128251</v>
      </c>
      <c r="FH29">
        <v>6</v>
      </c>
      <c r="FI29">
        <v>5.2999999999999999E-2</v>
      </c>
      <c r="FJ29">
        <v>-2.5999999999999999E-2</v>
      </c>
      <c r="FK29">
        <v>-0.09</v>
      </c>
      <c r="FL29">
        <v>-0.106</v>
      </c>
      <c r="FM29">
        <v>405</v>
      </c>
      <c r="FN29">
        <v>8</v>
      </c>
      <c r="FO29">
        <v>0.05</v>
      </c>
      <c r="FP29">
        <v>0.01</v>
      </c>
      <c r="FQ29">
        <v>26.631016390697209</v>
      </c>
      <c r="FR29">
        <v>1.0492324317630639</v>
      </c>
      <c r="FS29">
        <v>0.15781508826579421</v>
      </c>
      <c r="FT29">
        <v>1</v>
      </c>
      <c r="FU29">
        <v>982.54883999999981</v>
      </c>
      <c r="FV29">
        <v>-22.249863155091141</v>
      </c>
      <c r="FW29">
        <v>3.2224359566017742</v>
      </c>
      <c r="FX29">
        <v>-1</v>
      </c>
      <c r="FY29">
        <v>0.8384083715868722</v>
      </c>
      <c r="FZ29">
        <v>-4.6939022326929362E-2</v>
      </c>
      <c r="GA29">
        <v>6.9397151013143058E-3</v>
      </c>
      <c r="GB29">
        <v>1</v>
      </c>
      <c r="GC29">
        <v>2</v>
      </c>
      <c r="GD29">
        <v>2</v>
      </c>
      <c r="GE29" t="s">
        <v>428</v>
      </c>
      <c r="GF29">
        <v>3.0306000000000002</v>
      </c>
      <c r="GG29">
        <v>2.75183</v>
      </c>
      <c r="GH29">
        <v>8.8529300000000005E-2</v>
      </c>
      <c r="GI29">
        <v>9.8616499999999996E-2</v>
      </c>
      <c r="GJ29">
        <v>9.8595500000000003E-2</v>
      </c>
      <c r="GK29">
        <v>4.9742599999999998E-2</v>
      </c>
      <c r="GL29">
        <v>24509.1</v>
      </c>
      <c r="GM29">
        <v>21193.200000000001</v>
      </c>
      <c r="GN29">
        <v>24789.3</v>
      </c>
      <c r="GO29">
        <v>22551.1</v>
      </c>
      <c r="GP29">
        <v>30402.5</v>
      </c>
      <c r="GQ29">
        <v>29783.4</v>
      </c>
      <c r="GR29">
        <v>34549.4</v>
      </c>
      <c r="GS29">
        <v>32162.1</v>
      </c>
      <c r="GT29">
        <v>1.7825500000000001</v>
      </c>
      <c r="GU29">
        <v>2.1840299999999999</v>
      </c>
      <c r="GV29">
        <v>-4.5049899999999997E-2</v>
      </c>
      <c r="GW29">
        <v>0</v>
      </c>
      <c r="GX29">
        <v>25.466699999999999</v>
      </c>
      <c r="GY29">
        <v>999.9</v>
      </c>
      <c r="GZ29">
        <v>48.2</v>
      </c>
      <c r="HA29">
        <v>30.1</v>
      </c>
      <c r="HB29">
        <v>20.850999999999999</v>
      </c>
      <c r="HC29">
        <v>55.790199999999999</v>
      </c>
      <c r="HD29">
        <v>32.6282</v>
      </c>
      <c r="HE29">
        <v>1</v>
      </c>
      <c r="HF29">
        <v>0.23103199999999999</v>
      </c>
      <c r="HG29">
        <v>2.7120500000000001</v>
      </c>
      <c r="HH29">
        <v>20.372399999999999</v>
      </c>
      <c r="HI29">
        <v>5.242</v>
      </c>
      <c r="HJ29">
        <v>12.0237</v>
      </c>
      <c r="HK29">
        <v>4.9579000000000004</v>
      </c>
      <c r="HL29">
        <v>3.306</v>
      </c>
      <c r="HM29">
        <v>9999</v>
      </c>
      <c r="HN29">
        <v>9999</v>
      </c>
      <c r="HO29">
        <v>9999</v>
      </c>
      <c r="HP29">
        <v>380.3</v>
      </c>
      <c r="HQ29">
        <v>1.86572</v>
      </c>
      <c r="HR29">
        <v>1.87029</v>
      </c>
      <c r="HS29">
        <v>1.87317</v>
      </c>
      <c r="HT29">
        <v>1.8754500000000001</v>
      </c>
      <c r="HU29">
        <v>1.8678600000000001</v>
      </c>
      <c r="HV29">
        <v>1.86965</v>
      </c>
      <c r="HW29">
        <v>1.8664700000000001</v>
      </c>
      <c r="HX29">
        <v>1.87073</v>
      </c>
      <c r="HY29">
        <v>5</v>
      </c>
      <c r="HZ29">
        <v>0</v>
      </c>
      <c r="IA29">
        <v>0</v>
      </c>
      <c r="IB29">
        <v>0</v>
      </c>
      <c r="IC29" t="s">
        <v>429</v>
      </c>
      <c r="ID29" t="s">
        <v>430</v>
      </c>
      <c r="IE29" t="s">
        <v>431</v>
      </c>
      <c r="IF29" t="s">
        <v>431</v>
      </c>
      <c r="IG29" t="s">
        <v>431</v>
      </c>
      <c r="IH29" t="s">
        <v>431</v>
      </c>
      <c r="II29">
        <v>0</v>
      </c>
      <c r="IJ29">
        <v>100</v>
      </c>
      <c r="IK29">
        <v>100</v>
      </c>
      <c r="IL29">
        <v>-0.09</v>
      </c>
      <c r="IM29">
        <v>-0.106</v>
      </c>
      <c r="IN29">
        <v>-0.1428499999998962</v>
      </c>
      <c r="IO29">
        <v>0</v>
      </c>
      <c r="IP29">
        <v>0</v>
      </c>
      <c r="IQ29">
        <v>0</v>
      </c>
      <c r="IR29">
        <v>-8.0080000000000595E-2</v>
      </c>
      <c r="IS29">
        <v>0</v>
      </c>
      <c r="IT29">
        <v>0</v>
      </c>
      <c r="IU29">
        <v>0</v>
      </c>
      <c r="IV29">
        <v>-1</v>
      </c>
      <c r="IW29">
        <v>-1</v>
      </c>
      <c r="IX29">
        <v>-1</v>
      </c>
      <c r="IY29">
        <v>-1</v>
      </c>
      <c r="IZ29">
        <v>5.0999999999999996</v>
      </c>
      <c r="JA29">
        <v>4.9000000000000004</v>
      </c>
      <c r="JB29">
        <v>1.0632299999999999</v>
      </c>
      <c r="JC29">
        <v>2.67944</v>
      </c>
      <c r="JD29">
        <v>1.64551</v>
      </c>
      <c r="JE29">
        <v>2.3290999999999999</v>
      </c>
      <c r="JF29">
        <v>1.64429</v>
      </c>
      <c r="JG29">
        <v>2.2863799999999999</v>
      </c>
      <c r="JH29">
        <v>33.692999999999998</v>
      </c>
      <c r="JI29">
        <v>15.532999999999999</v>
      </c>
      <c r="JJ29">
        <v>18</v>
      </c>
      <c r="JK29">
        <v>394.90199999999999</v>
      </c>
      <c r="JL29">
        <v>658.07</v>
      </c>
      <c r="JM29">
        <v>22.4892</v>
      </c>
      <c r="JN29">
        <v>30.4254</v>
      </c>
      <c r="JO29">
        <v>30.000499999999999</v>
      </c>
      <c r="JP29">
        <v>30.348500000000001</v>
      </c>
      <c r="JQ29">
        <v>30.295300000000001</v>
      </c>
      <c r="JR29">
        <v>21.364699999999999</v>
      </c>
      <c r="JS29">
        <v>56.7836</v>
      </c>
      <c r="JT29">
        <v>0</v>
      </c>
      <c r="JU29">
        <v>22.477599999999999</v>
      </c>
      <c r="JV29">
        <v>405</v>
      </c>
      <c r="JW29">
        <v>8.2304600000000008</v>
      </c>
      <c r="JX29">
        <v>99.096400000000003</v>
      </c>
      <c r="JY29">
        <v>97.623699999999999</v>
      </c>
    </row>
    <row r="30" spans="1:285" x14ac:dyDescent="0.35">
      <c r="A30">
        <v>8</v>
      </c>
      <c r="B30">
        <v>1723125121.5999999</v>
      </c>
      <c r="C30">
        <v>0</v>
      </c>
      <c r="D30" t="s">
        <v>679</v>
      </c>
      <c r="E30" t="s">
        <v>680</v>
      </c>
      <c r="F30" t="s">
        <v>420</v>
      </c>
      <c r="G30" t="s">
        <v>681</v>
      </c>
      <c r="H30" t="s">
        <v>422</v>
      </c>
      <c r="I30" t="s">
        <v>682</v>
      </c>
      <c r="J30">
        <v>1723125121.5999999</v>
      </c>
      <c r="K30">
        <f t="shared" si="0"/>
        <v>1.121099276594162E-2</v>
      </c>
      <c r="L30">
        <f t="shared" si="1"/>
        <v>11.21099276594162</v>
      </c>
      <c r="M30">
        <f t="shared" si="2"/>
        <v>24.686220865759353</v>
      </c>
      <c r="N30">
        <f t="shared" si="3"/>
        <v>361.31299999999999</v>
      </c>
      <c r="O30">
        <f t="shared" si="4"/>
        <v>325.6114338497087</v>
      </c>
      <c r="P30">
        <f t="shared" si="5"/>
        <v>32.254255813329827</v>
      </c>
      <c r="Q30">
        <f t="shared" si="6"/>
        <v>35.790763834358103</v>
      </c>
      <c r="R30">
        <f t="shared" si="7"/>
        <v>1.7380081092393624</v>
      </c>
      <c r="S30">
        <f t="shared" si="8"/>
        <v>2.250753049566828</v>
      </c>
      <c r="T30">
        <f t="shared" si="9"/>
        <v>1.2256470348890434</v>
      </c>
      <c r="U30">
        <f t="shared" si="10"/>
        <v>0.79931432629448806</v>
      </c>
      <c r="V30">
        <f t="shared" si="11"/>
        <v>142.28694401614536</v>
      </c>
      <c r="W30">
        <f t="shared" si="12"/>
        <v>21.293631850524719</v>
      </c>
      <c r="X30">
        <f t="shared" si="13"/>
        <v>21.9316</v>
      </c>
      <c r="Y30">
        <f t="shared" si="14"/>
        <v>2.6424578726948975</v>
      </c>
      <c r="Z30">
        <f t="shared" si="15"/>
        <v>58.829561434460921</v>
      </c>
      <c r="AA30">
        <f t="shared" si="16"/>
        <v>1.7564975613587701</v>
      </c>
      <c r="AB30">
        <f t="shared" si="17"/>
        <v>2.9857396834678029</v>
      </c>
      <c r="AC30">
        <f t="shared" si="18"/>
        <v>0.8859603113361274</v>
      </c>
      <c r="AD30">
        <f t="shared" si="19"/>
        <v>-494.40478097802549</v>
      </c>
      <c r="AE30">
        <f t="shared" si="20"/>
        <v>244.74802098943383</v>
      </c>
      <c r="AF30">
        <f t="shared" si="21"/>
        <v>22.527813467666373</v>
      </c>
      <c r="AG30">
        <f t="shared" si="22"/>
        <v>-84.842002504779941</v>
      </c>
      <c r="AH30">
        <v>0</v>
      </c>
      <c r="AI30">
        <v>0</v>
      </c>
      <c r="AJ30">
        <f t="shared" si="23"/>
        <v>1</v>
      </c>
      <c r="AK30">
        <f t="shared" si="24"/>
        <v>0</v>
      </c>
      <c r="AL30">
        <f t="shared" si="25"/>
        <v>53072.551866501926</v>
      </c>
      <c r="AM30" t="s">
        <v>424</v>
      </c>
      <c r="AN30">
        <v>0</v>
      </c>
      <c r="AO30">
        <v>0</v>
      </c>
      <c r="AP30">
        <v>0</v>
      </c>
      <c r="AQ30" t="e">
        <f t="shared" si="26"/>
        <v>#DIV/0!</v>
      </c>
      <c r="AR30">
        <v>-1</v>
      </c>
      <c r="AS30" t="s">
        <v>683</v>
      </c>
      <c r="AT30">
        <v>10272.1</v>
      </c>
      <c r="AU30">
        <v>1101.447307692308</v>
      </c>
      <c r="AV30">
        <v>1917.99656884094</v>
      </c>
      <c r="AW30">
        <f t="shared" si="27"/>
        <v>0.42573030338739293</v>
      </c>
      <c r="AX30">
        <v>0.5</v>
      </c>
      <c r="AY30">
        <f t="shared" si="28"/>
        <v>737.85894177002342</v>
      </c>
      <c r="AZ30">
        <f t="shared" si="29"/>
        <v>24.686220865759353</v>
      </c>
      <c r="BA30">
        <f t="shared" si="30"/>
        <v>157.06445556842638</v>
      </c>
      <c r="BB30">
        <f t="shared" si="31"/>
        <v>3.4811831112518059E-2</v>
      </c>
      <c r="BC30">
        <f t="shared" si="32"/>
        <v>-1</v>
      </c>
      <c r="BD30" t="e">
        <f t="shared" si="33"/>
        <v>#DIV/0!</v>
      </c>
      <c r="BE30" t="s">
        <v>424</v>
      </c>
      <c r="BF30">
        <v>0</v>
      </c>
      <c r="BG30" t="e">
        <f t="shared" si="34"/>
        <v>#DIV/0!</v>
      </c>
      <c r="BH30" t="e">
        <f t="shared" si="35"/>
        <v>#DIV/0!</v>
      </c>
      <c r="BI30" t="e">
        <f t="shared" si="36"/>
        <v>#DIV/0!</v>
      </c>
      <c r="BJ30" t="e">
        <f t="shared" si="37"/>
        <v>#DIV/0!</v>
      </c>
      <c r="BK30">
        <f t="shared" si="38"/>
        <v>0.42573030338739293</v>
      </c>
      <c r="BL30" t="e">
        <f t="shared" si="39"/>
        <v>#DIV/0!</v>
      </c>
      <c r="BM30" t="e">
        <f t="shared" si="40"/>
        <v>#DIV/0!</v>
      </c>
      <c r="BN30" t="e">
        <f t="shared" si="41"/>
        <v>#DIV/0!</v>
      </c>
      <c r="BO30">
        <v>7872</v>
      </c>
      <c r="BP30">
        <v>290.00000000000011</v>
      </c>
      <c r="BQ30">
        <v>1807.34</v>
      </c>
      <c r="BR30">
        <v>165</v>
      </c>
      <c r="BS30">
        <v>10272.1</v>
      </c>
      <c r="BT30">
        <v>1804.95</v>
      </c>
      <c r="BU30">
        <v>2.39</v>
      </c>
      <c r="BV30">
        <v>300.00000000000011</v>
      </c>
      <c r="BW30">
        <v>24</v>
      </c>
      <c r="BX30">
        <v>1917.99656884094</v>
      </c>
      <c r="BY30">
        <v>2.4239597159610131</v>
      </c>
      <c r="BZ30">
        <v>-116.12456226814351</v>
      </c>
      <c r="CA30">
        <v>2.1843519661451869</v>
      </c>
      <c r="CB30">
        <v>0.99018989675832281</v>
      </c>
      <c r="CC30">
        <v>-7.777809788654064E-3</v>
      </c>
      <c r="CD30">
        <v>289.99999999999989</v>
      </c>
      <c r="CE30">
        <v>1803.26</v>
      </c>
      <c r="CF30">
        <v>685</v>
      </c>
      <c r="CG30">
        <v>10250.700000000001</v>
      </c>
      <c r="CH30">
        <v>1804.71</v>
      </c>
      <c r="CI30">
        <v>-1.45</v>
      </c>
      <c r="CW30">
        <f t="shared" si="42"/>
        <v>876.971</v>
      </c>
      <c r="CX30">
        <f t="shared" si="43"/>
        <v>737.85894177002342</v>
      </c>
      <c r="CY30">
        <f t="shared" si="44"/>
        <v>0.84137211124429823</v>
      </c>
      <c r="CZ30">
        <f t="shared" si="45"/>
        <v>0.16224817470149566</v>
      </c>
      <c r="DA30">
        <v>6</v>
      </c>
      <c r="DB30">
        <v>0.5</v>
      </c>
      <c r="DC30" t="s">
        <v>426</v>
      </c>
      <c r="DD30">
        <v>2</v>
      </c>
      <c r="DE30">
        <v>1723125121.5999999</v>
      </c>
      <c r="DF30">
        <v>361.31299999999999</v>
      </c>
      <c r="DG30">
        <v>404.42599999999999</v>
      </c>
      <c r="DH30">
        <v>17.732099999999999</v>
      </c>
      <c r="DI30">
        <v>1.2108699999999999</v>
      </c>
      <c r="DJ30">
        <v>361.17099999999999</v>
      </c>
      <c r="DK30">
        <v>17.864100000000001</v>
      </c>
      <c r="DL30">
        <v>399.92899999999997</v>
      </c>
      <c r="DM30">
        <v>98.957800000000006</v>
      </c>
      <c r="DN30">
        <v>9.9703700000000006E-2</v>
      </c>
      <c r="DO30">
        <v>23.948599999999999</v>
      </c>
      <c r="DP30">
        <v>21.9316</v>
      </c>
      <c r="DQ30">
        <v>999.9</v>
      </c>
      <c r="DR30">
        <v>0</v>
      </c>
      <c r="DS30">
        <v>0</v>
      </c>
      <c r="DT30">
        <v>10041.200000000001</v>
      </c>
      <c r="DU30">
        <v>0</v>
      </c>
      <c r="DV30">
        <v>1161.04</v>
      </c>
      <c r="DW30">
        <v>-42.202100000000002</v>
      </c>
      <c r="DX30">
        <v>368.77699999999999</v>
      </c>
      <c r="DY30">
        <v>404.91699999999997</v>
      </c>
      <c r="DZ30">
        <v>16.559200000000001</v>
      </c>
      <c r="EA30">
        <v>404.42599999999999</v>
      </c>
      <c r="EB30">
        <v>1.2108699999999999</v>
      </c>
      <c r="EC30">
        <v>1.7584900000000001</v>
      </c>
      <c r="ED30">
        <v>0.119825</v>
      </c>
      <c r="EE30">
        <v>15.422599999999999</v>
      </c>
      <c r="EF30">
        <v>-20.569199999999999</v>
      </c>
      <c r="EG30">
        <v>876.971</v>
      </c>
      <c r="EH30">
        <v>0.95400499999999999</v>
      </c>
      <c r="EI30">
        <v>4.5994699999999999E-2</v>
      </c>
      <c r="EJ30">
        <v>0</v>
      </c>
      <c r="EK30">
        <v>1099.76</v>
      </c>
      <c r="EL30">
        <v>4.9997100000000003</v>
      </c>
      <c r="EM30">
        <v>10727.9</v>
      </c>
      <c r="EN30">
        <v>7315.88</v>
      </c>
      <c r="EO30">
        <v>42.186999999999998</v>
      </c>
      <c r="EP30">
        <v>44.875</v>
      </c>
      <c r="EQ30">
        <v>43.625</v>
      </c>
      <c r="ER30">
        <v>44.561999999999998</v>
      </c>
      <c r="ES30">
        <v>44.436999999999998</v>
      </c>
      <c r="ET30">
        <v>831.86</v>
      </c>
      <c r="EU30">
        <v>40.11</v>
      </c>
      <c r="EV30">
        <v>0</v>
      </c>
      <c r="EW30">
        <v>1723125120.7</v>
      </c>
      <c r="EX30">
        <v>0</v>
      </c>
      <c r="EY30">
        <v>1101.447307692308</v>
      </c>
      <c r="EZ30">
        <v>-14.72307692958622</v>
      </c>
      <c r="FA30">
        <v>-99.381196572410289</v>
      </c>
      <c r="FB30">
        <v>10742.84230769231</v>
      </c>
      <c r="FC30">
        <v>15</v>
      </c>
      <c r="FD30">
        <v>1723125162.0999999</v>
      </c>
      <c r="FE30" t="s">
        <v>684</v>
      </c>
      <c r="FF30">
        <v>1723125143.5999999</v>
      </c>
      <c r="FG30">
        <v>1723125162.0999999</v>
      </c>
      <c r="FH30">
        <v>1</v>
      </c>
      <c r="FI30">
        <v>-0.91100000000000003</v>
      </c>
      <c r="FJ30">
        <v>-3.7999999999999999E-2</v>
      </c>
      <c r="FK30">
        <v>0.14199999999999999</v>
      </c>
      <c r="FL30">
        <v>-0.13200000000000001</v>
      </c>
      <c r="FM30">
        <v>403</v>
      </c>
      <c r="FN30">
        <v>1</v>
      </c>
      <c r="FO30">
        <v>0.05</v>
      </c>
      <c r="FP30">
        <v>0.01</v>
      </c>
      <c r="FQ30">
        <v>24.27884276083968</v>
      </c>
      <c r="FR30">
        <v>-0.39454083440150162</v>
      </c>
      <c r="FS30">
        <v>7.7871450132153186E-2</v>
      </c>
      <c r="FT30">
        <v>1</v>
      </c>
      <c r="FU30">
        <v>1104.0074509803919</v>
      </c>
      <c r="FV30">
        <v>-19.581357468268529</v>
      </c>
      <c r="FW30">
        <v>2.92468657153458</v>
      </c>
      <c r="FX30">
        <v>-1</v>
      </c>
      <c r="FY30">
        <v>1.599513857317759</v>
      </c>
      <c r="FZ30">
        <v>1.813274080160876E-2</v>
      </c>
      <c r="GA30">
        <v>7.899019947434879E-3</v>
      </c>
      <c r="GB30">
        <v>1</v>
      </c>
      <c r="GC30">
        <v>2</v>
      </c>
      <c r="GD30">
        <v>2</v>
      </c>
      <c r="GE30" t="s">
        <v>428</v>
      </c>
      <c r="GF30">
        <v>2.9993099999999999</v>
      </c>
      <c r="GG30">
        <v>2.7397100000000001</v>
      </c>
      <c r="GH30">
        <v>8.3984000000000003E-2</v>
      </c>
      <c r="GI30">
        <v>9.06777E-2</v>
      </c>
      <c r="GJ30">
        <v>9.1862299999999994E-2</v>
      </c>
      <c r="GK30">
        <v>9.1715700000000004E-3</v>
      </c>
      <c r="GL30">
        <v>24354.9</v>
      </c>
      <c r="GM30">
        <v>21627.7</v>
      </c>
      <c r="GN30">
        <v>24423.8</v>
      </c>
      <c r="GO30">
        <v>22434.799999999999</v>
      </c>
      <c r="GP30">
        <v>31174.2</v>
      </c>
      <c r="GQ30">
        <v>30992.1</v>
      </c>
      <c r="GR30">
        <v>35332.9</v>
      </c>
      <c r="GS30">
        <v>32243.9</v>
      </c>
      <c r="GT30">
        <v>1.7676799999999999</v>
      </c>
      <c r="GU30">
        <v>2.1044800000000001</v>
      </c>
      <c r="GV30">
        <v>-9.1373899999999994E-2</v>
      </c>
      <c r="GW30">
        <v>0</v>
      </c>
      <c r="GX30">
        <v>23.436399999999999</v>
      </c>
      <c r="GY30">
        <v>999.9</v>
      </c>
      <c r="GZ30">
        <v>58</v>
      </c>
      <c r="HA30">
        <v>28.1</v>
      </c>
      <c r="HB30">
        <v>22.371200000000002</v>
      </c>
      <c r="HC30">
        <v>60.003799999999998</v>
      </c>
      <c r="HD30">
        <v>14.787699999999999</v>
      </c>
      <c r="HE30">
        <v>1</v>
      </c>
      <c r="HF30">
        <v>0.25764500000000001</v>
      </c>
      <c r="HG30">
        <v>2.99004</v>
      </c>
      <c r="HH30">
        <v>20.156400000000001</v>
      </c>
      <c r="HI30">
        <v>5.2532300000000003</v>
      </c>
      <c r="HJ30">
        <v>12.057700000000001</v>
      </c>
      <c r="HK30">
        <v>4.9815500000000004</v>
      </c>
      <c r="HL30">
        <v>3.3008000000000002</v>
      </c>
      <c r="HM30">
        <v>9999</v>
      </c>
      <c r="HN30">
        <v>9999</v>
      </c>
      <c r="HO30">
        <v>9999</v>
      </c>
      <c r="HP30">
        <v>368</v>
      </c>
      <c r="HQ30">
        <v>3.5095199999999999E-3</v>
      </c>
      <c r="HR30">
        <v>3.0517600000000001E-3</v>
      </c>
      <c r="HS30">
        <v>-1.1253400000000001E-3</v>
      </c>
      <c r="HT30">
        <v>-1.1482199999999999E-3</v>
      </c>
      <c r="HU30">
        <v>7.6293900000000002E-4</v>
      </c>
      <c r="HV30">
        <v>-9.2697099999999996E-4</v>
      </c>
      <c r="HW30">
        <v>-4.7302200000000003E-3</v>
      </c>
      <c r="HX30">
        <v>7.5531000000000003E-4</v>
      </c>
      <c r="HY30">
        <v>5</v>
      </c>
      <c r="HZ30">
        <v>0</v>
      </c>
      <c r="IA30">
        <v>0</v>
      </c>
      <c r="IB30">
        <v>0</v>
      </c>
      <c r="IC30" t="s">
        <v>429</v>
      </c>
      <c r="ID30" t="s">
        <v>430</v>
      </c>
      <c r="IE30" t="s">
        <v>431</v>
      </c>
      <c r="IF30" t="s">
        <v>431</v>
      </c>
      <c r="IG30" t="s">
        <v>431</v>
      </c>
      <c r="IH30" t="s">
        <v>431</v>
      </c>
      <c r="II30">
        <v>0</v>
      </c>
      <c r="IJ30">
        <v>100</v>
      </c>
      <c r="IK30">
        <v>100</v>
      </c>
      <c r="IL30">
        <v>0.14199999999999999</v>
      </c>
      <c r="IM30">
        <v>-0.13200000000000001</v>
      </c>
      <c r="IN30">
        <v>1.0529999999999999</v>
      </c>
      <c r="IO30">
        <v>0</v>
      </c>
      <c r="IP30">
        <v>0</v>
      </c>
      <c r="IQ30">
        <v>0</v>
      </c>
      <c r="IR30">
        <v>-9.4E-2</v>
      </c>
      <c r="IS30">
        <v>0</v>
      </c>
      <c r="IT30">
        <v>0</v>
      </c>
      <c r="IU30">
        <v>0</v>
      </c>
      <c r="IV30">
        <v>-1</v>
      </c>
      <c r="IW30">
        <v>-1</v>
      </c>
      <c r="IX30">
        <v>-1</v>
      </c>
      <c r="IY30">
        <v>-1</v>
      </c>
      <c r="IZ30">
        <v>1125.2</v>
      </c>
      <c r="JA30">
        <v>1125.0999999999999</v>
      </c>
      <c r="JB30">
        <v>0.98999000000000004</v>
      </c>
      <c r="JC30">
        <v>2.6159699999999999</v>
      </c>
      <c r="JD30">
        <v>1.5954600000000001</v>
      </c>
      <c r="JE30">
        <v>2.32178</v>
      </c>
      <c r="JF30">
        <v>1.54541</v>
      </c>
      <c r="JG30">
        <v>2.2717299999999998</v>
      </c>
      <c r="JH30">
        <v>31.761099999999999</v>
      </c>
      <c r="JI30">
        <v>15.8307</v>
      </c>
      <c r="JJ30">
        <v>18</v>
      </c>
      <c r="JK30">
        <v>387.61200000000002</v>
      </c>
      <c r="JL30">
        <v>683.99800000000005</v>
      </c>
      <c r="JM30">
        <v>19.6602</v>
      </c>
      <c r="JN30">
        <v>30.371600000000001</v>
      </c>
      <c r="JO30">
        <v>29.999500000000001</v>
      </c>
      <c r="JP30">
        <v>30.450900000000001</v>
      </c>
      <c r="JQ30">
        <v>30.409700000000001</v>
      </c>
      <c r="JR30">
        <v>19.844000000000001</v>
      </c>
      <c r="JS30">
        <v>89.391000000000005</v>
      </c>
      <c r="JT30">
        <v>36.017400000000002</v>
      </c>
      <c r="JU30">
        <v>19.728400000000001</v>
      </c>
      <c r="JV30">
        <v>405</v>
      </c>
      <c r="JW30">
        <v>1.87015</v>
      </c>
      <c r="JX30">
        <v>99.600899999999996</v>
      </c>
      <c r="JY30">
        <v>98.381500000000003</v>
      </c>
    </row>
    <row r="31" spans="1:285" x14ac:dyDescent="0.35">
      <c r="A31">
        <v>8</v>
      </c>
      <c r="B31">
        <v>1723125471.0999999</v>
      </c>
      <c r="C31">
        <v>349.5</v>
      </c>
      <c r="D31" t="s">
        <v>685</v>
      </c>
      <c r="E31" t="s">
        <v>686</v>
      </c>
      <c r="F31" t="s">
        <v>420</v>
      </c>
      <c r="G31" t="s">
        <v>681</v>
      </c>
      <c r="H31" t="s">
        <v>434</v>
      </c>
      <c r="I31" t="s">
        <v>682</v>
      </c>
      <c r="J31">
        <v>1723125471.0999999</v>
      </c>
      <c r="K31">
        <f t="shared" si="0"/>
        <v>1.0559729789958941E-2</v>
      </c>
      <c r="L31">
        <f t="shared" si="1"/>
        <v>10.55972978995894</v>
      </c>
      <c r="M31">
        <f t="shared" si="2"/>
        <v>30.86363235179892</v>
      </c>
      <c r="N31">
        <f t="shared" si="3"/>
        <v>353.053</v>
      </c>
      <c r="O31">
        <f t="shared" si="4"/>
        <v>304.99887787684872</v>
      </c>
      <c r="P31">
        <f t="shared" si="5"/>
        <v>30.213333076449985</v>
      </c>
      <c r="Q31">
        <f t="shared" si="6"/>
        <v>34.973597138763701</v>
      </c>
      <c r="R31">
        <f t="shared" si="7"/>
        <v>1.4982983900811098</v>
      </c>
      <c r="S31">
        <f t="shared" si="8"/>
        <v>2.2490921876847314</v>
      </c>
      <c r="T31">
        <f t="shared" si="9"/>
        <v>1.1003591252161231</v>
      </c>
      <c r="U31">
        <f t="shared" si="10"/>
        <v>0.71457048518909394</v>
      </c>
      <c r="V31">
        <f t="shared" si="11"/>
        <v>142.28796101525472</v>
      </c>
      <c r="W31">
        <f t="shared" si="12"/>
        <v>21.605749804388324</v>
      </c>
      <c r="X31">
        <f t="shared" si="13"/>
        <v>22.412700000000001</v>
      </c>
      <c r="Y31">
        <f t="shared" si="14"/>
        <v>2.7210342711297044</v>
      </c>
      <c r="Z31">
        <f t="shared" si="15"/>
        <v>59.671372930534851</v>
      </c>
      <c r="AA31">
        <f t="shared" si="16"/>
        <v>1.7920435789501601</v>
      </c>
      <c r="AB31">
        <f t="shared" si="17"/>
        <v>3.003188113396233</v>
      </c>
      <c r="AC31">
        <f t="shared" si="18"/>
        <v>0.92899069217954433</v>
      </c>
      <c r="AD31">
        <f t="shared" si="19"/>
        <v>-465.68408373718927</v>
      </c>
      <c r="AE31">
        <f t="shared" si="20"/>
        <v>197.99411844487361</v>
      </c>
      <c r="AF31">
        <f t="shared" si="21"/>
        <v>18.291230240991879</v>
      </c>
      <c r="AG31">
        <f t="shared" si="22"/>
        <v>-107.11077403606907</v>
      </c>
      <c r="AH31">
        <v>0</v>
      </c>
      <c r="AI31">
        <v>0</v>
      </c>
      <c r="AJ31">
        <f t="shared" si="23"/>
        <v>1</v>
      </c>
      <c r="AK31">
        <f t="shared" si="24"/>
        <v>0</v>
      </c>
      <c r="AL31">
        <f t="shared" si="25"/>
        <v>53000.11779477707</v>
      </c>
      <c r="AM31" t="s">
        <v>424</v>
      </c>
      <c r="AN31">
        <v>0</v>
      </c>
      <c r="AO31">
        <v>0</v>
      </c>
      <c r="AP31">
        <v>0</v>
      </c>
      <c r="AQ31" t="e">
        <f t="shared" si="26"/>
        <v>#DIV/0!</v>
      </c>
      <c r="AR31">
        <v>-1</v>
      </c>
      <c r="AS31" t="s">
        <v>687</v>
      </c>
      <c r="AT31">
        <v>10287.4</v>
      </c>
      <c r="AU31">
        <v>995.66200000000003</v>
      </c>
      <c r="AV31">
        <v>2122.693461194855</v>
      </c>
      <c r="AW31">
        <f t="shared" si="27"/>
        <v>0.53094404905758452</v>
      </c>
      <c r="AX31">
        <v>0.5</v>
      </c>
      <c r="AY31">
        <f t="shared" si="28"/>
        <v>737.86704176956187</v>
      </c>
      <c r="AZ31">
        <f t="shared" si="29"/>
        <v>30.86363235179892</v>
      </c>
      <c r="BA31">
        <f t="shared" si="30"/>
        <v>195.88305741163651</v>
      </c>
      <c r="BB31">
        <f t="shared" si="31"/>
        <v>4.3183433529410883E-2</v>
      </c>
      <c r="BC31">
        <f t="shared" si="32"/>
        <v>-1</v>
      </c>
      <c r="BD31" t="e">
        <f t="shared" si="33"/>
        <v>#DIV/0!</v>
      </c>
      <c r="BE31" t="s">
        <v>424</v>
      </c>
      <c r="BF31">
        <v>0</v>
      </c>
      <c r="BG31" t="e">
        <f t="shared" si="34"/>
        <v>#DIV/0!</v>
      </c>
      <c r="BH31" t="e">
        <f t="shared" si="35"/>
        <v>#DIV/0!</v>
      </c>
      <c r="BI31" t="e">
        <f t="shared" si="36"/>
        <v>#DIV/0!</v>
      </c>
      <c r="BJ31" t="e">
        <f t="shared" si="37"/>
        <v>#DIV/0!</v>
      </c>
      <c r="BK31">
        <f t="shared" si="38"/>
        <v>0.53094404905758452</v>
      </c>
      <c r="BL31" t="e">
        <f t="shared" si="39"/>
        <v>#DIV/0!</v>
      </c>
      <c r="BM31" t="e">
        <f t="shared" si="40"/>
        <v>#DIV/0!</v>
      </c>
      <c r="BN31" t="e">
        <f t="shared" si="41"/>
        <v>#DIV/0!</v>
      </c>
      <c r="BO31">
        <v>7873</v>
      </c>
      <c r="BP31">
        <v>290.00000000000011</v>
      </c>
      <c r="BQ31">
        <v>1920.77</v>
      </c>
      <c r="BR31">
        <v>125</v>
      </c>
      <c r="BS31">
        <v>10287.4</v>
      </c>
      <c r="BT31">
        <v>1914.47</v>
      </c>
      <c r="BU31">
        <v>6.3</v>
      </c>
      <c r="BV31">
        <v>300.00000000000011</v>
      </c>
      <c r="BW31">
        <v>24</v>
      </c>
      <c r="BX31">
        <v>2122.693461194855</v>
      </c>
      <c r="BY31">
        <v>3.4569442820959941</v>
      </c>
      <c r="BZ31">
        <v>-214.2043385772476</v>
      </c>
      <c r="CA31">
        <v>3.1184756824861268</v>
      </c>
      <c r="CB31">
        <v>0.99410048223078129</v>
      </c>
      <c r="CC31">
        <v>-7.7866015572858743E-3</v>
      </c>
      <c r="CD31">
        <v>289.99999999999989</v>
      </c>
      <c r="CE31">
        <v>1920.61</v>
      </c>
      <c r="CF31">
        <v>895</v>
      </c>
      <c r="CG31">
        <v>10255.5</v>
      </c>
      <c r="CH31">
        <v>1913.83</v>
      </c>
      <c r="CI31">
        <v>6.78</v>
      </c>
      <c r="CW31">
        <f t="shared" si="42"/>
        <v>876.98099999999999</v>
      </c>
      <c r="CX31">
        <f t="shared" si="43"/>
        <v>737.86704176956187</v>
      </c>
      <c r="CY31">
        <f t="shared" si="44"/>
        <v>0.84137175351525506</v>
      </c>
      <c r="CZ31">
        <f t="shared" si="45"/>
        <v>0.16224748428444255</v>
      </c>
      <c r="DA31">
        <v>6</v>
      </c>
      <c r="DB31">
        <v>0.5</v>
      </c>
      <c r="DC31" t="s">
        <v>426</v>
      </c>
      <c r="DD31">
        <v>2</v>
      </c>
      <c r="DE31">
        <v>1723125471.0999999</v>
      </c>
      <c r="DF31">
        <v>353.053</v>
      </c>
      <c r="DG31">
        <v>404.94299999999998</v>
      </c>
      <c r="DH31">
        <v>18.090399999999999</v>
      </c>
      <c r="DI31">
        <v>2.5366499999999998</v>
      </c>
      <c r="DJ31">
        <v>352.90499999999997</v>
      </c>
      <c r="DK31">
        <v>18.229399999999998</v>
      </c>
      <c r="DL31">
        <v>399.98200000000003</v>
      </c>
      <c r="DM31">
        <v>98.960800000000006</v>
      </c>
      <c r="DN31">
        <v>9.9672899999999995E-2</v>
      </c>
      <c r="DO31">
        <v>24.0456</v>
      </c>
      <c r="DP31">
        <v>22.412700000000001</v>
      </c>
      <c r="DQ31">
        <v>999.9</v>
      </c>
      <c r="DR31">
        <v>0</v>
      </c>
      <c r="DS31">
        <v>0</v>
      </c>
      <c r="DT31">
        <v>10030</v>
      </c>
      <c r="DU31">
        <v>0</v>
      </c>
      <c r="DV31">
        <v>1206.58</v>
      </c>
      <c r="DW31">
        <v>-51.896099999999997</v>
      </c>
      <c r="DX31">
        <v>359.55399999999997</v>
      </c>
      <c r="DY31">
        <v>405.97300000000001</v>
      </c>
      <c r="DZ31">
        <v>15.561</v>
      </c>
      <c r="EA31">
        <v>404.94299999999998</v>
      </c>
      <c r="EB31">
        <v>2.5366499999999998</v>
      </c>
      <c r="EC31">
        <v>1.7909600000000001</v>
      </c>
      <c r="ED31">
        <v>0.251029</v>
      </c>
      <c r="EE31">
        <v>15.7081</v>
      </c>
      <c r="EF31">
        <v>-11.7087</v>
      </c>
      <c r="EG31">
        <v>876.98099999999999</v>
      </c>
      <c r="EH31">
        <v>0.95401499999999995</v>
      </c>
      <c r="EI31">
        <v>4.5984799999999999E-2</v>
      </c>
      <c r="EJ31">
        <v>0</v>
      </c>
      <c r="EK31">
        <v>994.96699999999998</v>
      </c>
      <c r="EL31">
        <v>4.9997100000000003</v>
      </c>
      <c r="EM31">
        <v>10317.4</v>
      </c>
      <c r="EN31">
        <v>7315.98</v>
      </c>
      <c r="EO31">
        <v>42</v>
      </c>
      <c r="EP31">
        <v>44.875</v>
      </c>
      <c r="EQ31">
        <v>43.25</v>
      </c>
      <c r="ER31">
        <v>45</v>
      </c>
      <c r="ES31">
        <v>44.436999999999998</v>
      </c>
      <c r="ET31">
        <v>831.88</v>
      </c>
      <c r="EU31">
        <v>40.1</v>
      </c>
      <c r="EV31">
        <v>0</v>
      </c>
      <c r="EW31">
        <v>348.70000004768372</v>
      </c>
      <c r="EX31">
        <v>0</v>
      </c>
      <c r="EY31">
        <v>995.66200000000003</v>
      </c>
      <c r="EZ31">
        <v>-4.1680683772479297</v>
      </c>
      <c r="FA31">
        <v>-23.12478635173067</v>
      </c>
      <c r="FB31">
        <v>10321.52307692308</v>
      </c>
      <c r="FC31">
        <v>15</v>
      </c>
      <c r="FD31">
        <v>1723125511.5999999</v>
      </c>
      <c r="FE31" t="s">
        <v>688</v>
      </c>
      <c r="FF31">
        <v>1723125491.5999999</v>
      </c>
      <c r="FG31">
        <v>1723125511.5999999</v>
      </c>
      <c r="FH31">
        <v>2</v>
      </c>
      <c r="FI31">
        <v>6.0000000000000001E-3</v>
      </c>
      <c r="FJ31">
        <v>-8.0000000000000002E-3</v>
      </c>
      <c r="FK31">
        <v>0.14799999999999999</v>
      </c>
      <c r="FL31">
        <v>-0.13900000000000001</v>
      </c>
      <c r="FM31">
        <v>405</v>
      </c>
      <c r="FN31">
        <v>3</v>
      </c>
      <c r="FO31">
        <v>0.02</v>
      </c>
      <c r="FP31">
        <v>0.01</v>
      </c>
      <c r="FQ31">
        <v>30.55844591163244</v>
      </c>
      <c r="FR31">
        <v>1.2197592601182341</v>
      </c>
      <c r="FS31">
        <v>0.1826056227311354</v>
      </c>
      <c r="FT31">
        <v>1</v>
      </c>
      <c r="FU31">
        <v>996.2279607843135</v>
      </c>
      <c r="FV31">
        <v>-4.123927603330042</v>
      </c>
      <c r="FW31">
        <v>0.63272141627969525</v>
      </c>
      <c r="FX31">
        <v>-1</v>
      </c>
      <c r="FY31">
        <v>1.396073025873513</v>
      </c>
      <c r="FZ31">
        <v>-3.840725079078338E-2</v>
      </c>
      <c r="GA31">
        <v>6.3652598571060648E-3</v>
      </c>
      <c r="GB31">
        <v>1</v>
      </c>
      <c r="GC31">
        <v>2</v>
      </c>
      <c r="GD31">
        <v>2</v>
      </c>
      <c r="GE31" t="s">
        <v>428</v>
      </c>
      <c r="GF31">
        <v>2.9995599999999998</v>
      </c>
      <c r="GG31">
        <v>2.7395800000000001</v>
      </c>
      <c r="GH31">
        <v>8.2386299999999996E-2</v>
      </c>
      <c r="GI31">
        <v>9.0683100000000003E-2</v>
      </c>
      <c r="GJ31">
        <v>9.31559E-2</v>
      </c>
      <c r="GK31">
        <v>1.8196400000000001E-2</v>
      </c>
      <c r="GL31">
        <v>24385.9</v>
      </c>
      <c r="GM31">
        <v>21615.599999999999</v>
      </c>
      <c r="GN31">
        <v>24413.8</v>
      </c>
      <c r="GO31">
        <v>22423.8</v>
      </c>
      <c r="GP31">
        <v>31116.799999999999</v>
      </c>
      <c r="GQ31">
        <v>30698</v>
      </c>
      <c r="GR31">
        <v>35318.1</v>
      </c>
      <c r="GS31">
        <v>32230</v>
      </c>
      <c r="GT31">
        <v>1.7639</v>
      </c>
      <c r="GU31">
        <v>2.0952700000000002</v>
      </c>
      <c r="GV31">
        <v>-8.5964799999999994E-2</v>
      </c>
      <c r="GW31">
        <v>0</v>
      </c>
      <c r="GX31">
        <v>23.827500000000001</v>
      </c>
      <c r="GY31">
        <v>999.9</v>
      </c>
      <c r="GZ31">
        <v>52.7</v>
      </c>
      <c r="HA31">
        <v>28.7</v>
      </c>
      <c r="HB31">
        <v>21.046199999999999</v>
      </c>
      <c r="HC31">
        <v>60.463799999999999</v>
      </c>
      <c r="HD31">
        <v>14.895799999999999</v>
      </c>
      <c r="HE31">
        <v>1</v>
      </c>
      <c r="HF31">
        <v>0.28986499999999998</v>
      </c>
      <c r="HG31">
        <v>4.7522399999999996</v>
      </c>
      <c r="HH31">
        <v>20.12</v>
      </c>
      <c r="HI31">
        <v>5.2568200000000003</v>
      </c>
      <c r="HJ31">
        <v>12.0579</v>
      </c>
      <c r="HK31">
        <v>4.9816500000000001</v>
      </c>
      <c r="HL31">
        <v>3.3009300000000001</v>
      </c>
      <c r="HM31">
        <v>9999</v>
      </c>
      <c r="HN31">
        <v>9999</v>
      </c>
      <c r="HO31">
        <v>9999</v>
      </c>
      <c r="HP31">
        <v>368.1</v>
      </c>
      <c r="HQ31">
        <v>3.5095199999999999E-3</v>
      </c>
      <c r="HR31">
        <v>3.0326900000000002E-3</v>
      </c>
      <c r="HS31">
        <v>-1.1406000000000001E-3</v>
      </c>
      <c r="HT31">
        <v>-1.15967E-3</v>
      </c>
      <c r="HU31">
        <v>7.6293900000000002E-4</v>
      </c>
      <c r="HV31">
        <v>-9.1934199999999997E-4</v>
      </c>
      <c r="HW31">
        <v>-4.7302200000000003E-3</v>
      </c>
      <c r="HX31">
        <v>7.5912400000000002E-4</v>
      </c>
      <c r="HY31">
        <v>5</v>
      </c>
      <c r="HZ31">
        <v>0</v>
      </c>
      <c r="IA31">
        <v>0</v>
      </c>
      <c r="IB31">
        <v>0</v>
      </c>
      <c r="IC31" t="s">
        <v>429</v>
      </c>
      <c r="ID31" t="s">
        <v>430</v>
      </c>
      <c r="IE31" t="s">
        <v>431</v>
      </c>
      <c r="IF31" t="s">
        <v>431</v>
      </c>
      <c r="IG31" t="s">
        <v>431</v>
      </c>
      <c r="IH31" t="s">
        <v>431</v>
      </c>
      <c r="II31">
        <v>0</v>
      </c>
      <c r="IJ31">
        <v>100</v>
      </c>
      <c r="IK31">
        <v>100</v>
      </c>
      <c r="IL31">
        <v>0.14799999999999999</v>
      </c>
      <c r="IM31">
        <v>-0.13900000000000001</v>
      </c>
      <c r="IN31">
        <v>0.14195000000000851</v>
      </c>
      <c r="IO31">
        <v>0</v>
      </c>
      <c r="IP31">
        <v>0</v>
      </c>
      <c r="IQ31">
        <v>0</v>
      </c>
      <c r="IR31">
        <v>-0.13170761904761899</v>
      </c>
      <c r="IS31">
        <v>0</v>
      </c>
      <c r="IT31">
        <v>0</v>
      </c>
      <c r="IU31">
        <v>0</v>
      </c>
      <c r="IV31">
        <v>-1</v>
      </c>
      <c r="IW31">
        <v>-1</v>
      </c>
      <c r="IX31">
        <v>-1</v>
      </c>
      <c r="IY31">
        <v>-1</v>
      </c>
      <c r="IZ31">
        <v>5.5</v>
      </c>
      <c r="JA31">
        <v>5.2</v>
      </c>
      <c r="JB31">
        <v>1.01807</v>
      </c>
      <c r="JC31">
        <v>2.6196299999999999</v>
      </c>
      <c r="JD31">
        <v>1.5954600000000001</v>
      </c>
      <c r="JE31">
        <v>2.32178</v>
      </c>
      <c r="JF31">
        <v>1.54541</v>
      </c>
      <c r="JG31">
        <v>2.36816</v>
      </c>
      <c r="JH31">
        <v>31.870699999999999</v>
      </c>
      <c r="JI31">
        <v>15.7606</v>
      </c>
      <c r="JJ31">
        <v>18</v>
      </c>
      <c r="JK31">
        <v>388.161</v>
      </c>
      <c r="JL31">
        <v>681.05899999999997</v>
      </c>
      <c r="JM31">
        <v>18.402899999999999</v>
      </c>
      <c r="JN31">
        <v>30.7196</v>
      </c>
      <c r="JO31">
        <v>30.000900000000001</v>
      </c>
      <c r="JP31">
        <v>30.863099999999999</v>
      </c>
      <c r="JQ31">
        <v>30.8369</v>
      </c>
      <c r="JR31">
        <v>20.406400000000001</v>
      </c>
      <c r="JS31">
        <v>81.7393</v>
      </c>
      <c r="JT31">
        <v>0</v>
      </c>
      <c r="JU31">
        <v>18.3536</v>
      </c>
      <c r="JV31">
        <v>405</v>
      </c>
      <c r="JW31">
        <v>2.57823</v>
      </c>
      <c r="JX31">
        <v>99.5595</v>
      </c>
      <c r="JY31">
        <v>98.336799999999997</v>
      </c>
    </row>
    <row r="32" spans="1:285" x14ac:dyDescent="0.35">
      <c r="A32">
        <v>8</v>
      </c>
      <c r="B32">
        <v>1723126118.0999999</v>
      </c>
      <c r="C32">
        <v>996.5</v>
      </c>
      <c r="D32" t="s">
        <v>689</v>
      </c>
      <c r="E32" t="s">
        <v>690</v>
      </c>
      <c r="F32" t="s">
        <v>420</v>
      </c>
      <c r="G32" t="s">
        <v>539</v>
      </c>
      <c r="H32" t="s">
        <v>422</v>
      </c>
      <c r="I32" t="s">
        <v>682</v>
      </c>
      <c r="J32">
        <v>1723126118.0999999</v>
      </c>
      <c r="K32">
        <f t="shared" si="0"/>
        <v>5.6399544701394352E-3</v>
      </c>
      <c r="L32">
        <f t="shared" si="1"/>
        <v>5.6399544701394353</v>
      </c>
      <c r="M32">
        <f t="shared" si="2"/>
        <v>24.194031887684481</v>
      </c>
      <c r="N32">
        <f t="shared" si="3"/>
        <v>365.57</v>
      </c>
      <c r="O32">
        <f t="shared" si="4"/>
        <v>258.32229908939189</v>
      </c>
      <c r="P32">
        <f t="shared" si="5"/>
        <v>25.5998075202011</v>
      </c>
      <c r="Q32">
        <f t="shared" si="6"/>
        <v>36.228082779339999</v>
      </c>
      <c r="R32">
        <f t="shared" si="7"/>
        <v>0.42161188875348754</v>
      </c>
      <c r="S32">
        <f t="shared" si="8"/>
        <v>2.241009695714185</v>
      </c>
      <c r="T32">
        <f t="shared" si="9"/>
        <v>0.3819941933250332</v>
      </c>
      <c r="U32">
        <f t="shared" si="10"/>
        <v>0.24199487492868732</v>
      </c>
      <c r="V32">
        <f t="shared" si="11"/>
        <v>142.30512252880362</v>
      </c>
      <c r="W32">
        <f t="shared" si="12"/>
        <v>26.236091576232742</v>
      </c>
      <c r="X32">
        <f t="shared" si="13"/>
        <v>27.012699999999999</v>
      </c>
      <c r="Y32">
        <f t="shared" si="14"/>
        <v>3.5818302660134873</v>
      </c>
      <c r="Z32">
        <f t="shared" si="15"/>
        <v>60.239073237248874</v>
      </c>
      <c r="AA32">
        <f t="shared" si="16"/>
        <v>2.1610595933815997</v>
      </c>
      <c r="AB32">
        <f t="shared" si="17"/>
        <v>3.5874715151582164</v>
      </c>
      <c r="AC32">
        <f t="shared" si="18"/>
        <v>1.4207706726318876</v>
      </c>
      <c r="AD32">
        <f t="shared" si="19"/>
        <v>-248.72199213314909</v>
      </c>
      <c r="AE32">
        <f t="shared" si="20"/>
        <v>3.2379040343713767</v>
      </c>
      <c r="AF32">
        <f t="shared" si="21"/>
        <v>0.31189510308122875</v>
      </c>
      <c r="AG32">
        <f t="shared" si="22"/>
        <v>-102.86707046689284</v>
      </c>
      <c r="AH32">
        <v>0</v>
      </c>
      <c r="AI32">
        <v>0</v>
      </c>
      <c r="AJ32">
        <f t="shared" si="23"/>
        <v>1</v>
      </c>
      <c r="AK32">
        <f t="shared" si="24"/>
        <v>0</v>
      </c>
      <c r="AL32">
        <f t="shared" si="25"/>
        <v>52206.564402889526</v>
      </c>
      <c r="AM32" t="s">
        <v>424</v>
      </c>
      <c r="AN32">
        <v>0</v>
      </c>
      <c r="AO32">
        <v>0</v>
      </c>
      <c r="AP32">
        <v>0</v>
      </c>
      <c r="AQ32" t="e">
        <f t="shared" si="26"/>
        <v>#DIV/0!</v>
      </c>
      <c r="AR32">
        <v>-1</v>
      </c>
      <c r="AS32" t="s">
        <v>691</v>
      </c>
      <c r="AT32">
        <v>10266.6</v>
      </c>
      <c r="AU32">
        <v>1057.0115384615381</v>
      </c>
      <c r="AV32">
        <v>1938.951455905162</v>
      </c>
      <c r="AW32">
        <f t="shared" si="27"/>
        <v>0.45485404740672442</v>
      </c>
      <c r="AX32">
        <v>0.5</v>
      </c>
      <c r="AY32">
        <f t="shared" si="28"/>
        <v>737.95469353824024</v>
      </c>
      <c r="AZ32">
        <f t="shared" si="29"/>
        <v>24.194031887684481</v>
      </c>
      <c r="BA32">
        <f t="shared" si="30"/>
        <v>167.83083957932877</v>
      </c>
      <c r="BB32">
        <f t="shared" si="31"/>
        <v>3.4140350496163555E-2</v>
      </c>
      <c r="BC32">
        <f t="shared" si="32"/>
        <v>-1</v>
      </c>
      <c r="BD32" t="e">
        <f t="shared" si="33"/>
        <v>#DIV/0!</v>
      </c>
      <c r="BE32" t="s">
        <v>424</v>
      </c>
      <c r="BF32">
        <v>0</v>
      </c>
      <c r="BG32" t="e">
        <f t="shared" si="34"/>
        <v>#DIV/0!</v>
      </c>
      <c r="BH32" t="e">
        <f t="shared" si="35"/>
        <v>#DIV/0!</v>
      </c>
      <c r="BI32" t="e">
        <f t="shared" si="36"/>
        <v>#DIV/0!</v>
      </c>
      <c r="BJ32" t="e">
        <f t="shared" si="37"/>
        <v>#DIV/0!</v>
      </c>
      <c r="BK32">
        <f t="shared" si="38"/>
        <v>0.45485404740672442</v>
      </c>
      <c r="BL32" t="e">
        <f t="shared" si="39"/>
        <v>#DIV/0!</v>
      </c>
      <c r="BM32" t="e">
        <f t="shared" si="40"/>
        <v>#DIV/0!</v>
      </c>
      <c r="BN32" t="e">
        <f t="shared" si="41"/>
        <v>#DIV/0!</v>
      </c>
      <c r="BO32">
        <v>7874</v>
      </c>
      <c r="BP32">
        <v>290.00000000000011</v>
      </c>
      <c r="BQ32">
        <v>1810.52</v>
      </c>
      <c r="BR32">
        <v>105</v>
      </c>
      <c r="BS32">
        <v>10266.6</v>
      </c>
      <c r="BT32">
        <v>1807.77</v>
      </c>
      <c r="BU32">
        <v>2.75</v>
      </c>
      <c r="BV32">
        <v>300.00000000000011</v>
      </c>
      <c r="BW32">
        <v>24.1</v>
      </c>
      <c r="BX32">
        <v>1938.951455905162</v>
      </c>
      <c r="BY32">
        <v>2.372496076315513</v>
      </c>
      <c r="BZ32">
        <v>-134.67790566875939</v>
      </c>
      <c r="CA32">
        <v>2.1351254576222951</v>
      </c>
      <c r="CB32">
        <v>0.99301178076346519</v>
      </c>
      <c r="CC32">
        <v>-7.7681959955506214E-3</v>
      </c>
      <c r="CD32">
        <v>289.99999999999989</v>
      </c>
      <c r="CE32">
        <v>1812.55</v>
      </c>
      <c r="CF32">
        <v>865</v>
      </c>
      <c r="CG32">
        <v>10230.799999999999</v>
      </c>
      <c r="CH32">
        <v>1807.31</v>
      </c>
      <c r="CI32">
        <v>5.24</v>
      </c>
      <c r="CW32">
        <f t="shared" si="42"/>
        <v>877.08500000000004</v>
      </c>
      <c r="CX32">
        <f t="shared" si="43"/>
        <v>737.95469353824024</v>
      </c>
      <c r="CY32">
        <f t="shared" si="44"/>
        <v>0.84137192351737877</v>
      </c>
      <c r="CZ32">
        <f t="shared" si="45"/>
        <v>0.16224781238854116</v>
      </c>
      <c r="DA32">
        <v>6</v>
      </c>
      <c r="DB32">
        <v>0.5</v>
      </c>
      <c r="DC32" t="s">
        <v>426</v>
      </c>
      <c r="DD32">
        <v>2</v>
      </c>
      <c r="DE32">
        <v>1723126118.0999999</v>
      </c>
      <c r="DF32">
        <v>365.57</v>
      </c>
      <c r="DG32">
        <v>404.94400000000002</v>
      </c>
      <c r="DH32">
        <v>21.806799999999999</v>
      </c>
      <c r="DI32">
        <v>13.5334</v>
      </c>
      <c r="DJ32">
        <v>365.3</v>
      </c>
      <c r="DK32">
        <v>21.945799999999998</v>
      </c>
      <c r="DL32">
        <v>400.09899999999999</v>
      </c>
      <c r="DM32">
        <v>99.000100000000003</v>
      </c>
      <c r="DN32">
        <v>0.100162</v>
      </c>
      <c r="DO32">
        <v>27.0395</v>
      </c>
      <c r="DP32">
        <v>27.012699999999999</v>
      </c>
      <c r="DQ32">
        <v>999.9</v>
      </c>
      <c r="DR32">
        <v>0</v>
      </c>
      <c r="DS32">
        <v>0</v>
      </c>
      <c r="DT32">
        <v>9973.1200000000008</v>
      </c>
      <c r="DU32">
        <v>0</v>
      </c>
      <c r="DV32">
        <v>1223.43</v>
      </c>
      <c r="DW32">
        <v>-39.495800000000003</v>
      </c>
      <c r="DX32">
        <v>373.59500000000003</v>
      </c>
      <c r="DY32">
        <v>410.49900000000002</v>
      </c>
      <c r="DZ32">
        <v>8.2731399999999997</v>
      </c>
      <c r="EA32">
        <v>404.94400000000002</v>
      </c>
      <c r="EB32">
        <v>13.5334</v>
      </c>
      <c r="EC32">
        <v>2.1588500000000002</v>
      </c>
      <c r="ED32">
        <v>1.3398099999999999</v>
      </c>
      <c r="EE32">
        <v>18.6602</v>
      </c>
      <c r="EF32">
        <v>11.253</v>
      </c>
      <c r="EG32">
        <v>877.08500000000004</v>
      </c>
      <c r="EH32">
        <v>0.95401100000000005</v>
      </c>
      <c r="EI32">
        <v>4.5988800000000003E-2</v>
      </c>
      <c r="EJ32">
        <v>0</v>
      </c>
      <c r="EK32">
        <v>1057.4100000000001</v>
      </c>
      <c r="EL32">
        <v>4.9997100000000003</v>
      </c>
      <c r="EM32">
        <v>10740.1</v>
      </c>
      <c r="EN32">
        <v>7316.85</v>
      </c>
      <c r="EO32">
        <v>43.811999999999998</v>
      </c>
      <c r="EP32">
        <v>48.125</v>
      </c>
      <c r="EQ32">
        <v>45.436999999999998</v>
      </c>
      <c r="ER32">
        <v>47.436999999999998</v>
      </c>
      <c r="ES32">
        <v>46.311999999999998</v>
      </c>
      <c r="ET32">
        <v>831.98</v>
      </c>
      <c r="EU32">
        <v>40.11</v>
      </c>
      <c r="EV32">
        <v>0</v>
      </c>
      <c r="EW32">
        <v>646.5</v>
      </c>
      <c r="EX32">
        <v>0</v>
      </c>
      <c r="EY32">
        <v>1057.0115384615381</v>
      </c>
      <c r="EZ32">
        <v>5.2410256357581773</v>
      </c>
      <c r="FA32">
        <v>26.249572598367411</v>
      </c>
      <c r="FB32">
        <v>10737.938461538461</v>
      </c>
      <c r="FC32">
        <v>15</v>
      </c>
      <c r="FD32">
        <v>1723126146.0999999</v>
      </c>
      <c r="FE32" t="s">
        <v>692</v>
      </c>
      <c r="FF32">
        <v>1723126140.5999999</v>
      </c>
      <c r="FG32">
        <v>1723126146.0999999</v>
      </c>
      <c r="FH32">
        <v>3</v>
      </c>
      <c r="FI32">
        <v>0.122</v>
      </c>
      <c r="FJ32">
        <v>0</v>
      </c>
      <c r="FK32">
        <v>0.27</v>
      </c>
      <c r="FL32">
        <v>-0.13900000000000001</v>
      </c>
      <c r="FM32">
        <v>405</v>
      </c>
      <c r="FN32">
        <v>14</v>
      </c>
      <c r="FO32">
        <v>0.05</v>
      </c>
      <c r="FP32">
        <v>0.01</v>
      </c>
      <c r="FQ32">
        <v>24.162176152122779</v>
      </c>
      <c r="FR32">
        <v>0.72532843002255509</v>
      </c>
      <c r="FS32">
        <v>0.108601952256867</v>
      </c>
      <c r="FT32">
        <v>1</v>
      </c>
      <c r="FU32">
        <v>1056.0588235294119</v>
      </c>
      <c r="FV32">
        <v>7.1380995460477568</v>
      </c>
      <c r="FW32">
        <v>1.08050577673793</v>
      </c>
      <c r="FX32">
        <v>-1</v>
      </c>
      <c r="FY32">
        <v>0.41252422885006279</v>
      </c>
      <c r="FZ32">
        <v>-3.3652435874803261E-3</v>
      </c>
      <c r="GA32">
        <v>5.4963267700013812E-4</v>
      </c>
      <c r="GB32">
        <v>1</v>
      </c>
      <c r="GC32">
        <v>2</v>
      </c>
      <c r="GD32">
        <v>2</v>
      </c>
      <c r="GE32" t="s">
        <v>428</v>
      </c>
      <c r="GF32">
        <v>3.0013800000000002</v>
      </c>
      <c r="GG32">
        <v>2.7395800000000001</v>
      </c>
      <c r="GH32">
        <v>8.43251E-2</v>
      </c>
      <c r="GI32">
        <v>9.0411500000000006E-2</v>
      </c>
      <c r="GJ32">
        <v>0.106256</v>
      </c>
      <c r="GK32">
        <v>7.3445099999999999E-2</v>
      </c>
      <c r="GL32">
        <v>24244.5</v>
      </c>
      <c r="GM32">
        <v>21530.6</v>
      </c>
      <c r="GN32">
        <v>24331.1</v>
      </c>
      <c r="GO32">
        <v>22336.799999999999</v>
      </c>
      <c r="GP32">
        <v>30561.7</v>
      </c>
      <c r="GQ32">
        <v>28859.5</v>
      </c>
      <c r="GR32">
        <v>35196.9</v>
      </c>
      <c r="GS32">
        <v>32114.3</v>
      </c>
      <c r="GT32">
        <v>1.74075</v>
      </c>
      <c r="GU32">
        <v>2.07192</v>
      </c>
      <c r="GV32">
        <v>9.2275399999999994E-3</v>
      </c>
      <c r="GW32">
        <v>0</v>
      </c>
      <c r="GX32">
        <v>26.861799999999999</v>
      </c>
      <c r="GY32">
        <v>999.9</v>
      </c>
      <c r="GZ32">
        <v>50</v>
      </c>
      <c r="HA32">
        <v>29.5</v>
      </c>
      <c r="HB32">
        <v>20.907599999999999</v>
      </c>
      <c r="HC32">
        <v>60.7438</v>
      </c>
      <c r="HD32">
        <v>13.413500000000001</v>
      </c>
      <c r="HE32">
        <v>1</v>
      </c>
      <c r="HF32">
        <v>0.442162</v>
      </c>
      <c r="HG32">
        <v>4.14236</v>
      </c>
      <c r="HH32">
        <v>20.1328</v>
      </c>
      <c r="HI32">
        <v>5.2521800000000001</v>
      </c>
      <c r="HJ32">
        <v>12.0579</v>
      </c>
      <c r="HK32">
        <v>4.9808000000000003</v>
      </c>
      <c r="HL32">
        <v>3.3010000000000002</v>
      </c>
      <c r="HM32">
        <v>9999</v>
      </c>
      <c r="HN32">
        <v>9999</v>
      </c>
      <c r="HO32">
        <v>9999</v>
      </c>
      <c r="HP32">
        <v>368.3</v>
      </c>
      <c r="HQ32">
        <v>3.5095199999999999E-3</v>
      </c>
      <c r="HR32">
        <v>3.0021700000000002E-3</v>
      </c>
      <c r="HS32">
        <v>-1.12915E-3</v>
      </c>
      <c r="HT32">
        <v>-1.13678E-3</v>
      </c>
      <c r="HU32">
        <v>7.6293900000000002E-4</v>
      </c>
      <c r="HV32">
        <v>-9.1934199999999997E-4</v>
      </c>
      <c r="HW32">
        <v>-4.7302200000000003E-3</v>
      </c>
      <c r="HX32">
        <v>7.6293900000000002E-4</v>
      </c>
      <c r="HY32">
        <v>5</v>
      </c>
      <c r="HZ32">
        <v>0</v>
      </c>
      <c r="IA32">
        <v>0</v>
      </c>
      <c r="IB32">
        <v>0</v>
      </c>
      <c r="IC32" t="s">
        <v>429</v>
      </c>
      <c r="ID32" t="s">
        <v>430</v>
      </c>
      <c r="IE32" t="s">
        <v>431</v>
      </c>
      <c r="IF32" t="s">
        <v>431</v>
      </c>
      <c r="IG32" t="s">
        <v>431</v>
      </c>
      <c r="IH32" t="s">
        <v>431</v>
      </c>
      <c r="II32">
        <v>0</v>
      </c>
      <c r="IJ32">
        <v>100</v>
      </c>
      <c r="IK32">
        <v>100</v>
      </c>
      <c r="IL32">
        <v>0.27</v>
      </c>
      <c r="IM32">
        <v>-0.13900000000000001</v>
      </c>
      <c r="IN32">
        <v>0.14766666666668021</v>
      </c>
      <c r="IO32">
        <v>0</v>
      </c>
      <c r="IP32">
        <v>0</v>
      </c>
      <c r="IQ32">
        <v>0</v>
      </c>
      <c r="IR32">
        <v>-0.13925523809523849</v>
      </c>
      <c r="IS32">
        <v>0</v>
      </c>
      <c r="IT32">
        <v>0</v>
      </c>
      <c r="IU32">
        <v>0</v>
      </c>
      <c r="IV32">
        <v>-1</v>
      </c>
      <c r="IW32">
        <v>-1</v>
      </c>
      <c r="IX32">
        <v>-1</v>
      </c>
      <c r="IY32">
        <v>-1</v>
      </c>
      <c r="IZ32">
        <v>10.4</v>
      </c>
      <c r="JA32">
        <v>10.1</v>
      </c>
      <c r="JB32">
        <v>1.03271</v>
      </c>
      <c r="JC32">
        <v>2.6355</v>
      </c>
      <c r="JD32">
        <v>1.5954600000000001</v>
      </c>
      <c r="JE32">
        <v>2.31934</v>
      </c>
      <c r="JF32">
        <v>1.54541</v>
      </c>
      <c r="JG32">
        <v>2.4084500000000002</v>
      </c>
      <c r="JH32">
        <v>32.310699999999997</v>
      </c>
      <c r="JI32">
        <v>15.681800000000001</v>
      </c>
      <c r="JJ32">
        <v>18</v>
      </c>
      <c r="JK32">
        <v>386.63600000000002</v>
      </c>
      <c r="JL32">
        <v>681.38300000000004</v>
      </c>
      <c r="JM32">
        <v>21.717600000000001</v>
      </c>
      <c r="JN32">
        <v>32.630600000000001</v>
      </c>
      <c r="JO32">
        <v>30.001100000000001</v>
      </c>
      <c r="JP32">
        <v>32.641199999999998</v>
      </c>
      <c r="JQ32">
        <v>32.609299999999998</v>
      </c>
      <c r="JR32">
        <v>20.692499999999999</v>
      </c>
      <c r="JS32">
        <v>39.618400000000001</v>
      </c>
      <c r="JT32">
        <v>3.2593399999999999</v>
      </c>
      <c r="JU32">
        <v>21.691400000000002</v>
      </c>
      <c r="JV32">
        <v>405</v>
      </c>
      <c r="JW32">
        <v>13.492000000000001</v>
      </c>
      <c r="JX32">
        <v>99.219700000000003</v>
      </c>
      <c r="JY32">
        <v>97.972200000000001</v>
      </c>
    </row>
    <row r="33" spans="1:285" x14ac:dyDescent="0.35">
      <c r="A33">
        <v>8</v>
      </c>
      <c r="B33">
        <v>1723126482.0999999</v>
      </c>
      <c r="C33">
        <v>1360.5</v>
      </c>
      <c r="D33" t="s">
        <v>693</v>
      </c>
      <c r="E33" t="s">
        <v>694</v>
      </c>
      <c r="F33" t="s">
        <v>420</v>
      </c>
      <c r="G33" t="s">
        <v>539</v>
      </c>
      <c r="H33" t="s">
        <v>434</v>
      </c>
      <c r="I33" t="s">
        <v>682</v>
      </c>
      <c r="J33">
        <v>1723126482.0999999</v>
      </c>
      <c r="K33">
        <f t="shared" si="0"/>
        <v>4.1097740152944966E-3</v>
      </c>
      <c r="L33">
        <f t="shared" si="1"/>
        <v>4.109774015294497</v>
      </c>
      <c r="M33">
        <f t="shared" si="2"/>
        <v>24.384906986305676</v>
      </c>
      <c r="N33">
        <f t="shared" si="3"/>
        <v>366.12200000000001</v>
      </c>
      <c r="O33">
        <f t="shared" si="4"/>
        <v>213.42275143099309</v>
      </c>
      <c r="P33">
        <f t="shared" si="5"/>
        <v>21.150586254875744</v>
      </c>
      <c r="Q33">
        <f t="shared" si="6"/>
        <v>36.283361960645607</v>
      </c>
      <c r="R33">
        <f t="shared" si="7"/>
        <v>0.28398959599974266</v>
      </c>
      <c r="S33">
        <f t="shared" si="8"/>
        <v>2.2518372255994579</v>
      </c>
      <c r="T33">
        <f t="shared" si="9"/>
        <v>0.26548730568757728</v>
      </c>
      <c r="U33">
        <f t="shared" si="10"/>
        <v>0.16749136754797664</v>
      </c>
      <c r="V33">
        <f t="shared" si="11"/>
        <v>142.25740477325488</v>
      </c>
      <c r="W33">
        <f t="shared" si="12"/>
        <v>26.707369178757823</v>
      </c>
      <c r="X33">
        <f t="shared" si="13"/>
        <v>27.144500000000001</v>
      </c>
      <c r="Y33">
        <f t="shared" si="14"/>
        <v>3.6096482101284137</v>
      </c>
      <c r="Z33">
        <f t="shared" si="15"/>
        <v>59.2272412614535</v>
      </c>
      <c r="AA33">
        <f t="shared" si="16"/>
        <v>2.1198873482067997</v>
      </c>
      <c r="AB33">
        <f t="shared" si="17"/>
        <v>3.5792437788022937</v>
      </c>
      <c r="AC33">
        <f t="shared" si="18"/>
        <v>1.4897608619216141</v>
      </c>
      <c r="AD33">
        <f t="shared" si="19"/>
        <v>-181.24103407448729</v>
      </c>
      <c r="AE33">
        <f t="shared" si="20"/>
        <v>-17.493891089789443</v>
      </c>
      <c r="AF33">
        <f t="shared" si="21"/>
        <v>-1.6777955166295397</v>
      </c>
      <c r="AG33">
        <f t="shared" si="22"/>
        <v>-58.155315907651399</v>
      </c>
      <c r="AH33">
        <v>0</v>
      </c>
      <c r="AI33">
        <v>0</v>
      </c>
      <c r="AJ33">
        <f t="shared" si="23"/>
        <v>1</v>
      </c>
      <c r="AK33">
        <f t="shared" si="24"/>
        <v>0</v>
      </c>
      <c r="AL33">
        <f t="shared" si="25"/>
        <v>52569.324831006976</v>
      </c>
      <c r="AM33" t="s">
        <v>424</v>
      </c>
      <c r="AN33">
        <v>0</v>
      </c>
      <c r="AO33">
        <v>0</v>
      </c>
      <c r="AP33">
        <v>0</v>
      </c>
      <c r="AQ33" t="e">
        <f t="shared" si="26"/>
        <v>#DIV/0!</v>
      </c>
      <c r="AR33">
        <v>-1</v>
      </c>
      <c r="AS33" t="s">
        <v>695</v>
      </c>
      <c r="AT33">
        <v>10255.200000000001</v>
      </c>
      <c r="AU33">
        <v>939.99953846153846</v>
      </c>
      <c r="AV33">
        <v>2018.834826215382</v>
      </c>
      <c r="AW33">
        <f t="shared" si="27"/>
        <v>0.53438511845780223</v>
      </c>
      <c r="AX33">
        <v>0.5</v>
      </c>
      <c r="AY33">
        <f t="shared" si="28"/>
        <v>737.70353490842217</v>
      </c>
      <c r="AZ33">
        <f t="shared" si="29"/>
        <v>24.384906986305676</v>
      </c>
      <c r="BA33">
        <f t="shared" si="30"/>
        <v>197.10889544438831</v>
      </c>
      <c r="BB33">
        <f t="shared" si="31"/>
        <v>3.4410716209265467E-2</v>
      </c>
      <c r="BC33">
        <f t="shared" si="32"/>
        <v>-1</v>
      </c>
      <c r="BD33" t="e">
        <f t="shared" si="33"/>
        <v>#DIV/0!</v>
      </c>
      <c r="BE33" t="s">
        <v>424</v>
      </c>
      <c r="BF33">
        <v>0</v>
      </c>
      <c r="BG33" t="e">
        <f t="shared" si="34"/>
        <v>#DIV/0!</v>
      </c>
      <c r="BH33" t="e">
        <f t="shared" si="35"/>
        <v>#DIV/0!</v>
      </c>
      <c r="BI33" t="e">
        <f t="shared" si="36"/>
        <v>#DIV/0!</v>
      </c>
      <c r="BJ33" t="e">
        <f t="shared" si="37"/>
        <v>#DIV/0!</v>
      </c>
      <c r="BK33">
        <f t="shared" si="38"/>
        <v>0.53438511845780234</v>
      </c>
      <c r="BL33" t="e">
        <f t="shared" si="39"/>
        <v>#DIV/0!</v>
      </c>
      <c r="BM33" t="e">
        <f t="shared" si="40"/>
        <v>#DIV/0!</v>
      </c>
      <c r="BN33" t="e">
        <f t="shared" si="41"/>
        <v>#DIV/0!</v>
      </c>
      <c r="BO33">
        <v>7875</v>
      </c>
      <c r="BP33">
        <v>290.00000000000011</v>
      </c>
      <c r="BQ33">
        <v>1820.76</v>
      </c>
      <c r="BR33">
        <v>165</v>
      </c>
      <c r="BS33">
        <v>10255.200000000001</v>
      </c>
      <c r="BT33">
        <v>1818.2</v>
      </c>
      <c r="BU33">
        <v>2.56</v>
      </c>
      <c r="BV33">
        <v>300.00000000000011</v>
      </c>
      <c r="BW33">
        <v>24.1</v>
      </c>
      <c r="BX33">
        <v>2018.834826215382</v>
      </c>
      <c r="BY33">
        <v>2.7195414767521791</v>
      </c>
      <c r="BZ33">
        <v>-205.75247004953019</v>
      </c>
      <c r="CA33">
        <v>2.446148521421057</v>
      </c>
      <c r="CB33">
        <v>0.99605798581687888</v>
      </c>
      <c r="CC33">
        <v>-7.766212235817577E-3</v>
      </c>
      <c r="CD33">
        <v>289.99999999999989</v>
      </c>
      <c r="CE33">
        <v>1824.77</v>
      </c>
      <c r="CF33">
        <v>835</v>
      </c>
      <c r="CG33">
        <v>10225.4</v>
      </c>
      <c r="CH33">
        <v>1817.62</v>
      </c>
      <c r="CI33">
        <v>7.15</v>
      </c>
      <c r="CW33">
        <f t="shared" si="42"/>
        <v>876.78599999999994</v>
      </c>
      <c r="CX33">
        <f t="shared" si="43"/>
        <v>737.70353490842217</v>
      </c>
      <c r="CY33">
        <f t="shared" si="44"/>
        <v>0.84137239293102561</v>
      </c>
      <c r="CZ33">
        <f t="shared" si="45"/>
        <v>0.16224871835687943</v>
      </c>
      <c r="DA33">
        <v>6</v>
      </c>
      <c r="DB33">
        <v>0.5</v>
      </c>
      <c r="DC33" t="s">
        <v>426</v>
      </c>
      <c r="DD33">
        <v>2</v>
      </c>
      <c r="DE33">
        <v>1723126482.0999999</v>
      </c>
      <c r="DF33">
        <v>366.12200000000001</v>
      </c>
      <c r="DG33">
        <v>404.959</v>
      </c>
      <c r="DH33">
        <v>21.390999999999998</v>
      </c>
      <c r="DI33">
        <v>15.357799999999999</v>
      </c>
      <c r="DJ33">
        <v>365.89400000000001</v>
      </c>
      <c r="DK33">
        <v>21.529</v>
      </c>
      <c r="DL33">
        <v>399.97300000000001</v>
      </c>
      <c r="DM33">
        <v>99.002300000000005</v>
      </c>
      <c r="DN33">
        <v>9.9534800000000007E-2</v>
      </c>
      <c r="DO33">
        <v>27.000399999999999</v>
      </c>
      <c r="DP33">
        <v>27.144500000000001</v>
      </c>
      <c r="DQ33">
        <v>999.9</v>
      </c>
      <c r="DR33">
        <v>0</v>
      </c>
      <c r="DS33">
        <v>0</v>
      </c>
      <c r="DT33">
        <v>10043.799999999999</v>
      </c>
      <c r="DU33">
        <v>0</v>
      </c>
      <c r="DV33">
        <v>1149.82</v>
      </c>
      <c r="DW33">
        <v>-38.795299999999997</v>
      </c>
      <c r="DX33">
        <v>374.16699999999997</v>
      </c>
      <c r="DY33">
        <v>411.27499999999998</v>
      </c>
      <c r="DZ33">
        <v>6.03186</v>
      </c>
      <c r="EA33">
        <v>404.959</v>
      </c>
      <c r="EB33">
        <v>15.357799999999999</v>
      </c>
      <c r="EC33">
        <v>2.1176300000000001</v>
      </c>
      <c r="ED33">
        <v>1.5204599999999999</v>
      </c>
      <c r="EE33">
        <v>18.352399999999999</v>
      </c>
      <c r="EF33">
        <v>13.1755</v>
      </c>
      <c r="EG33">
        <v>876.78599999999994</v>
      </c>
      <c r="EH33">
        <v>0.95399599999999996</v>
      </c>
      <c r="EI33">
        <v>4.6004000000000003E-2</v>
      </c>
      <c r="EJ33">
        <v>0</v>
      </c>
      <c r="EK33">
        <v>939.55399999999997</v>
      </c>
      <c r="EL33">
        <v>4.9997100000000003</v>
      </c>
      <c r="EM33">
        <v>10029.799999999999</v>
      </c>
      <c r="EN33">
        <v>7314.3</v>
      </c>
      <c r="EO33">
        <v>46.125</v>
      </c>
      <c r="EP33">
        <v>50.75</v>
      </c>
      <c r="EQ33">
        <v>47.875</v>
      </c>
      <c r="ER33">
        <v>50.5</v>
      </c>
      <c r="ES33">
        <v>48.875</v>
      </c>
      <c r="ET33">
        <v>831.68</v>
      </c>
      <c r="EU33">
        <v>40.11</v>
      </c>
      <c r="EV33">
        <v>0</v>
      </c>
      <c r="EW33">
        <v>363.5</v>
      </c>
      <c r="EX33">
        <v>0</v>
      </c>
      <c r="EY33">
        <v>939.99953846153846</v>
      </c>
      <c r="EZ33">
        <v>-1.805059829000301</v>
      </c>
      <c r="FA33">
        <v>-170.62187919038391</v>
      </c>
      <c r="FB33">
        <v>10036.63115384615</v>
      </c>
      <c r="FC33">
        <v>15</v>
      </c>
      <c r="FD33">
        <v>1723126506.5999999</v>
      </c>
      <c r="FE33" t="s">
        <v>696</v>
      </c>
      <c r="FF33">
        <v>1723126505.0999999</v>
      </c>
      <c r="FG33">
        <v>1723126506.5999999</v>
      </c>
      <c r="FH33">
        <v>4</v>
      </c>
      <c r="FI33">
        <v>-4.1000000000000002E-2</v>
      </c>
      <c r="FJ33">
        <v>1E-3</v>
      </c>
      <c r="FK33">
        <v>0.22800000000000001</v>
      </c>
      <c r="FL33">
        <v>-0.13800000000000001</v>
      </c>
      <c r="FM33">
        <v>405</v>
      </c>
      <c r="FN33">
        <v>15</v>
      </c>
      <c r="FO33">
        <v>0.04</v>
      </c>
      <c r="FP33">
        <v>0.02</v>
      </c>
      <c r="FQ33">
        <v>24.548857640350011</v>
      </c>
      <c r="FR33">
        <v>-0.80413702268851384</v>
      </c>
      <c r="FS33">
        <v>0.1216802723585666</v>
      </c>
      <c r="FT33">
        <v>1</v>
      </c>
      <c r="FU33">
        <v>939.98720000000003</v>
      </c>
      <c r="FV33">
        <v>7.524609946972112E-2</v>
      </c>
      <c r="FW33">
        <v>0.20418560184303031</v>
      </c>
      <c r="FX33">
        <v>-1</v>
      </c>
      <c r="FY33">
        <v>0.29052476061345589</v>
      </c>
      <c r="FZ33">
        <v>-4.5118298579433939E-2</v>
      </c>
      <c r="GA33">
        <v>6.7065503092780679E-3</v>
      </c>
      <c r="GB33">
        <v>1</v>
      </c>
      <c r="GC33">
        <v>2</v>
      </c>
      <c r="GD33">
        <v>2</v>
      </c>
      <c r="GE33" t="s">
        <v>428</v>
      </c>
      <c r="GF33">
        <v>3.0014500000000002</v>
      </c>
      <c r="GG33">
        <v>2.73956</v>
      </c>
      <c r="GH33">
        <v>8.4202899999999997E-2</v>
      </c>
      <c r="GI33">
        <v>9.0188400000000002E-2</v>
      </c>
      <c r="GJ33">
        <v>0.104534</v>
      </c>
      <c r="GK33">
        <v>8.0576400000000006E-2</v>
      </c>
      <c r="GL33">
        <v>24206.3</v>
      </c>
      <c r="GM33">
        <v>21497.7</v>
      </c>
      <c r="GN33">
        <v>24293.7</v>
      </c>
      <c r="GO33">
        <v>22301.7</v>
      </c>
      <c r="GP33">
        <v>30575.599999999999</v>
      </c>
      <c r="GQ33">
        <v>28592.400000000001</v>
      </c>
      <c r="GR33">
        <v>35141.1</v>
      </c>
      <c r="GS33">
        <v>32066.400000000001</v>
      </c>
      <c r="GT33">
        <v>1.7301</v>
      </c>
      <c r="GU33">
        <v>2.0552999999999999</v>
      </c>
      <c r="GV33">
        <v>1.8160800000000001E-2</v>
      </c>
      <c r="GW33">
        <v>0</v>
      </c>
      <c r="GX33">
        <v>26.8475</v>
      </c>
      <c r="GY33">
        <v>999.9</v>
      </c>
      <c r="GZ33">
        <v>48.8</v>
      </c>
      <c r="HA33">
        <v>29.9</v>
      </c>
      <c r="HB33">
        <v>20.881</v>
      </c>
      <c r="HC33">
        <v>60.763800000000003</v>
      </c>
      <c r="HD33">
        <v>13.4655</v>
      </c>
      <c r="HE33">
        <v>1</v>
      </c>
      <c r="HF33">
        <v>0.53424799999999995</v>
      </c>
      <c r="HG33">
        <v>5.7246100000000002</v>
      </c>
      <c r="HH33">
        <v>20.091999999999999</v>
      </c>
      <c r="HI33">
        <v>5.2509800000000002</v>
      </c>
      <c r="HJ33">
        <v>12.0579</v>
      </c>
      <c r="HK33">
        <v>4.9809999999999999</v>
      </c>
      <c r="HL33">
        <v>3.3010000000000002</v>
      </c>
      <c r="HM33">
        <v>9999</v>
      </c>
      <c r="HN33">
        <v>9999</v>
      </c>
      <c r="HO33">
        <v>9999</v>
      </c>
      <c r="HP33">
        <v>368.4</v>
      </c>
      <c r="HQ33">
        <v>3.50571E-3</v>
      </c>
      <c r="HR33">
        <v>3.0212400000000001E-3</v>
      </c>
      <c r="HS33">
        <v>-1.09482E-3</v>
      </c>
      <c r="HT33">
        <v>-1.1825500000000001E-3</v>
      </c>
      <c r="HU33">
        <v>7.6293900000000002E-4</v>
      </c>
      <c r="HV33">
        <v>-9.1552699999999996E-4</v>
      </c>
      <c r="HW33">
        <v>-4.7302200000000003E-3</v>
      </c>
      <c r="HX33">
        <v>7.5912400000000002E-4</v>
      </c>
      <c r="HY33">
        <v>5</v>
      </c>
      <c r="HZ33">
        <v>0</v>
      </c>
      <c r="IA33">
        <v>0</v>
      </c>
      <c r="IB33">
        <v>0</v>
      </c>
      <c r="IC33" t="s">
        <v>429</v>
      </c>
      <c r="ID33" t="s">
        <v>430</v>
      </c>
      <c r="IE33" t="s">
        <v>431</v>
      </c>
      <c r="IF33" t="s">
        <v>431</v>
      </c>
      <c r="IG33" t="s">
        <v>431</v>
      </c>
      <c r="IH33" t="s">
        <v>431</v>
      </c>
      <c r="II33">
        <v>0</v>
      </c>
      <c r="IJ33">
        <v>100</v>
      </c>
      <c r="IK33">
        <v>100</v>
      </c>
      <c r="IL33">
        <v>0.22800000000000001</v>
      </c>
      <c r="IM33">
        <v>-0.13800000000000001</v>
      </c>
      <c r="IN33">
        <v>0.26976190476187872</v>
      </c>
      <c r="IO33">
        <v>0</v>
      </c>
      <c r="IP33">
        <v>0</v>
      </c>
      <c r="IQ33">
        <v>0</v>
      </c>
      <c r="IR33">
        <v>-0.1393450000000005</v>
      </c>
      <c r="IS33">
        <v>0</v>
      </c>
      <c r="IT33">
        <v>0</v>
      </c>
      <c r="IU33">
        <v>0</v>
      </c>
      <c r="IV33">
        <v>-1</v>
      </c>
      <c r="IW33">
        <v>-1</v>
      </c>
      <c r="IX33">
        <v>-1</v>
      </c>
      <c r="IY33">
        <v>-1</v>
      </c>
      <c r="IZ33">
        <v>5.7</v>
      </c>
      <c r="JA33">
        <v>5.6</v>
      </c>
      <c r="JB33">
        <v>1.0351600000000001</v>
      </c>
      <c r="JC33">
        <v>2.6355</v>
      </c>
      <c r="JD33">
        <v>1.5954600000000001</v>
      </c>
      <c r="JE33">
        <v>2.31934</v>
      </c>
      <c r="JF33">
        <v>1.54541</v>
      </c>
      <c r="JG33">
        <v>2.4450699999999999</v>
      </c>
      <c r="JH33">
        <v>32.598199999999999</v>
      </c>
      <c r="JI33">
        <v>15.568</v>
      </c>
      <c r="JJ33">
        <v>18</v>
      </c>
      <c r="JK33">
        <v>387.14600000000002</v>
      </c>
      <c r="JL33">
        <v>679.00599999999997</v>
      </c>
      <c r="JM33">
        <v>20.012699999999999</v>
      </c>
      <c r="JN33">
        <v>33.656599999999997</v>
      </c>
      <c r="JO33">
        <v>30.0014</v>
      </c>
      <c r="JP33">
        <v>33.699599999999997</v>
      </c>
      <c r="JQ33">
        <v>33.686199999999999</v>
      </c>
      <c r="JR33">
        <v>20.7498</v>
      </c>
      <c r="JS33">
        <v>30.817599999999999</v>
      </c>
      <c r="JT33">
        <v>0</v>
      </c>
      <c r="JU33">
        <v>20.0122</v>
      </c>
      <c r="JV33">
        <v>405</v>
      </c>
      <c r="JW33">
        <v>15.4986</v>
      </c>
      <c r="JX33">
        <v>99.0642</v>
      </c>
      <c r="JY33">
        <v>97.822599999999994</v>
      </c>
    </row>
    <row r="34" spans="1:285" x14ac:dyDescent="0.35">
      <c r="A34">
        <v>8</v>
      </c>
      <c r="B34">
        <v>1723126985</v>
      </c>
      <c r="C34">
        <v>1863.400000095367</v>
      </c>
      <c r="D34" t="s">
        <v>697</v>
      </c>
      <c r="E34" t="s">
        <v>698</v>
      </c>
      <c r="F34" t="s">
        <v>420</v>
      </c>
      <c r="G34" t="s">
        <v>699</v>
      </c>
      <c r="H34" t="s">
        <v>422</v>
      </c>
      <c r="I34" t="s">
        <v>682</v>
      </c>
      <c r="J34">
        <v>1723126985</v>
      </c>
      <c r="K34">
        <f t="shared" si="0"/>
        <v>4.6553224175541344E-3</v>
      </c>
      <c r="L34">
        <f t="shared" si="1"/>
        <v>4.6553224175541343</v>
      </c>
      <c r="M34">
        <f t="shared" si="2"/>
        <v>23.184153104728537</v>
      </c>
      <c r="N34">
        <f t="shared" si="3"/>
        <v>367.54700000000003</v>
      </c>
      <c r="O34">
        <f t="shared" si="4"/>
        <v>240.89418117795222</v>
      </c>
      <c r="P34">
        <f t="shared" si="5"/>
        <v>23.871724647921862</v>
      </c>
      <c r="Q34">
        <f t="shared" si="6"/>
        <v>36.422551745607606</v>
      </c>
      <c r="R34">
        <f t="shared" si="7"/>
        <v>0.33253775005784625</v>
      </c>
      <c r="S34">
        <f t="shared" si="8"/>
        <v>2.2469720306253271</v>
      </c>
      <c r="T34">
        <f t="shared" si="9"/>
        <v>0.30741820424965599</v>
      </c>
      <c r="U34">
        <f t="shared" si="10"/>
        <v>0.19423490348480499</v>
      </c>
      <c r="V34">
        <f t="shared" si="11"/>
        <v>142.32994375434134</v>
      </c>
      <c r="W34">
        <f t="shared" si="12"/>
        <v>26.540641905832338</v>
      </c>
      <c r="X34">
        <f t="shared" si="13"/>
        <v>26.991599999999998</v>
      </c>
      <c r="Y34">
        <f t="shared" si="14"/>
        <v>3.5773942845282232</v>
      </c>
      <c r="Z34">
        <f t="shared" si="15"/>
        <v>59.176847437577372</v>
      </c>
      <c r="AA34">
        <f t="shared" si="16"/>
        <v>2.1198880998957597</v>
      </c>
      <c r="AB34">
        <f t="shared" si="17"/>
        <v>3.5822930617112054</v>
      </c>
      <c r="AC34">
        <f t="shared" si="18"/>
        <v>1.4575061846324635</v>
      </c>
      <c r="AD34">
        <f t="shared" si="19"/>
        <v>-205.29971861413733</v>
      </c>
      <c r="AE34">
        <f t="shared" si="20"/>
        <v>2.8225330174815007</v>
      </c>
      <c r="AF34">
        <f t="shared" si="21"/>
        <v>0.27110058298683382</v>
      </c>
      <c r="AG34">
        <f t="shared" si="22"/>
        <v>-59.876141259327653</v>
      </c>
      <c r="AH34">
        <v>0</v>
      </c>
      <c r="AI34">
        <v>0</v>
      </c>
      <c r="AJ34">
        <f t="shared" si="23"/>
        <v>1</v>
      </c>
      <c r="AK34">
        <f t="shared" si="24"/>
        <v>0</v>
      </c>
      <c r="AL34">
        <f t="shared" si="25"/>
        <v>52406.640493937906</v>
      </c>
      <c r="AM34" t="s">
        <v>424</v>
      </c>
      <c r="AN34">
        <v>0</v>
      </c>
      <c r="AO34">
        <v>0</v>
      </c>
      <c r="AP34">
        <v>0</v>
      </c>
      <c r="AQ34" t="e">
        <f t="shared" si="26"/>
        <v>#DIV/0!</v>
      </c>
      <c r="AR34">
        <v>-1</v>
      </c>
      <c r="AS34" t="s">
        <v>700</v>
      </c>
      <c r="AT34">
        <v>10314.4</v>
      </c>
      <c r="AU34">
        <v>954.93272000000002</v>
      </c>
      <c r="AV34">
        <v>2112.837946775232</v>
      </c>
      <c r="AW34">
        <f t="shared" si="27"/>
        <v>0.5480331459128287</v>
      </c>
      <c r="AX34">
        <v>0.5</v>
      </c>
      <c r="AY34">
        <f t="shared" si="28"/>
        <v>738.08796588307848</v>
      </c>
      <c r="AZ34">
        <f t="shared" si="29"/>
        <v>23.184153104728537</v>
      </c>
      <c r="BA34">
        <f t="shared" si="30"/>
        <v>202.24833495165205</v>
      </c>
      <c r="BB34">
        <f t="shared" si="31"/>
        <v>3.2765949619289123E-2</v>
      </c>
      <c r="BC34">
        <f t="shared" si="32"/>
        <v>-1</v>
      </c>
      <c r="BD34" t="e">
        <f t="shared" si="33"/>
        <v>#DIV/0!</v>
      </c>
      <c r="BE34" t="s">
        <v>424</v>
      </c>
      <c r="BF34">
        <v>0</v>
      </c>
      <c r="BG34" t="e">
        <f t="shared" si="34"/>
        <v>#DIV/0!</v>
      </c>
      <c r="BH34" t="e">
        <f t="shared" si="35"/>
        <v>#DIV/0!</v>
      </c>
      <c r="BI34" t="e">
        <f t="shared" si="36"/>
        <v>#DIV/0!</v>
      </c>
      <c r="BJ34" t="e">
        <f t="shared" si="37"/>
        <v>#DIV/0!</v>
      </c>
      <c r="BK34">
        <f t="shared" si="38"/>
        <v>0.54803314591282859</v>
      </c>
      <c r="BL34" t="e">
        <f t="shared" si="39"/>
        <v>#DIV/0!</v>
      </c>
      <c r="BM34" t="e">
        <f t="shared" si="40"/>
        <v>#DIV/0!</v>
      </c>
      <c r="BN34" t="e">
        <f t="shared" si="41"/>
        <v>#DIV/0!</v>
      </c>
      <c r="BO34">
        <v>7876</v>
      </c>
      <c r="BP34">
        <v>290.00000000000011</v>
      </c>
      <c r="BQ34">
        <v>1926.61</v>
      </c>
      <c r="BR34">
        <v>135</v>
      </c>
      <c r="BS34">
        <v>10314.4</v>
      </c>
      <c r="BT34">
        <v>1923.91</v>
      </c>
      <c r="BU34">
        <v>2.7</v>
      </c>
      <c r="BV34">
        <v>300.00000000000011</v>
      </c>
      <c r="BW34">
        <v>24.1</v>
      </c>
      <c r="BX34">
        <v>2112.837946775232</v>
      </c>
      <c r="BY34">
        <v>2.6610908080141549</v>
      </c>
      <c r="BZ34">
        <v>-194.86778838947811</v>
      </c>
      <c r="CA34">
        <v>2.406364150712609</v>
      </c>
      <c r="CB34">
        <v>0.99574842109818895</v>
      </c>
      <c r="CC34">
        <v>-7.8083837597330364E-3</v>
      </c>
      <c r="CD34">
        <v>289.99999999999989</v>
      </c>
      <c r="CE34">
        <v>1925.91</v>
      </c>
      <c r="CF34">
        <v>735</v>
      </c>
      <c r="CG34">
        <v>10283.200000000001</v>
      </c>
      <c r="CH34">
        <v>1923.34</v>
      </c>
      <c r="CI34">
        <v>2.57</v>
      </c>
      <c r="CW34">
        <f t="shared" si="42"/>
        <v>877.24400000000003</v>
      </c>
      <c r="CX34">
        <f t="shared" si="43"/>
        <v>738.08796588307848</v>
      </c>
      <c r="CY34">
        <f t="shared" si="44"/>
        <v>0.84137134694917082</v>
      </c>
      <c r="CZ34">
        <f t="shared" si="45"/>
        <v>0.16224669961189969</v>
      </c>
      <c r="DA34">
        <v>6</v>
      </c>
      <c r="DB34">
        <v>0.5</v>
      </c>
      <c r="DC34" t="s">
        <v>426</v>
      </c>
      <c r="DD34">
        <v>2</v>
      </c>
      <c r="DE34">
        <v>1723126985</v>
      </c>
      <c r="DF34">
        <v>367.54700000000003</v>
      </c>
      <c r="DG34">
        <v>404.904</v>
      </c>
      <c r="DH34">
        <v>21.392199999999999</v>
      </c>
      <c r="DI34">
        <v>14.555999999999999</v>
      </c>
      <c r="DJ34">
        <v>367.34500000000003</v>
      </c>
      <c r="DK34">
        <v>21.540199999999999</v>
      </c>
      <c r="DL34">
        <v>399.84800000000001</v>
      </c>
      <c r="DM34">
        <v>98.996399999999994</v>
      </c>
      <c r="DN34">
        <v>9.9910799999999994E-2</v>
      </c>
      <c r="DO34">
        <v>27.014900000000001</v>
      </c>
      <c r="DP34">
        <v>26.991599999999998</v>
      </c>
      <c r="DQ34">
        <v>999.9</v>
      </c>
      <c r="DR34">
        <v>0</v>
      </c>
      <c r="DS34">
        <v>0</v>
      </c>
      <c r="DT34">
        <v>10012.5</v>
      </c>
      <c r="DU34">
        <v>0</v>
      </c>
      <c r="DV34">
        <v>1116.9000000000001</v>
      </c>
      <c r="DW34">
        <v>-37.3307</v>
      </c>
      <c r="DX34">
        <v>375.61200000000002</v>
      </c>
      <c r="DY34">
        <v>410.88499999999999</v>
      </c>
      <c r="DZ34">
        <v>6.8459000000000003</v>
      </c>
      <c r="EA34">
        <v>404.904</v>
      </c>
      <c r="EB34">
        <v>14.555999999999999</v>
      </c>
      <c r="EC34">
        <v>2.1187100000000001</v>
      </c>
      <c r="ED34">
        <v>1.44099</v>
      </c>
      <c r="EE34">
        <v>18.360600000000002</v>
      </c>
      <c r="EF34">
        <v>12.356</v>
      </c>
      <c r="EG34">
        <v>877.24400000000003</v>
      </c>
      <c r="EH34">
        <v>0.95402299999999995</v>
      </c>
      <c r="EI34">
        <v>4.5976900000000001E-2</v>
      </c>
      <c r="EJ34">
        <v>0</v>
      </c>
      <c r="EK34">
        <v>952.73699999999997</v>
      </c>
      <c r="EL34">
        <v>4.9997100000000003</v>
      </c>
      <c r="EM34">
        <v>9430.91</v>
      </c>
      <c r="EN34">
        <v>7318.21</v>
      </c>
      <c r="EO34">
        <v>47</v>
      </c>
      <c r="EP34">
        <v>51.25</v>
      </c>
      <c r="EQ34">
        <v>48.625</v>
      </c>
      <c r="ER34">
        <v>50.75</v>
      </c>
      <c r="ES34">
        <v>49.311999999999998</v>
      </c>
      <c r="ET34">
        <v>832.14</v>
      </c>
      <c r="EU34">
        <v>40.1</v>
      </c>
      <c r="EV34">
        <v>0</v>
      </c>
      <c r="EW34">
        <v>502.70000004768372</v>
      </c>
      <c r="EX34">
        <v>0</v>
      </c>
      <c r="EY34">
        <v>954.93272000000002</v>
      </c>
      <c r="EZ34">
        <v>-19.2529230694578</v>
      </c>
      <c r="FA34">
        <v>-188.78384629367471</v>
      </c>
      <c r="FB34">
        <v>9450.8472000000002</v>
      </c>
      <c r="FC34">
        <v>15</v>
      </c>
      <c r="FD34">
        <v>1723127014.5</v>
      </c>
      <c r="FE34" t="s">
        <v>701</v>
      </c>
      <c r="FF34">
        <v>1723127014.5</v>
      </c>
      <c r="FG34">
        <v>1723127012</v>
      </c>
      <c r="FH34">
        <v>5</v>
      </c>
      <c r="FI34">
        <v>-2.5999999999999999E-2</v>
      </c>
      <c r="FJ34">
        <v>-0.01</v>
      </c>
      <c r="FK34">
        <v>0.20200000000000001</v>
      </c>
      <c r="FL34">
        <v>-0.14799999999999999</v>
      </c>
      <c r="FM34">
        <v>405</v>
      </c>
      <c r="FN34">
        <v>15</v>
      </c>
      <c r="FO34">
        <v>0.05</v>
      </c>
      <c r="FP34">
        <v>0.01</v>
      </c>
      <c r="FQ34">
        <v>23.489355187929121</v>
      </c>
      <c r="FR34">
        <v>-1.0402226535329411</v>
      </c>
      <c r="FS34">
        <v>0.1548764552013103</v>
      </c>
      <c r="FT34">
        <v>1</v>
      </c>
      <c r="FU34">
        <v>957.35292156862738</v>
      </c>
      <c r="FV34">
        <v>-15.623420809202081</v>
      </c>
      <c r="FW34">
        <v>2.3325025846875311</v>
      </c>
      <c r="FX34">
        <v>-1</v>
      </c>
      <c r="FY34">
        <v>0.34178700759310188</v>
      </c>
      <c r="FZ34">
        <v>-4.5441147008845197E-2</v>
      </c>
      <c r="GA34">
        <v>6.8424522363954507E-3</v>
      </c>
      <c r="GB34">
        <v>1</v>
      </c>
      <c r="GC34">
        <v>2</v>
      </c>
      <c r="GD34">
        <v>2</v>
      </c>
      <c r="GE34" t="s">
        <v>428</v>
      </c>
      <c r="GF34">
        <v>3.0011399999999999</v>
      </c>
      <c r="GG34">
        <v>2.7396699999999998</v>
      </c>
      <c r="GH34">
        <v>8.4354200000000004E-2</v>
      </c>
      <c r="GI34">
        <v>9.0055399999999994E-2</v>
      </c>
      <c r="GJ34">
        <v>0.104447</v>
      </c>
      <c r="GK34">
        <v>7.7300499999999994E-2</v>
      </c>
      <c r="GL34">
        <v>24189</v>
      </c>
      <c r="GM34">
        <v>21490.1</v>
      </c>
      <c r="GN34">
        <v>24281.5</v>
      </c>
      <c r="GO34">
        <v>22291.8</v>
      </c>
      <c r="GP34">
        <v>30563.7</v>
      </c>
      <c r="GQ34">
        <v>28681.599999999999</v>
      </c>
      <c r="GR34">
        <v>35123.1</v>
      </c>
      <c r="GS34">
        <v>32051.4</v>
      </c>
      <c r="GT34">
        <v>1.7217</v>
      </c>
      <c r="GU34">
        <v>2.0489000000000002</v>
      </c>
      <c r="GV34">
        <v>4.2915300000000003E-2</v>
      </c>
      <c r="GW34">
        <v>0</v>
      </c>
      <c r="GX34">
        <v>26.289400000000001</v>
      </c>
      <c r="GY34">
        <v>999.9</v>
      </c>
      <c r="GZ34">
        <v>47.4</v>
      </c>
      <c r="HA34">
        <v>30.3</v>
      </c>
      <c r="HB34">
        <v>20.753900000000002</v>
      </c>
      <c r="HC34">
        <v>60.203899999999997</v>
      </c>
      <c r="HD34">
        <v>14.290900000000001</v>
      </c>
      <c r="HE34">
        <v>1</v>
      </c>
      <c r="HF34">
        <v>0.55118100000000003</v>
      </c>
      <c r="HG34">
        <v>3.6958799999999998</v>
      </c>
      <c r="HH34">
        <v>20.142099999999999</v>
      </c>
      <c r="HI34">
        <v>5.2532300000000003</v>
      </c>
      <c r="HJ34">
        <v>12.0579</v>
      </c>
      <c r="HK34">
        <v>4.9813999999999998</v>
      </c>
      <c r="HL34">
        <v>3.3010000000000002</v>
      </c>
      <c r="HM34">
        <v>9999</v>
      </c>
      <c r="HN34">
        <v>9999</v>
      </c>
      <c r="HO34">
        <v>9999</v>
      </c>
      <c r="HP34">
        <v>368.5</v>
      </c>
      <c r="HQ34">
        <v>3.5095199999999999E-3</v>
      </c>
      <c r="HR34">
        <v>3.0136099999999999E-3</v>
      </c>
      <c r="HS34">
        <v>-1.07193E-3</v>
      </c>
      <c r="HT34">
        <v>-1.21689E-3</v>
      </c>
      <c r="HU34">
        <v>7.6293900000000002E-4</v>
      </c>
      <c r="HV34">
        <v>-9.3078599999999996E-4</v>
      </c>
      <c r="HW34">
        <v>-4.7302200000000003E-3</v>
      </c>
      <c r="HX34">
        <v>7.3623600000000003E-4</v>
      </c>
      <c r="HY34">
        <v>5</v>
      </c>
      <c r="HZ34">
        <v>0</v>
      </c>
      <c r="IA34">
        <v>0</v>
      </c>
      <c r="IB34">
        <v>0</v>
      </c>
      <c r="IC34" t="s">
        <v>429</v>
      </c>
      <c r="ID34" t="s">
        <v>430</v>
      </c>
      <c r="IE34" t="s">
        <v>431</v>
      </c>
      <c r="IF34" t="s">
        <v>431</v>
      </c>
      <c r="IG34" t="s">
        <v>431</v>
      </c>
      <c r="IH34" t="s">
        <v>431</v>
      </c>
      <c r="II34">
        <v>0</v>
      </c>
      <c r="IJ34">
        <v>100</v>
      </c>
      <c r="IK34">
        <v>100</v>
      </c>
      <c r="IL34">
        <v>0.20200000000000001</v>
      </c>
      <c r="IM34">
        <v>-0.14799999999999999</v>
      </c>
      <c r="IN34">
        <v>0.2283499999999776</v>
      </c>
      <c r="IO34">
        <v>0</v>
      </c>
      <c r="IP34">
        <v>0</v>
      </c>
      <c r="IQ34">
        <v>0</v>
      </c>
      <c r="IR34">
        <v>-0.1382809523809527</v>
      </c>
      <c r="IS34">
        <v>0</v>
      </c>
      <c r="IT34">
        <v>0</v>
      </c>
      <c r="IU34">
        <v>0</v>
      </c>
      <c r="IV34">
        <v>-1</v>
      </c>
      <c r="IW34">
        <v>-1</v>
      </c>
      <c r="IX34">
        <v>-1</v>
      </c>
      <c r="IY34">
        <v>-1</v>
      </c>
      <c r="IZ34">
        <v>8</v>
      </c>
      <c r="JA34">
        <v>8</v>
      </c>
      <c r="JB34">
        <v>1.0351600000000001</v>
      </c>
      <c r="JC34">
        <v>2.63428</v>
      </c>
      <c r="JD34">
        <v>1.5954600000000001</v>
      </c>
      <c r="JE34">
        <v>2.31812</v>
      </c>
      <c r="JF34">
        <v>1.54541</v>
      </c>
      <c r="JG34">
        <v>2.4304199999999998</v>
      </c>
      <c r="JH34">
        <v>32.509700000000002</v>
      </c>
      <c r="JI34">
        <v>15.5242</v>
      </c>
      <c r="JJ34">
        <v>18</v>
      </c>
      <c r="JK34">
        <v>385.48200000000003</v>
      </c>
      <c r="JL34">
        <v>678.92200000000003</v>
      </c>
      <c r="JM34">
        <v>21.8978</v>
      </c>
      <c r="JN34">
        <v>33.932899999999997</v>
      </c>
      <c r="JO34">
        <v>29.9999</v>
      </c>
      <c r="JP34">
        <v>34.189300000000003</v>
      </c>
      <c r="JQ34">
        <v>34.1815</v>
      </c>
      <c r="JR34">
        <v>20.7514</v>
      </c>
      <c r="JS34">
        <v>33.613500000000002</v>
      </c>
      <c r="JT34">
        <v>0</v>
      </c>
      <c r="JU34">
        <v>21.893799999999999</v>
      </c>
      <c r="JV34">
        <v>405</v>
      </c>
      <c r="JW34">
        <v>14.704499999999999</v>
      </c>
      <c r="JX34">
        <v>99.013800000000003</v>
      </c>
      <c r="JY34">
        <v>97.777900000000002</v>
      </c>
    </row>
    <row r="35" spans="1:285" x14ac:dyDescent="0.35">
      <c r="A35">
        <v>8</v>
      </c>
      <c r="B35">
        <v>1723127611</v>
      </c>
      <c r="C35">
        <v>2489.400000095367</v>
      </c>
      <c r="D35" t="s">
        <v>702</v>
      </c>
      <c r="E35" t="s">
        <v>703</v>
      </c>
      <c r="F35" t="s">
        <v>420</v>
      </c>
      <c r="G35" t="s">
        <v>699</v>
      </c>
      <c r="H35" t="s">
        <v>434</v>
      </c>
      <c r="I35" t="s">
        <v>682</v>
      </c>
      <c r="J35">
        <v>1723127611</v>
      </c>
      <c r="K35">
        <f t="shared" si="0"/>
        <v>2.8990563616189476E-3</v>
      </c>
      <c r="L35">
        <f t="shared" si="1"/>
        <v>2.8990563616189475</v>
      </c>
      <c r="M35">
        <f t="shared" si="2"/>
        <v>19.038297070678048</v>
      </c>
      <c r="N35">
        <f t="shared" si="3"/>
        <v>374.85300000000001</v>
      </c>
      <c r="O35">
        <f t="shared" si="4"/>
        <v>205.21030683510799</v>
      </c>
      <c r="P35">
        <f t="shared" si="5"/>
        <v>20.341049137008309</v>
      </c>
      <c r="Q35">
        <f t="shared" si="6"/>
        <v>37.156531802673001</v>
      </c>
      <c r="R35">
        <f t="shared" si="7"/>
        <v>0.1952181129437626</v>
      </c>
      <c r="S35">
        <f t="shared" si="8"/>
        <v>2.2462357797120158</v>
      </c>
      <c r="T35">
        <f t="shared" si="9"/>
        <v>0.1862584807660346</v>
      </c>
      <c r="U35">
        <f t="shared" si="10"/>
        <v>0.11718226591266531</v>
      </c>
      <c r="V35">
        <f t="shared" si="11"/>
        <v>142.31828501451497</v>
      </c>
      <c r="W35">
        <f t="shared" si="12"/>
        <v>27.095715615364586</v>
      </c>
      <c r="X35">
        <f t="shared" si="13"/>
        <v>27.2456</v>
      </c>
      <c r="Y35">
        <f t="shared" si="14"/>
        <v>3.6311141794924184</v>
      </c>
      <c r="Z35">
        <f t="shared" si="15"/>
        <v>59.64591248575752</v>
      </c>
      <c r="AA35">
        <f t="shared" si="16"/>
        <v>2.1331554272023001</v>
      </c>
      <c r="AB35">
        <f t="shared" si="17"/>
        <v>3.5763648141214421</v>
      </c>
      <c r="AC35">
        <f t="shared" si="18"/>
        <v>1.4979587522901183</v>
      </c>
      <c r="AD35">
        <f t="shared" si="19"/>
        <v>-127.84838554739559</v>
      </c>
      <c r="AE35">
        <f t="shared" si="20"/>
        <v>-31.352547502825544</v>
      </c>
      <c r="AF35">
        <f t="shared" si="21"/>
        <v>-3.015760731925698</v>
      </c>
      <c r="AG35">
        <f t="shared" si="22"/>
        <v>-19.898408767631864</v>
      </c>
      <c r="AH35">
        <v>0</v>
      </c>
      <c r="AI35">
        <v>0</v>
      </c>
      <c r="AJ35">
        <f t="shared" si="23"/>
        <v>1</v>
      </c>
      <c r="AK35">
        <f t="shared" si="24"/>
        <v>0</v>
      </c>
      <c r="AL35">
        <f t="shared" si="25"/>
        <v>52387.939460536392</v>
      </c>
      <c r="AM35" t="s">
        <v>424</v>
      </c>
      <c r="AN35">
        <v>0</v>
      </c>
      <c r="AO35">
        <v>0</v>
      </c>
      <c r="AP35">
        <v>0</v>
      </c>
      <c r="AQ35" t="e">
        <f t="shared" si="26"/>
        <v>#DIV/0!</v>
      </c>
      <c r="AR35">
        <v>-1</v>
      </c>
      <c r="AS35" t="s">
        <v>704</v>
      </c>
      <c r="AT35">
        <v>10324.9</v>
      </c>
      <c r="AU35">
        <v>839.27059999999994</v>
      </c>
      <c r="AV35">
        <v>1962.639592872677</v>
      </c>
      <c r="AW35">
        <f t="shared" si="27"/>
        <v>0.57237660798864454</v>
      </c>
      <c r="AX35">
        <v>0.5</v>
      </c>
      <c r="AY35">
        <f t="shared" si="28"/>
        <v>738.02664176917881</v>
      </c>
      <c r="AZ35">
        <f t="shared" si="29"/>
        <v>19.038297070678048</v>
      </c>
      <c r="BA35">
        <f t="shared" si="30"/>
        <v>211.21459291054651</v>
      </c>
      <c r="BB35">
        <f t="shared" si="31"/>
        <v>2.7151183895804558E-2</v>
      </c>
      <c r="BC35">
        <f t="shared" si="32"/>
        <v>-1</v>
      </c>
      <c r="BD35" t="e">
        <f t="shared" si="33"/>
        <v>#DIV/0!</v>
      </c>
      <c r="BE35" t="s">
        <v>424</v>
      </c>
      <c r="BF35">
        <v>0</v>
      </c>
      <c r="BG35" t="e">
        <f t="shared" si="34"/>
        <v>#DIV/0!</v>
      </c>
      <c r="BH35" t="e">
        <f t="shared" si="35"/>
        <v>#DIV/0!</v>
      </c>
      <c r="BI35" t="e">
        <f t="shared" si="36"/>
        <v>#DIV/0!</v>
      </c>
      <c r="BJ35" t="e">
        <f t="shared" si="37"/>
        <v>#DIV/0!</v>
      </c>
      <c r="BK35">
        <f t="shared" si="38"/>
        <v>0.57237660798864454</v>
      </c>
      <c r="BL35" t="e">
        <f t="shared" si="39"/>
        <v>#DIV/0!</v>
      </c>
      <c r="BM35" t="e">
        <f t="shared" si="40"/>
        <v>#DIV/0!</v>
      </c>
      <c r="BN35" t="e">
        <f t="shared" si="41"/>
        <v>#DIV/0!</v>
      </c>
      <c r="BO35">
        <v>7877</v>
      </c>
      <c r="BP35">
        <v>290.00000000000011</v>
      </c>
      <c r="BQ35">
        <v>1763.56</v>
      </c>
      <c r="BR35">
        <v>175</v>
      </c>
      <c r="BS35">
        <v>10324.9</v>
      </c>
      <c r="BT35">
        <v>1762.76</v>
      </c>
      <c r="BU35">
        <v>0.8</v>
      </c>
      <c r="BV35">
        <v>300.00000000000011</v>
      </c>
      <c r="BW35">
        <v>24.1</v>
      </c>
      <c r="BX35">
        <v>1962.639592872677</v>
      </c>
      <c r="BY35">
        <v>2.4649381225399098</v>
      </c>
      <c r="BZ35">
        <v>-206.37053511592461</v>
      </c>
      <c r="CA35">
        <v>2.2324511544622632</v>
      </c>
      <c r="CB35">
        <v>0.99673407739900644</v>
      </c>
      <c r="CC35">
        <v>-7.8194836484983439E-3</v>
      </c>
      <c r="CD35">
        <v>289.99999999999989</v>
      </c>
      <c r="CE35">
        <v>1768.63</v>
      </c>
      <c r="CF35">
        <v>755</v>
      </c>
      <c r="CG35">
        <v>10298.6</v>
      </c>
      <c r="CH35">
        <v>1762.25</v>
      </c>
      <c r="CI35">
        <v>6.38</v>
      </c>
      <c r="CW35">
        <f t="shared" si="42"/>
        <v>877.17100000000005</v>
      </c>
      <c r="CX35">
        <f t="shared" si="43"/>
        <v>738.02664176917881</v>
      </c>
      <c r="CY35">
        <f t="shared" si="44"/>
        <v>0.84137145638556077</v>
      </c>
      <c r="CZ35">
        <f t="shared" si="45"/>
        <v>0.16224691082413231</v>
      </c>
      <c r="DA35">
        <v>6</v>
      </c>
      <c r="DB35">
        <v>0.5</v>
      </c>
      <c r="DC35" t="s">
        <v>426</v>
      </c>
      <c r="DD35">
        <v>2</v>
      </c>
      <c r="DE35">
        <v>1723127611</v>
      </c>
      <c r="DF35">
        <v>374.85300000000001</v>
      </c>
      <c r="DG35">
        <v>405.03199999999998</v>
      </c>
      <c r="DH35">
        <v>21.520299999999999</v>
      </c>
      <c r="DI35">
        <v>17.266500000000001</v>
      </c>
      <c r="DJ35">
        <v>374.62</v>
      </c>
      <c r="DK35">
        <v>21.656300000000002</v>
      </c>
      <c r="DL35">
        <v>400.113</v>
      </c>
      <c r="DM35">
        <v>99.022900000000007</v>
      </c>
      <c r="DN35">
        <v>0.100041</v>
      </c>
      <c r="DO35">
        <v>26.986699999999999</v>
      </c>
      <c r="DP35">
        <v>27.2456</v>
      </c>
      <c r="DQ35">
        <v>999.9</v>
      </c>
      <c r="DR35">
        <v>0</v>
      </c>
      <c r="DS35">
        <v>0</v>
      </c>
      <c r="DT35">
        <v>10005</v>
      </c>
      <c r="DU35">
        <v>0</v>
      </c>
      <c r="DV35">
        <v>1122.79</v>
      </c>
      <c r="DW35">
        <v>-30.2089</v>
      </c>
      <c r="DX35">
        <v>383.06200000000001</v>
      </c>
      <c r="DY35">
        <v>412.14800000000002</v>
      </c>
      <c r="DZ35">
        <v>4.2416600000000004</v>
      </c>
      <c r="EA35">
        <v>405.03199999999998</v>
      </c>
      <c r="EB35">
        <v>17.266500000000001</v>
      </c>
      <c r="EC35">
        <v>2.1297999999999999</v>
      </c>
      <c r="ED35">
        <v>1.7097800000000001</v>
      </c>
      <c r="EE35">
        <v>18.4438</v>
      </c>
      <c r="EF35">
        <v>14.9855</v>
      </c>
      <c r="EG35">
        <v>877.17100000000005</v>
      </c>
      <c r="EH35">
        <v>0.95402699999999996</v>
      </c>
      <c r="EI35">
        <v>4.5972899999999997E-2</v>
      </c>
      <c r="EJ35">
        <v>0</v>
      </c>
      <c r="EK35">
        <v>839.101</v>
      </c>
      <c r="EL35">
        <v>4.9997100000000003</v>
      </c>
      <c r="EM35">
        <v>8886.51</v>
      </c>
      <c r="EN35">
        <v>7317.61</v>
      </c>
      <c r="EO35">
        <v>46.186999999999998</v>
      </c>
      <c r="EP35">
        <v>51.125</v>
      </c>
      <c r="EQ35">
        <v>48.186999999999998</v>
      </c>
      <c r="ER35">
        <v>50.125</v>
      </c>
      <c r="ES35">
        <v>48.561999999999998</v>
      </c>
      <c r="ET35">
        <v>832.07</v>
      </c>
      <c r="EU35">
        <v>40.1</v>
      </c>
      <c r="EV35">
        <v>0</v>
      </c>
      <c r="EW35">
        <v>625.30000019073486</v>
      </c>
      <c r="EX35">
        <v>0</v>
      </c>
      <c r="EY35">
        <v>839.27059999999994</v>
      </c>
      <c r="EZ35">
        <v>-2.7936922969757489</v>
      </c>
      <c r="FA35">
        <v>61.874615389952453</v>
      </c>
      <c r="FB35">
        <v>8885.7839999999997</v>
      </c>
      <c r="FC35">
        <v>15</v>
      </c>
      <c r="FD35">
        <v>1723127638.5</v>
      </c>
      <c r="FE35" t="s">
        <v>705</v>
      </c>
      <c r="FF35">
        <v>1723127634</v>
      </c>
      <c r="FG35">
        <v>1723127638.5</v>
      </c>
      <c r="FH35">
        <v>6</v>
      </c>
      <c r="FI35">
        <v>0.03</v>
      </c>
      <c r="FJ35">
        <v>1.2E-2</v>
      </c>
      <c r="FK35">
        <v>0.23300000000000001</v>
      </c>
      <c r="FL35">
        <v>-0.13600000000000001</v>
      </c>
      <c r="FM35">
        <v>405</v>
      </c>
      <c r="FN35">
        <v>17</v>
      </c>
      <c r="FO35">
        <v>7.0000000000000007E-2</v>
      </c>
      <c r="FP35">
        <v>0.02</v>
      </c>
      <c r="FQ35">
        <v>19.149921890612848</v>
      </c>
      <c r="FR35">
        <v>-0.45066312301123118</v>
      </c>
      <c r="FS35">
        <v>7.1626807562013978E-2</v>
      </c>
      <c r="FT35">
        <v>1</v>
      </c>
      <c r="FU35">
        <v>839.50588000000005</v>
      </c>
      <c r="FV35">
        <v>-2.0002496992536889</v>
      </c>
      <c r="FW35">
        <v>0.35899117760746713</v>
      </c>
      <c r="FX35">
        <v>-1</v>
      </c>
      <c r="FY35">
        <v>0.19271829188419301</v>
      </c>
      <c r="FZ35">
        <v>-2.034123387878289E-3</v>
      </c>
      <c r="GA35">
        <v>6.364274522844864E-4</v>
      </c>
      <c r="GB35">
        <v>1</v>
      </c>
      <c r="GC35">
        <v>2</v>
      </c>
      <c r="GD35">
        <v>2</v>
      </c>
      <c r="GE35" t="s">
        <v>428</v>
      </c>
      <c r="GF35">
        <v>3.0018400000000001</v>
      </c>
      <c r="GG35">
        <v>2.7397300000000002</v>
      </c>
      <c r="GH35">
        <v>8.5483900000000002E-2</v>
      </c>
      <c r="GI35">
        <v>8.9919399999999997E-2</v>
      </c>
      <c r="GJ35">
        <v>0.104658</v>
      </c>
      <c r="GK35">
        <v>8.7620600000000007E-2</v>
      </c>
      <c r="GL35">
        <v>24109.8</v>
      </c>
      <c r="GM35">
        <v>21448.1</v>
      </c>
      <c r="GN35">
        <v>24235.7</v>
      </c>
      <c r="GO35">
        <v>22248.9</v>
      </c>
      <c r="GP35">
        <v>30500.2</v>
      </c>
      <c r="GQ35">
        <v>28307.5</v>
      </c>
      <c r="GR35">
        <v>35055.1</v>
      </c>
      <c r="GS35">
        <v>31993.4</v>
      </c>
      <c r="GT35">
        <v>1.7178800000000001</v>
      </c>
      <c r="GU35">
        <v>2.0287500000000001</v>
      </c>
      <c r="GV35">
        <v>-5.6251900000000004E-3</v>
      </c>
      <c r="GW35">
        <v>0</v>
      </c>
      <c r="GX35">
        <v>27.337499999999999</v>
      </c>
      <c r="GY35">
        <v>999.9</v>
      </c>
      <c r="GZ35">
        <v>46.4</v>
      </c>
      <c r="HA35">
        <v>30.6</v>
      </c>
      <c r="HB35">
        <v>20.6615</v>
      </c>
      <c r="HC35">
        <v>61.2639</v>
      </c>
      <c r="HD35">
        <v>13.734</v>
      </c>
      <c r="HE35">
        <v>1</v>
      </c>
      <c r="HF35">
        <v>0.64768499999999996</v>
      </c>
      <c r="HG35">
        <v>5.1923399999999997</v>
      </c>
      <c r="HH35">
        <v>20.105699999999999</v>
      </c>
      <c r="HI35">
        <v>5.2524800000000003</v>
      </c>
      <c r="HJ35">
        <v>12.0579</v>
      </c>
      <c r="HK35">
        <v>4.9813499999999999</v>
      </c>
      <c r="HL35">
        <v>3.3010000000000002</v>
      </c>
      <c r="HM35">
        <v>9999</v>
      </c>
      <c r="HN35">
        <v>9999</v>
      </c>
      <c r="HO35">
        <v>9999</v>
      </c>
      <c r="HP35">
        <v>368.7</v>
      </c>
      <c r="HQ35">
        <v>3.5095199999999999E-3</v>
      </c>
      <c r="HR35">
        <v>3.0517600000000001E-3</v>
      </c>
      <c r="HS35">
        <v>-1.1329700000000001E-3</v>
      </c>
      <c r="HT35">
        <v>-1.20926E-3</v>
      </c>
      <c r="HU35">
        <v>7.6293900000000002E-4</v>
      </c>
      <c r="HV35">
        <v>-9.1934199999999997E-4</v>
      </c>
      <c r="HW35">
        <v>-4.7302200000000003E-3</v>
      </c>
      <c r="HX35">
        <v>7.5149500000000003E-4</v>
      </c>
      <c r="HY35">
        <v>5</v>
      </c>
      <c r="HZ35">
        <v>0</v>
      </c>
      <c r="IA35">
        <v>0</v>
      </c>
      <c r="IB35">
        <v>0</v>
      </c>
      <c r="IC35" t="s">
        <v>429</v>
      </c>
      <c r="ID35" t="s">
        <v>430</v>
      </c>
      <c r="IE35" t="s">
        <v>431</v>
      </c>
      <c r="IF35" t="s">
        <v>431</v>
      </c>
      <c r="IG35" t="s">
        <v>431</v>
      </c>
      <c r="IH35" t="s">
        <v>431</v>
      </c>
      <c r="II35">
        <v>0</v>
      </c>
      <c r="IJ35">
        <v>100</v>
      </c>
      <c r="IK35">
        <v>100</v>
      </c>
      <c r="IL35">
        <v>0.23300000000000001</v>
      </c>
      <c r="IM35">
        <v>-0.13600000000000001</v>
      </c>
      <c r="IN35">
        <v>0.20247619047620449</v>
      </c>
      <c r="IO35">
        <v>0</v>
      </c>
      <c r="IP35">
        <v>0</v>
      </c>
      <c r="IQ35">
        <v>0</v>
      </c>
      <c r="IR35">
        <v>-0.14817000000000211</v>
      </c>
      <c r="IS35">
        <v>0</v>
      </c>
      <c r="IT35">
        <v>0</v>
      </c>
      <c r="IU35">
        <v>0</v>
      </c>
      <c r="IV35">
        <v>-1</v>
      </c>
      <c r="IW35">
        <v>-1</v>
      </c>
      <c r="IX35">
        <v>-1</v>
      </c>
      <c r="IY35">
        <v>-1</v>
      </c>
      <c r="IZ35">
        <v>9.9</v>
      </c>
      <c r="JA35">
        <v>10</v>
      </c>
      <c r="JB35">
        <v>1.0376000000000001</v>
      </c>
      <c r="JC35">
        <v>2.6452599999999999</v>
      </c>
      <c r="JD35">
        <v>1.5954600000000001</v>
      </c>
      <c r="JE35">
        <v>2.3168899999999999</v>
      </c>
      <c r="JF35">
        <v>1.54541</v>
      </c>
      <c r="JG35">
        <v>2.33765</v>
      </c>
      <c r="JH35">
        <v>32.842399999999998</v>
      </c>
      <c r="JI35">
        <v>15.322800000000001</v>
      </c>
      <c r="JJ35">
        <v>18</v>
      </c>
      <c r="JK35">
        <v>388.57100000000003</v>
      </c>
      <c r="JL35">
        <v>671.13099999999997</v>
      </c>
      <c r="JM35">
        <v>20.142800000000001</v>
      </c>
      <c r="JN35">
        <v>34.887300000000003</v>
      </c>
      <c r="JO35">
        <v>30.000800000000002</v>
      </c>
      <c r="JP35">
        <v>35.096899999999998</v>
      </c>
      <c r="JQ35">
        <v>35.092100000000002</v>
      </c>
      <c r="JR35">
        <v>20.802700000000002</v>
      </c>
      <c r="JS35">
        <v>21.862400000000001</v>
      </c>
      <c r="JT35">
        <v>0</v>
      </c>
      <c r="JU35">
        <v>20.1492</v>
      </c>
      <c r="JV35">
        <v>405</v>
      </c>
      <c r="JW35">
        <v>17.357099999999999</v>
      </c>
      <c r="JX35">
        <v>98.824200000000005</v>
      </c>
      <c r="JY35">
        <v>97.596500000000006</v>
      </c>
    </row>
    <row r="36" spans="1:285" x14ac:dyDescent="0.35">
      <c r="A36">
        <v>10</v>
      </c>
      <c r="B36">
        <v>1723131297.5999999</v>
      </c>
      <c r="C36">
        <v>6273.5999999046326</v>
      </c>
      <c r="D36" t="s">
        <v>455</v>
      </c>
      <c r="E36" t="s">
        <v>456</v>
      </c>
      <c r="F36" t="s">
        <v>420</v>
      </c>
      <c r="G36" t="s">
        <v>421</v>
      </c>
      <c r="H36" t="s">
        <v>422</v>
      </c>
      <c r="I36" t="s">
        <v>423</v>
      </c>
      <c r="J36">
        <v>1723131297.5999999</v>
      </c>
      <c r="K36">
        <f t="shared" ref="K36:K54" si="46">(L36)/1000</f>
        <v>9.923361065185158E-3</v>
      </c>
      <c r="L36">
        <f t="shared" ref="L36:L54" si="47">1000*DL36*AJ36*(DH36-DI36)/(100*DA36*(1000-AJ36*DH36))</f>
        <v>9.9233610651851585</v>
      </c>
      <c r="M36">
        <f t="shared" ref="M36:M54" si="48">DL36*AJ36*(DG36-DF36*(1000-AJ36*DI36)/(1000-AJ36*DH36))/(100*DA36)</f>
        <v>32.361920900878708</v>
      </c>
      <c r="N36">
        <f t="shared" ref="N36:N54" si="49">DF36 - IF(AJ36&gt;1, M36*DA36*100/(AL36), 0)</f>
        <v>351.18900000000002</v>
      </c>
      <c r="O36">
        <f t="shared" ref="O36:O54" si="50">((U36-K36/2)*N36-M36)/(U36+K36/2)</f>
        <v>279.37543957118083</v>
      </c>
      <c r="P36">
        <f t="shared" ref="P36:P54" si="51">O36*(DM36+DN36)/1000</f>
        <v>27.697328572911594</v>
      </c>
      <c r="Q36">
        <f t="shared" ref="Q36:Q54" si="52">(DF36 - IF(AJ36&gt;1, M36*DA36*100/(AL36), 0))*(DM36+DN36)/1000</f>
        <v>34.816937162130003</v>
      </c>
      <c r="R36">
        <f t="shared" ref="R36:R54" si="53">2/((1/T36-1/S36)+SIGN(T36)*SQRT((1/T36-1/S36)*(1/T36-1/S36) + 4*DB36/((DB36+1)*(DB36+1))*(2*1/T36*1/S36-1/S36*1/S36)))</f>
        <v>0.94771500370266559</v>
      </c>
      <c r="S36">
        <f t="shared" ref="S36:S54" si="54">IF(LEFT(DC36,1)&lt;&gt;"0",IF(LEFT(DC36,1)="1",3,DD36),$D$4+$E$4*(DT36*DM36/($K$4*1000))+$F$4*(DT36*DM36/($K$4*1000))*MAX(MIN(DA36,$J$4),$I$4)*MAX(MIN(DA36,$J$4),$I$4)+$G$4*MAX(MIN(DA36,$J$4),$I$4)*(DT36*DM36/($K$4*1000))+$H$4*(DT36*DM36/($K$4*1000))*(DT36*DM36/($K$4*1000)))</f>
        <v>2.2392342984076907</v>
      </c>
      <c r="T36">
        <f t="shared" ref="T36:T54" si="55">K36*(1000-(1000*0.61365*EXP(17.502*X36/(240.97+X36))/(DM36+DN36)+DH36)/2)/(1000*0.61365*EXP(17.502*X36/(240.97+X36))/(DM36+DN36)-DH36)</f>
        <v>0.76962017687679429</v>
      </c>
      <c r="U36">
        <f t="shared" ref="U36:U54" si="56">1/((DB36+1)/(R36/1.6)+1/(S36/1.37)) + DB36/((DB36+1)/(R36/1.6) + DB36/(S36/1.37))</f>
        <v>0.49420443706341632</v>
      </c>
      <c r="V36">
        <f t="shared" ref="V36:V54" si="57">(CW36*CZ36)</f>
        <v>242.70588270393927</v>
      </c>
      <c r="W36">
        <f t="shared" ref="W36:W54" si="58">(DO36+(V36+2*0.95*0.0000000567*(((DO36+$B$8)+273)^4-(DO36+273)^4)-44100*K36)/(1.84*29.3*S36+8*0.95*0.0000000567*(DO36+273)^3))</f>
        <v>23.949020122691483</v>
      </c>
      <c r="X36">
        <f t="shared" ref="X36:X54" si="59">($C$8*DP36+$D$8*DQ36+$E$8*W36)</f>
        <v>25.023599999999998</v>
      </c>
      <c r="Y36">
        <f t="shared" ref="Y36:Y54" si="60">0.61365*EXP(17.502*X36/(240.97+X36))</f>
        <v>3.1841541812409315</v>
      </c>
      <c r="Z36">
        <f t="shared" ref="Z36:Z54" si="61">(AA36/AB36*100)</f>
        <v>59.458741763935905</v>
      </c>
      <c r="AA36">
        <f t="shared" ref="AA36:AA54" si="62">DH36*(DM36+DN36)/1000</f>
        <v>1.9388843046899999</v>
      </c>
      <c r="AB36">
        <f t="shared" ref="AB36:AB54" si="63">0.61365*EXP(17.502*DO36/(240.97+DO36))</f>
        <v>3.2608902361031973</v>
      </c>
      <c r="AC36">
        <f t="shared" ref="AC36:AC54" si="64">(Y36-DH36*(DM36+DN36)/1000)</f>
        <v>1.2452698765509316</v>
      </c>
      <c r="AD36">
        <f t="shared" ref="AD36:AD54" si="65">(-K36*44100)</f>
        <v>-437.62022297466547</v>
      </c>
      <c r="AE36">
        <f t="shared" ref="AE36:AE54" si="66">2*29.3*S36*0.92*(DO36-X36)</f>
        <v>48.300711958251973</v>
      </c>
      <c r="AF36">
        <f t="shared" ref="AF36:AF54" si="67">2*0.95*0.0000000567*(((DO36+$B$8)+273)^4-(X36+273)^4)</f>
        <v>4.5728993420026951</v>
      </c>
      <c r="AG36">
        <f t="shared" ref="AG36:AG54" si="68">V36+AF36+AD36+AE36</f>
        <v>-142.04072897047152</v>
      </c>
      <c r="AH36">
        <v>0</v>
      </c>
      <c r="AI36">
        <v>0</v>
      </c>
      <c r="AJ36">
        <f t="shared" ref="AJ36:AJ54" si="69">IF(AH36*$H$14&gt;=AL36,1,(AL36/(AL36-AH36*$H$14)))</f>
        <v>1</v>
      </c>
      <c r="AK36">
        <f t="shared" ref="AK36:AK54" si="70">(AJ36-1)*100</f>
        <v>0</v>
      </c>
      <c r="AL36">
        <f t="shared" ref="AL36:AL54" si="71">MAX(0,($B$14+$C$14*DT36)/(1+$D$14*DT36)*DM36/(DO36+273)*$E$14)</f>
        <v>52431.489719261175</v>
      </c>
      <c r="AM36" t="s">
        <v>424</v>
      </c>
      <c r="AN36">
        <v>0</v>
      </c>
      <c r="AO36">
        <v>0</v>
      </c>
      <c r="AP36">
        <v>0</v>
      </c>
      <c r="AQ36" t="e">
        <f t="shared" ref="AQ36:AQ54" si="72">1-AO36/AP36</f>
        <v>#DIV/0!</v>
      </c>
      <c r="AR36">
        <v>-1</v>
      </c>
      <c r="AS36" t="s">
        <v>457</v>
      </c>
      <c r="AT36">
        <v>10183.9</v>
      </c>
      <c r="AU36">
        <v>1114.0269230769229</v>
      </c>
      <c r="AV36">
        <v>1716.219255100772</v>
      </c>
      <c r="AW36">
        <f t="shared" ref="AW36:AW54" si="73">1-AU36/AV36</f>
        <v>0.35088309971705212</v>
      </c>
      <c r="AX36">
        <v>0.5</v>
      </c>
      <c r="AY36">
        <f t="shared" ref="AY36:AY54" si="74">CX36</f>
        <v>1266.2642998466008</v>
      </c>
      <c r="AZ36">
        <f t="shared" ref="AZ36:AZ54" si="75">M36</f>
        <v>32.361920900878708</v>
      </c>
      <c r="BA36">
        <f t="shared" ref="BA36:BA54" si="76">AW36*AX36*AY36</f>
        <v>222.155371295609</v>
      </c>
      <c r="BB36">
        <f t="shared" ref="BB36:BB54" si="77">(AZ36-AR36)/AY36</f>
        <v>2.634672785525129E-2</v>
      </c>
      <c r="BC36">
        <f t="shared" ref="BC36:BC54" si="78">(AP36-AV36)/AV36</f>
        <v>-1</v>
      </c>
      <c r="BD36" t="e">
        <f t="shared" ref="BD36:BD54" si="79">AO36/(AQ36+AO36/AV36)</f>
        <v>#DIV/0!</v>
      </c>
      <c r="BE36" t="s">
        <v>424</v>
      </c>
      <c r="BF36">
        <v>0</v>
      </c>
      <c r="BG36" t="e">
        <f t="shared" ref="BG36:BG54" si="80">IF(BF36&lt;&gt;0, BF36, BD36)</f>
        <v>#DIV/0!</v>
      </c>
      <c r="BH36" t="e">
        <f t="shared" ref="BH36:BH54" si="81">1-BG36/AV36</f>
        <v>#DIV/0!</v>
      </c>
      <c r="BI36" t="e">
        <f t="shared" ref="BI36:BI54" si="82">(AV36-AU36)/(AV36-BG36)</f>
        <v>#DIV/0!</v>
      </c>
      <c r="BJ36" t="e">
        <f t="shared" ref="BJ36:BJ54" si="83">(AP36-AV36)/(AP36-BG36)</f>
        <v>#DIV/0!</v>
      </c>
      <c r="BK36">
        <f t="shared" ref="BK36:BK54" si="84">(AV36-AU36)/(AV36-AO36)</f>
        <v>0.35088309971705212</v>
      </c>
      <c r="BL36" t="e">
        <f t="shared" ref="BL36:BL54" si="85">(AP36-AV36)/(AP36-AO36)</f>
        <v>#DIV/0!</v>
      </c>
      <c r="BM36" t="e">
        <f t="shared" ref="BM36:BM54" si="86">(BI36*BG36/AU36)</f>
        <v>#DIV/0!</v>
      </c>
      <c r="BN36" t="e">
        <f t="shared" ref="BN36:BN54" si="87">(1-BM36)</f>
        <v>#DIV/0!</v>
      </c>
      <c r="BO36">
        <v>565</v>
      </c>
      <c r="BP36">
        <v>290.00000000000011</v>
      </c>
      <c r="BQ36">
        <v>1586.59</v>
      </c>
      <c r="BR36">
        <v>185</v>
      </c>
      <c r="BS36">
        <v>10183.9</v>
      </c>
      <c r="BT36">
        <v>1584.6</v>
      </c>
      <c r="BU36">
        <v>1.99</v>
      </c>
      <c r="BV36">
        <v>300.00000000000011</v>
      </c>
      <c r="BW36">
        <v>24</v>
      </c>
      <c r="BX36">
        <v>1716.219255100772</v>
      </c>
      <c r="BY36">
        <v>3.0271233408633988</v>
      </c>
      <c r="BZ36">
        <v>-134.0361145440848</v>
      </c>
      <c r="CA36">
        <v>2.7326507647563441</v>
      </c>
      <c r="CB36">
        <v>0.98849577275391254</v>
      </c>
      <c r="CC36">
        <v>-7.1746860956618487E-3</v>
      </c>
      <c r="CD36">
        <v>289.99999999999989</v>
      </c>
      <c r="CE36">
        <v>1586.64</v>
      </c>
      <c r="CF36">
        <v>795</v>
      </c>
      <c r="CG36">
        <v>10162.5</v>
      </c>
      <c r="CH36">
        <v>1584.33</v>
      </c>
      <c r="CI36">
        <v>2.31</v>
      </c>
      <c r="CW36">
        <f t="shared" ref="CW36:CW54" si="88">$B$12*DU36+$C$12*DV36+$F$12*EG36*(1-EJ36)</f>
        <v>1506.01</v>
      </c>
      <c r="CX36">
        <f t="shared" ref="CX36:CX54" si="89">CW36*CY36</f>
        <v>1266.2642998466008</v>
      </c>
      <c r="CY36">
        <f t="shared" ref="CY36:CY54" si="90">($B$12*$D$10+$C$12*$D$10+$F$12*((ET36+EL36)/MAX(ET36+EL36+EU36, 0.1)*$I$10+EU36/MAX(ET36+EL36+EU36, 0.1)*$J$10))/($B$12+$C$12+$F$12)</f>
        <v>0.8408073650550798</v>
      </c>
      <c r="CZ36">
        <f t="shared" ref="CZ36:CZ54" si="91">($B$12*$K$10+$C$12*$K$10+$F$12*((ET36+EL36)/MAX(ET36+EL36+EU36, 0.1)*$P$10+EU36/MAX(ET36+EL36+EU36, 0.1)*$Q$10))/($B$12+$C$12+$F$12)</f>
        <v>0.16115821455630391</v>
      </c>
      <c r="DA36">
        <v>6</v>
      </c>
      <c r="DB36">
        <v>0.5</v>
      </c>
      <c r="DC36" t="s">
        <v>426</v>
      </c>
      <c r="DD36">
        <v>2</v>
      </c>
      <c r="DE36">
        <v>1723131297.5999999</v>
      </c>
      <c r="DF36">
        <v>351.18900000000002</v>
      </c>
      <c r="DG36">
        <v>404.95800000000003</v>
      </c>
      <c r="DH36">
        <v>19.556999999999999</v>
      </c>
      <c r="DI36">
        <v>4.9634299999999998</v>
      </c>
      <c r="DJ36">
        <v>353.39800000000002</v>
      </c>
      <c r="DK36">
        <v>19.611000000000001</v>
      </c>
      <c r="DL36">
        <v>400.01</v>
      </c>
      <c r="DM36">
        <v>99.040099999999995</v>
      </c>
      <c r="DN36">
        <v>0.10007000000000001</v>
      </c>
      <c r="DO36">
        <v>25.4237</v>
      </c>
      <c r="DP36">
        <v>25.023599999999998</v>
      </c>
      <c r="DQ36">
        <v>999.9</v>
      </c>
      <c r="DR36">
        <v>0</v>
      </c>
      <c r="DS36">
        <v>0</v>
      </c>
      <c r="DT36">
        <v>9957.5</v>
      </c>
      <c r="DU36">
        <v>0</v>
      </c>
      <c r="DV36">
        <v>1789.59</v>
      </c>
      <c r="DW36">
        <v>-53.856299999999997</v>
      </c>
      <c r="DX36">
        <v>358.13499999999999</v>
      </c>
      <c r="DY36">
        <v>406.97899999999998</v>
      </c>
      <c r="DZ36">
        <v>14.6746</v>
      </c>
      <c r="EA36">
        <v>404.95800000000003</v>
      </c>
      <c r="EB36">
        <v>4.9634299999999998</v>
      </c>
      <c r="EC36">
        <v>1.94495</v>
      </c>
      <c r="ED36">
        <v>0.49157899999999999</v>
      </c>
      <c r="EE36">
        <v>17.0032</v>
      </c>
      <c r="EF36">
        <v>-3.01559</v>
      </c>
      <c r="EG36">
        <v>1506.01</v>
      </c>
      <c r="EH36">
        <v>0.97299800000000003</v>
      </c>
      <c r="EI36">
        <v>2.7002200000000001E-2</v>
      </c>
      <c r="EJ36">
        <v>0</v>
      </c>
      <c r="EK36">
        <v>1110.7</v>
      </c>
      <c r="EL36">
        <v>5.0001899999999999</v>
      </c>
      <c r="EM36">
        <v>22612.799999999999</v>
      </c>
      <c r="EN36">
        <v>13478.8</v>
      </c>
      <c r="EO36">
        <v>41.686999999999998</v>
      </c>
      <c r="EP36">
        <v>43.5</v>
      </c>
      <c r="EQ36">
        <v>42.311999999999998</v>
      </c>
      <c r="ER36">
        <v>43.875</v>
      </c>
      <c r="ES36">
        <v>44.311999999999998</v>
      </c>
      <c r="ET36">
        <v>1460.48</v>
      </c>
      <c r="EU36">
        <v>40.53</v>
      </c>
      <c r="EV36">
        <v>0</v>
      </c>
      <c r="EW36">
        <v>3373.400000095367</v>
      </c>
      <c r="EX36">
        <v>0</v>
      </c>
      <c r="EY36">
        <v>1114.0269230769229</v>
      </c>
      <c r="EZ36">
        <v>-24.090940173895149</v>
      </c>
      <c r="FA36">
        <v>-965.9658134850074</v>
      </c>
      <c r="FB36">
        <v>22714.188461538459</v>
      </c>
      <c r="FC36">
        <v>15</v>
      </c>
      <c r="FD36">
        <v>1723131336.5999999</v>
      </c>
      <c r="FE36" t="s">
        <v>458</v>
      </c>
      <c r="FF36">
        <v>1723131328.5999999</v>
      </c>
      <c r="FG36">
        <v>1723131336.5999999</v>
      </c>
      <c r="FH36">
        <v>7</v>
      </c>
      <c r="FI36">
        <v>8.5999999999999993E-2</v>
      </c>
      <c r="FJ36">
        <v>-8.1000000000000003E-2</v>
      </c>
      <c r="FK36">
        <v>-2.2090000000000001</v>
      </c>
      <c r="FL36">
        <v>-5.3999999999999999E-2</v>
      </c>
      <c r="FM36">
        <v>405</v>
      </c>
      <c r="FN36">
        <v>5</v>
      </c>
      <c r="FO36">
        <v>0.03</v>
      </c>
      <c r="FP36">
        <v>0.01</v>
      </c>
      <c r="FQ36">
        <v>32.43727510681434</v>
      </c>
      <c r="FR36">
        <v>4.3508539573449578E-2</v>
      </c>
      <c r="FS36">
        <v>4.9383917702406618E-2</v>
      </c>
      <c r="FT36">
        <v>1</v>
      </c>
      <c r="FU36">
        <v>1116.8447058823531</v>
      </c>
      <c r="FV36">
        <v>-22.719095023240641</v>
      </c>
      <c r="FW36">
        <v>3.3542506558864069</v>
      </c>
      <c r="FX36">
        <v>-1</v>
      </c>
      <c r="FY36">
        <v>0.97801137044324793</v>
      </c>
      <c r="FZ36">
        <v>-4.2991733256433518E-2</v>
      </c>
      <c r="GA36">
        <v>6.5833124531216036E-3</v>
      </c>
      <c r="GB36">
        <v>1</v>
      </c>
      <c r="GC36">
        <v>2</v>
      </c>
      <c r="GD36">
        <v>2</v>
      </c>
      <c r="GE36" t="s">
        <v>428</v>
      </c>
      <c r="GF36">
        <v>3.0002599999999999</v>
      </c>
      <c r="GG36">
        <v>2.6376200000000001</v>
      </c>
      <c r="GH36">
        <v>7.9939200000000002E-2</v>
      </c>
      <c r="GI36">
        <v>9.0260199999999999E-2</v>
      </c>
      <c r="GJ36">
        <v>9.3563800000000003E-2</v>
      </c>
      <c r="GK36">
        <v>3.1673199999999999E-2</v>
      </c>
      <c r="GL36">
        <v>32602.1</v>
      </c>
      <c r="GM36">
        <v>27676.2</v>
      </c>
      <c r="GN36">
        <v>30800.3</v>
      </c>
      <c r="GO36">
        <v>26595</v>
      </c>
      <c r="GP36">
        <v>39155.300000000003</v>
      </c>
      <c r="GQ36">
        <v>38761</v>
      </c>
      <c r="GR36">
        <v>43226.9</v>
      </c>
      <c r="GS36">
        <v>40797.4</v>
      </c>
      <c r="GT36">
        <v>1.78725</v>
      </c>
      <c r="GU36">
        <v>2.05362</v>
      </c>
      <c r="GV36">
        <v>-3.76031E-2</v>
      </c>
      <c r="GW36">
        <v>0</v>
      </c>
      <c r="GX36">
        <v>25.6402</v>
      </c>
      <c r="GY36">
        <v>999.9</v>
      </c>
      <c r="GZ36">
        <v>42.6</v>
      </c>
      <c r="HA36">
        <v>33.5</v>
      </c>
      <c r="HB36">
        <v>22.348199999999999</v>
      </c>
      <c r="HC36">
        <v>57.902500000000003</v>
      </c>
      <c r="HD36">
        <v>32.107399999999998</v>
      </c>
      <c r="HE36">
        <v>1</v>
      </c>
      <c r="HF36">
        <v>0.24831800000000001</v>
      </c>
      <c r="HG36">
        <v>3.8818899999999998</v>
      </c>
      <c r="HH36">
        <v>20.2698</v>
      </c>
      <c r="HI36">
        <v>5.2393000000000001</v>
      </c>
      <c r="HJ36">
        <v>12.069800000000001</v>
      </c>
      <c r="HK36">
        <v>4.9713500000000002</v>
      </c>
      <c r="HL36">
        <v>3.2904800000000001</v>
      </c>
      <c r="HM36">
        <v>9999</v>
      </c>
      <c r="HN36">
        <v>9999</v>
      </c>
      <c r="HO36">
        <v>9999</v>
      </c>
      <c r="HP36">
        <v>331.2</v>
      </c>
      <c r="HQ36">
        <v>1.87348</v>
      </c>
      <c r="HR36">
        <v>1.86965</v>
      </c>
      <c r="HS36">
        <v>1.86815</v>
      </c>
      <c r="HT36">
        <v>1.8688400000000001</v>
      </c>
      <c r="HU36">
        <v>1.8642000000000001</v>
      </c>
      <c r="HV36">
        <v>1.8660300000000001</v>
      </c>
      <c r="HW36">
        <v>1.86544</v>
      </c>
      <c r="HX36">
        <v>1.8724700000000001</v>
      </c>
      <c r="HY36">
        <v>5</v>
      </c>
      <c r="HZ36">
        <v>0</v>
      </c>
      <c r="IA36">
        <v>0</v>
      </c>
      <c r="IB36">
        <v>0</v>
      </c>
      <c r="IC36" t="s">
        <v>429</v>
      </c>
      <c r="ID36" t="s">
        <v>430</v>
      </c>
      <c r="IE36" t="s">
        <v>431</v>
      </c>
      <c r="IF36" t="s">
        <v>431</v>
      </c>
      <c r="IG36" t="s">
        <v>431</v>
      </c>
      <c r="IH36" t="s">
        <v>431</v>
      </c>
      <c r="II36">
        <v>0</v>
      </c>
      <c r="IJ36">
        <v>100</v>
      </c>
      <c r="IK36">
        <v>100</v>
      </c>
      <c r="IL36">
        <v>-2.2090000000000001</v>
      </c>
      <c r="IM36">
        <v>-5.3999999999999999E-2</v>
      </c>
      <c r="IN36">
        <v>-2.295400000000086</v>
      </c>
      <c r="IO36">
        <v>0</v>
      </c>
      <c r="IP36">
        <v>0</v>
      </c>
      <c r="IQ36">
        <v>0</v>
      </c>
      <c r="IR36">
        <v>2.707499999999818E-2</v>
      </c>
      <c r="IS36">
        <v>0</v>
      </c>
      <c r="IT36">
        <v>0</v>
      </c>
      <c r="IU36">
        <v>0</v>
      </c>
      <c r="IV36">
        <v>-1</v>
      </c>
      <c r="IW36">
        <v>-1</v>
      </c>
      <c r="IX36">
        <v>-1</v>
      </c>
      <c r="IY36">
        <v>-1</v>
      </c>
      <c r="IZ36">
        <v>55.6</v>
      </c>
      <c r="JA36">
        <v>55.8</v>
      </c>
      <c r="JB36">
        <v>0.97412100000000001</v>
      </c>
      <c r="JC36">
        <v>2.5097700000000001</v>
      </c>
      <c r="JD36">
        <v>1.64673</v>
      </c>
      <c r="JE36">
        <v>2.34009</v>
      </c>
      <c r="JF36">
        <v>1.5466299999999999</v>
      </c>
      <c r="JG36">
        <v>2.36084</v>
      </c>
      <c r="JH36">
        <v>35.801000000000002</v>
      </c>
      <c r="JI36">
        <v>15.0426</v>
      </c>
      <c r="JJ36">
        <v>18</v>
      </c>
      <c r="JK36">
        <v>397.41</v>
      </c>
      <c r="JL36">
        <v>650.77200000000005</v>
      </c>
      <c r="JM36">
        <v>21.2683</v>
      </c>
      <c r="JN36">
        <v>30.499400000000001</v>
      </c>
      <c r="JO36">
        <v>30.000399999999999</v>
      </c>
      <c r="JP36">
        <v>30.416</v>
      </c>
      <c r="JQ36">
        <v>30.389199999999999</v>
      </c>
      <c r="JR36">
        <v>19.498000000000001</v>
      </c>
      <c r="JS36">
        <v>69.862099999999998</v>
      </c>
      <c r="JT36">
        <v>0</v>
      </c>
      <c r="JU36">
        <v>21.262699999999999</v>
      </c>
      <c r="JV36">
        <v>405</v>
      </c>
      <c r="JW36">
        <v>5.0569600000000001</v>
      </c>
      <c r="JX36">
        <v>98.586699999999993</v>
      </c>
      <c r="JY36">
        <v>96.265500000000003</v>
      </c>
    </row>
    <row r="37" spans="1:285" x14ac:dyDescent="0.35">
      <c r="A37">
        <v>10</v>
      </c>
      <c r="B37">
        <v>1723131895</v>
      </c>
      <c r="C37">
        <v>6871</v>
      </c>
      <c r="D37" t="s">
        <v>459</v>
      </c>
      <c r="E37" t="s">
        <v>460</v>
      </c>
      <c r="F37" t="s">
        <v>420</v>
      </c>
      <c r="G37" t="s">
        <v>421</v>
      </c>
      <c r="H37" t="s">
        <v>434</v>
      </c>
      <c r="I37" t="s">
        <v>423</v>
      </c>
      <c r="J37">
        <v>1723131895</v>
      </c>
      <c r="K37">
        <f t="shared" si="46"/>
        <v>9.7321498107794217E-3</v>
      </c>
      <c r="L37">
        <f t="shared" si="47"/>
        <v>9.732149810779422</v>
      </c>
      <c r="M37">
        <f t="shared" si="48"/>
        <v>30.318013333703892</v>
      </c>
      <c r="N37">
        <f t="shared" si="49"/>
        <v>354.36900000000003</v>
      </c>
      <c r="O37">
        <f t="shared" si="50"/>
        <v>286.49309290957461</v>
      </c>
      <c r="P37">
        <f t="shared" si="51"/>
        <v>28.402338206707853</v>
      </c>
      <c r="Q37">
        <f t="shared" si="52"/>
        <v>35.131416557919003</v>
      </c>
      <c r="R37">
        <f t="shared" si="53"/>
        <v>0.94388059418124226</v>
      </c>
      <c r="S37">
        <f t="shared" si="54"/>
        <v>2.2414974901994995</v>
      </c>
      <c r="T37">
        <f t="shared" si="55"/>
        <v>0.76722482808206716</v>
      </c>
      <c r="U37">
        <f t="shared" si="56"/>
        <v>0.49261214641716744</v>
      </c>
      <c r="V37">
        <f t="shared" si="57"/>
        <v>242.6873097038426</v>
      </c>
      <c r="W37">
        <f t="shared" si="58"/>
        <v>24.098382237168501</v>
      </c>
      <c r="X37">
        <f t="shared" si="59"/>
        <v>25.053799999999999</v>
      </c>
      <c r="Y37">
        <f t="shared" si="60"/>
        <v>3.1898907331321831</v>
      </c>
      <c r="Z37">
        <f t="shared" si="61"/>
        <v>59.959584112743016</v>
      </c>
      <c r="AA37">
        <f t="shared" si="62"/>
        <v>1.9650331543611999</v>
      </c>
      <c r="AB37">
        <f t="shared" si="63"/>
        <v>3.2772628153429397</v>
      </c>
      <c r="AC37">
        <f t="shared" si="64"/>
        <v>1.2248575787709832</v>
      </c>
      <c r="AD37">
        <f t="shared" si="65"/>
        <v>-429.18780665537253</v>
      </c>
      <c r="AE37">
        <f t="shared" si="66"/>
        <v>54.887168884540834</v>
      </c>
      <c r="AF37">
        <f t="shared" si="67"/>
        <v>5.1942203243473726</v>
      </c>
      <c r="AG37">
        <f t="shared" si="68"/>
        <v>-126.4191077426417</v>
      </c>
      <c r="AH37">
        <v>0</v>
      </c>
      <c r="AI37">
        <v>0</v>
      </c>
      <c r="AJ37">
        <f t="shared" si="69"/>
        <v>1</v>
      </c>
      <c r="AK37">
        <f t="shared" si="70"/>
        <v>0</v>
      </c>
      <c r="AL37">
        <f t="shared" si="71"/>
        <v>52491.314481987014</v>
      </c>
      <c r="AM37" t="s">
        <v>424</v>
      </c>
      <c r="AN37">
        <v>0</v>
      </c>
      <c r="AO37">
        <v>0</v>
      </c>
      <c r="AP37">
        <v>0</v>
      </c>
      <c r="AQ37" t="e">
        <f t="shared" si="72"/>
        <v>#DIV/0!</v>
      </c>
      <c r="AR37">
        <v>-1</v>
      </c>
      <c r="AS37" t="s">
        <v>461</v>
      </c>
      <c r="AT37">
        <v>10173.799999999999</v>
      </c>
      <c r="AU37">
        <v>1012.6424</v>
      </c>
      <c r="AV37">
        <v>1541.074234252977</v>
      </c>
      <c r="AW37">
        <f t="shared" si="73"/>
        <v>0.34289836434072241</v>
      </c>
      <c r="AX37">
        <v>0.5</v>
      </c>
      <c r="AY37">
        <f t="shared" si="74"/>
        <v>1266.1637998465508</v>
      </c>
      <c r="AZ37">
        <f t="shared" si="75"/>
        <v>30.318013333703892</v>
      </c>
      <c r="BA37">
        <f t="shared" si="76"/>
        <v>217.08274797740805</v>
      </c>
      <c r="BB37">
        <f t="shared" si="77"/>
        <v>2.4734566994806986E-2</v>
      </c>
      <c r="BC37">
        <f t="shared" si="78"/>
        <v>-1</v>
      </c>
      <c r="BD37" t="e">
        <f t="shared" si="79"/>
        <v>#DIV/0!</v>
      </c>
      <c r="BE37" t="s">
        <v>424</v>
      </c>
      <c r="BF37">
        <v>0</v>
      </c>
      <c r="BG37" t="e">
        <f t="shared" si="80"/>
        <v>#DIV/0!</v>
      </c>
      <c r="BH37" t="e">
        <f t="shared" si="81"/>
        <v>#DIV/0!</v>
      </c>
      <c r="BI37" t="e">
        <f t="shared" si="82"/>
        <v>#DIV/0!</v>
      </c>
      <c r="BJ37" t="e">
        <f t="shared" si="83"/>
        <v>#DIV/0!</v>
      </c>
      <c r="BK37">
        <f t="shared" si="84"/>
        <v>0.34289836434072241</v>
      </c>
      <c r="BL37" t="e">
        <f t="shared" si="85"/>
        <v>#DIV/0!</v>
      </c>
      <c r="BM37" t="e">
        <f t="shared" si="86"/>
        <v>#DIV/0!</v>
      </c>
      <c r="BN37" t="e">
        <f t="shared" si="87"/>
        <v>#DIV/0!</v>
      </c>
      <c r="BO37">
        <v>566</v>
      </c>
      <c r="BP37">
        <v>290.00000000000011</v>
      </c>
      <c r="BQ37">
        <v>1430.58</v>
      </c>
      <c r="BR37">
        <v>135</v>
      </c>
      <c r="BS37">
        <v>10173.799999999999</v>
      </c>
      <c r="BT37">
        <v>1427.9</v>
      </c>
      <c r="BU37">
        <v>2.68</v>
      </c>
      <c r="BV37">
        <v>300.00000000000011</v>
      </c>
      <c r="BW37">
        <v>24.1</v>
      </c>
      <c r="BX37">
        <v>1541.074234252977</v>
      </c>
      <c r="BY37">
        <v>2.3777264162952072</v>
      </c>
      <c r="BZ37">
        <v>-115.1426855497</v>
      </c>
      <c r="CA37">
        <v>2.1426799891644142</v>
      </c>
      <c r="CB37">
        <v>0.99039694882417528</v>
      </c>
      <c r="CC37">
        <v>-7.1640647385984389E-3</v>
      </c>
      <c r="CD37">
        <v>289.99999999999989</v>
      </c>
      <c r="CE37">
        <v>1429.7</v>
      </c>
      <c r="CF37">
        <v>815</v>
      </c>
      <c r="CG37">
        <v>10143.299999999999</v>
      </c>
      <c r="CH37">
        <v>1427.56</v>
      </c>
      <c r="CI37">
        <v>2.14</v>
      </c>
      <c r="CW37">
        <f t="shared" si="88"/>
        <v>1505.89</v>
      </c>
      <c r="CX37">
        <f t="shared" si="89"/>
        <v>1266.1637998465508</v>
      </c>
      <c r="CY37">
        <f t="shared" si="90"/>
        <v>0.84080762860936098</v>
      </c>
      <c r="CZ37">
        <f t="shared" si="91"/>
        <v>0.16115872321606664</v>
      </c>
      <c r="DA37">
        <v>6</v>
      </c>
      <c r="DB37">
        <v>0.5</v>
      </c>
      <c r="DC37" t="s">
        <v>426</v>
      </c>
      <c r="DD37">
        <v>2</v>
      </c>
      <c r="DE37">
        <v>1723131895</v>
      </c>
      <c r="DF37">
        <v>354.36900000000003</v>
      </c>
      <c r="DG37">
        <v>405.01499999999999</v>
      </c>
      <c r="DH37">
        <v>19.821200000000001</v>
      </c>
      <c r="DI37">
        <v>5.5135100000000001</v>
      </c>
      <c r="DJ37">
        <v>356.45600000000002</v>
      </c>
      <c r="DK37">
        <v>19.869199999999999</v>
      </c>
      <c r="DL37">
        <v>400.03300000000002</v>
      </c>
      <c r="DM37">
        <v>99.037899999999993</v>
      </c>
      <c r="DN37">
        <v>0.100051</v>
      </c>
      <c r="DO37">
        <v>25.507999999999999</v>
      </c>
      <c r="DP37">
        <v>25.053799999999999</v>
      </c>
      <c r="DQ37">
        <v>999.9</v>
      </c>
      <c r="DR37">
        <v>0</v>
      </c>
      <c r="DS37">
        <v>0</v>
      </c>
      <c r="DT37">
        <v>9972.5</v>
      </c>
      <c r="DU37">
        <v>0</v>
      </c>
      <c r="DV37">
        <v>1518.63</v>
      </c>
      <c r="DW37">
        <v>-50.7684</v>
      </c>
      <c r="DX37">
        <v>361.40800000000002</v>
      </c>
      <c r="DY37">
        <v>407.26100000000002</v>
      </c>
      <c r="DZ37">
        <v>14.302</v>
      </c>
      <c r="EA37">
        <v>405.01499999999999</v>
      </c>
      <c r="EB37">
        <v>5.5135100000000001</v>
      </c>
      <c r="EC37">
        <v>1.9624900000000001</v>
      </c>
      <c r="ED37">
        <v>0.54604699999999995</v>
      </c>
      <c r="EE37">
        <v>17.1449</v>
      </c>
      <c r="EF37">
        <v>-1.5963700000000001</v>
      </c>
      <c r="EG37">
        <v>1505.89</v>
      </c>
      <c r="EH37">
        <v>0.97299000000000002</v>
      </c>
      <c r="EI37">
        <v>2.7010300000000001E-2</v>
      </c>
      <c r="EJ37">
        <v>0</v>
      </c>
      <c r="EK37">
        <v>1010.22</v>
      </c>
      <c r="EL37">
        <v>5.0001899999999999</v>
      </c>
      <c r="EM37">
        <v>19375.7</v>
      </c>
      <c r="EN37">
        <v>13477.7</v>
      </c>
      <c r="EO37">
        <v>45</v>
      </c>
      <c r="EP37">
        <v>46.686999999999998</v>
      </c>
      <c r="EQ37">
        <v>45.686999999999998</v>
      </c>
      <c r="ER37">
        <v>47</v>
      </c>
      <c r="ES37">
        <v>47.311999999999998</v>
      </c>
      <c r="ET37">
        <v>1460.35</v>
      </c>
      <c r="EU37">
        <v>40.54</v>
      </c>
      <c r="EV37">
        <v>0</v>
      </c>
      <c r="EW37">
        <v>596.70000004768372</v>
      </c>
      <c r="EX37">
        <v>0</v>
      </c>
      <c r="EY37">
        <v>1012.6424</v>
      </c>
      <c r="EZ37">
        <v>-18.365384642297592</v>
      </c>
      <c r="FA37">
        <v>-3971.6615425814612</v>
      </c>
      <c r="FB37">
        <v>20483.995999999999</v>
      </c>
      <c r="FC37">
        <v>15</v>
      </c>
      <c r="FD37">
        <v>1723131935</v>
      </c>
      <c r="FE37" t="s">
        <v>462</v>
      </c>
      <c r="FF37">
        <v>1723131922</v>
      </c>
      <c r="FG37">
        <v>1723131935</v>
      </c>
      <c r="FH37">
        <v>8</v>
      </c>
      <c r="FI37">
        <v>0.122</v>
      </c>
      <c r="FJ37">
        <v>6.0000000000000001E-3</v>
      </c>
      <c r="FK37">
        <v>-2.0870000000000002</v>
      </c>
      <c r="FL37">
        <v>-4.8000000000000001E-2</v>
      </c>
      <c r="FM37">
        <v>405</v>
      </c>
      <c r="FN37">
        <v>6</v>
      </c>
      <c r="FO37">
        <v>0.06</v>
      </c>
      <c r="FP37">
        <v>0.01</v>
      </c>
      <c r="FQ37">
        <v>30.397193626050139</v>
      </c>
      <c r="FR37">
        <v>2.575549499093626E-2</v>
      </c>
      <c r="FS37">
        <v>3.1913816762593292E-2</v>
      </c>
      <c r="FT37">
        <v>1</v>
      </c>
      <c r="FU37">
        <v>1015.071960784314</v>
      </c>
      <c r="FV37">
        <v>-18.84678733346745</v>
      </c>
      <c r="FW37">
        <v>2.788353945243029</v>
      </c>
      <c r="FX37">
        <v>-1</v>
      </c>
      <c r="FY37">
        <v>0.94839460625125793</v>
      </c>
      <c r="FZ37">
        <v>-4.5971891726263918E-2</v>
      </c>
      <c r="GA37">
        <v>7.1821886155169871E-3</v>
      </c>
      <c r="GB37">
        <v>1</v>
      </c>
      <c r="GC37">
        <v>2</v>
      </c>
      <c r="GD37">
        <v>2</v>
      </c>
      <c r="GE37" t="s">
        <v>428</v>
      </c>
      <c r="GF37">
        <v>3.0003600000000001</v>
      </c>
      <c r="GG37">
        <v>2.6375999999999999</v>
      </c>
      <c r="GH37">
        <v>8.0440200000000003E-2</v>
      </c>
      <c r="GI37">
        <v>9.0220900000000007E-2</v>
      </c>
      <c r="GJ37">
        <v>9.4416100000000003E-2</v>
      </c>
      <c r="GK37">
        <v>3.4628399999999997E-2</v>
      </c>
      <c r="GL37">
        <v>32588.799999999999</v>
      </c>
      <c r="GM37">
        <v>27678.1</v>
      </c>
      <c r="GN37">
        <v>30804.9</v>
      </c>
      <c r="GO37">
        <v>26596.2</v>
      </c>
      <c r="GP37">
        <v>39126.9</v>
      </c>
      <c r="GQ37">
        <v>38646.9</v>
      </c>
      <c r="GR37">
        <v>43236.3</v>
      </c>
      <c r="GS37">
        <v>40802.400000000001</v>
      </c>
      <c r="GT37">
        <v>1.7858000000000001</v>
      </c>
      <c r="GU37">
        <v>2.0497999999999998</v>
      </c>
      <c r="GV37">
        <v>-5.2548900000000003E-2</v>
      </c>
      <c r="GW37">
        <v>0</v>
      </c>
      <c r="GX37">
        <v>25.915299999999998</v>
      </c>
      <c r="GY37">
        <v>999.9</v>
      </c>
      <c r="GZ37">
        <v>43.2</v>
      </c>
      <c r="HA37">
        <v>33.6</v>
      </c>
      <c r="HB37">
        <v>22.792400000000001</v>
      </c>
      <c r="HC37">
        <v>57.862499999999997</v>
      </c>
      <c r="HD37">
        <v>32.027200000000001</v>
      </c>
      <c r="HE37">
        <v>1</v>
      </c>
      <c r="HF37">
        <v>0.257886</v>
      </c>
      <c r="HG37">
        <v>4.6834499999999997</v>
      </c>
      <c r="HH37">
        <v>20.2485</v>
      </c>
      <c r="HI37">
        <v>5.2398999999999996</v>
      </c>
      <c r="HJ37">
        <v>12.069800000000001</v>
      </c>
      <c r="HK37">
        <v>4.9706999999999999</v>
      </c>
      <c r="HL37">
        <v>3.2905500000000001</v>
      </c>
      <c r="HM37">
        <v>9999</v>
      </c>
      <c r="HN37">
        <v>9999</v>
      </c>
      <c r="HO37">
        <v>9999</v>
      </c>
      <c r="HP37">
        <v>331.4</v>
      </c>
      <c r="HQ37">
        <v>1.87347</v>
      </c>
      <c r="HR37">
        <v>1.8696299999999999</v>
      </c>
      <c r="HS37">
        <v>1.86815</v>
      </c>
      <c r="HT37">
        <v>1.8688</v>
      </c>
      <c r="HU37">
        <v>1.86419</v>
      </c>
      <c r="HV37">
        <v>1.8660399999999999</v>
      </c>
      <c r="HW37">
        <v>1.8654500000000001</v>
      </c>
      <c r="HX37">
        <v>1.8724700000000001</v>
      </c>
      <c r="HY37">
        <v>5</v>
      </c>
      <c r="HZ37">
        <v>0</v>
      </c>
      <c r="IA37">
        <v>0</v>
      </c>
      <c r="IB37">
        <v>0</v>
      </c>
      <c r="IC37" t="s">
        <v>429</v>
      </c>
      <c r="ID37" t="s">
        <v>430</v>
      </c>
      <c r="IE37" t="s">
        <v>431</v>
      </c>
      <c r="IF37" t="s">
        <v>431</v>
      </c>
      <c r="IG37" t="s">
        <v>431</v>
      </c>
      <c r="IH37" t="s">
        <v>431</v>
      </c>
      <c r="II37">
        <v>0</v>
      </c>
      <c r="IJ37">
        <v>100</v>
      </c>
      <c r="IK37">
        <v>100</v>
      </c>
      <c r="IL37">
        <v>-2.0870000000000002</v>
      </c>
      <c r="IM37">
        <v>-4.8000000000000001E-2</v>
      </c>
      <c r="IN37">
        <v>-2.20924999999994</v>
      </c>
      <c r="IO37">
        <v>0</v>
      </c>
      <c r="IP37">
        <v>0</v>
      </c>
      <c r="IQ37">
        <v>0</v>
      </c>
      <c r="IR37">
        <v>-5.363150000000072E-2</v>
      </c>
      <c r="IS37">
        <v>0</v>
      </c>
      <c r="IT37">
        <v>0</v>
      </c>
      <c r="IU37">
        <v>0</v>
      </c>
      <c r="IV37">
        <v>-1</v>
      </c>
      <c r="IW37">
        <v>-1</v>
      </c>
      <c r="IX37">
        <v>-1</v>
      </c>
      <c r="IY37">
        <v>-1</v>
      </c>
      <c r="IZ37">
        <v>9.4</v>
      </c>
      <c r="JA37">
        <v>9.3000000000000007</v>
      </c>
      <c r="JB37">
        <v>0.97656200000000004</v>
      </c>
      <c r="JC37">
        <v>2.52319</v>
      </c>
      <c r="JD37">
        <v>1.64673</v>
      </c>
      <c r="JE37">
        <v>2.33765</v>
      </c>
      <c r="JF37">
        <v>1.5466299999999999</v>
      </c>
      <c r="JG37">
        <v>2.4023400000000001</v>
      </c>
      <c r="JH37">
        <v>36.152000000000001</v>
      </c>
      <c r="JI37">
        <v>14.885</v>
      </c>
      <c r="JJ37">
        <v>18</v>
      </c>
      <c r="JK37">
        <v>397.92599999999999</v>
      </c>
      <c r="JL37">
        <v>650.05700000000002</v>
      </c>
      <c r="JM37">
        <v>20.427800000000001</v>
      </c>
      <c r="JN37">
        <v>30.642499999999998</v>
      </c>
      <c r="JO37">
        <v>30.000299999999999</v>
      </c>
      <c r="JP37">
        <v>30.634699999999999</v>
      </c>
      <c r="JQ37">
        <v>30.6159</v>
      </c>
      <c r="JR37">
        <v>19.535399999999999</v>
      </c>
      <c r="JS37">
        <v>67.861099999999993</v>
      </c>
      <c r="JT37">
        <v>0</v>
      </c>
      <c r="JU37">
        <v>20.405799999999999</v>
      </c>
      <c r="JV37">
        <v>405</v>
      </c>
      <c r="JW37">
        <v>5.4944899999999999</v>
      </c>
      <c r="JX37">
        <v>98.6053</v>
      </c>
      <c r="JY37">
        <v>96.274299999999997</v>
      </c>
    </row>
    <row r="38" spans="1:285" x14ac:dyDescent="0.35">
      <c r="A38">
        <v>10</v>
      </c>
      <c r="B38">
        <v>1723132494.5</v>
      </c>
      <c r="C38">
        <v>7470.5</v>
      </c>
      <c r="D38" t="s">
        <v>463</v>
      </c>
      <c r="E38" t="s">
        <v>464</v>
      </c>
      <c r="F38" t="s">
        <v>420</v>
      </c>
      <c r="G38" t="s">
        <v>439</v>
      </c>
      <c r="H38" t="s">
        <v>422</v>
      </c>
      <c r="I38" t="s">
        <v>423</v>
      </c>
      <c r="J38">
        <v>1723132494.5</v>
      </c>
      <c r="K38">
        <f t="shared" si="46"/>
        <v>2.7708805122042949E-3</v>
      </c>
      <c r="L38">
        <f t="shared" si="47"/>
        <v>2.770880512204295</v>
      </c>
      <c r="M38">
        <f t="shared" si="48"/>
        <v>18.971659917483361</v>
      </c>
      <c r="N38">
        <f t="shared" si="49"/>
        <v>374.97399999999999</v>
      </c>
      <c r="O38">
        <f t="shared" si="50"/>
        <v>175.40383582045501</v>
      </c>
      <c r="P38">
        <f t="shared" si="51"/>
        <v>17.391419945032787</v>
      </c>
      <c r="Q38">
        <f t="shared" si="52"/>
        <v>37.178949205785997</v>
      </c>
      <c r="R38">
        <f t="shared" si="53"/>
        <v>0.16368687541198373</v>
      </c>
      <c r="S38">
        <f t="shared" si="54"/>
        <v>2.2446596310575799</v>
      </c>
      <c r="T38">
        <f t="shared" si="55"/>
        <v>0.15733290895186675</v>
      </c>
      <c r="U38">
        <f t="shared" si="56"/>
        <v>9.8883395764215426E-2</v>
      </c>
      <c r="V38">
        <f t="shared" si="57"/>
        <v>242.69209770384848</v>
      </c>
      <c r="W38">
        <f t="shared" si="58"/>
        <v>25.838027236310317</v>
      </c>
      <c r="X38">
        <f t="shared" si="59"/>
        <v>27.049700000000001</v>
      </c>
      <c r="Y38">
        <f t="shared" si="60"/>
        <v>3.5896205944280286</v>
      </c>
      <c r="Z38">
        <f t="shared" si="61"/>
        <v>59.749042149544586</v>
      </c>
      <c r="AA38">
        <f t="shared" si="62"/>
        <v>1.8916870343070999</v>
      </c>
      <c r="AB38">
        <f t="shared" si="63"/>
        <v>3.1660541596172163</v>
      </c>
      <c r="AC38">
        <f t="shared" si="64"/>
        <v>1.6979335601209287</v>
      </c>
      <c r="AD38">
        <f t="shared" si="65"/>
        <v>-122.1958305882094</v>
      </c>
      <c r="AE38">
        <f t="shared" si="66"/>
        <v>-256.75559481575203</v>
      </c>
      <c r="AF38">
        <f t="shared" si="67"/>
        <v>-24.437179180827108</v>
      </c>
      <c r="AG38">
        <f t="shared" si="68"/>
        <v>-160.69650688094009</v>
      </c>
      <c r="AH38">
        <v>0</v>
      </c>
      <c r="AI38">
        <v>0</v>
      </c>
      <c r="AJ38">
        <f t="shared" si="69"/>
        <v>1</v>
      </c>
      <c r="AK38">
        <f t="shared" si="70"/>
        <v>0</v>
      </c>
      <c r="AL38">
        <f t="shared" si="71"/>
        <v>52698.383344268514</v>
      </c>
      <c r="AM38" t="s">
        <v>424</v>
      </c>
      <c r="AN38">
        <v>0</v>
      </c>
      <c r="AO38">
        <v>0</v>
      </c>
      <c r="AP38">
        <v>0</v>
      </c>
      <c r="AQ38" t="e">
        <f t="shared" si="72"/>
        <v>#DIV/0!</v>
      </c>
      <c r="AR38">
        <v>-1</v>
      </c>
      <c r="AS38" t="s">
        <v>465</v>
      </c>
      <c r="AT38">
        <v>10151</v>
      </c>
      <c r="AU38">
        <v>947.42100000000005</v>
      </c>
      <c r="AV38">
        <v>1318.476356762902</v>
      </c>
      <c r="AW38">
        <f t="shared" si="73"/>
        <v>0.2814273876506288</v>
      </c>
      <c r="AX38">
        <v>0.5</v>
      </c>
      <c r="AY38">
        <f t="shared" si="74"/>
        <v>1266.1889998465535</v>
      </c>
      <c r="AZ38">
        <f t="shared" si="75"/>
        <v>18.971659917483361</v>
      </c>
      <c r="BA38">
        <f t="shared" si="76"/>
        <v>178.17013124938899</v>
      </c>
      <c r="BB38">
        <f t="shared" si="77"/>
        <v>1.5773048036196554E-2</v>
      </c>
      <c r="BC38">
        <f t="shared" si="78"/>
        <v>-1</v>
      </c>
      <c r="BD38" t="e">
        <f t="shared" si="79"/>
        <v>#DIV/0!</v>
      </c>
      <c r="BE38" t="s">
        <v>424</v>
      </c>
      <c r="BF38">
        <v>0</v>
      </c>
      <c r="BG38" t="e">
        <f t="shared" si="80"/>
        <v>#DIV/0!</v>
      </c>
      <c r="BH38" t="e">
        <f t="shared" si="81"/>
        <v>#DIV/0!</v>
      </c>
      <c r="BI38" t="e">
        <f t="shared" si="82"/>
        <v>#DIV/0!</v>
      </c>
      <c r="BJ38" t="e">
        <f t="shared" si="83"/>
        <v>#DIV/0!</v>
      </c>
      <c r="BK38">
        <f t="shared" si="84"/>
        <v>0.2814273876506288</v>
      </c>
      <c r="BL38" t="e">
        <f t="shared" si="85"/>
        <v>#DIV/0!</v>
      </c>
      <c r="BM38" t="e">
        <f t="shared" si="86"/>
        <v>#DIV/0!</v>
      </c>
      <c r="BN38" t="e">
        <f t="shared" si="87"/>
        <v>#DIV/0!</v>
      </c>
      <c r="BO38">
        <v>567</v>
      </c>
      <c r="BP38">
        <v>290.00000000000011</v>
      </c>
      <c r="BQ38">
        <v>1240.02</v>
      </c>
      <c r="BR38">
        <v>145</v>
      </c>
      <c r="BS38">
        <v>10151</v>
      </c>
      <c r="BT38">
        <v>1237.52</v>
      </c>
      <c r="BU38">
        <v>2.5</v>
      </c>
      <c r="BV38">
        <v>300.00000000000011</v>
      </c>
      <c r="BW38">
        <v>24.1</v>
      </c>
      <c r="BX38">
        <v>1318.476356762902</v>
      </c>
      <c r="BY38">
        <v>1.8655381497637511</v>
      </c>
      <c r="BZ38">
        <v>-82.182688238169604</v>
      </c>
      <c r="CA38">
        <v>1.677250576830059</v>
      </c>
      <c r="CB38">
        <v>0.98847190426154719</v>
      </c>
      <c r="CC38">
        <v>-7.1495196885428252E-3</v>
      </c>
      <c r="CD38">
        <v>289.99999999999989</v>
      </c>
      <c r="CE38">
        <v>1239.5999999999999</v>
      </c>
      <c r="CF38">
        <v>845</v>
      </c>
      <c r="CG38">
        <v>10118</v>
      </c>
      <c r="CH38">
        <v>1237.25</v>
      </c>
      <c r="CI38">
        <v>2.35</v>
      </c>
      <c r="CW38">
        <f t="shared" si="88"/>
        <v>1505.92</v>
      </c>
      <c r="CX38">
        <f t="shared" si="89"/>
        <v>1266.1889998465535</v>
      </c>
      <c r="CY38">
        <f t="shared" si="90"/>
        <v>0.84080761252028891</v>
      </c>
      <c r="CZ38">
        <f t="shared" si="91"/>
        <v>0.16115869216415776</v>
      </c>
      <c r="DA38">
        <v>6</v>
      </c>
      <c r="DB38">
        <v>0.5</v>
      </c>
      <c r="DC38" t="s">
        <v>426</v>
      </c>
      <c r="DD38">
        <v>2</v>
      </c>
      <c r="DE38">
        <v>1723132494.5</v>
      </c>
      <c r="DF38">
        <v>374.97399999999999</v>
      </c>
      <c r="DG38">
        <v>404.98099999999999</v>
      </c>
      <c r="DH38">
        <v>19.078900000000001</v>
      </c>
      <c r="DI38">
        <v>15.0031</v>
      </c>
      <c r="DJ38">
        <v>377.06200000000001</v>
      </c>
      <c r="DK38">
        <v>19.0519</v>
      </c>
      <c r="DL38">
        <v>400.12</v>
      </c>
      <c r="DM38">
        <v>99.050700000000006</v>
      </c>
      <c r="DN38">
        <v>0.100039</v>
      </c>
      <c r="DO38">
        <v>24.928000000000001</v>
      </c>
      <c r="DP38">
        <v>27.049700000000001</v>
      </c>
      <c r="DQ38">
        <v>999.9</v>
      </c>
      <c r="DR38">
        <v>0</v>
      </c>
      <c r="DS38">
        <v>0</v>
      </c>
      <c r="DT38">
        <v>9991.8799999999992</v>
      </c>
      <c r="DU38">
        <v>0</v>
      </c>
      <c r="DV38">
        <v>1765.34</v>
      </c>
      <c r="DW38">
        <v>-30.0063</v>
      </c>
      <c r="DX38">
        <v>382.23899999999998</v>
      </c>
      <c r="DY38">
        <v>411.15</v>
      </c>
      <c r="DZ38">
        <v>4.0007000000000001</v>
      </c>
      <c r="EA38">
        <v>404.98099999999999</v>
      </c>
      <c r="EB38">
        <v>15.0031</v>
      </c>
      <c r="EC38">
        <v>1.8823399999999999</v>
      </c>
      <c r="ED38">
        <v>1.48607</v>
      </c>
      <c r="EE38">
        <v>16.4879</v>
      </c>
      <c r="EF38">
        <v>12.8256</v>
      </c>
      <c r="EG38">
        <v>1505.92</v>
      </c>
      <c r="EH38">
        <v>0.97299100000000005</v>
      </c>
      <c r="EI38">
        <v>2.7008899999999999E-2</v>
      </c>
      <c r="EJ38">
        <v>0</v>
      </c>
      <c r="EK38">
        <v>946.65899999999999</v>
      </c>
      <c r="EL38">
        <v>5.0001899999999999</v>
      </c>
      <c r="EM38">
        <v>21664.400000000001</v>
      </c>
      <c r="EN38">
        <v>13478</v>
      </c>
      <c r="EO38">
        <v>48.186999999999998</v>
      </c>
      <c r="EP38">
        <v>50.686999999999998</v>
      </c>
      <c r="EQ38">
        <v>49.25</v>
      </c>
      <c r="ER38">
        <v>50.5</v>
      </c>
      <c r="ES38">
        <v>50.061999999999998</v>
      </c>
      <c r="ET38">
        <v>1460.38</v>
      </c>
      <c r="EU38">
        <v>40.54</v>
      </c>
      <c r="EV38">
        <v>0</v>
      </c>
      <c r="EW38">
        <v>599.10000014305115</v>
      </c>
      <c r="EX38">
        <v>0</v>
      </c>
      <c r="EY38">
        <v>947.42100000000005</v>
      </c>
      <c r="EZ38">
        <v>-9.266846153336644</v>
      </c>
      <c r="FA38">
        <v>346.36922870846439</v>
      </c>
      <c r="FB38">
        <v>21625.187999999998</v>
      </c>
      <c r="FC38">
        <v>15</v>
      </c>
      <c r="FD38">
        <v>1723132517.5</v>
      </c>
      <c r="FE38" t="s">
        <v>466</v>
      </c>
      <c r="FF38">
        <v>1723132514.5</v>
      </c>
      <c r="FG38">
        <v>1723132517.5</v>
      </c>
      <c r="FH38">
        <v>9</v>
      </c>
      <c r="FI38">
        <v>-1E-3</v>
      </c>
      <c r="FJ38">
        <v>7.4999999999999997E-2</v>
      </c>
      <c r="FK38">
        <v>-2.0880000000000001</v>
      </c>
      <c r="FL38">
        <v>2.7E-2</v>
      </c>
      <c r="FM38">
        <v>405</v>
      </c>
      <c r="FN38">
        <v>15</v>
      </c>
      <c r="FO38">
        <v>0.04</v>
      </c>
      <c r="FP38">
        <v>0.02</v>
      </c>
      <c r="FQ38">
        <v>18.974429980690829</v>
      </c>
      <c r="FR38">
        <v>-0.24876980451193101</v>
      </c>
      <c r="FS38">
        <v>5.3991214452644973E-2</v>
      </c>
      <c r="FT38">
        <v>1</v>
      </c>
      <c r="FU38">
        <v>948.70305999999994</v>
      </c>
      <c r="FV38">
        <v>-9.8073037235159521</v>
      </c>
      <c r="FW38">
        <v>1.436114402267459</v>
      </c>
      <c r="FX38">
        <v>-1</v>
      </c>
      <c r="FY38">
        <v>0.16786194302924259</v>
      </c>
      <c r="FZ38">
        <v>-3.0637632259124151E-2</v>
      </c>
      <c r="GA38">
        <v>4.6362601526817792E-3</v>
      </c>
      <c r="GB38">
        <v>1</v>
      </c>
      <c r="GC38">
        <v>2</v>
      </c>
      <c r="GD38">
        <v>2</v>
      </c>
      <c r="GE38" t="s">
        <v>428</v>
      </c>
      <c r="GF38">
        <v>3.00169</v>
      </c>
      <c r="GG38">
        <v>2.6375899999999999</v>
      </c>
      <c r="GH38">
        <v>8.3663799999999997E-2</v>
      </c>
      <c r="GI38">
        <v>8.9870400000000003E-2</v>
      </c>
      <c r="GJ38">
        <v>9.11246E-2</v>
      </c>
      <c r="GK38">
        <v>7.7066200000000001E-2</v>
      </c>
      <c r="GL38">
        <v>32303.3</v>
      </c>
      <c r="GM38">
        <v>27562.9</v>
      </c>
      <c r="GN38">
        <v>30648.7</v>
      </c>
      <c r="GO38">
        <v>26482.400000000001</v>
      </c>
      <c r="GP38">
        <v>39081.199999999997</v>
      </c>
      <c r="GQ38">
        <v>36795.5</v>
      </c>
      <c r="GR38">
        <v>43026.6</v>
      </c>
      <c r="GS38">
        <v>40640.400000000001</v>
      </c>
      <c r="GT38">
        <v>1.76227</v>
      </c>
      <c r="GU38">
        <v>2.02488</v>
      </c>
      <c r="GV38">
        <v>5.6348700000000002E-2</v>
      </c>
      <c r="GW38">
        <v>0</v>
      </c>
      <c r="GX38">
        <v>26.127600000000001</v>
      </c>
      <c r="GY38">
        <v>999.9</v>
      </c>
      <c r="GZ38">
        <v>44.6</v>
      </c>
      <c r="HA38">
        <v>34</v>
      </c>
      <c r="HB38">
        <v>24.056100000000001</v>
      </c>
      <c r="HC38">
        <v>59.462600000000002</v>
      </c>
      <c r="HD38">
        <v>30.9255</v>
      </c>
      <c r="HE38">
        <v>1</v>
      </c>
      <c r="HF38">
        <v>0.45544699999999999</v>
      </c>
      <c r="HG38">
        <v>6.7374200000000002</v>
      </c>
      <c r="HH38">
        <v>20.176100000000002</v>
      </c>
      <c r="HI38">
        <v>5.2370599999999996</v>
      </c>
      <c r="HJ38">
        <v>12.069800000000001</v>
      </c>
      <c r="HK38">
        <v>4.9712500000000004</v>
      </c>
      <c r="HL38">
        <v>3.2908499999999998</v>
      </c>
      <c r="HM38">
        <v>9999</v>
      </c>
      <c r="HN38">
        <v>9999</v>
      </c>
      <c r="HO38">
        <v>9999</v>
      </c>
      <c r="HP38">
        <v>331.5</v>
      </c>
      <c r="HQ38">
        <v>1.87347</v>
      </c>
      <c r="HR38">
        <v>1.8696299999999999</v>
      </c>
      <c r="HS38">
        <v>1.8681399999999999</v>
      </c>
      <c r="HT38">
        <v>1.86879</v>
      </c>
      <c r="HU38">
        <v>1.8641799999999999</v>
      </c>
      <c r="HV38">
        <v>1.8660600000000001</v>
      </c>
      <c r="HW38">
        <v>1.8654999999999999</v>
      </c>
      <c r="HX38">
        <v>1.87242</v>
      </c>
      <c r="HY38">
        <v>5</v>
      </c>
      <c r="HZ38">
        <v>0</v>
      </c>
      <c r="IA38">
        <v>0</v>
      </c>
      <c r="IB38">
        <v>0</v>
      </c>
      <c r="IC38" t="s">
        <v>429</v>
      </c>
      <c r="ID38" t="s">
        <v>430</v>
      </c>
      <c r="IE38" t="s">
        <v>431</v>
      </c>
      <c r="IF38" t="s">
        <v>431</v>
      </c>
      <c r="IG38" t="s">
        <v>431</v>
      </c>
      <c r="IH38" t="s">
        <v>431</v>
      </c>
      <c r="II38">
        <v>0</v>
      </c>
      <c r="IJ38">
        <v>100</v>
      </c>
      <c r="IK38">
        <v>100</v>
      </c>
      <c r="IL38">
        <v>-2.0880000000000001</v>
      </c>
      <c r="IM38">
        <v>2.7E-2</v>
      </c>
      <c r="IN38">
        <v>-2.0874999999999768</v>
      </c>
      <c r="IO38">
        <v>0</v>
      </c>
      <c r="IP38">
        <v>0</v>
      </c>
      <c r="IQ38">
        <v>0</v>
      </c>
      <c r="IR38">
        <v>-4.8076499999999633E-2</v>
      </c>
      <c r="IS38">
        <v>0</v>
      </c>
      <c r="IT38">
        <v>0</v>
      </c>
      <c r="IU38">
        <v>0</v>
      </c>
      <c r="IV38">
        <v>-1</v>
      </c>
      <c r="IW38">
        <v>-1</v>
      </c>
      <c r="IX38">
        <v>-1</v>
      </c>
      <c r="IY38">
        <v>-1</v>
      </c>
      <c r="IZ38">
        <v>9.5</v>
      </c>
      <c r="JA38">
        <v>9.3000000000000007</v>
      </c>
      <c r="JB38">
        <v>0.98388699999999996</v>
      </c>
      <c r="JC38">
        <v>2.52075</v>
      </c>
      <c r="JD38">
        <v>1.64673</v>
      </c>
      <c r="JE38">
        <v>2.33887</v>
      </c>
      <c r="JF38">
        <v>1.5466299999999999</v>
      </c>
      <c r="JG38">
        <v>2.4133300000000002</v>
      </c>
      <c r="JH38">
        <v>37.241999999999997</v>
      </c>
      <c r="JI38">
        <v>14.657400000000001</v>
      </c>
      <c r="JJ38">
        <v>18</v>
      </c>
      <c r="JK38">
        <v>396.50799999999998</v>
      </c>
      <c r="JL38">
        <v>649.92700000000002</v>
      </c>
      <c r="JM38">
        <v>18.467199999999998</v>
      </c>
      <c r="JN38">
        <v>32.717500000000001</v>
      </c>
      <c r="JO38">
        <v>30.001999999999999</v>
      </c>
      <c r="JP38">
        <v>32.557299999999998</v>
      </c>
      <c r="JQ38">
        <v>32.5456</v>
      </c>
      <c r="JR38">
        <v>19.683</v>
      </c>
      <c r="JS38">
        <v>39.3125</v>
      </c>
      <c r="JT38">
        <v>0</v>
      </c>
      <c r="JU38">
        <v>18.453399999999998</v>
      </c>
      <c r="JV38">
        <v>405</v>
      </c>
      <c r="JW38">
        <v>15.0433</v>
      </c>
      <c r="JX38">
        <v>98.118200000000002</v>
      </c>
      <c r="JY38">
        <v>95.880399999999995</v>
      </c>
    </row>
    <row r="39" spans="1:285" x14ac:dyDescent="0.35">
      <c r="A39">
        <v>10</v>
      </c>
      <c r="B39">
        <v>1723132971</v>
      </c>
      <c r="C39">
        <v>7947</v>
      </c>
      <c r="D39" t="s">
        <v>467</v>
      </c>
      <c r="E39" t="s">
        <v>468</v>
      </c>
      <c r="F39" t="s">
        <v>420</v>
      </c>
      <c r="G39" t="s">
        <v>439</v>
      </c>
      <c r="H39" t="s">
        <v>434</v>
      </c>
      <c r="I39" t="s">
        <v>423</v>
      </c>
      <c r="J39">
        <v>1723132971</v>
      </c>
      <c r="K39">
        <f t="shared" si="46"/>
        <v>4.2342101522189046E-3</v>
      </c>
      <c r="L39">
        <f t="shared" si="47"/>
        <v>4.2342101522189042</v>
      </c>
      <c r="M39">
        <f t="shared" si="48"/>
        <v>20.587634564354278</v>
      </c>
      <c r="N39">
        <f t="shared" si="49"/>
        <v>371.80500000000001</v>
      </c>
      <c r="O39">
        <f t="shared" si="50"/>
        <v>234.8957452916404</v>
      </c>
      <c r="P39">
        <f t="shared" si="51"/>
        <v>23.286083100070439</v>
      </c>
      <c r="Q39">
        <f t="shared" si="52"/>
        <v>36.858403357933504</v>
      </c>
      <c r="R39">
        <f t="shared" si="53"/>
        <v>0.27018885943048215</v>
      </c>
      <c r="S39">
        <f t="shared" si="54"/>
        <v>2.2435365282512016</v>
      </c>
      <c r="T39">
        <f t="shared" si="55"/>
        <v>0.25332606286404286</v>
      </c>
      <c r="U39">
        <f t="shared" si="56"/>
        <v>0.15975606498247272</v>
      </c>
      <c r="V39">
        <f t="shared" si="57"/>
        <v>242.69471070392547</v>
      </c>
      <c r="W39">
        <f t="shared" si="58"/>
        <v>26.111987560933148</v>
      </c>
      <c r="X39">
        <f t="shared" si="59"/>
        <v>27.012799999999999</v>
      </c>
      <c r="Y39">
        <f t="shared" si="60"/>
        <v>3.5818513010492796</v>
      </c>
      <c r="Z39">
        <f t="shared" si="61"/>
        <v>59.506472498442953</v>
      </c>
      <c r="AA39">
        <f t="shared" si="62"/>
        <v>1.9712933458484398</v>
      </c>
      <c r="AB39">
        <f t="shared" si="63"/>
        <v>3.3127376957187651</v>
      </c>
      <c r="AC39">
        <f t="shared" si="64"/>
        <v>1.6105579552008398</v>
      </c>
      <c r="AD39">
        <f t="shared" si="65"/>
        <v>-186.72866771285368</v>
      </c>
      <c r="AE39">
        <f t="shared" si="66"/>
        <v>-160.06991657108159</v>
      </c>
      <c r="AF39">
        <f t="shared" si="67"/>
        <v>-15.297923278006387</v>
      </c>
      <c r="AG39">
        <f t="shared" si="68"/>
        <v>-119.40179685801618</v>
      </c>
      <c r="AH39">
        <v>0</v>
      </c>
      <c r="AI39">
        <v>0</v>
      </c>
      <c r="AJ39">
        <f t="shared" si="69"/>
        <v>1</v>
      </c>
      <c r="AK39">
        <f t="shared" si="70"/>
        <v>0</v>
      </c>
      <c r="AL39">
        <f t="shared" si="71"/>
        <v>52526.616143204796</v>
      </c>
      <c r="AM39" t="s">
        <v>424</v>
      </c>
      <c r="AN39">
        <v>0</v>
      </c>
      <c r="AO39">
        <v>0</v>
      </c>
      <c r="AP39">
        <v>0</v>
      </c>
      <c r="AQ39" t="e">
        <f t="shared" si="72"/>
        <v>#DIV/0!</v>
      </c>
      <c r="AR39">
        <v>-1</v>
      </c>
      <c r="AS39" t="s">
        <v>469</v>
      </c>
      <c r="AT39">
        <v>10170.9</v>
      </c>
      <c r="AU39">
        <v>997.45076923076931</v>
      </c>
      <c r="AV39">
        <v>1373.7343720303791</v>
      </c>
      <c r="AW39">
        <f t="shared" si="73"/>
        <v>0.27391292702639647</v>
      </c>
      <c r="AX39">
        <v>0.5</v>
      </c>
      <c r="AY39">
        <f t="shared" si="74"/>
        <v>1266.2054998465935</v>
      </c>
      <c r="AZ39">
        <f t="shared" si="75"/>
        <v>20.587634564354278</v>
      </c>
      <c r="BA39">
        <f t="shared" si="76"/>
        <v>173.41502733995091</v>
      </c>
      <c r="BB39">
        <f t="shared" si="77"/>
        <v>1.7049076604839987E-2</v>
      </c>
      <c r="BC39">
        <f t="shared" si="78"/>
        <v>-1</v>
      </c>
      <c r="BD39" t="e">
        <f t="shared" si="79"/>
        <v>#DIV/0!</v>
      </c>
      <c r="BE39" t="s">
        <v>424</v>
      </c>
      <c r="BF39">
        <v>0</v>
      </c>
      <c r="BG39" t="e">
        <f t="shared" si="80"/>
        <v>#DIV/0!</v>
      </c>
      <c r="BH39" t="e">
        <f t="shared" si="81"/>
        <v>#DIV/0!</v>
      </c>
      <c r="BI39" t="e">
        <f t="shared" si="82"/>
        <v>#DIV/0!</v>
      </c>
      <c r="BJ39" t="e">
        <f t="shared" si="83"/>
        <v>#DIV/0!</v>
      </c>
      <c r="BK39">
        <f t="shared" si="84"/>
        <v>0.27391292702639641</v>
      </c>
      <c r="BL39" t="e">
        <f t="shared" si="85"/>
        <v>#DIV/0!</v>
      </c>
      <c r="BM39" t="e">
        <f t="shared" si="86"/>
        <v>#DIV/0!</v>
      </c>
      <c r="BN39" t="e">
        <f t="shared" si="87"/>
        <v>#DIV/0!</v>
      </c>
      <c r="BO39">
        <v>568</v>
      </c>
      <c r="BP39">
        <v>290.00000000000011</v>
      </c>
      <c r="BQ39">
        <v>1291.55</v>
      </c>
      <c r="BR39">
        <v>105</v>
      </c>
      <c r="BS39">
        <v>10170.9</v>
      </c>
      <c r="BT39">
        <v>1289.08</v>
      </c>
      <c r="BU39">
        <v>2.4700000000000002</v>
      </c>
      <c r="BV39">
        <v>300.00000000000011</v>
      </c>
      <c r="BW39">
        <v>24.1</v>
      </c>
      <c r="BX39">
        <v>1373.7343720303791</v>
      </c>
      <c r="BY39">
        <v>2.1600168788684688</v>
      </c>
      <c r="BZ39">
        <v>-86.103204589026006</v>
      </c>
      <c r="CA39">
        <v>1.9444843897113919</v>
      </c>
      <c r="CB39">
        <v>0.9859210437597139</v>
      </c>
      <c r="CC39">
        <v>-7.1590943270300406E-3</v>
      </c>
      <c r="CD39">
        <v>289.99999999999989</v>
      </c>
      <c r="CE39">
        <v>1289.0899999999999</v>
      </c>
      <c r="CF39">
        <v>745</v>
      </c>
      <c r="CG39">
        <v>10134.1</v>
      </c>
      <c r="CH39">
        <v>1288.77</v>
      </c>
      <c r="CI39">
        <v>0.32</v>
      </c>
      <c r="CW39">
        <f t="shared" si="88"/>
        <v>1505.94</v>
      </c>
      <c r="CX39">
        <f t="shared" si="89"/>
        <v>1266.2054998465935</v>
      </c>
      <c r="CY39">
        <f t="shared" si="90"/>
        <v>0.84080740258349829</v>
      </c>
      <c r="CZ39">
        <f t="shared" si="91"/>
        <v>0.16115828698615181</v>
      </c>
      <c r="DA39">
        <v>6</v>
      </c>
      <c r="DB39">
        <v>0.5</v>
      </c>
      <c r="DC39" t="s">
        <v>426</v>
      </c>
      <c r="DD39">
        <v>2</v>
      </c>
      <c r="DE39">
        <v>1723132971</v>
      </c>
      <c r="DF39">
        <v>371.80500000000001</v>
      </c>
      <c r="DG39">
        <v>405.04300000000001</v>
      </c>
      <c r="DH39">
        <v>19.885200000000001</v>
      </c>
      <c r="DI39">
        <v>13.661099999999999</v>
      </c>
      <c r="DJ39">
        <v>374.10899999999998</v>
      </c>
      <c r="DK39">
        <v>19.870200000000001</v>
      </c>
      <c r="DL39">
        <v>400.05900000000003</v>
      </c>
      <c r="DM39">
        <v>99.033699999999996</v>
      </c>
      <c r="DN39">
        <v>9.9994700000000006E-2</v>
      </c>
      <c r="DO39">
        <v>25.689399999999999</v>
      </c>
      <c r="DP39">
        <v>27.012799999999999</v>
      </c>
      <c r="DQ39">
        <v>999.9</v>
      </c>
      <c r="DR39">
        <v>0</v>
      </c>
      <c r="DS39">
        <v>0</v>
      </c>
      <c r="DT39">
        <v>9986.25</v>
      </c>
      <c r="DU39">
        <v>0</v>
      </c>
      <c r="DV39">
        <v>1654.55</v>
      </c>
      <c r="DW39">
        <v>-33.021500000000003</v>
      </c>
      <c r="DX39">
        <v>379.57400000000001</v>
      </c>
      <c r="DY39">
        <v>410.65300000000002</v>
      </c>
      <c r="DZ39">
        <v>6.2357300000000002</v>
      </c>
      <c r="EA39">
        <v>405.04300000000001</v>
      </c>
      <c r="EB39">
        <v>13.661099999999999</v>
      </c>
      <c r="EC39">
        <v>1.9704600000000001</v>
      </c>
      <c r="ED39">
        <v>1.3529100000000001</v>
      </c>
      <c r="EE39">
        <v>17.209</v>
      </c>
      <c r="EF39">
        <v>11.399900000000001</v>
      </c>
      <c r="EG39">
        <v>1505.94</v>
      </c>
      <c r="EH39">
        <v>0.97299400000000003</v>
      </c>
      <c r="EI39">
        <v>2.7005500000000002E-2</v>
      </c>
      <c r="EJ39">
        <v>0</v>
      </c>
      <c r="EK39">
        <v>996.36099999999999</v>
      </c>
      <c r="EL39">
        <v>5.0001899999999999</v>
      </c>
      <c r="EM39">
        <v>20602.3</v>
      </c>
      <c r="EN39">
        <v>13478.2</v>
      </c>
      <c r="EO39">
        <v>48.936999999999998</v>
      </c>
      <c r="EP39">
        <v>51.375</v>
      </c>
      <c r="EQ39">
        <v>49.875</v>
      </c>
      <c r="ER39">
        <v>50.811999999999998</v>
      </c>
      <c r="ES39">
        <v>50.811999999999998</v>
      </c>
      <c r="ET39">
        <v>1460.41</v>
      </c>
      <c r="EU39">
        <v>40.53</v>
      </c>
      <c r="EV39">
        <v>0</v>
      </c>
      <c r="EW39">
        <v>475.90000009536737</v>
      </c>
      <c r="EX39">
        <v>0</v>
      </c>
      <c r="EY39">
        <v>997.45076923076931</v>
      </c>
      <c r="EZ39">
        <v>-10.3425640708457</v>
      </c>
      <c r="FA39">
        <v>-5285.5521342487691</v>
      </c>
      <c r="FB39">
        <v>22340.723076923081</v>
      </c>
      <c r="FC39">
        <v>15</v>
      </c>
      <c r="FD39">
        <v>1723133003.5</v>
      </c>
      <c r="FE39" t="s">
        <v>470</v>
      </c>
      <c r="FF39">
        <v>1723132994.5</v>
      </c>
      <c r="FG39">
        <v>1723133003.5</v>
      </c>
      <c r="FH39">
        <v>10</v>
      </c>
      <c r="FI39">
        <v>-0.216</v>
      </c>
      <c r="FJ39">
        <v>-1.2E-2</v>
      </c>
      <c r="FK39">
        <v>-2.3039999999999998</v>
      </c>
      <c r="FL39">
        <v>1.4999999999999999E-2</v>
      </c>
      <c r="FM39">
        <v>405</v>
      </c>
      <c r="FN39">
        <v>14</v>
      </c>
      <c r="FO39">
        <v>0.15</v>
      </c>
      <c r="FP39">
        <v>0.02</v>
      </c>
      <c r="FQ39">
        <v>20.71509039456236</v>
      </c>
      <c r="FR39">
        <v>-1.750065391422331</v>
      </c>
      <c r="FS39">
        <v>0.26252719179964762</v>
      </c>
      <c r="FT39">
        <v>1</v>
      </c>
      <c r="FU39">
        <v>999.08377999999993</v>
      </c>
      <c r="FV39">
        <v>-11.95877551382983</v>
      </c>
      <c r="FW39">
        <v>1.7448774889945671</v>
      </c>
      <c r="FX39">
        <v>-1</v>
      </c>
      <c r="FY39">
        <v>0.28691690519096752</v>
      </c>
      <c r="FZ39">
        <v>-4.4218268495165941E-2</v>
      </c>
      <c r="GA39">
        <v>6.5017716146848941E-3</v>
      </c>
      <c r="GB39">
        <v>1</v>
      </c>
      <c r="GC39">
        <v>2</v>
      </c>
      <c r="GD39">
        <v>2</v>
      </c>
      <c r="GE39" t="s">
        <v>428</v>
      </c>
      <c r="GF39">
        <v>3.0012099999999999</v>
      </c>
      <c r="GG39">
        <v>2.63754</v>
      </c>
      <c r="GH39">
        <v>8.2849400000000004E-2</v>
      </c>
      <c r="GI39">
        <v>8.9540599999999998E-2</v>
      </c>
      <c r="GJ39">
        <v>9.3667700000000007E-2</v>
      </c>
      <c r="GK39">
        <v>7.1498199999999998E-2</v>
      </c>
      <c r="GL39">
        <v>32240.7</v>
      </c>
      <c r="GM39">
        <v>27515</v>
      </c>
      <c r="GN39">
        <v>30566.1</v>
      </c>
      <c r="GO39">
        <v>26432.2</v>
      </c>
      <c r="GP39">
        <v>38874.400000000001</v>
      </c>
      <c r="GQ39">
        <v>36950.9</v>
      </c>
      <c r="GR39">
        <v>42918.3</v>
      </c>
      <c r="GS39">
        <v>40568.699999999997</v>
      </c>
      <c r="GT39">
        <v>1.75292</v>
      </c>
      <c r="GU39">
        <v>1.99787</v>
      </c>
      <c r="GV39">
        <v>-5.5059799999999997E-3</v>
      </c>
      <c r="GW39">
        <v>0</v>
      </c>
      <c r="GX39">
        <v>27.102799999999998</v>
      </c>
      <c r="GY39">
        <v>999.9</v>
      </c>
      <c r="GZ39">
        <v>45.3</v>
      </c>
      <c r="HA39">
        <v>34.700000000000003</v>
      </c>
      <c r="HB39">
        <v>25.409800000000001</v>
      </c>
      <c r="HC39">
        <v>59.702599999999997</v>
      </c>
      <c r="HD39">
        <v>31.0337</v>
      </c>
      <c r="HE39">
        <v>1</v>
      </c>
      <c r="HF39">
        <v>0.57382100000000003</v>
      </c>
      <c r="HG39">
        <v>8.2682900000000004</v>
      </c>
      <c r="HH39">
        <v>20.108899999999998</v>
      </c>
      <c r="HI39">
        <v>5.2358599999999997</v>
      </c>
      <c r="HJ39">
        <v>12.069800000000001</v>
      </c>
      <c r="HK39">
        <v>4.9715999999999996</v>
      </c>
      <c r="HL39">
        <v>3.2909000000000002</v>
      </c>
      <c r="HM39">
        <v>9999</v>
      </c>
      <c r="HN39">
        <v>9999</v>
      </c>
      <c r="HO39">
        <v>9999</v>
      </c>
      <c r="HP39">
        <v>331.7</v>
      </c>
      <c r="HQ39">
        <v>1.87347</v>
      </c>
      <c r="HR39">
        <v>1.8696600000000001</v>
      </c>
      <c r="HS39">
        <v>1.8681399999999999</v>
      </c>
      <c r="HT39">
        <v>1.8688</v>
      </c>
      <c r="HU39">
        <v>1.8641700000000001</v>
      </c>
      <c r="HV39">
        <v>1.8660600000000001</v>
      </c>
      <c r="HW39">
        <v>1.8655200000000001</v>
      </c>
      <c r="HX39">
        <v>1.87242</v>
      </c>
      <c r="HY39">
        <v>5</v>
      </c>
      <c r="HZ39">
        <v>0</v>
      </c>
      <c r="IA39">
        <v>0</v>
      </c>
      <c r="IB39">
        <v>0</v>
      </c>
      <c r="IC39" t="s">
        <v>429</v>
      </c>
      <c r="ID39" t="s">
        <v>430</v>
      </c>
      <c r="IE39" t="s">
        <v>431</v>
      </c>
      <c r="IF39" t="s">
        <v>431</v>
      </c>
      <c r="IG39" t="s">
        <v>431</v>
      </c>
      <c r="IH39" t="s">
        <v>431</v>
      </c>
      <c r="II39">
        <v>0</v>
      </c>
      <c r="IJ39">
        <v>100</v>
      </c>
      <c r="IK39">
        <v>100</v>
      </c>
      <c r="IL39">
        <v>-2.3039999999999998</v>
      </c>
      <c r="IM39">
        <v>1.4999999999999999E-2</v>
      </c>
      <c r="IN39">
        <v>-2.087949999999978</v>
      </c>
      <c r="IO39">
        <v>0</v>
      </c>
      <c r="IP39">
        <v>0</v>
      </c>
      <c r="IQ39">
        <v>0</v>
      </c>
      <c r="IR39">
        <v>2.671000000000312E-2</v>
      </c>
      <c r="IS39">
        <v>0</v>
      </c>
      <c r="IT39">
        <v>0</v>
      </c>
      <c r="IU39">
        <v>0</v>
      </c>
      <c r="IV39">
        <v>-1</v>
      </c>
      <c r="IW39">
        <v>-1</v>
      </c>
      <c r="IX39">
        <v>-1</v>
      </c>
      <c r="IY39">
        <v>-1</v>
      </c>
      <c r="IZ39">
        <v>7.6</v>
      </c>
      <c r="JA39">
        <v>7.6</v>
      </c>
      <c r="JB39">
        <v>0.98266600000000004</v>
      </c>
      <c r="JC39">
        <v>2.5451700000000002</v>
      </c>
      <c r="JD39">
        <v>1.64673</v>
      </c>
      <c r="JE39">
        <v>2.34009</v>
      </c>
      <c r="JF39">
        <v>1.5466299999999999</v>
      </c>
      <c r="JG39">
        <v>2.3132299999999999</v>
      </c>
      <c r="JH39">
        <v>38.183700000000002</v>
      </c>
      <c r="JI39">
        <v>14.456</v>
      </c>
      <c r="JJ39">
        <v>18</v>
      </c>
      <c r="JK39">
        <v>399.202</v>
      </c>
      <c r="JL39">
        <v>641.58699999999999</v>
      </c>
      <c r="JM39">
        <v>18.194299999999998</v>
      </c>
      <c r="JN39">
        <v>34.017499999999998</v>
      </c>
      <c r="JO39">
        <v>30.001999999999999</v>
      </c>
      <c r="JP39">
        <v>33.938800000000001</v>
      </c>
      <c r="JQ39">
        <v>33.940300000000001</v>
      </c>
      <c r="JR39">
        <v>19.666</v>
      </c>
      <c r="JS39">
        <v>45.818800000000003</v>
      </c>
      <c r="JT39">
        <v>0</v>
      </c>
      <c r="JU39">
        <v>18.1754</v>
      </c>
      <c r="JV39">
        <v>405</v>
      </c>
      <c r="JW39">
        <v>13.727499999999999</v>
      </c>
      <c r="JX39">
        <v>97.863799999999998</v>
      </c>
      <c r="JY39">
        <v>95.706199999999995</v>
      </c>
    </row>
    <row r="40" spans="1:285" x14ac:dyDescent="0.35">
      <c r="A40">
        <v>10</v>
      </c>
      <c r="B40">
        <v>1723133658.0999999</v>
      </c>
      <c r="C40">
        <v>8634.0999999046326</v>
      </c>
      <c r="D40" t="s">
        <v>471</v>
      </c>
      <c r="E40" t="s">
        <v>472</v>
      </c>
      <c r="F40" t="s">
        <v>420</v>
      </c>
      <c r="G40" t="s">
        <v>448</v>
      </c>
      <c r="H40" t="s">
        <v>434</v>
      </c>
      <c r="I40" t="s">
        <v>423</v>
      </c>
      <c r="J40">
        <v>1723133658.0999999</v>
      </c>
      <c r="K40">
        <f t="shared" si="46"/>
        <v>6.0479765424401441E-3</v>
      </c>
      <c r="L40">
        <f t="shared" si="47"/>
        <v>6.0479765424401437</v>
      </c>
      <c r="M40">
        <f t="shared" si="48"/>
        <v>28.8046679357229</v>
      </c>
      <c r="N40">
        <f t="shared" si="49"/>
        <v>358.50799999999998</v>
      </c>
      <c r="O40">
        <f t="shared" si="50"/>
        <v>231.09814157795432</v>
      </c>
      <c r="P40">
        <f t="shared" si="51"/>
        <v>22.908534101009369</v>
      </c>
      <c r="Q40">
        <f t="shared" si="52"/>
        <v>35.5385494985224</v>
      </c>
      <c r="R40">
        <f t="shared" si="53"/>
        <v>0.41787083171888639</v>
      </c>
      <c r="S40">
        <f t="shared" si="54"/>
        <v>2.2470951486208741</v>
      </c>
      <c r="T40">
        <f t="shared" si="55"/>
        <v>0.37901336327703994</v>
      </c>
      <c r="U40">
        <f t="shared" si="56"/>
        <v>0.24007271000311697</v>
      </c>
      <c r="V40">
        <f t="shared" si="57"/>
        <v>242.70588270393927</v>
      </c>
      <c r="W40">
        <f t="shared" si="58"/>
        <v>26.244984939231827</v>
      </c>
      <c r="X40">
        <f t="shared" si="59"/>
        <v>27.029699999999998</v>
      </c>
      <c r="Y40">
        <f t="shared" si="60"/>
        <v>3.5854077715038231</v>
      </c>
      <c r="Z40">
        <f t="shared" si="61"/>
        <v>59.202317086210343</v>
      </c>
      <c r="AA40">
        <f t="shared" si="62"/>
        <v>2.0485410110981204</v>
      </c>
      <c r="AB40">
        <f t="shared" si="63"/>
        <v>3.4602378959509936</v>
      </c>
      <c r="AC40">
        <f t="shared" si="64"/>
        <v>1.5368667604057027</v>
      </c>
      <c r="AD40">
        <f t="shared" si="65"/>
        <v>-266.71576552161036</v>
      </c>
      <c r="AE40">
        <f t="shared" si="66"/>
        <v>-73.147588687348403</v>
      </c>
      <c r="AF40">
        <f t="shared" si="67"/>
        <v>-7.0060184782218382</v>
      </c>
      <c r="AG40">
        <f t="shared" si="68"/>
        <v>-104.16348998324135</v>
      </c>
      <c r="AH40">
        <v>0</v>
      </c>
      <c r="AI40">
        <v>0</v>
      </c>
      <c r="AJ40">
        <f t="shared" si="69"/>
        <v>1</v>
      </c>
      <c r="AK40">
        <f t="shared" si="70"/>
        <v>0</v>
      </c>
      <c r="AL40">
        <f t="shared" si="71"/>
        <v>52514.498401791578</v>
      </c>
      <c r="AM40" t="s">
        <v>424</v>
      </c>
      <c r="AN40">
        <v>0</v>
      </c>
      <c r="AO40">
        <v>0</v>
      </c>
      <c r="AP40">
        <v>0</v>
      </c>
      <c r="AQ40" t="e">
        <f t="shared" si="72"/>
        <v>#DIV/0!</v>
      </c>
      <c r="AR40">
        <v>-1</v>
      </c>
      <c r="AS40" t="s">
        <v>473</v>
      </c>
      <c r="AT40">
        <v>10242.6</v>
      </c>
      <c r="AU40">
        <v>938.73059999999998</v>
      </c>
      <c r="AV40">
        <v>1626.362725346565</v>
      </c>
      <c r="AW40">
        <f t="shared" si="73"/>
        <v>0.42280366773656597</v>
      </c>
      <c r="AX40">
        <v>0.5</v>
      </c>
      <c r="AY40">
        <f t="shared" si="74"/>
        <v>1266.2642998466008</v>
      </c>
      <c r="AZ40">
        <f t="shared" si="75"/>
        <v>28.8046679357229</v>
      </c>
      <c r="BA40">
        <f t="shared" si="76"/>
        <v>267.69059514950879</v>
      </c>
      <c r="BB40">
        <f t="shared" si="77"/>
        <v>2.3537477870404725E-2</v>
      </c>
      <c r="BC40">
        <f t="shared" si="78"/>
        <v>-1</v>
      </c>
      <c r="BD40" t="e">
        <f t="shared" si="79"/>
        <v>#DIV/0!</v>
      </c>
      <c r="BE40" t="s">
        <v>424</v>
      </c>
      <c r="BF40">
        <v>0</v>
      </c>
      <c r="BG40" t="e">
        <f t="shared" si="80"/>
        <v>#DIV/0!</v>
      </c>
      <c r="BH40" t="e">
        <f t="shared" si="81"/>
        <v>#DIV/0!</v>
      </c>
      <c r="BI40" t="e">
        <f t="shared" si="82"/>
        <v>#DIV/0!</v>
      </c>
      <c r="BJ40" t="e">
        <f t="shared" si="83"/>
        <v>#DIV/0!</v>
      </c>
      <c r="BK40">
        <f t="shared" si="84"/>
        <v>0.42280366773656597</v>
      </c>
      <c r="BL40" t="e">
        <f t="shared" si="85"/>
        <v>#DIV/0!</v>
      </c>
      <c r="BM40" t="e">
        <f t="shared" si="86"/>
        <v>#DIV/0!</v>
      </c>
      <c r="BN40" t="e">
        <f t="shared" si="87"/>
        <v>#DIV/0!</v>
      </c>
      <c r="BO40">
        <v>569</v>
      </c>
      <c r="BP40">
        <v>290.00000000000011</v>
      </c>
      <c r="BQ40">
        <v>1456.4</v>
      </c>
      <c r="BR40">
        <v>125</v>
      </c>
      <c r="BS40">
        <v>10242.6</v>
      </c>
      <c r="BT40">
        <v>1453.82</v>
      </c>
      <c r="BU40">
        <v>2.58</v>
      </c>
      <c r="BV40">
        <v>300.00000000000011</v>
      </c>
      <c r="BW40">
        <v>24.1</v>
      </c>
      <c r="BX40">
        <v>1626.362725346565</v>
      </c>
      <c r="BY40">
        <v>2.6349487502461271</v>
      </c>
      <c r="BZ40">
        <v>-176.72560751586161</v>
      </c>
      <c r="CA40">
        <v>2.3897139919551269</v>
      </c>
      <c r="CB40">
        <v>0.99490630308649741</v>
      </c>
      <c r="CC40">
        <v>-7.2128751946607386E-3</v>
      </c>
      <c r="CD40">
        <v>289.99999999999989</v>
      </c>
      <c r="CE40">
        <v>1453.23</v>
      </c>
      <c r="CF40">
        <v>885</v>
      </c>
      <c r="CG40">
        <v>10205.799999999999</v>
      </c>
      <c r="CH40">
        <v>1453.2</v>
      </c>
      <c r="CI40">
        <v>0.03</v>
      </c>
      <c r="CW40">
        <f t="shared" si="88"/>
        <v>1506.01</v>
      </c>
      <c r="CX40">
        <f t="shared" si="89"/>
        <v>1266.2642998466008</v>
      </c>
      <c r="CY40">
        <f t="shared" si="90"/>
        <v>0.8408073650550798</v>
      </c>
      <c r="CZ40">
        <f t="shared" si="91"/>
        <v>0.16115821455630391</v>
      </c>
      <c r="DA40">
        <v>6</v>
      </c>
      <c r="DB40">
        <v>0.5</v>
      </c>
      <c r="DC40" t="s">
        <v>426</v>
      </c>
      <c r="DD40">
        <v>2</v>
      </c>
      <c r="DE40">
        <v>1723133658.0999999</v>
      </c>
      <c r="DF40">
        <v>358.50799999999998</v>
      </c>
      <c r="DG40">
        <v>404.96899999999999</v>
      </c>
      <c r="DH40">
        <v>20.665400000000002</v>
      </c>
      <c r="DI40">
        <v>11.7806</v>
      </c>
      <c r="DJ40">
        <v>360.358</v>
      </c>
      <c r="DK40">
        <v>20.667400000000001</v>
      </c>
      <c r="DL40">
        <v>399.98599999999999</v>
      </c>
      <c r="DM40">
        <v>99.0291</v>
      </c>
      <c r="DN40">
        <v>9.9927799999999997E-2</v>
      </c>
      <c r="DO40">
        <v>26.425899999999999</v>
      </c>
      <c r="DP40">
        <v>27.029699999999998</v>
      </c>
      <c r="DQ40">
        <v>999.9</v>
      </c>
      <c r="DR40">
        <v>0</v>
      </c>
      <c r="DS40">
        <v>0</v>
      </c>
      <c r="DT40">
        <v>10010</v>
      </c>
      <c r="DU40">
        <v>0</v>
      </c>
      <c r="DV40">
        <v>1380.88</v>
      </c>
      <c r="DW40">
        <v>-46.914400000000001</v>
      </c>
      <c r="DX40">
        <v>365.61599999999999</v>
      </c>
      <c r="DY40">
        <v>409.79599999999999</v>
      </c>
      <c r="DZ40">
        <v>8.9013000000000009</v>
      </c>
      <c r="EA40">
        <v>404.96899999999999</v>
      </c>
      <c r="EB40">
        <v>11.7806</v>
      </c>
      <c r="EC40">
        <v>2.0481099999999999</v>
      </c>
      <c r="ED40">
        <v>1.1666300000000001</v>
      </c>
      <c r="EE40">
        <v>17.821300000000001</v>
      </c>
      <c r="EF40">
        <v>9.1823399999999999</v>
      </c>
      <c r="EG40">
        <v>1506.01</v>
      </c>
      <c r="EH40">
        <v>0.97299999999999998</v>
      </c>
      <c r="EI40">
        <v>2.69999E-2</v>
      </c>
      <c r="EJ40">
        <v>0</v>
      </c>
      <c r="EK40">
        <v>937.50199999999995</v>
      </c>
      <c r="EL40">
        <v>5.0001899999999999</v>
      </c>
      <c r="EM40">
        <v>17719.900000000001</v>
      </c>
      <c r="EN40">
        <v>13478.7</v>
      </c>
      <c r="EO40">
        <v>47.561999999999998</v>
      </c>
      <c r="EP40">
        <v>50.811999999999998</v>
      </c>
      <c r="EQ40">
        <v>48.625</v>
      </c>
      <c r="ER40">
        <v>50</v>
      </c>
      <c r="ES40">
        <v>49.561999999999998</v>
      </c>
      <c r="ET40">
        <v>1460.48</v>
      </c>
      <c r="EU40">
        <v>40.53</v>
      </c>
      <c r="EV40">
        <v>0</v>
      </c>
      <c r="EW40">
        <v>686.30000019073486</v>
      </c>
      <c r="EX40">
        <v>0</v>
      </c>
      <c r="EY40">
        <v>938.73059999999998</v>
      </c>
      <c r="EZ40">
        <v>-8.0443846055934021</v>
      </c>
      <c r="FA40">
        <v>4090.846142375688</v>
      </c>
      <c r="FB40">
        <v>18589.824000000001</v>
      </c>
      <c r="FC40">
        <v>15</v>
      </c>
      <c r="FD40">
        <v>1723133687.0999999</v>
      </c>
      <c r="FE40" t="s">
        <v>474</v>
      </c>
      <c r="FF40">
        <v>1723133677.0999999</v>
      </c>
      <c r="FG40">
        <v>1723133687.0999999</v>
      </c>
      <c r="FH40">
        <v>11</v>
      </c>
      <c r="FI40">
        <v>0.45400000000000001</v>
      </c>
      <c r="FJ40">
        <v>-1.6E-2</v>
      </c>
      <c r="FK40">
        <v>-1.85</v>
      </c>
      <c r="FL40">
        <v>-2E-3</v>
      </c>
      <c r="FM40">
        <v>405</v>
      </c>
      <c r="FN40">
        <v>12</v>
      </c>
      <c r="FO40">
        <v>0.04</v>
      </c>
      <c r="FP40">
        <v>0.01</v>
      </c>
      <c r="FQ40">
        <v>29.164662837879561</v>
      </c>
      <c r="FR40">
        <v>-0.17113226117440111</v>
      </c>
      <c r="FS40">
        <v>4.4949108694123427E-2</v>
      </c>
      <c r="FT40">
        <v>1</v>
      </c>
      <c r="FU40">
        <v>940.04750980392157</v>
      </c>
      <c r="FV40">
        <v>-8.5504072421197268</v>
      </c>
      <c r="FW40">
        <v>1.279270048796199</v>
      </c>
      <c r="FX40">
        <v>-1</v>
      </c>
      <c r="FY40">
        <v>0.43406889086294947</v>
      </c>
      <c r="FZ40">
        <v>-6.8622451237268095E-2</v>
      </c>
      <c r="GA40">
        <v>9.9827272475650555E-3</v>
      </c>
      <c r="GB40">
        <v>0</v>
      </c>
      <c r="GC40">
        <v>1</v>
      </c>
      <c r="GD40">
        <v>2</v>
      </c>
      <c r="GE40" t="s">
        <v>475</v>
      </c>
      <c r="GF40">
        <v>3.00088</v>
      </c>
      <c r="GG40">
        <v>2.63748</v>
      </c>
      <c r="GH40">
        <v>8.0463400000000004E-2</v>
      </c>
      <c r="GI40">
        <v>8.9525199999999999E-2</v>
      </c>
      <c r="GJ40">
        <v>9.6430000000000002E-2</v>
      </c>
      <c r="GK40">
        <v>6.3771499999999995E-2</v>
      </c>
      <c r="GL40">
        <v>32372.7</v>
      </c>
      <c r="GM40">
        <v>27552.9</v>
      </c>
      <c r="GN40">
        <v>30610.400000000001</v>
      </c>
      <c r="GO40">
        <v>26467</v>
      </c>
      <c r="GP40">
        <v>38813.699999999997</v>
      </c>
      <c r="GQ40">
        <v>37307.9</v>
      </c>
      <c r="GR40">
        <v>42983</v>
      </c>
      <c r="GS40">
        <v>40622.1</v>
      </c>
      <c r="GT40">
        <v>1.7572300000000001</v>
      </c>
      <c r="GU40">
        <v>1.9951000000000001</v>
      </c>
      <c r="GV40">
        <v>-1.4349799999999999E-2</v>
      </c>
      <c r="GW40">
        <v>0</v>
      </c>
      <c r="GX40">
        <v>27.264299999999999</v>
      </c>
      <c r="GY40">
        <v>999.9</v>
      </c>
      <c r="GZ40">
        <v>45.6</v>
      </c>
      <c r="HA40">
        <v>35.5</v>
      </c>
      <c r="HB40">
        <v>26.740300000000001</v>
      </c>
      <c r="HC40">
        <v>59.449100000000001</v>
      </c>
      <c r="HD40">
        <v>31.882999999999999</v>
      </c>
      <c r="HE40">
        <v>1</v>
      </c>
      <c r="HF40">
        <v>0.51593199999999995</v>
      </c>
      <c r="HG40">
        <v>5.7241200000000001</v>
      </c>
      <c r="HH40">
        <v>20.214600000000001</v>
      </c>
      <c r="HI40">
        <v>5.2352600000000002</v>
      </c>
      <c r="HJ40">
        <v>12.069800000000001</v>
      </c>
      <c r="HK40">
        <v>4.9696499999999997</v>
      </c>
      <c r="HL40">
        <v>3.2907299999999999</v>
      </c>
      <c r="HM40">
        <v>9999</v>
      </c>
      <c r="HN40">
        <v>9999</v>
      </c>
      <c r="HO40">
        <v>9999</v>
      </c>
      <c r="HP40">
        <v>331.9</v>
      </c>
      <c r="HQ40">
        <v>1.8734900000000001</v>
      </c>
      <c r="HR40">
        <v>1.8696600000000001</v>
      </c>
      <c r="HS40">
        <v>1.8682099999999999</v>
      </c>
      <c r="HT40">
        <v>1.8689</v>
      </c>
      <c r="HU40">
        <v>1.8642000000000001</v>
      </c>
      <c r="HV40">
        <v>1.8661399999999999</v>
      </c>
      <c r="HW40">
        <v>1.86554</v>
      </c>
      <c r="HX40">
        <v>1.87249</v>
      </c>
      <c r="HY40">
        <v>5</v>
      </c>
      <c r="HZ40">
        <v>0</v>
      </c>
      <c r="IA40">
        <v>0</v>
      </c>
      <c r="IB40">
        <v>0</v>
      </c>
      <c r="IC40" t="s">
        <v>429</v>
      </c>
      <c r="ID40" t="s">
        <v>430</v>
      </c>
      <c r="IE40" t="s">
        <v>431</v>
      </c>
      <c r="IF40" t="s">
        <v>431</v>
      </c>
      <c r="IG40" t="s">
        <v>431</v>
      </c>
      <c r="IH40" t="s">
        <v>431</v>
      </c>
      <c r="II40">
        <v>0</v>
      </c>
      <c r="IJ40">
        <v>100</v>
      </c>
      <c r="IK40">
        <v>100</v>
      </c>
      <c r="IL40">
        <v>-1.85</v>
      </c>
      <c r="IM40">
        <v>-2E-3</v>
      </c>
      <c r="IN40">
        <v>-2.303809523809548</v>
      </c>
      <c r="IO40">
        <v>0</v>
      </c>
      <c r="IP40">
        <v>0</v>
      </c>
      <c r="IQ40">
        <v>0</v>
      </c>
      <c r="IR40">
        <v>1.455238095238265E-2</v>
      </c>
      <c r="IS40">
        <v>0</v>
      </c>
      <c r="IT40">
        <v>0</v>
      </c>
      <c r="IU40">
        <v>0</v>
      </c>
      <c r="IV40">
        <v>-1</v>
      </c>
      <c r="IW40">
        <v>-1</v>
      </c>
      <c r="IX40">
        <v>-1</v>
      </c>
      <c r="IY40">
        <v>-1</v>
      </c>
      <c r="IZ40">
        <v>11.1</v>
      </c>
      <c r="JA40">
        <v>10.9</v>
      </c>
      <c r="JB40">
        <v>0.98266600000000004</v>
      </c>
      <c r="JC40">
        <v>2.5476100000000002</v>
      </c>
      <c r="JD40">
        <v>1.64673</v>
      </c>
      <c r="JE40">
        <v>2.33887</v>
      </c>
      <c r="JF40">
        <v>1.5466299999999999</v>
      </c>
      <c r="JG40">
        <v>2.2778299999999998</v>
      </c>
      <c r="JH40">
        <v>38.673299999999998</v>
      </c>
      <c r="JI40">
        <v>14.3772</v>
      </c>
      <c r="JJ40">
        <v>18</v>
      </c>
      <c r="JK40">
        <v>400.97899999999998</v>
      </c>
      <c r="JL40">
        <v>638.41899999999998</v>
      </c>
      <c r="JM40">
        <v>20.715399999999999</v>
      </c>
      <c r="JN40">
        <v>33.671700000000001</v>
      </c>
      <c r="JO40">
        <v>30.000499999999999</v>
      </c>
      <c r="JP40">
        <v>33.841099999999997</v>
      </c>
      <c r="JQ40">
        <v>33.861899999999999</v>
      </c>
      <c r="JR40">
        <v>19.657800000000002</v>
      </c>
      <c r="JS40">
        <v>52.610900000000001</v>
      </c>
      <c r="JT40">
        <v>0</v>
      </c>
      <c r="JU40">
        <v>20.6815</v>
      </c>
      <c r="JV40">
        <v>405</v>
      </c>
      <c r="JW40">
        <v>11.894399999999999</v>
      </c>
      <c r="JX40">
        <v>98.009</v>
      </c>
      <c r="JY40">
        <v>95.8322</v>
      </c>
    </row>
    <row r="41" spans="1:285" x14ac:dyDescent="0.35">
      <c r="A41">
        <v>10</v>
      </c>
      <c r="B41">
        <v>1723134344.0999999</v>
      </c>
      <c r="C41">
        <v>9320.0999999046326</v>
      </c>
      <c r="D41" t="s">
        <v>476</v>
      </c>
      <c r="E41" t="s">
        <v>477</v>
      </c>
      <c r="F41" t="s">
        <v>420</v>
      </c>
      <c r="G41" t="s">
        <v>448</v>
      </c>
      <c r="H41" t="s">
        <v>422</v>
      </c>
      <c r="I41" t="s">
        <v>423</v>
      </c>
      <c r="J41">
        <v>1723134344.0999999</v>
      </c>
      <c r="K41">
        <f t="shared" si="46"/>
        <v>5.7905811259770807E-3</v>
      </c>
      <c r="L41">
        <f t="shared" si="47"/>
        <v>5.7905811259770807</v>
      </c>
      <c r="M41">
        <f t="shared" si="48"/>
        <v>25.598964893492095</v>
      </c>
      <c r="N41">
        <f t="shared" si="49"/>
        <v>363.47800000000001</v>
      </c>
      <c r="O41">
        <f t="shared" si="50"/>
        <v>242.80351055399086</v>
      </c>
      <c r="P41">
        <f t="shared" si="51"/>
        <v>24.078538701832269</v>
      </c>
      <c r="Q41">
        <f t="shared" si="52"/>
        <v>36.045685955263203</v>
      </c>
      <c r="R41">
        <f t="shared" si="53"/>
        <v>0.39271513674707853</v>
      </c>
      <c r="S41">
        <f t="shared" si="54"/>
        <v>2.2421666009493739</v>
      </c>
      <c r="T41">
        <f t="shared" si="55"/>
        <v>0.3581197947201698</v>
      </c>
      <c r="U41">
        <f t="shared" si="56"/>
        <v>0.22667861413867491</v>
      </c>
      <c r="V41">
        <f t="shared" si="57"/>
        <v>242.66962828087537</v>
      </c>
      <c r="W41">
        <f t="shared" si="58"/>
        <v>26.157336485681409</v>
      </c>
      <c r="X41">
        <f t="shared" si="59"/>
        <v>27.0975</v>
      </c>
      <c r="Y41">
        <f t="shared" si="60"/>
        <v>3.599706749723266</v>
      </c>
      <c r="Z41">
        <f t="shared" si="61"/>
        <v>59.612546613061625</v>
      </c>
      <c r="AA41">
        <f t="shared" si="62"/>
        <v>2.0418166762189203</v>
      </c>
      <c r="AB41">
        <f t="shared" si="63"/>
        <v>3.4251458664769414</v>
      </c>
      <c r="AC41">
        <f t="shared" si="64"/>
        <v>1.5578900735043457</v>
      </c>
      <c r="AD41">
        <f t="shared" si="65"/>
        <v>-255.36462765558926</v>
      </c>
      <c r="AE41">
        <f t="shared" si="66"/>
        <v>-102.05871871282014</v>
      </c>
      <c r="AF41">
        <f t="shared" si="67"/>
        <v>-9.7914580129636857</v>
      </c>
      <c r="AG41">
        <f t="shared" si="68"/>
        <v>-124.54517610049771</v>
      </c>
      <c r="AH41">
        <v>0</v>
      </c>
      <c r="AI41">
        <v>0</v>
      </c>
      <c r="AJ41">
        <f t="shared" si="69"/>
        <v>1</v>
      </c>
      <c r="AK41">
        <f t="shared" si="70"/>
        <v>0</v>
      </c>
      <c r="AL41">
        <f t="shared" si="71"/>
        <v>52383.291216546662</v>
      </c>
      <c r="AM41" t="s">
        <v>424</v>
      </c>
      <c r="AN41">
        <v>0</v>
      </c>
      <c r="AO41">
        <v>0</v>
      </c>
      <c r="AP41">
        <v>0</v>
      </c>
      <c r="AQ41" t="e">
        <f t="shared" si="72"/>
        <v>#DIV/0!</v>
      </c>
      <c r="AR41">
        <v>-1</v>
      </c>
      <c r="AS41" t="s">
        <v>478</v>
      </c>
      <c r="AT41">
        <v>10194.6</v>
      </c>
      <c r="AU41">
        <v>965.75988461538464</v>
      </c>
      <c r="AV41">
        <v>1489.217547235336</v>
      </c>
      <c r="AW41">
        <f t="shared" si="73"/>
        <v>0.35149845205069363</v>
      </c>
      <c r="AX41">
        <v>0.5</v>
      </c>
      <c r="AY41">
        <f t="shared" si="74"/>
        <v>1266.078907917552</v>
      </c>
      <c r="AZ41">
        <f t="shared" si="75"/>
        <v>25.598964893492095</v>
      </c>
      <c r="BA41">
        <f t="shared" si="76"/>
        <v>222.5123881535261</v>
      </c>
      <c r="BB41">
        <f t="shared" si="77"/>
        <v>2.1008931376356392E-2</v>
      </c>
      <c r="BC41">
        <f t="shared" si="78"/>
        <v>-1</v>
      </c>
      <c r="BD41" t="e">
        <f t="shared" si="79"/>
        <v>#DIV/0!</v>
      </c>
      <c r="BE41" t="s">
        <v>424</v>
      </c>
      <c r="BF41">
        <v>0</v>
      </c>
      <c r="BG41" t="e">
        <f t="shared" si="80"/>
        <v>#DIV/0!</v>
      </c>
      <c r="BH41" t="e">
        <f t="shared" si="81"/>
        <v>#DIV/0!</v>
      </c>
      <c r="BI41" t="e">
        <f t="shared" si="82"/>
        <v>#DIV/0!</v>
      </c>
      <c r="BJ41" t="e">
        <f t="shared" si="83"/>
        <v>#DIV/0!</v>
      </c>
      <c r="BK41">
        <f t="shared" si="84"/>
        <v>0.35149845205069369</v>
      </c>
      <c r="BL41" t="e">
        <f t="shared" si="85"/>
        <v>#DIV/0!</v>
      </c>
      <c r="BM41" t="e">
        <f t="shared" si="86"/>
        <v>#DIV/0!</v>
      </c>
      <c r="BN41" t="e">
        <f t="shared" si="87"/>
        <v>#DIV/0!</v>
      </c>
      <c r="BO41">
        <v>570</v>
      </c>
      <c r="BP41">
        <v>290.00000000000011</v>
      </c>
      <c r="BQ41">
        <v>1368.04</v>
      </c>
      <c r="BR41">
        <v>95</v>
      </c>
      <c r="BS41">
        <v>10194.6</v>
      </c>
      <c r="BT41">
        <v>1364.84</v>
      </c>
      <c r="BU41">
        <v>3.2</v>
      </c>
      <c r="BV41">
        <v>300.00000000000011</v>
      </c>
      <c r="BW41">
        <v>24.1</v>
      </c>
      <c r="BX41">
        <v>1489.217547235336</v>
      </c>
      <c r="BY41">
        <v>2.233179272810669</v>
      </c>
      <c r="BZ41">
        <v>-126.79984903620731</v>
      </c>
      <c r="CA41">
        <v>2.015027281345779</v>
      </c>
      <c r="CB41">
        <v>0.99297862258412994</v>
      </c>
      <c r="CC41">
        <v>-7.1744843159065701E-3</v>
      </c>
      <c r="CD41">
        <v>289.99999999999989</v>
      </c>
      <c r="CE41">
        <v>1364.44</v>
      </c>
      <c r="CF41">
        <v>845</v>
      </c>
      <c r="CG41">
        <v>10155.1</v>
      </c>
      <c r="CH41">
        <v>1364.35</v>
      </c>
      <c r="CI41">
        <v>0.09</v>
      </c>
      <c r="CW41">
        <f t="shared" si="88"/>
        <v>1505.79</v>
      </c>
      <c r="CX41">
        <f t="shared" si="89"/>
        <v>1266.078907917552</v>
      </c>
      <c r="CY41">
        <f t="shared" si="90"/>
        <v>0.84080708991131037</v>
      </c>
      <c r="CZ41">
        <f t="shared" si="91"/>
        <v>0.16115768352882898</v>
      </c>
      <c r="DA41">
        <v>6</v>
      </c>
      <c r="DB41">
        <v>0.5</v>
      </c>
      <c r="DC41" t="s">
        <v>426</v>
      </c>
      <c r="DD41">
        <v>2</v>
      </c>
      <c r="DE41">
        <v>1723134344.0999999</v>
      </c>
      <c r="DF41">
        <v>363.47800000000001</v>
      </c>
      <c r="DG41">
        <v>405.029</v>
      </c>
      <c r="DH41">
        <v>20.589300000000001</v>
      </c>
      <c r="DI41">
        <v>12.0832</v>
      </c>
      <c r="DJ41">
        <v>365.71300000000002</v>
      </c>
      <c r="DK41">
        <v>20.589300000000001</v>
      </c>
      <c r="DL41">
        <v>400.04399999999998</v>
      </c>
      <c r="DM41">
        <v>99.068899999999999</v>
      </c>
      <c r="DN41">
        <v>9.9924399999999997E-2</v>
      </c>
      <c r="DO41">
        <v>26.2532</v>
      </c>
      <c r="DP41">
        <v>27.0975</v>
      </c>
      <c r="DQ41">
        <v>999.9</v>
      </c>
      <c r="DR41">
        <v>0</v>
      </c>
      <c r="DS41">
        <v>0</v>
      </c>
      <c r="DT41">
        <v>9973.75</v>
      </c>
      <c r="DU41">
        <v>0</v>
      </c>
      <c r="DV41">
        <v>810.56799999999998</v>
      </c>
      <c r="DW41">
        <v>-41.165700000000001</v>
      </c>
      <c r="DX41">
        <v>371.512</v>
      </c>
      <c r="DY41">
        <v>409.983</v>
      </c>
      <c r="DZ41">
        <v>8.5043000000000006</v>
      </c>
      <c r="EA41">
        <v>405.029</v>
      </c>
      <c r="EB41">
        <v>12.0832</v>
      </c>
      <c r="EC41">
        <v>2.0395799999999999</v>
      </c>
      <c r="ED41">
        <v>1.1970700000000001</v>
      </c>
      <c r="EE41">
        <v>17.754999999999999</v>
      </c>
      <c r="EF41">
        <v>9.5651700000000002</v>
      </c>
      <c r="EG41">
        <v>1505.79</v>
      </c>
      <c r="EH41">
        <v>0.97300399999999998</v>
      </c>
      <c r="EI41">
        <v>2.6995700000000001E-2</v>
      </c>
      <c r="EJ41">
        <v>0</v>
      </c>
      <c r="EK41">
        <v>964.59500000000003</v>
      </c>
      <c r="EL41">
        <v>5.0001899999999999</v>
      </c>
      <c r="EM41">
        <v>19162.3</v>
      </c>
      <c r="EN41">
        <v>13476.8</v>
      </c>
      <c r="EO41">
        <v>46.561999999999998</v>
      </c>
      <c r="EP41">
        <v>49.75</v>
      </c>
      <c r="EQ41">
        <v>47.75</v>
      </c>
      <c r="ER41">
        <v>48.811999999999998</v>
      </c>
      <c r="ES41">
        <v>48.686999999999998</v>
      </c>
      <c r="ET41">
        <v>1460.27</v>
      </c>
      <c r="EU41">
        <v>40.51</v>
      </c>
      <c r="EV41">
        <v>0</v>
      </c>
      <c r="EW41">
        <v>685.29999995231628</v>
      </c>
      <c r="EX41">
        <v>0</v>
      </c>
      <c r="EY41">
        <v>965.75988461538464</v>
      </c>
      <c r="EZ41">
        <v>-7.8822222092783987</v>
      </c>
      <c r="FA41">
        <v>-17336.06494302809</v>
      </c>
      <c r="FB41">
        <v>23001.542307692311</v>
      </c>
      <c r="FC41">
        <v>15</v>
      </c>
      <c r="FD41">
        <v>1723134373.0999999</v>
      </c>
      <c r="FE41" t="s">
        <v>479</v>
      </c>
      <c r="FF41">
        <v>1723134373.0999999</v>
      </c>
      <c r="FG41">
        <v>1723134371.0999999</v>
      </c>
      <c r="FH41">
        <v>12</v>
      </c>
      <c r="FI41">
        <v>-0.38500000000000001</v>
      </c>
      <c r="FJ41">
        <v>2E-3</v>
      </c>
      <c r="FK41">
        <v>-2.2349999999999999</v>
      </c>
      <c r="FL41">
        <v>0</v>
      </c>
      <c r="FM41">
        <v>405</v>
      </c>
      <c r="FN41">
        <v>12</v>
      </c>
      <c r="FO41">
        <v>0.04</v>
      </c>
      <c r="FP41">
        <v>0.01</v>
      </c>
      <c r="FQ41">
        <v>25.349049507429481</v>
      </c>
      <c r="FR41">
        <v>-0.34542137515955917</v>
      </c>
      <c r="FS41">
        <v>5.8501429832680703E-2</v>
      </c>
      <c r="FT41">
        <v>1</v>
      </c>
      <c r="FU41">
        <v>967.2276599999999</v>
      </c>
      <c r="FV41">
        <v>-10.799226893163651</v>
      </c>
      <c r="FW41">
        <v>1.5839077954224501</v>
      </c>
      <c r="FX41">
        <v>-1</v>
      </c>
      <c r="FY41">
        <v>0.39918906123214343</v>
      </c>
      <c r="FZ41">
        <v>-2.0011392127532831E-2</v>
      </c>
      <c r="GA41">
        <v>3.2669740041972269E-3</v>
      </c>
      <c r="GB41">
        <v>1</v>
      </c>
      <c r="GC41">
        <v>2</v>
      </c>
      <c r="GD41">
        <v>2</v>
      </c>
      <c r="GE41" t="s">
        <v>428</v>
      </c>
      <c r="GF41">
        <v>3.00109</v>
      </c>
      <c r="GG41">
        <v>2.63747</v>
      </c>
      <c r="GH41">
        <v>8.1571099999999994E-2</v>
      </c>
      <c r="GI41">
        <v>8.9716000000000004E-2</v>
      </c>
      <c r="GJ41">
        <v>9.6347699999999994E-2</v>
      </c>
      <c r="GK41">
        <v>6.5174599999999999E-2</v>
      </c>
      <c r="GL41">
        <v>32397.8</v>
      </c>
      <c r="GM41">
        <v>27585.5</v>
      </c>
      <c r="GN41">
        <v>30668.799999999999</v>
      </c>
      <c r="GO41">
        <v>26500.799999999999</v>
      </c>
      <c r="GP41">
        <v>38887.800000000003</v>
      </c>
      <c r="GQ41">
        <v>37300.699999999997</v>
      </c>
      <c r="GR41">
        <v>43061.8</v>
      </c>
      <c r="GS41">
        <v>40674.1</v>
      </c>
      <c r="GT41">
        <v>1.7629999999999999</v>
      </c>
      <c r="GU41">
        <v>2.0029300000000001</v>
      </c>
      <c r="GV41">
        <v>2.32458E-2</v>
      </c>
      <c r="GW41">
        <v>0</v>
      </c>
      <c r="GX41">
        <v>26.717300000000002</v>
      </c>
      <c r="GY41">
        <v>999.9</v>
      </c>
      <c r="GZ41">
        <v>45</v>
      </c>
      <c r="HA41">
        <v>35.799999999999997</v>
      </c>
      <c r="HB41">
        <v>26.8142</v>
      </c>
      <c r="HC41">
        <v>59.339100000000002</v>
      </c>
      <c r="HD41">
        <v>31.618600000000001</v>
      </c>
      <c r="HE41">
        <v>1</v>
      </c>
      <c r="HF41">
        <v>0.44822200000000001</v>
      </c>
      <c r="HG41">
        <v>5.48292</v>
      </c>
      <c r="HH41">
        <v>20.221499999999999</v>
      </c>
      <c r="HI41">
        <v>5.2351099999999997</v>
      </c>
      <c r="HJ41">
        <v>12.069800000000001</v>
      </c>
      <c r="HK41">
        <v>4.9707499999999998</v>
      </c>
      <c r="HL41">
        <v>3.2908499999999998</v>
      </c>
      <c r="HM41">
        <v>9999</v>
      </c>
      <c r="HN41">
        <v>9999</v>
      </c>
      <c r="HO41">
        <v>9999</v>
      </c>
      <c r="HP41">
        <v>332</v>
      </c>
      <c r="HQ41">
        <v>1.87347</v>
      </c>
      <c r="HR41">
        <v>1.8696600000000001</v>
      </c>
      <c r="HS41">
        <v>1.8682700000000001</v>
      </c>
      <c r="HT41">
        <v>1.86887</v>
      </c>
      <c r="HU41">
        <v>1.8642099999999999</v>
      </c>
      <c r="HV41">
        <v>1.86615</v>
      </c>
      <c r="HW41">
        <v>1.86554</v>
      </c>
      <c r="HX41">
        <v>1.87252</v>
      </c>
      <c r="HY41">
        <v>5</v>
      </c>
      <c r="HZ41">
        <v>0</v>
      </c>
      <c r="IA41">
        <v>0</v>
      </c>
      <c r="IB41">
        <v>0</v>
      </c>
      <c r="IC41" t="s">
        <v>429</v>
      </c>
      <c r="ID41" t="s">
        <v>430</v>
      </c>
      <c r="IE41" t="s">
        <v>431</v>
      </c>
      <c r="IF41" t="s">
        <v>431</v>
      </c>
      <c r="IG41" t="s">
        <v>431</v>
      </c>
      <c r="IH41" t="s">
        <v>431</v>
      </c>
      <c r="II41">
        <v>0</v>
      </c>
      <c r="IJ41">
        <v>100</v>
      </c>
      <c r="IK41">
        <v>100</v>
      </c>
      <c r="IL41">
        <v>-2.2349999999999999</v>
      </c>
      <c r="IM41">
        <v>0</v>
      </c>
      <c r="IN41">
        <v>-1.8499000000000481</v>
      </c>
      <c r="IO41">
        <v>0</v>
      </c>
      <c r="IP41">
        <v>0</v>
      </c>
      <c r="IQ41">
        <v>0</v>
      </c>
      <c r="IR41">
        <v>-1.7400000000016289E-3</v>
      </c>
      <c r="IS41">
        <v>0</v>
      </c>
      <c r="IT41">
        <v>0</v>
      </c>
      <c r="IU41">
        <v>0</v>
      </c>
      <c r="IV41">
        <v>-1</v>
      </c>
      <c r="IW41">
        <v>-1</v>
      </c>
      <c r="IX41">
        <v>-1</v>
      </c>
      <c r="IY41">
        <v>-1</v>
      </c>
      <c r="IZ41">
        <v>11.1</v>
      </c>
      <c r="JA41">
        <v>10.9</v>
      </c>
      <c r="JB41">
        <v>0.98510699999999995</v>
      </c>
      <c r="JC41">
        <v>2.5488300000000002</v>
      </c>
      <c r="JD41">
        <v>1.64673</v>
      </c>
      <c r="JE41">
        <v>2.33765</v>
      </c>
      <c r="JF41">
        <v>1.5466299999999999</v>
      </c>
      <c r="JG41">
        <v>2.36938</v>
      </c>
      <c r="JH41">
        <v>38.673299999999998</v>
      </c>
      <c r="JI41">
        <v>14.2371</v>
      </c>
      <c r="JJ41">
        <v>18</v>
      </c>
      <c r="JK41">
        <v>400.51799999999997</v>
      </c>
      <c r="JL41">
        <v>638.46699999999998</v>
      </c>
      <c r="JM41">
        <v>20.449000000000002</v>
      </c>
      <c r="JN41">
        <v>32.9148</v>
      </c>
      <c r="JO41">
        <v>30.000299999999999</v>
      </c>
      <c r="JP41">
        <v>33.202300000000001</v>
      </c>
      <c r="JQ41">
        <v>33.226700000000001</v>
      </c>
      <c r="JR41">
        <v>19.6967</v>
      </c>
      <c r="JS41">
        <v>51.7226</v>
      </c>
      <c r="JT41">
        <v>0</v>
      </c>
      <c r="JU41">
        <v>20.3672</v>
      </c>
      <c r="JV41">
        <v>405</v>
      </c>
      <c r="JW41">
        <v>12.136100000000001</v>
      </c>
      <c r="JX41">
        <v>98.191699999999997</v>
      </c>
      <c r="JY41">
        <v>95.954899999999995</v>
      </c>
    </row>
    <row r="42" spans="1:285" x14ac:dyDescent="0.35">
      <c r="A42">
        <v>10</v>
      </c>
      <c r="B42">
        <v>1723131642.5</v>
      </c>
      <c r="C42">
        <v>5820</v>
      </c>
      <c r="D42" t="s">
        <v>583</v>
      </c>
      <c r="E42" t="s">
        <v>584</v>
      </c>
      <c r="F42" t="s">
        <v>420</v>
      </c>
      <c r="G42" t="s">
        <v>557</v>
      </c>
      <c r="H42" t="s">
        <v>422</v>
      </c>
      <c r="I42" t="s">
        <v>558</v>
      </c>
      <c r="J42">
        <v>1723131642.5</v>
      </c>
      <c r="K42">
        <f t="shared" si="46"/>
        <v>1.1405987948983958E-2</v>
      </c>
      <c r="L42">
        <f t="shared" si="47"/>
        <v>11.405987948983958</v>
      </c>
      <c r="M42">
        <f t="shared" si="48"/>
        <v>35.737521077336815</v>
      </c>
      <c r="N42">
        <f t="shared" si="49"/>
        <v>345.476</v>
      </c>
      <c r="O42">
        <f t="shared" si="50"/>
        <v>287.0405160857153</v>
      </c>
      <c r="P42">
        <f t="shared" si="51"/>
        <v>28.458627948751019</v>
      </c>
      <c r="Q42">
        <f t="shared" si="52"/>
        <v>34.252213183336004</v>
      </c>
      <c r="R42">
        <f t="shared" si="53"/>
        <v>1.3890378589909456</v>
      </c>
      <c r="S42">
        <f t="shared" si="54"/>
        <v>2.2396881578615915</v>
      </c>
      <c r="T42">
        <f t="shared" si="55"/>
        <v>1.0388387495895768</v>
      </c>
      <c r="U42">
        <f t="shared" si="56"/>
        <v>0.67330252651030775</v>
      </c>
      <c r="V42">
        <f t="shared" si="57"/>
        <v>242.68455674782336</v>
      </c>
      <c r="W42">
        <f t="shared" si="58"/>
        <v>23.06247267245438</v>
      </c>
      <c r="X42">
        <f t="shared" si="59"/>
        <v>23.793299999999999</v>
      </c>
      <c r="Y42">
        <f t="shared" si="60"/>
        <v>2.9579887444704598</v>
      </c>
      <c r="Z42">
        <f t="shared" si="61"/>
        <v>59.516136172453685</v>
      </c>
      <c r="AA42">
        <f t="shared" si="62"/>
        <v>1.8960685412611999</v>
      </c>
      <c r="AB42">
        <f t="shared" si="63"/>
        <v>3.1858058388857105</v>
      </c>
      <c r="AC42">
        <f t="shared" si="64"/>
        <v>1.0619202032092598</v>
      </c>
      <c r="AD42">
        <f t="shared" si="65"/>
        <v>-503.00406855019259</v>
      </c>
      <c r="AE42">
        <f t="shared" si="66"/>
        <v>149.60437821065977</v>
      </c>
      <c r="AF42">
        <f t="shared" si="67"/>
        <v>14.045875314891905</v>
      </c>
      <c r="AG42">
        <f t="shared" si="68"/>
        <v>-96.669258276817516</v>
      </c>
      <c r="AH42">
        <v>0</v>
      </c>
      <c r="AI42">
        <v>0</v>
      </c>
      <c r="AJ42">
        <f t="shared" si="69"/>
        <v>1</v>
      </c>
      <c r="AK42">
        <f t="shared" si="70"/>
        <v>0</v>
      </c>
      <c r="AL42">
        <f t="shared" si="71"/>
        <v>52515.441401173215</v>
      </c>
      <c r="AM42" t="s">
        <v>424</v>
      </c>
      <c r="AN42">
        <v>0</v>
      </c>
      <c r="AO42">
        <v>0</v>
      </c>
      <c r="AP42">
        <v>0</v>
      </c>
      <c r="AQ42" t="e">
        <f t="shared" si="72"/>
        <v>#DIV/0!</v>
      </c>
      <c r="AR42">
        <v>-1</v>
      </c>
      <c r="AS42" t="s">
        <v>585</v>
      </c>
      <c r="AT42">
        <v>10178.1</v>
      </c>
      <c r="AU42">
        <v>1060.4172000000001</v>
      </c>
      <c r="AV42">
        <v>1709.6414462155701</v>
      </c>
      <c r="AW42">
        <f t="shared" si="73"/>
        <v>0.37974292659591313</v>
      </c>
      <c r="AX42">
        <v>0.5</v>
      </c>
      <c r="AY42">
        <f t="shared" si="74"/>
        <v>1266.1548003874732</v>
      </c>
      <c r="AZ42">
        <f t="shared" si="75"/>
        <v>35.737521077336815</v>
      </c>
      <c r="BA42">
        <f t="shared" si="76"/>
        <v>240.40666471130163</v>
      </c>
      <c r="BB42">
        <f t="shared" si="77"/>
        <v>2.9015031231642664E-2</v>
      </c>
      <c r="BC42">
        <f t="shared" si="78"/>
        <v>-1</v>
      </c>
      <c r="BD42" t="e">
        <f t="shared" si="79"/>
        <v>#DIV/0!</v>
      </c>
      <c r="BE42" t="s">
        <v>424</v>
      </c>
      <c r="BF42">
        <v>0</v>
      </c>
      <c r="BG42" t="e">
        <f t="shared" si="80"/>
        <v>#DIV/0!</v>
      </c>
      <c r="BH42" t="e">
        <f t="shared" si="81"/>
        <v>#DIV/0!</v>
      </c>
      <c r="BI42" t="e">
        <f t="shared" si="82"/>
        <v>#DIV/0!</v>
      </c>
      <c r="BJ42" t="e">
        <f t="shared" si="83"/>
        <v>#DIV/0!</v>
      </c>
      <c r="BK42">
        <f t="shared" si="84"/>
        <v>0.37974292659591313</v>
      </c>
      <c r="BL42" t="e">
        <f t="shared" si="85"/>
        <v>#DIV/0!</v>
      </c>
      <c r="BM42" t="e">
        <f t="shared" si="86"/>
        <v>#DIV/0!</v>
      </c>
      <c r="BN42" t="e">
        <f t="shared" si="87"/>
        <v>#DIV/0!</v>
      </c>
      <c r="BO42">
        <v>8397</v>
      </c>
      <c r="BP42">
        <v>290.00000000000011</v>
      </c>
      <c r="BQ42">
        <v>1558.93</v>
      </c>
      <c r="BR42">
        <v>115</v>
      </c>
      <c r="BS42">
        <v>10178.1</v>
      </c>
      <c r="BT42">
        <v>1553.45</v>
      </c>
      <c r="BU42">
        <v>5.48</v>
      </c>
      <c r="BV42">
        <v>300.00000000000011</v>
      </c>
      <c r="BW42">
        <v>24.1</v>
      </c>
      <c r="BX42">
        <v>1709.6414462155701</v>
      </c>
      <c r="BY42">
        <v>2.7757655138729969</v>
      </c>
      <c r="BZ42">
        <v>-158.96999934387119</v>
      </c>
      <c r="CA42">
        <v>2.4995489551706891</v>
      </c>
      <c r="CB42">
        <v>0.9931252799508975</v>
      </c>
      <c r="CC42">
        <v>-7.1461274749721939E-3</v>
      </c>
      <c r="CD42">
        <v>289.99999999999989</v>
      </c>
      <c r="CE42">
        <v>1554.59</v>
      </c>
      <c r="CF42">
        <v>895</v>
      </c>
      <c r="CG42">
        <v>10121.299999999999</v>
      </c>
      <c r="CH42">
        <v>1552.58</v>
      </c>
      <c r="CI42">
        <v>2.0099999999999998</v>
      </c>
      <c r="CW42">
        <f t="shared" si="88"/>
        <v>1505.88</v>
      </c>
      <c r="CX42">
        <f t="shared" si="89"/>
        <v>1266.1548003874732</v>
      </c>
      <c r="CY42">
        <f t="shared" si="90"/>
        <v>0.8408072358936125</v>
      </c>
      <c r="CZ42">
        <f t="shared" si="91"/>
        <v>0.16115796527467219</v>
      </c>
      <c r="DA42">
        <v>6</v>
      </c>
      <c r="DB42">
        <v>0.5</v>
      </c>
      <c r="DC42" t="s">
        <v>426</v>
      </c>
      <c r="DD42">
        <v>2</v>
      </c>
      <c r="DE42">
        <v>1723131642.5</v>
      </c>
      <c r="DF42">
        <v>345.476</v>
      </c>
      <c r="DG42">
        <v>404.97800000000001</v>
      </c>
      <c r="DH42">
        <v>19.124199999999998</v>
      </c>
      <c r="DI42">
        <v>2.3466499999999999</v>
      </c>
      <c r="DJ42">
        <v>345.34699999999998</v>
      </c>
      <c r="DK42">
        <v>19.243200000000002</v>
      </c>
      <c r="DL42">
        <v>400.101</v>
      </c>
      <c r="DM42">
        <v>99.044700000000006</v>
      </c>
      <c r="DN42">
        <v>0.100286</v>
      </c>
      <c r="DO42">
        <v>25.032299999999999</v>
      </c>
      <c r="DP42">
        <v>23.793299999999999</v>
      </c>
      <c r="DQ42">
        <v>999.9</v>
      </c>
      <c r="DR42">
        <v>0</v>
      </c>
      <c r="DS42">
        <v>0</v>
      </c>
      <c r="DT42">
        <v>9960</v>
      </c>
      <c r="DU42">
        <v>0</v>
      </c>
      <c r="DV42">
        <v>647.98400000000004</v>
      </c>
      <c r="DW42">
        <v>-59.720599999999997</v>
      </c>
      <c r="DX42">
        <v>351.99299999999999</v>
      </c>
      <c r="DY42">
        <v>405.93</v>
      </c>
      <c r="DZ42">
        <v>16.790400000000002</v>
      </c>
      <c r="EA42">
        <v>404.97800000000001</v>
      </c>
      <c r="EB42">
        <v>2.3466499999999999</v>
      </c>
      <c r="EC42">
        <v>1.8954200000000001</v>
      </c>
      <c r="ED42">
        <v>0.23242299999999999</v>
      </c>
      <c r="EE42">
        <v>16.596800000000002</v>
      </c>
      <c r="EF42">
        <v>-12.6645</v>
      </c>
      <c r="EG42">
        <v>1505.88</v>
      </c>
      <c r="EH42">
        <v>0.97299999999999998</v>
      </c>
      <c r="EI42">
        <v>2.70005E-2</v>
      </c>
      <c r="EJ42">
        <v>0</v>
      </c>
      <c r="EK42">
        <v>1055.25</v>
      </c>
      <c r="EL42">
        <v>4.9995200000000004</v>
      </c>
      <c r="EM42">
        <v>20082.099999999999</v>
      </c>
      <c r="EN42">
        <v>13602.3</v>
      </c>
      <c r="EO42">
        <v>44.186999999999998</v>
      </c>
      <c r="EP42">
        <v>46.375</v>
      </c>
      <c r="EQ42">
        <v>44.936999999999998</v>
      </c>
      <c r="ER42">
        <v>45.936999999999998</v>
      </c>
      <c r="ES42">
        <v>45.875</v>
      </c>
      <c r="ET42">
        <v>1460.36</v>
      </c>
      <c r="EU42">
        <v>40.520000000000003</v>
      </c>
      <c r="EV42">
        <v>0</v>
      </c>
      <c r="EW42">
        <v>3431.900000095367</v>
      </c>
      <c r="EX42">
        <v>0</v>
      </c>
      <c r="EY42">
        <v>1060.4172000000001</v>
      </c>
      <c r="EZ42">
        <v>-45.684615314854177</v>
      </c>
      <c r="FA42">
        <v>-7061.5076761487871</v>
      </c>
      <c r="FB42">
        <v>21469.168000000001</v>
      </c>
      <c r="FC42">
        <v>15</v>
      </c>
      <c r="FD42">
        <v>1723131683</v>
      </c>
      <c r="FE42" t="s">
        <v>586</v>
      </c>
      <c r="FF42">
        <v>1723131664</v>
      </c>
      <c r="FG42">
        <v>1723131683</v>
      </c>
      <c r="FH42">
        <v>7</v>
      </c>
      <c r="FI42">
        <v>0.219</v>
      </c>
      <c r="FJ42">
        <v>-1.2999999999999999E-2</v>
      </c>
      <c r="FK42">
        <v>0.129</v>
      </c>
      <c r="FL42">
        <v>-0.11899999999999999</v>
      </c>
      <c r="FM42">
        <v>405</v>
      </c>
      <c r="FN42">
        <v>2</v>
      </c>
      <c r="FO42">
        <v>0.03</v>
      </c>
      <c r="FP42">
        <v>0.01</v>
      </c>
      <c r="FQ42">
        <v>35.597140063443732</v>
      </c>
      <c r="FR42">
        <v>1.134544761475397</v>
      </c>
      <c r="FS42">
        <v>0.1669148411615633</v>
      </c>
      <c r="FT42">
        <v>1</v>
      </c>
      <c r="FU42">
        <v>1067.7393999999999</v>
      </c>
      <c r="FV42">
        <v>-47.175366145719487</v>
      </c>
      <c r="FW42">
        <v>6.8110073880447333</v>
      </c>
      <c r="FX42">
        <v>-1</v>
      </c>
      <c r="FY42">
        <v>1.29981003070948</v>
      </c>
      <c r="FZ42">
        <v>-3.2482934542518181E-2</v>
      </c>
      <c r="GA42">
        <v>5.5426197620067202E-3</v>
      </c>
      <c r="GB42">
        <v>1</v>
      </c>
      <c r="GC42">
        <v>2</v>
      </c>
      <c r="GD42">
        <v>2</v>
      </c>
      <c r="GE42" t="s">
        <v>428</v>
      </c>
      <c r="GF42">
        <v>3.0271499999999998</v>
      </c>
      <c r="GG42">
        <v>2.7515900000000002</v>
      </c>
      <c r="GH42">
        <v>8.5443099999999994E-2</v>
      </c>
      <c r="GI42">
        <v>9.8401199999999994E-2</v>
      </c>
      <c r="GJ42">
        <v>9.4505500000000006E-2</v>
      </c>
      <c r="GK42">
        <v>1.6930899999999999E-2</v>
      </c>
      <c r="GL42">
        <v>24571.3</v>
      </c>
      <c r="GM42">
        <v>21192.1</v>
      </c>
      <c r="GN42">
        <v>24771</v>
      </c>
      <c r="GO42">
        <v>22547</v>
      </c>
      <c r="GP42">
        <v>30522.7</v>
      </c>
      <c r="GQ42">
        <v>30808.400000000001</v>
      </c>
      <c r="GR42">
        <v>34526.6</v>
      </c>
      <c r="GS42">
        <v>32153.4</v>
      </c>
      <c r="GT42">
        <v>1.7839</v>
      </c>
      <c r="GU42">
        <v>2.1030799999999998</v>
      </c>
      <c r="GV42">
        <v>-8.84384E-2</v>
      </c>
      <c r="GW42">
        <v>0</v>
      </c>
      <c r="GX42">
        <v>25.2454</v>
      </c>
      <c r="GY42">
        <v>999.9</v>
      </c>
      <c r="GZ42">
        <v>44.5</v>
      </c>
      <c r="HA42">
        <v>38.1</v>
      </c>
      <c r="HB42">
        <v>30.0732</v>
      </c>
      <c r="HC42">
        <v>54.8521</v>
      </c>
      <c r="HD42">
        <v>34.242800000000003</v>
      </c>
      <c r="HE42">
        <v>1</v>
      </c>
      <c r="HF42">
        <v>0.27926099999999998</v>
      </c>
      <c r="HG42">
        <v>4.53017</v>
      </c>
      <c r="HH42">
        <v>20.329799999999999</v>
      </c>
      <c r="HI42">
        <v>5.2464899999999997</v>
      </c>
      <c r="HJ42">
        <v>12.0273</v>
      </c>
      <c r="HK42">
        <v>4.9580000000000002</v>
      </c>
      <c r="HL42">
        <v>3.306</v>
      </c>
      <c r="HM42">
        <v>9999</v>
      </c>
      <c r="HN42">
        <v>9999</v>
      </c>
      <c r="HO42">
        <v>9999</v>
      </c>
      <c r="HP42">
        <v>381.2</v>
      </c>
      <c r="HQ42">
        <v>1.86616</v>
      </c>
      <c r="HR42">
        <v>1.87073</v>
      </c>
      <c r="HS42">
        <v>1.8734999999999999</v>
      </c>
      <c r="HT42">
        <v>1.8757600000000001</v>
      </c>
      <c r="HU42">
        <v>1.86829</v>
      </c>
      <c r="HV42">
        <v>1.8699399999999999</v>
      </c>
      <c r="HW42">
        <v>1.8669100000000001</v>
      </c>
      <c r="HX42">
        <v>1.871</v>
      </c>
      <c r="HY42">
        <v>5</v>
      </c>
      <c r="HZ42">
        <v>0</v>
      </c>
      <c r="IA42">
        <v>0</v>
      </c>
      <c r="IB42">
        <v>0</v>
      </c>
      <c r="IC42" t="s">
        <v>429</v>
      </c>
      <c r="ID42" t="s">
        <v>430</v>
      </c>
      <c r="IE42" t="s">
        <v>431</v>
      </c>
      <c r="IF42" t="s">
        <v>431</v>
      </c>
      <c r="IG42" t="s">
        <v>431</v>
      </c>
      <c r="IH42" t="s">
        <v>431</v>
      </c>
      <c r="II42">
        <v>0</v>
      </c>
      <c r="IJ42">
        <v>100</v>
      </c>
      <c r="IK42">
        <v>100</v>
      </c>
      <c r="IL42">
        <v>0.129</v>
      </c>
      <c r="IM42">
        <v>-0.11899999999999999</v>
      </c>
      <c r="IN42">
        <v>-8.9900000000000091E-2</v>
      </c>
      <c r="IO42">
        <v>0</v>
      </c>
      <c r="IP42">
        <v>0</v>
      </c>
      <c r="IQ42">
        <v>0</v>
      </c>
      <c r="IR42">
        <v>-0.1060923809523775</v>
      </c>
      <c r="IS42">
        <v>0</v>
      </c>
      <c r="IT42">
        <v>0</v>
      </c>
      <c r="IU42">
        <v>0</v>
      </c>
      <c r="IV42">
        <v>-1</v>
      </c>
      <c r="IW42">
        <v>-1</v>
      </c>
      <c r="IX42">
        <v>-1</v>
      </c>
      <c r="IY42">
        <v>-1</v>
      </c>
      <c r="IZ42">
        <v>56.8</v>
      </c>
      <c r="JA42">
        <v>56.5</v>
      </c>
      <c r="JB42">
        <v>1.0620099999999999</v>
      </c>
      <c r="JC42">
        <v>2.7392599999999998</v>
      </c>
      <c r="JD42">
        <v>1.64551</v>
      </c>
      <c r="JE42">
        <v>2.32178</v>
      </c>
      <c r="JF42">
        <v>1.64429</v>
      </c>
      <c r="JG42">
        <v>2.4011200000000001</v>
      </c>
      <c r="JH42">
        <v>40.8093</v>
      </c>
      <c r="JI42">
        <v>15.970800000000001</v>
      </c>
      <c r="JJ42">
        <v>18</v>
      </c>
      <c r="JK42">
        <v>399.36799999999999</v>
      </c>
      <c r="JL42">
        <v>600.94000000000005</v>
      </c>
      <c r="JM42">
        <v>19.784199999999998</v>
      </c>
      <c r="JN42">
        <v>31.034199999999998</v>
      </c>
      <c r="JO42">
        <v>29.9999</v>
      </c>
      <c r="JP42">
        <v>30.967300000000002</v>
      </c>
      <c r="JQ42">
        <v>30.903199999999998</v>
      </c>
      <c r="JR42">
        <v>21.3354</v>
      </c>
      <c r="JS42">
        <v>86.329400000000007</v>
      </c>
      <c r="JT42">
        <v>0</v>
      </c>
      <c r="JU42">
        <v>19.768000000000001</v>
      </c>
      <c r="JV42">
        <v>405</v>
      </c>
      <c r="JW42">
        <v>2.4366599999999998</v>
      </c>
      <c r="JX42">
        <v>99.027699999999996</v>
      </c>
      <c r="JY42">
        <v>97.600899999999996</v>
      </c>
    </row>
    <row r="43" spans="1:285" x14ac:dyDescent="0.35">
      <c r="A43">
        <v>10</v>
      </c>
      <c r="B43">
        <v>1723131986.5</v>
      </c>
      <c r="C43">
        <v>6164</v>
      </c>
      <c r="D43" t="s">
        <v>587</v>
      </c>
      <c r="E43" t="s">
        <v>588</v>
      </c>
      <c r="F43" t="s">
        <v>420</v>
      </c>
      <c r="G43" t="s">
        <v>557</v>
      </c>
      <c r="H43" t="s">
        <v>434</v>
      </c>
      <c r="I43" t="s">
        <v>558</v>
      </c>
      <c r="J43">
        <v>1723131986.5</v>
      </c>
      <c r="K43">
        <f t="shared" si="46"/>
        <v>1.1758550363553964E-2</v>
      </c>
      <c r="L43">
        <f t="shared" si="47"/>
        <v>11.758550363553963</v>
      </c>
      <c r="M43">
        <f t="shared" si="48"/>
        <v>36.943501995475373</v>
      </c>
      <c r="N43">
        <f t="shared" si="49"/>
        <v>343.483</v>
      </c>
      <c r="O43">
        <f t="shared" si="50"/>
        <v>285.91381762346157</v>
      </c>
      <c r="P43">
        <f t="shared" si="51"/>
        <v>28.345933556062</v>
      </c>
      <c r="Q43">
        <f t="shared" si="52"/>
        <v>34.053430423776405</v>
      </c>
      <c r="R43">
        <f t="shared" si="53"/>
        <v>1.4759105775043555</v>
      </c>
      <c r="S43">
        <f t="shared" si="54"/>
        <v>2.2442333667490515</v>
      </c>
      <c r="T43">
        <f t="shared" si="55"/>
        <v>1.0875512908653198</v>
      </c>
      <c r="U43">
        <f t="shared" si="56"/>
        <v>0.70600097842248122</v>
      </c>
      <c r="V43">
        <f t="shared" si="57"/>
        <v>242.69572874778856</v>
      </c>
      <c r="W43">
        <f t="shared" si="58"/>
        <v>22.859608628750031</v>
      </c>
      <c r="X43">
        <f t="shared" si="59"/>
        <v>23.741900000000001</v>
      </c>
      <c r="Y43">
        <f t="shared" si="60"/>
        <v>2.948853765009622</v>
      </c>
      <c r="Z43">
        <f t="shared" si="61"/>
        <v>60.056911005615056</v>
      </c>
      <c r="AA43">
        <f t="shared" si="62"/>
        <v>1.9031703960022002</v>
      </c>
      <c r="AB43">
        <f t="shared" si="63"/>
        <v>3.1689448626890955</v>
      </c>
      <c r="AC43">
        <f t="shared" si="64"/>
        <v>1.0456833690074219</v>
      </c>
      <c r="AD43">
        <f t="shared" si="65"/>
        <v>-518.55207103272983</v>
      </c>
      <c r="AE43">
        <f t="shared" si="66"/>
        <v>145.35871867478525</v>
      </c>
      <c r="AF43">
        <f t="shared" si="67"/>
        <v>13.609979002531027</v>
      </c>
      <c r="AG43">
        <f t="shared" si="68"/>
        <v>-116.88764460762499</v>
      </c>
      <c r="AH43">
        <v>0</v>
      </c>
      <c r="AI43">
        <v>0</v>
      </c>
      <c r="AJ43">
        <f t="shared" si="69"/>
        <v>1</v>
      </c>
      <c r="AK43">
        <f t="shared" si="70"/>
        <v>0</v>
      </c>
      <c r="AL43">
        <f t="shared" si="71"/>
        <v>52681.378182113542</v>
      </c>
      <c r="AM43" t="s">
        <v>424</v>
      </c>
      <c r="AN43">
        <v>0</v>
      </c>
      <c r="AO43">
        <v>0</v>
      </c>
      <c r="AP43">
        <v>0</v>
      </c>
      <c r="AQ43" t="e">
        <f t="shared" si="72"/>
        <v>#DIV/0!</v>
      </c>
      <c r="AR43">
        <v>-1</v>
      </c>
      <c r="AS43" t="s">
        <v>589</v>
      </c>
      <c r="AT43">
        <v>10147.200000000001</v>
      </c>
      <c r="AU43">
        <v>1095.6180769230771</v>
      </c>
      <c r="AV43">
        <v>1765.919392960172</v>
      </c>
      <c r="AW43">
        <f t="shared" si="73"/>
        <v>0.37957639443184521</v>
      </c>
      <c r="AX43">
        <v>0.5</v>
      </c>
      <c r="AY43">
        <f t="shared" si="74"/>
        <v>1266.213600387455</v>
      </c>
      <c r="AZ43">
        <f t="shared" si="75"/>
        <v>36.943501995475373</v>
      </c>
      <c r="BA43">
        <f t="shared" si="76"/>
        <v>240.31239650781774</v>
      </c>
      <c r="BB43">
        <f t="shared" si="77"/>
        <v>2.9966114709133476E-2</v>
      </c>
      <c r="BC43">
        <f t="shared" si="78"/>
        <v>-1</v>
      </c>
      <c r="BD43" t="e">
        <f t="shared" si="79"/>
        <v>#DIV/0!</v>
      </c>
      <c r="BE43" t="s">
        <v>424</v>
      </c>
      <c r="BF43">
        <v>0</v>
      </c>
      <c r="BG43" t="e">
        <f t="shared" si="80"/>
        <v>#DIV/0!</v>
      </c>
      <c r="BH43" t="e">
        <f t="shared" si="81"/>
        <v>#DIV/0!</v>
      </c>
      <c r="BI43" t="e">
        <f t="shared" si="82"/>
        <v>#DIV/0!</v>
      </c>
      <c r="BJ43" t="e">
        <f t="shared" si="83"/>
        <v>#DIV/0!</v>
      </c>
      <c r="BK43">
        <f t="shared" si="84"/>
        <v>0.37957639443184521</v>
      </c>
      <c r="BL43" t="e">
        <f t="shared" si="85"/>
        <v>#DIV/0!</v>
      </c>
      <c r="BM43" t="e">
        <f t="shared" si="86"/>
        <v>#DIV/0!</v>
      </c>
      <c r="BN43" t="e">
        <f t="shared" si="87"/>
        <v>#DIV/0!</v>
      </c>
      <c r="BO43">
        <v>8398</v>
      </c>
      <c r="BP43">
        <v>290.00000000000011</v>
      </c>
      <c r="BQ43">
        <v>1602.25</v>
      </c>
      <c r="BR43">
        <v>145</v>
      </c>
      <c r="BS43">
        <v>10147.200000000001</v>
      </c>
      <c r="BT43">
        <v>1595.7</v>
      </c>
      <c r="BU43">
        <v>6.55</v>
      </c>
      <c r="BV43">
        <v>300.00000000000011</v>
      </c>
      <c r="BW43">
        <v>24.1</v>
      </c>
      <c r="BX43">
        <v>1765.919392960172</v>
      </c>
      <c r="BY43">
        <v>2.1099964846072239</v>
      </c>
      <c r="BZ43">
        <v>-172.721597661864</v>
      </c>
      <c r="CA43">
        <v>1.8951460745022499</v>
      </c>
      <c r="CB43">
        <v>0.99664039202808319</v>
      </c>
      <c r="CC43">
        <v>-7.1291679644048967E-3</v>
      </c>
      <c r="CD43">
        <v>289.99999999999989</v>
      </c>
      <c r="CE43">
        <v>1591.18</v>
      </c>
      <c r="CF43">
        <v>855</v>
      </c>
      <c r="CG43">
        <v>10095.5</v>
      </c>
      <c r="CH43">
        <v>1594.83</v>
      </c>
      <c r="CI43">
        <v>-3.65</v>
      </c>
      <c r="CW43">
        <f t="shared" si="88"/>
        <v>1505.95</v>
      </c>
      <c r="CX43">
        <f t="shared" si="89"/>
        <v>1266.213600387455</v>
      </c>
      <c r="CY43">
        <f t="shared" si="90"/>
        <v>0.84080719837143003</v>
      </c>
      <c r="CZ43">
        <f t="shared" si="91"/>
        <v>0.16115789285686016</v>
      </c>
      <c r="DA43">
        <v>6</v>
      </c>
      <c r="DB43">
        <v>0.5</v>
      </c>
      <c r="DC43" t="s">
        <v>426</v>
      </c>
      <c r="DD43">
        <v>2</v>
      </c>
      <c r="DE43">
        <v>1723131986.5</v>
      </c>
      <c r="DF43">
        <v>343.483</v>
      </c>
      <c r="DG43">
        <v>404.96499999999997</v>
      </c>
      <c r="DH43">
        <v>19.1965</v>
      </c>
      <c r="DI43">
        <v>1.8948799999999999</v>
      </c>
      <c r="DJ43">
        <v>343.28800000000001</v>
      </c>
      <c r="DK43">
        <v>19.307500000000001</v>
      </c>
      <c r="DL43">
        <v>399.94499999999999</v>
      </c>
      <c r="DM43">
        <v>99.041700000000006</v>
      </c>
      <c r="DN43">
        <v>9.9830799999999997E-2</v>
      </c>
      <c r="DO43">
        <v>24.943300000000001</v>
      </c>
      <c r="DP43">
        <v>23.741900000000001</v>
      </c>
      <c r="DQ43">
        <v>999.9</v>
      </c>
      <c r="DR43">
        <v>0</v>
      </c>
      <c r="DS43">
        <v>0</v>
      </c>
      <c r="DT43">
        <v>9990</v>
      </c>
      <c r="DU43">
        <v>0</v>
      </c>
      <c r="DV43">
        <v>1765.38</v>
      </c>
      <c r="DW43">
        <v>-61.547199999999997</v>
      </c>
      <c r="DX43">
        <v>350.13600000000002</v>
      </c>
      <c r="DY43">
        <v>405.73399999999998</v>
      </c>
      <c r="DZ43">
        <v>17.293700000000001</v>
      </c>
      <c r="EA43">
        <v>404.96499999999997</v>
      </c>
      <c r="EB43">
        <v>1.8948799999999999</v>
      </c>
      <c r="EC43">
        <v>1.9004700000000001</v>
      </c>
      <c r="ED43">
        <v>0.18767200000000001</v>
      </c>
      <c r="EE43">
        <v>16.6386</v>
      </c>
      <c r="EF43">
        <v>-15.2774</v>
      </c>
      <c r="EG43">
        <v>1505.95</v>
      </c>
      <c r="EH43">
        <v>0.97300299999999995</v>
      </c>
      <c r="EI43">
        <v>2.6997500000000001E-2</v>
      </c>
      <c r="EJ43">
        <v>0</v>
      </c>
      <c r="EK43">
        <v>1093.6300000000001</v>
      </c>
      <c r="EL43">
        <v>4.9995200000000004</v>
      </c>
      <c r="EM43">
        <v>23167.4</v>
      </c>
      <c r="EN43">
        <v>13603</v>
      </c>
      <c r="EO43">
        <v>45.936999999999998</v>
      </c>
      <c r="EP43">
        <v>48</v>
      </c>
      <c r="EQ43">
        <v>46.75</v>
      </c>
      <c r="ER43">
        <v>47.436999999999998</v>
      </c>
      <c r="ES43">
        <v>47.436999999999998</v>
      </c>
      <c r="ET43">
        <v>1460.43</v>
      </c>
      <c r="EU43">
        <v>40.520000000000003</v>
      </c>
      <c r="EV43">
        <v>0</v>
      </c>
      <c r="EW43">
        <v>343.29999995231628</v>
      </c>
      <c r="EX43">
        <v>0</v>
      </c>
      <c r="EY43">
        <v>1095.6180769230771</v>
      </c>
      <c r="EZ43">
        <v>-17.446495707833702</v>
      </c>
      <c r="FA43">
        <v>-773.39486755895769</v>
      </c>
      <c r="FB43">
        <v>23312.86153846154</v>
      </c>
      <c r="FC43">
        <v>15</v>
      </c>
      <c r="FD43">
        <v>1723132027</v>
      </c>
      <c r="FE43" t="s">
        <v>590</v>
      </c>
      <c r="FF43">
        <v>1723132006.5</v>
      </c>
      <c r="FG43">
        <v>1723132027</v>
      </c>
      <c r="FH43">
        <v>8</v>
      </c>
      <c r="FI43">
        <v>6.6000000000000003E-2</v>
      </c>
      <c r="FJ43">
        <v>8.0000000000000002E-3</v>
      </c>
      <c r="FK43">
        <v>0.19500000000000001</v>
      </c>
      <c r="FL43">
        <v>-0.111</v>
      </c>
      <c r="FM43">
        <v>405</v>
      </c>
      <c r="FN43">
        <v>2</v>
      </c>
      <c r="FO43">
        <v>0.01</v>
      </c>
      <c r="FP43">
        <v>0.01</v>
      </c>
      <c r="FQ43">
        <v>36.82562557560189</v>
      </c>
      <c r="FR43">
        <v>0.61292127038534594</v>
      </c>
      <c r="FS43">
        <v>9.4280266119008332E-2</v>
      </c>
      <c r="FT43">
        <v>1</v>
      </c>
      <c r="FU43">
        <v>1098.2298039215691</v>
      </c>
      <c r="FV43">
        <v>-19.165972850741849</v>
      </c>
      <c r="FW43">
        <v>2.8334877629398338</v>
      </c>
      <c r="FX43">
        <v>-1</v>
      </c>
      <c r="FY43">
        <v>1.3689167289117341</v>
      </c>
      <c r="FZ43">
        <v>-1.4209292298981191E-2</v>
      </c>
      <c r="GA43">
        <v>2.6174281873395161E-3</v>
      </c>
      <c r="GB43">
        <v>1</v>
      </c>
      <c r="GC43">
        <v>2</v>
      </c>
      <c r="GD43">
        <v>2</v>
      </c>
      <c r="GE43" t="s">
        <v>428</v>
      </c>
      <c r="GF43">
        <v>3.0267200000000001</v>
      </c>
      <c r="GG43">
        <v>2.7513899999999998</v>
      </c>
      <c r="GH43">
        <v>8.5061600000000001E-2</v>
      </c>
      <c r="GI43">
        <v>9.8422599999999999E-2</v>
      </c>
      <c r="GJ43">
        <v>9.4763799999999995E-2</v>
      </c>
      <c r="GK43">
        <v>1.3908800000000001E-2</v>
      </c>
      <c r="GL43">
        <v>24587.9</v>
      </c>
      <c r="GM43">
        <v>21197.200000000001</v>
      </c>
      <c r="GN43">
        <v>24777</v>
      </c>
      <c r="GO43">
        <v>22552.7</v>
      </c>
      <c r="GP43">
        <v>30520.6</v>
      </c>
      <c r="GQ43">
        <v>30912.1</v>
      </c>
      <c r="GR43">
        <v>34534.300000000003</v>
      </c>
      <c r="GS43">
        <v>32162.1</v>
      </c>
      <c r="GT43">
        <v>1.7794700000000001</v>
      </c>
      <c r="GU43">
        <v>2.10663</v>
      </c>
      <c r="GV43">
        <v>-6.8478300000000006E-2</v>
      </c>
      <c r="GW43">
        <v>0</v>
      </c>
      <c r="GX43">
        <v>24.866700000000002</v>
      </c>
      <c r="GY43">
        <v>999.9</v>
      </c>
      <c r="GZ43">
        <v>43.4</v>
      </c>
      <c r="HA43">
        <v>37.9</v>
      </c>
      <c r="HB43">
        <v>29.0154</v>
      </c>
      <c r="HC43">
        <v>55.402099999999997</v>
      </c>
      <c r="HD43">
        <v>33.289299999999997</v>
      </c>
      <c r="HE43">
        <v>1</v>
      </c>
      <c r="HF43">
        <v>0.26671</v>
      </c>
      <c r="HG43">
        <v>3.7339500000000001</v>
      </c>
      <c r="HH43">
        <v>20.350000000000001</v>
      </c>
      <c r="HI43">
        <v>5.2454400000000003</v>
      </c>
      <c r="HJ43">
        <v>12.0266</v>
      </c>
      <c r="HK43">
        <v>4.9579000000000004</v>
      </c>
      <c r="HL43">
        <v>3.306</v>
      </c>
      <c r="HM43">
        <v>9999</v>
      </c>
      <c r="HN43">
        <v>9999</v>
      </c>
      <c r="HO43">
        <v>9999</v>
      </c>
      <c r="HP43">
        <v>381.3</v>
      </c>
      <c r="HQ43">
        <v>1.86615</v>
      </c>
      <c r="HR43">
        <v>1.8707100000000001</v>
      </c>
      <c r="HS43">
        <v>1.87347</v>
      </c>
      <c r="HT43">
        <v>1.8757600000000001</v>
      </c>
      <c r="HU43">
        <v>1.86825</v>
      </c>
      <c r="HV43">
        <v>1.8698699999999999</v>
      </c>
      <c r="HW43">
        <v>1.8668800000000001</v>
      </c>
      <c r="HX43">
        <v>1.8710100000000001</v>
      </c>
      <c r="HY43">
        <v>5</v>
      </c>
      <c r="HZ43">
        <v>0</v>
      </c>
      <c r="IA43">
        <v>0</v>
      </c>
      <c r="IB43">
        <v>0</v>
      </c>
      <c r="IC43" t="s">
        <v>429</v>
      </c>
      <c r="ID43" t="s">
        <v>430</v>
      </c>
      <c r="IE43" t="s">
        <v>431</v>
      </c>
      <c r="IF43" t="s">
        <v>431</v>
      </c>
      <c r="IG43" t="s">
        <v>431</v>
      </c>
      <c r="IH43" t="s">
        <v>431</v>
      </c>
      <c r="II43">
        <v>0</v>
      </c>
      <c r="IJ43">
        <v>100</v>
      </c>
      <c r="IK43">
        <v>100</v>
      </c>
      <c r="IL43">
        <v>0.19500000000000001</v>
      </c>
      <c r="IM43">
        <v>-0.111</v>
      </c>
      <c r="IN43">
        <v>0.12938095238109781</v>
      </c>
      <c r="IO43">
        <v>0</v>
      </c>
      <c r="IP43">
        <v>0</v>
      </c>
      <c r="IQ43">
        <v>0</v>
      </c>
      <c r="IR43">
        <v>-0.1189114285714292</v>
      </c>
      <c r="IS43">
        <v>0</v>
      </c>
      <c r="IT43">
        <v>0</v>
      </c>
      <c r="IU43">
        <v>0</v>
      </c>
      <c r="IV43">
        <v>-1</v>
      </c>
      <c r="IW43">
        <v>-1</v>
      </c>
      <c r="IX43">
        <v>-1</v>
      </c>
      <c r="IY43">
        <v>-1</v>
      </c>
      <c r="IZ43">
        <v>5.4</v>
      </c>
      <c r="JA43">
        <v>5.0999999999999996</v>
      </c>
      <c r="JB43">
        <v>1.0632299999999999</v>
      </c>
      <c r="JC43">
        <v>2.7270500000000002</v>
      </c>
      <c r="JD43">
        <v>1.64551</v>
      </c>
      <c r="JE43">
        <v>2.32056</v>
      </c>
      <c r="JF43">
        <v>1.64429</v>
      </c>
      <c r="JG43">
        <v>2.3877000000000002</v>
      </c>
      <c r="JH43">
        <v>40.146000000000001</v>
      </c>
      <c r="JI43">
        <v>15.962</v>
      </c>
      <c r="JJ43">
        <v>18</v>
      </c>
      <c r="JK43">
        <v>396.30799999999999</v>
      </c>
      <c r="JL43">
        <v>602.351</v>
      </c>
      <c r="JM43">
        <v>20.104700000000001</v>
      </c>
      <c r="JN43">
        <v>30.926200000000001</v>
      </c>
      <c r="JO43">
        <v>29.999700000000001</v>
      </c>
      <c r="JP43">
        <v>30.844200000000001</v>
      </c>
      <c r="JQ43">
        <v>30.7789</v>
      </c>
      <c r="JR43">
        <v>21.363900000000001</v>
      </c>
      <c r="JS43">
        <v>87.398099999999999</v>
      </c>
      <c r="JT43">
        <v>0</v>
      </c>
      <c r="JU43">
        <v>20.129300000000001</v>
      </c>
      <c r="JV43">
        <v>405</v>
      </c>
      <c r="JW43">
        <v>1.95435</v>
      </c>
      <c r="JX43">
        <v>99.050600000000003</v>
      </c>
      <c r="JY43">
        <v>97.626499999999993</v>
      </c>
    </row>
    <row r="44" spans="1:285" x14ac:dyDescent="0.35">
      <c r="A44">
        <v>10</v>
      </c>
      <c r="B44">
        <v>1723132471</v>
      </c>
      <c r="C44">
        <v>6648.5</v>
      </c>
      <c r="D44" t="s">
        <v>591</v>
      </c>
      <c r="E44" t="s">
        <v>592</v>
      </c>
      <c r="F44" t="s">
        <v>420</v>
      </c>
      <c r="G44" t="s">
        <v>567</v>
      </c>
      <c r="H44" t="s">
        <v>422</v>
      </c>
      <c r="I44" t="s">
        <v>558</v>
      </c>
      <c r="J44">
        <v>1723132471</v>
      </c>
      <c r="K44">
        <f t="shared" si="46"/>
        <v>1.0147484368751587E-2</v>
      </c>
      <c r="L44">
        <f t="shared" si="47"/>
        <v>10.147484368751586</v>
      </c>
      <c r="M44">
        <f t="shared" si="48"/>
        <v>34.495521154205477</v>
      </c>
      <c r="N44">
        <f t="shared" si="49"/>
        <v>347.97</v>
      </c>
      <c r="O44">
        <f t="shared" si="50"/>
        <v>269.60166384578025</v>
      </c>
      <c r="P44">
        <f t="shared" si="51"/>
        <v>26.727811403800029</v>
      </c>
      <c r="Q44">
        <f t="shared" si="52"/>
        <v>34.497103621365</v>
      </c>
      <c r="R44">
        <f t="shared" si="53"/>
        <v>0.91518482292981085</v>
      </c>
      <c r="S44">
        <f t="shared" si="54"/>
        <v>2.2456132230361181</v>
      </c>
      <c r="T44">
        <f t="shared" si="55"/>
        <v>0.74834756380565282</v>
      </c>
      <c r="U44">
        <f t="shared" si="56"/>
        <v>0.48015464412675057</v>
      </c>
      <c r="V44">
        <f t="shared" si="57"/>
        <v>242.71067174792839</v>
      </c>
      <c r="W44">
        <f t="shared" si="58"/>
        <v>25.433892104338717</v>
      </c>
      <c r="X44">
        <f t="shared" si="59"/>
        <v>26.317499999999999</v>
      </c>
      <c r="Y44">
        <f t="shared" si="60"/>
        <v>3.4381749119805316</v>
      </c>
      <c r="Z44">
        <f t="shared" si="61"/>
        <v>59.636777166750619</v>
      </c>
      <c r="AA44">
        <f t="shared" si="62"/>
        <v>2.1316388566126498</v>
      </c>
      <c r="AB44">
        <f t="shared" si="63"/>
        <v>3.5743696388092308</v>
      </c>
      <c r="AC44">
        <f t="shared" si="64"/>
        <v>1.3065360553678818</v>
      </c>
      <c r="AD44">
        <f t="shared" si="65"/>
        <v>-447.50406066194495</v>
      </c>
      <c r="AE44">
        <f t="shared" si="66"/>
        <v>79.866910402989319</v>
      </c>
      <c r="AF44">
        <f t="shared" si="67"/>
        <v>7.6484773569111555</v>
      </c>
      <c r="AG44">
        <f t="shared" si="68"/>
        <v>-117.2780011541161</v>
      </c>
      <c r="AH44">
        <v>0</v>
      </c>
      <c r="AI44">
        <v>0</v>
      </c>
      <c r="AJ44">
        <f t="shared" si="69"/>
        <v>1</v>
      </c>
      <c r="AK44">
        <f t="shared" si="70"/>
        <v>0</v>
      </c>
      <c r="AL44">
        <f t="shared" si="71"/>
        <v>52369.464677746138</v>
      </c>
      <c r="AM44" t="s">
        <v>424</v>
      </c>
      <c r="AN44">
        <v>0</v>
      </c>
      <c r="AO44">
        <v>0</v>
      </c>
      <c r="AP44">
        <v>0</v>
      </c>
      <c r="AQ44" t="e">
        <f t="shared" si="72"/>
        <v>#DIV/0!</v>
      </c>
      <c r="AR44">
        <v>-1</v>
      </c>
      <c r="AS44" t="s">
        <v>593</v>
      </c>
      <c r="AT44">
        <v>10145</v>
      </c>
      <c r="AU44">
        <v>1070.361538461538</v>
      </c>
      <c r="AV44">
        <v>1728.2084051783211</v>
      </c>
      <c r="AW44">
        <f t="shared" si="73"/>
        <v>0.38065250970059061</v>
      </c>
      <c r="AX44">
        <v>0.5</v>
      </c>
      <c r="AY44">
        <f t="shared" si="74"/>
        <v>1266.2895003875274</v>
      </c>
      <c r="AZ44">
        <f t="shared" si="75"/>
        <v>34.495521154205477</v>
      </c>
      <c r="BA44">
        <f t="shared" si="76"/>
        <v>241.00813816500965</v>
      </c>
      <c r="BB44">
        <f t="shared" si="77"/>
        <v>2.8031126486749394E-2</v>
      </c>
      <c r="BC44">
        <f t="shared" si="78"/>
        <v>-1</v>
      </c>
      <c r="BD44" t="e">
        <f t="shared" si="79"/>
        <v>#DIV/0!</v>
      </c>
      <c r="BE44" t="s">
        <v>424</v>
      </c>
      <c r="BF44">
        <v>0</v>
      </c>
      <c r="BG44" t="e">
        <f t="shared" si="80"/>
        <v>#DIV/0!</v>
      </c>
      <c r="BH44" t="e">
        <f t="shared" si="81"/>
        <v>#DIV/0!</v>
      </c>
      <c r="BI44" t="e">
        <f t="shared" si="82"/>
        <v>#DIV/0!</v>
      </c>
      <c r="BJ44" t="e">
        <f t="shared" si="83"/>
        <v>#DIV/0!</v>
      </c>
      <c r="BK44">
        <f t="shared" si="84"/>
        <v>0.38065250970059061</v>
      </c>
      <c r="BL44" t="e">
        <f t="shared" si="85"/>
        <v>#DIV/0!</v>
      </c>
      <c r="BM44" t="e">
        <f t="shared" si="86"/>
        <v>#DIV/0!</v>
      </c>
      <c r="BN44" t="e">
        <f t="shared" si="87"/>
        <v>#DIV/0!</v>
      </c>
      <c r="BO44">
        <v>8399</v>
      </c>
      <c r="BP44">
        <v>290.00000000000011</v>
      </c>
      <c r="BQ44">
        <v>1569.98</v>
      </c>
      <c r="BR44">
        <v>135</v>
      </c>
      <c r="BS44">
        <v>10145</v>
      </c>
      <c r="BT44">
        <v>1563.71</v>
      </c>
      <c r="BU44">
        <v>6.27</v>
      </c>
      <c r="BV44">
        <v>300.00000000000011</v>
      </c>
      <c r="BW44">
        <v>24.2</v>
      </c>
      <c r="BX44">
        <v>1728.2084051783211</v>
      </c>
      <c r="BY44">
        <v>2.5500907573696008</v>
      </c>
      <c r="BZ44">
        <v>-166.879898639456</v>
      </c>
      <c r="CA44">
        <v>2.2892059994755929</v>
      </c>
      <c r="CB44">
        <v>0.99475871854499776</v>
      </c>
      <c r="CC44">
        <v>-7.1267078976640823E-3</v>
      </c>
      <c r="CD44">
        <v>289.99999999999989</v>
      </c>
      <c r="CE44">
        <v>1563.45</v>
      </c>
      <c r="CF44">
        <v>895</v>
      </c>
      <c r="CG44">
        <v>10088.299999999999</v>
      </c>
      <c r="CH44">
        <v>1562.79</v>
      </c>
      <c r="CI44">
        <v>0.66</v>
      </c>
      <c r="CW44">
        <f t="shared" si="88"/>
        <v>1506.04</v>
      </c>
      <c r="CX44">
        <f t="shared" si="89"/>
        <v>1266.2895003875274</v>
      </c>
      <c r="CY44">
        <f t="shared" si="90"/>
        <v>0.84080734933170931</v>
      </c>
      <c r="CZ44">
        <f t="shared" si="91"/>
        <v>0.1611581842101992</v>
      </c>
      <c r="DA44">
        <v>6</v>
      </c>
      <c r="DB44">
        <v>0.5</v>
      </c>
      <c r="DC44" t="s">
        <v>426</v>
      </c>
      <c r="DD44">
        <v>2</v>
      </c>
      <c r="DE44">
        <v>1723132471</v>
      </c>
      <c r="DF44">
        <v>347.97</v>
      </c>
      <c r="DG44">
        <v>404.98899999999998</v>
      </c>
      <c r="DH44">
        <v>21.5017</v>
      </c>
      <c r="DI44">
        <v>6.6131900000000003</v>
      </c>
      <c r="DJ44">
        <v>348.02300000000002</v>
      </c>
      <c r="DK44">
        <v>21.616700000000002</v>
      </c>
      <c r="DL44">
        <v>400.14600000000002</v>
      </c>
      <c r="DM44">
        <v>99.038200000000003</v>
      </c>
      <c r="DN44">
        <v>9.9954500000000002E-2</v>
      </c>
      <c r="DO44">
        <v>26.9772</v>
      </c>
      <c r="DP44">
        <v>26.317499999999999</v>
      </c>
      <c r="DQ44">
        <v>999.9</v>
      </c>
      <c r="DR44">
        <v>0</v>
      </c>
      <c r="DS44">
        <v>0</v>
      </c>
      <c r="DT44">
        <v>9999.3799999999992</v>
      </c>
      <c r="DU44">
        <v>0</v>
      </c>
      <c r="DV44">
        <v>91.407499999999999</v>
      </c>
      <c r="DW44">
        <v>-56.770699999999998</v>
      </c>
      <c r="DX44">
        <v>355.87200000000001</v>
      </c>
      <c r="DY44">
        <v>407.685</v>
      </c>
      <c r="DZ44">
        <v>14.8927</v>
      </c>
      <c r="EA44">
        <v>404.98899999999998</v>
      </c>
      <c r="EB44">
        <v>6.6131900000000003</v>
      </c>
      <c r="EC44">
        <v>2.1299100000000002</v>
      </c>
      <c r="ED44">
        <v>0.65495800000000004</v>
      </c>
      <c r="EE44">
        <v>18.444600000000001</v>
      </c>
      <c r="EF44">
        <v>0.90029999999999999</v>
      </c>
      <c r="EG44">
        <v>1506.04</v>
      </c>
      <c r="EH44">
        <v>0.97299899999999995</v>
      </c>
      <c r="EI44">
        <v>2.7001000000000001E-2</v>
      </c>
      <c r="EJ44">
        <v>0</v>
      </c>
      <c r="EK44">
        <v>1068.6099999999999</v>
      </c>
      <c r="EL44">
        <v>4.9995200000000004</v>
      </c>
      <c r="EM44">
        <v>17669.3</v>
      </c>
      <c r="EN44">
        <v>13603.8</v>
      </c>
      <c r="EO44">
        <v>47.125</v>
      </c>
      <c r="EP44">
        <v>48.811999999999998</v>
      </c>
      <c r="EQ44">
        <v>47.936999999999998</v>
      </c>
      <c r="ER44">
        <v>48.375</v>
      </c>
      <c r="ES44">
        <v>48.686999999999998</v>
      </c>
      <c r="ET44">
        <v>1460.51</v>
      </c>
      <c r="EU44">
        <v>40.53</v>
      </c>
      <c r="EV44">
        <v>0</v>
      </c>
      <c r="EW44">
        <v>484.09999990463263</v>
      </c>
      <c r="EX44">
        <v>0</v>
      </c>
      <c r="EY44">
        <v>1070.361538461538</v>
      </c>
      <c r="EZ44">
        <v>-15.664957281015569</v>
      </c>
      <c r="FA44">
        <v>34.827350454022607</v>
      </c>
      <c r="FB44">
        <v>17648.40384615384</v>
      </c>
      <c r="FC44">
        <v>15</v>
      </c>
      <c r="FD44">
        <v>1723132511.5</v>
      </c>
      <c r="FE44" t="s">
        <v>594</v>
      </c>
      <c r="FF44">
        <v>1723132498.5</v>
      </c>
      <c r="FG44">
        <v>1723132511.5</v>
      </c>
      <c r="FH44">
        <v>9</v>
      </c>
      <c r="FI44">
        <v>-0.248</v>
      </c>
      <c r="FJ44">
        <v>-5.0000000000000001E-3</v>
      </c>
      <c r="FK44">
        <v>-5.2999999999999999E-2</v>
      </c>
      <c r="FL44">
        <v>-0.115</v>
      </c>
      <c r="FM44">
        <v>405</v>
      </c>
      <c r="FN44">
        <v>7</v>
      </c>
      <c r="FO44">
        <v>0.03</v>
      </c>
      <c r="FP44">
        <v>0.01</v>
      </c>
      <c r="FQ44">
        <v>34.353902209049771</v>
      </c>
      <c r="FR44">
        <v>-7.7754967589854923E-2</v>
      </c>
      <c r="FS44">
        <v>4.7593541373173953E-2</v>
      </c>
      <c r="FT44">
        <v>1</v>
      </c>
      <c r="FU44">
        <v>1072.5254</v>
      </c>
      <c r="FV44">
        <v>-15.51198079930222</v>
      </c>
      <c r="FW44">
        <v>2.2477457240533201</v>
      </c>
      <c r="FX44">
        <v>-1</v>
      </c>
      <c r="FY44">
        <v>0.88479790774464795</v>
      </c>
      <c r="FZ44">
        <v>-4.1634553308631403E-2</v>
      </c>
      <c r="GA44">
        <v>6.779062015298082E-3</v>
      </c>
      <c r="GB44">
        <v>1</v>
      </c>
      <c r="GC44">
        <v>2</v>
      </c>
      <c r="GD44">
        <v>2</v>
      </c>
      <c r="GE44" t="s">
        <v>428</v>
      </c>
      <c r="GF44">
        <v>3.0298500000000002</v>
      </c>
      <c r="GG44">
        <v>2.7516099999999999</v>
      </c>
      <c r="GH44">
        <v>8.6052900000000002E-2</v>
      </c>
      <c r="GI44">
        <v>9.8513199999999995E-2</v>
      </c>
      <c r="GJ44">
        <v>0.102974</v>
      </c>
      <c r="GK44">
        <v>4.1959799999999998E-2</v>
      </c>
      <c r="GL44">
        <v>24572.9</v>
      </c>
      <c r="GM44">
        <v>21200.7</v>
      </c>
      <c r="GN44">
        <v>24787.7</v>
      </c>
      <c r="GO44">
        <v>22557.7</v>
      </c>
      <c r="GP44">
        <v>30253.7</v>
      </c>
      <c r="GQ44">
        <v>30037.9</v>
      </c>
      <c r="GR44">
        <v>34549.5</v>
      </c>
      <c r="GS44">
        <v>32172.2</v>
      </c>
      <c r="GT44">
        <v>1.7895300000000001</v>
      </c>
      <c r="GU44">
        <v>2.11653</v>
      </c>
      <c r="GV44">
        <v>-1.6726600000000001E-3</v>
      </c>
      <c r="GW44">
        <v>0</v>
      </c>
      <c r="GX44">
        <v>26.344899999999999</v>
      </c>
      <c r="GY44">
        <v>999.9</v>
      </c>
      <c r="GZ44">
        <v>42.5</v>
      </c>
      <c r="HA44">
        <v>37.700000000000003</v>
      </c>
      <c r="HB44">
        <v>28.1069</v>
      </c>
      <c r="HC44">
        <v>54.4221</v>
      </c>
      <c r="HD44">
        <v>33.862200000000001</v>
      </c>
      <c r="HE44">
        <v>1</v>
      </c>
      <c r="HF44">
        <v>0.24374999999999999</v>
      </c>
      <c r="HG44">
        <v>2.6002800000000001</v>
      </c>
      <c r="HH44">
        <v>20.3703</v>
      </c>
      <c r="HI44">
        <v>5.2449899999999996</v>
      </c>
      <c r="HJ44">
        <v>12.0251</v>
      </c>
      <c r="HK44">
        <v>4.9578499999999996</v>
      </c>
      <c r="HL44">
        <v>3.306</v>
      </c>
      <c r="HM44">
        <v>9999</v>
      </c>
      <c r="HN44">
        <v>9999</v>
      </c>
      <c r="HO44">
        <v>9999</v>
      </c>
      <c r="HP44">
        <v>381.5</v>
      </c>
      <c r="HQ44">
        <v>1.86612</v>
      </c>
      <c r="HR44">
        <v>1.8706400000000001</v>
      </c>
      <c r="HS44">
        <v>1.87347</v>
      </c>
      <c r="HT44">
        <v>1.8757200000000001</v>
      </c>
      <c r="HU44">
        <v>1.8682300000000001</v>
      </c>
      <c r="HV44">
        <v>1.8698399999999999</v>
      </c>
      <c r="HW44">
        <v>1.8668100000000001</v>
      </c>
      <c r="HX44">
        <v>1.871</v>
      </c>
      <c r="HY44">
        <v>5</v>
      </c>
      <c r="HZ44">
        <v>0</v>
      </c>
      <c r="IA44">
        <v>0</v>
      </c>
      <c r="IB44">
        <v>0</v>
      </c>
      <c r="IC44" t="s">
        <v>429</v>
      </c>
      <c r="ID44" t="s">
        <v>430</v>
      </c>
      <c r="IE44" t="s">
        <v>431</v>
      </c>
      <c r="IF44" t="s">
        <v>431</v>
      </c>
      <c r="IG44" t="s">
        <v>431</v>
      </c>
      <c r="IH44" t="s">
        <v>431</v>
      </c>
      <c r="II44">
        <v>0</v>
      </c>
      <c r="IJ44">
        <v>100</v>
      </c>
      <c r="IK44">
        <v>100</v>
      </c>
      <c r="IL44">
        <v>-5.2999999999999999E-2</v>
      </c>
      <c r="IM44">
        <v>-0.115</v>
      </c>
      <c r="IN44">
        <v>0.19520000000005669</v>
      </c>
      <c r="IO44">
        <v>0</v>
      </c>
      <c r="IP44">
        <v>0</v>
      </c>
      <c r="IQ44">
        <v>0</v>
      </c>
      <c r="IR44">
        <v>-0.1107666666666669</v>
      </c>
      <c r="IS44">
        <v>0</v>
      </c>
      <c r="IT44">
        <v>0</v>
      </c>
      <c r="IU44">
        <v>0</v>
      </c>
      <c r="IV44">
        <v>-1</v>
      </c>
      <c r="IW44">
        <v>-1</v>
      </c>
      <c r="IX44">
        <v>-1</v>
      </c>
      <c r="IY44">
        <v>-1</v>
      </c>
      <c r="IZ44">
        <v>7.7</v>
      </c>
      <c r="JA44">
        <v>7.4</v>
      </c>
      <c r="JB44">
        <v>1.0668899999999999</v>
      </c>
      <c r="JC44">
        <v>2.7221700000000002</v>
      </c>
      <c r="JD44">
        <v>1.64551</v>
      </c>
      <c r="JE44">
        <v>2.32056</v>
      </c>
      <c r="JF44">
        <v>1.64429</v>
      </c>
      <c r="JG44">
        <v>2.32422</v>
      </c>
      <c r="JH44">
        <v>39.566600000000001</v>
      </c>
      <c r="JI44">
        <v>15.918200000000001</v>
      </c>
      <c r="JJ44">
        <v>18</v>
      </c>
      <c r="JK44">
        <v>400.40899999999999</v>
      </c>
      <c r="JL44">
        <v>608.03300000000002</v>
      </c>
      <c r="JM44">
        <v>22.823799999999999</v>
      </c>
      <c r="JN44">
        <v>30.730599999999999</v>
      </c>
      <c r="JO44">
        <v>30.000399999999999</v>
      </c>
      <c r="JP44">
        <v>30.654900000000001</v>
      </c>
      <c r="JQ44">
        <v>30.599</v>
      </c>
      <c r="JR44">
        <v>21.452300000000001</v>
      </c>
      <c r="JS44">
        <v>68.881600000000006</v>
      </c>
      <c r="JT44">
        <v>0</v>
      </c>
      <c r="JU44">
        <v>22.787700000000001</v>
      </c>
      <c r="JV44">
        <v>405</v>
      </c>
      <c r="JW44">
        <v>6.7359999999999998</v>
      </c>
      <c r="JX44">
        <v>99.093999999999994</v>
      </c>
      <c r="JY44">
        <v>97.653599999999997</v>
      </c>
    </row>
    <row r="45" spans="1:285" x14ac:dyDescent="0.35">
      <c r="A45">
        <v>10</v>
      </c>
      <c r="B45">
        <v>1723132789.0999999</v>
      </c>
      <c r="C45">
        <v>6966.5999999046326</v>
      </c>
      <c r="D45" t="s">
        <v>595</v>
      </c>
      <c r="E45" t="s">
        <v>596</v>
      </c>
      <c r="F45" t="s">
        <v>420</v>
      </c>
      <c r="G45" t="s">
        <v>567</v>
      </c>
      <c r="H45" t="s">
        <v>434</v>
      </c>
      <c r="I45" t="s">
        <v>558</v>
      </c>
      <c r="J45">
        <v>1723132789.0999999</v>
      </c>
      <c r="K45">
        <f t="shared" si="46"/>
        <v>1.1893574671206003E-2</v>
      </c>
      <c r="L45">
        <f t="shared" si="47"/>
        <v>11.893574671206002</v>
      </c>
      <c r="M45">
        <f t="shared" si="48"/>
        <v>34.676063331649395</v>
      </c>
      <c r="N45">
        <f t="shared" si="49"/>
        <v>346.87200000000001</v>
      </c>
      <c r="O45">
        <f t="shared" si="50"/>
        <v>285.51857997515862</v>
      </c>
      <c r="P45">
        <f t="shared" si="51"/>
        <v>28.306095310135024</v>
      </c>
      <c r="Q45">
        <f t="shared" si="52"/>
        <v>34.388626804152004</v>
      </c>
      <c r="R45">
        <f t="shared" si="53"/>
        <v>1.2664225187222566</v>
      </c>
      <c r="S45">
        <f t="shared" si="54"/>
        <v>2.2464873413657593</v>
      </c>
      <c r="T45">
        <f t="shared" si="55"/>
        <v>0.96901960061290748</v>
      </c>
      <c r="U45">
        <f t="shared" si="56"/>
        <v>0.62648106019579153</v>
      </c>
      <c r="V45">
        <f t="shared" si="57"/>
        <v>242.69848274815268</v>
      </c>
      <c r="W45">
        <f t="shared" si="58"/>
        <v>24.854368571082247</v>
      </c>
      <c r="X45">
        <f t="shared" si="59"/>
        <v>25.730499999999999</v>
      </c>
      <c r="Y45">
        <f t="shared" si="60"/>
        <v>3.3208217303435732</v>
      </c>
      <c r="Z45">
        <f t="shared" si="61"/>
        <v>59.800445374366852</v>
      </c>
      <c r="AA45">
        <f t="shared" si="62"/>
        <v>2.1375015195045997</v>
      </c>
      <c r="AB45">
        <f t="shared" si="63"/>
        <v>3.5743906355935411</v>
      </c>
      <c r="AC45">
        <f t="shared" si="64"/>
        <v>1.1833202108389735</v>
      </c>
      <c r="AD45">
        <f t="shared" si="65"/>
        <v>-524.50664300018468</v>
      </c>
      <c r="AE45">
        <f t="shared" si="66"/>
        <v>151.0032215328859</v>
      </c>
      <c r="AF45">
        <f t="shared" si="67"/>
        <v>14.412857400889019</v>
      </c>
      <c r="AG45">
        <f t="shared" si="68"/>
        <v>-116.39208131825706</v>
      </c>
      <c r="AH45">
        <v>0</v>
      </c>
      <c r="AI45">
        <v>0</v>
      </c>
      <c r="AJ45">
        <f t="shared" si="69"/>
        <v>1</v>
      </c>
      <c r="AK45">
        <f t="shared" si="70"/>
        <v>0</v>
      </c>
      <c r="AL45">
        <f t="shared" si="71"/>
        <v>52398.204838039615</v>
      </c>
      <c r="AM45" t="s">
        <v>424</v>
      </c>
      <c r="AN45">
        <v>0</v>
      </c>
      <c r="AO45">
        <v>0</v>
      </c>
      <c r="AP45">
        <v>0</v>
      </c>
      <c r="AQ45" t="e">
        <f t="shared" si="72"/>
        <v>#DIV/0!</v>
      </c>
      <c r="AR45">
        <v>-1</v>
      </c>
      <c r="AS45" t="s">
        <v>597</v>
      </c>
      <c r="AT45">
        <v>10148.1</v>
      </c>
      <c r="AU45">
        <v>1189.2636</v>
      </c>
      <c r="AV45">
        <v>1873.644133999549</v>
      </c>
      <c r="AW45">
        <f t="shared" si="73"/>
        <v>0.36526708651906348</v>
      </c>
      <c r="AX45">
        <v>0.5</v>
      </c>
      <c r="AY45">
        <f t="shared" si="74"/>
        <v>1266.222600387644</v>
      </c>
      <c r="AZ45">
        <f t="shared" si="75"/>
        <v>34.676063331649395</v>
      </c>
      <c r="BA45">
        <f t="shared" si="76"/>
        <v>231.25472006409353</v>
      </c>
      <c r="BB45">
        <f t="shared" si="77"/>
        <v>2.8175190776667115E-2</v>
      </c>
      <c r="BC45">
        <f t="shared" si="78"/>
        <v>-1</v>
      </c>
      <c r="BD45" t="e">
        <f t="shared" si="79"/>
        <v>#DIV/0!</v>
      </c>
      <c r="BE45" t="s">
        <v>424</v>
      </c>
      <c r="BF45">
        <v>0</v>
      </c>
      <c r="BG45" t="e">
        <f t="shared" si="80"/>
        <v>#DIV/0!</v>
      </c>
      <c r="BH45" t="e">
        <f t="shared" si="81"/>
        <v>#DIV/0!</v>
      </c>
      <c r="BI45" t="e">
        <f t="shared" si="82"/>
        <v>#DIV/0!</v>
      </c>
      <c r="BJ45" t="e">
        <f t="shared" si="83"/>
        <v>#DIV/0!</v>
      </c>
      <c r="BK45">
        <f t="shared" si="84"/>
        <v>0.36526708651906348</v>
      </c>
      <c r="BL45" t="e">
        <f t="shared" si="85"/>
        <v>#DIV/0!</v>
      </c>
      <c r="BM45" t="e">
        <f t="shared" si="86"/>
        <v>#DIV/0!</v>
      </c>
      <c r="BN45" t="e">
        <f t="shared" si="87"/>
        <v>#DIV/0!</v>
      </c>
      <c r="BO45">
        <v>8400</v>
      </c>
      <c r="BP45">
        <v>290.00000000000011</v>
      </c>
      <c r="BQ45">
        <v>1705.44</v>
      </c>
      <c r="BR45">
        <v>125</v>
      </c>
      <c r="BS45">
        <v>10148.1</v>
      </c>
      <c r="BT45">
        <v>1696.47</v>
      </c>
      <c r="BU45">
        <v>8.9700000000000006</v>
      </c>
      <c r="BV45">
        <v>300.00000000000011</v>
      </c>
      <c r="BW45">
        <v>24.2</v>
      </c>
      <c r="BX45">
        <v>1873.644133999549</v>
      </c>
      <c r="BY45">
        <v>2.8350422709628389</v>
      </c>
      <c r="BZ45">
        <v>-179.7941936225705</v>
      </c>
      <c r="CA45">
        <v>2.5451410313259482</v>
      </c>
      <c r="CB45">
        <v>0.99442043358532917</v>
      </c>
      <c r="CC45">
        <v>-7.1276407119021104E-3</v>
      </c>
      <c r="CD45">
        <v>289.99999999999989</v>
      </c>
      <c r="CE45">
        <v>1691.48</v>
      </c>
      <c r="CF45">
        <v>645</v>
      </c>
      <c r="CG45">
        <v>10103.200000000001</v>
      </c>
      <c r="CH45">
        <v>1695.69</v>
      </c>
      <c r="CI45">
        <v>-4.21</v>
      </c>
      <c r="CW45">
        <f t="shared" si="88"/>
        <v>1505.96</v>
      </c>
      <c r="CX45">
        <f t="shared" si="89"/>
        <v>1266.222600387644</v>
      </c>
      <c r="CY45">
        <f t="shared" si="90"/>
        <v>0.84080759142848671</v>
      </c>
      <c r="CZ45">
        <f t="shared" si="91"/>
        <v>0.16115865145697938</v>
      </c>
      <c r="DA45">
        <v>6</v>
      </c>
      <c r="DB45">
        <v>0.5</v>
      </c>
      <c r="DC45" t="s">
        <v>426</v>
      </c>
      <c r="DD45">
        <v>2</v>
      </c>
      <c r="DE45">
        <v>1723132789.0999999</v>
      </c>
      <c r="DF45">
        <v>346.87200000000001</v>
      </c>
      <c r="DG45">
        <v>405.05099999999999</v>
      </c>
      <c r="DH45">
        <v>21.560600000000001</v>
      </c>
      <c r="DI45">
        <v>4.11191</v>
      </c>
      <c r="DJ45">
        <v>346.779</v>
      </c>
      <c r="DK45">
        <v>21.6846</v>
      </c>
      <c r="DL45">
        <v>400.161</v>
      </c>
      <c r="DM45">
        <v>99.039199999999994</v>
      </c>
      <c r="DN45">
        <v>0.100041</v>
      </c>
      <c r="DO45">
        <v>26.9773</v>
      </c>
      <c r="DP45">
        <v>25.730499999999999</v>
      </c>
      <c r="DQ45">
        <v>999.9</v>
      </c>
      <c r="DR45">
        <v>0</v>
      </c>
      <c r="DS45">
        <v>0</v>
      </c>
      <c r="DT45">
        <v>10005</v>
      </c>
      <c r="DU45">
        <v>0</v>
      </c>
      <c r="DV45">
        <v>1385.49</v>
      </c>
      <c r="DW45">
        <v>-58.325000000000003</v>
      </c>
      <c r="DX45">
        <v>354.37</v>
      </c>
      <c r="DY45">
        <v>406.72300000000001</v>
      </c>
      <c r="DZ45">
        <v>17.4573</v>
      </c>
      <c r="EA45">
        <v>405.05099999999999</v>
      </c>
      <c r="EB45">
        <v>4.11191</v>
      </c>
      <c r="EC45">
        <v>2.1362000000000001</v>
      </c>
      <c r="ED45">
        <v>0.40724100000000002</v>
      </c>
      <c r="EE45">
        <v>18.491700000000002</v>
      </c>
      <c r="EF45">
        <v>-5.516</v>
      </c>
      <c r="EG45">
        <v>1505.96</v>
      </c>
      <c r="EH45">
        <v>0.97299000000000002</v>
      </c>
      <c r="EI45">
        <v>2.7010200000000002E-2</v>
      </c>
      <c r="EJ45">
        <v>0</v>
      </c>
      <c r="EK45">
        <v>1185.46</v>
      </c>
      <c r="EL45">
        <v>4.9995200000000004</v>
      </c>
      <c r="EM45">
        <v>21951.3</v>
      </c>
      <c r="EN45">
        <v>13603.1</v>
      </c>
      <c r="EO45">
        <v>47.436999999999998</v>
      </c>
      <c r="EP45">
        <v>48.75</v>
      </c>
      <c r="EQ45">
        <v>48.186999999999998</v>
      </c>
      <c r="ER45">
        <v>48.375</v>
      </c>
      <c r="ES45">
        <v>48.936999999999998</v>
      </c>
      <c r="ET45">
        <v>1460.42</v>
      </c>
      <c r="EU45">
        <v>40.54</v>
      </c>
      <c r="EV45">
        <v>0</v>
      </c>
      <c r="EW45">
        <v>317.29999995231628</v>
      </c>
      <c r="EX45">
        <v>0</v>
      </c>
      <c r="EY45">
        <v>1189.2636</v>
      </c>
      <c r="EZ45">
        <v>-31.105384565549102</v>
      </c>
      <c r="FA45">
        <v>859.06922620233649</v>
      </c>
      <c r="FB45">
        <v>22097.988000000001</v>
      </c>
      <c r="FC45">
        <v>15</v>
      </c>
      <c r="FD45">
        <v>1723132829.5999999</v>
      </c>
      <c r="FE45" t="s">
        <v>598</v>
      </c>
      <c r="FF45">
        <v>1723132812.0999999</v>
      </c>
      <c r="FG45">
        <v>1723132829.5999999</v>
      </c>
      <c r="FH45">
        <v>10</v>
      </c>
      <c r="FI45">
        <v>0.14599999999999999</v>
      </c>
      <c r="FJ45">
        <v>-8.9999999999999993E-3</v>
      </c>
      <c r="FK45">
        <v>9.2999999999999999E-2</v>
      </c>
      <c r="FL45">
        <v>-0.124</v>
      </c>
      <c r="FM45">
        <v>405</v>
      </c>
      <c r="FN45">
        <v>4</v>
      </c>
      <c r="FO45">
        <v>0.02</v>
      </c>
      <c r="FP45">
        <v>0.01</v>
      </c>
      <c r="FQ45">
        <v>34.542774483602763</v>
      </c>
      <c r="FR45">
        <v>0.56179324602657255</v>
      </c>
      <c r="FS45">
        <v>8.852221639289104E-2</v>
      </c>
      <c r="FT45">
        <v>1</v>
      </c>
      <c r="FU45">
        <v>1193.4323999999999</v>
      </c>
      <c r="FV45">
        <v>-30.945017994826561</v>
      </c>
      <c r="FW45">
        <v>4.4695711472131281</v>
      </c>
      <c r="FX45">
        <v>-1</v>
      </c>
      <c r="FY45">
        <v>1.1930180106895381</v>
      </c>
      <c r="FZ45">
        <v>-2.9039403610347882E-2</v>
      </c>
      <c r="GA45">
        <v>4.370980106299203E-3</v>
      </c>
      <c r="GB45">
        <v>1</v>
      </c>
      <c r="GC45">
        <v>2</v>
      </c>
      <c r="GD45">
        <v>2</v>
      </c>
      <c r="GE45" t="s">
        <v>428</v>
      </c>
      <c r="GF45">
        <v>3.0284200000000001</v>
      </c>
      <c r="GG45">
        <v>2.7517399999999999</v>
      </c>
      <c r="GH45">
        <v>8.5860099999999995E-2</v>
      </c>
      <c r="GI45">
        <v>9.8558599999999996E-2</v>
      </c>
      <c r="GJ45">
        <v>0.103267</v>
      </c>
      <c r="GK45">
        <v>2.8004500000000002E-2</v>
      </c>
      <c r="GL45">
        <v>24590.2</v>
      </c>
      <c r="GM45">
        <v>21209.1</v>
      </c>
      <c r="GN45">
        <v>24798.799999999999</v>
      </c>
      <c r="GO45">
        <v>22566.9</v>
      </c>
      <c r="GP45">
        <v>30255.5</v>
      </c>
      <c r="GQ45">
        <v>30489.8</v>
      </c>
      <c r="GR45">
        <v>34563.800000000003</v>
      </c>
      <c r="GS45">
        <v>32185.3</v>
      </c>
      <c r="GT45">
        <v>1.79165</v>
      </c>
      <c r="GU45">
        <v>2.1192000000000002</v>
      </c>
      <c r="GV45">
        <v>-1.9364099999999999E-2</v>
      </c>
      <c r="GW45">
        <v>0</v>
      </c>
      <c r="GX45">
        <v>26.047699999999999</v>
      </c>
      <c r="GY45">
        <v>999.9</v>
      </c>
      <c r="GZ45">
        <v>42.2</v>
      </c>
      <c r="HA45">
        <v>37.6</v>
      </c>
      <c r="HB45">
        <v>27.7562</v>
      </c>
      <c r="HC45">
        <v>54.528500000000001</v>
      </c>
      <c r="HD45">
        <v>34.098599999999998</v>
      </c>
      <c r="HE45">
        <v>1</v>
      </c>
      <c r="HF45">
        <v>0.22411600000000001</v>
      </c>
      <c r="HG45">
        <v>2.2102499999999998</v>
      </c>
      <c r="HH45">
        <v>20.376000000000001</v>
      </c>
      <c r="HI45">
        <v>5.2451400000000001</v>
      </c>
      <c r="HJ45">
        <v>12.023999999999999</v>
      </c>
      <c r="HK45">
        <v>4.9579000000000004</v>
      </c>
      <c r="HL45">
        <v>3.306</v>
      </c>
      <c r="HM45">
        <v>9999</v>
      </c>
      <c r="HN45">
        <v>9999</v>
      </c>
      <c r="HO45">
        <v>9999</v>
      </c>
      <c r="HP45">
        <v>381.6</v>
      </c>
      <c r="HQ45">
        <v>1.8661300000000001</v>
      </c>
      <c r="HR45">
        <v>1.8706100000000001</v>
      </c>
      <c r="HS45">
        <v>1.87347</v>
      </c>
      <c r="HT45">
        <v>1.8756999999999999</v>
      </c>
      <c r="HU45">
        <v>1.86815</v>
      </c>
      <c r="HV45">
        <v>1.86981</v>
      </c>
      <c r="HW45">
        <v>1.8667800000000001</v>
      </c>
      <c r="HX45">
        <v>1.87097</v>
      </c>
      <c r="HY45">
        <v>5</v>
      </c>
      <c r="HZ45">
        <v>0</v>
      </c>
      <c r="IA45">
        <v>0</v>
      </c>
      <c r="IB45">
        <v>0</v>
      </c>
      <c r="IC45" t="s">
        <v>429</v>
      </c>
      <c r="ID45" t="s">
        <v>430</v>
      </c>
      <c r="IE45" t="s">
        <v>431</v>
      </c>
      <c r="IF45" t="s">
        <v>431</v>
      </c>
      <c r="IG45" t="s">
        <v>431</v>
      </c>
      <c r="IH45" t="s">
        <v>431</v>
      </c>
      <c r="II45">
        <v>0</v>
      </c>
      <c r="IJ45">
        <v>100</v>
      </c>
      <c r="IK45">
        <v>100</v>
      </c>
      <c r="IL45">
        <v>9.2999999999999999E-2</v>
      </c>
      <c r="IM45">
        <v>-0.124</v>
      </c>
      <c r="IN45">
        <v>-5.3190476190479792E-2</v>
      </c>
      <c r="IO45">
        <v>0</v>
      </c>
      <c r="IP45">
        <v>0</v>
      </c>
      <c r="IQ45">
        <v>0</v>
      </c>
      <c r="IR45">
        <v>-0.1154223809523804</v>
      </c>
      <c r="IS45">
        <v>0</v>
      </c>
      <c r="IT45">
        <v>0</v>
      </c>
      <c r="IU45">
        <v>0</v>
      </c>
      <c r="IV45">
        <v>-1</v>
      </c>
      <c r="IW45">
        <v>-1</v>
      </c>
      <c r="IX45">
        <v>-1</v>
      </c>
      <c r="IY45">
        <v>-1</v>
      </c>
      <c r="IZ45">
        <v>4.8</v>
      </c>
      <c r="JA45">
        <v>4.5999999999999996</v>
      </c>
      <c r="JB45">
        <v>1.0644499999999999</v>
      </c>
      <c r="JC45">
        <v>2.7160600000000001</v>
      </c>
      <c r="JD45">
        <v>1.64551</v>
      </c>
      <c r="JE45">
        <v>2.32056</v>
      </c>
      <c r="JF45">
        <v>1.64429</v>
      </c>
      <c r="JG45">
        <v>2.4414099999999999</v>
      </c>
      <c r="JH45">
        <v>39.217300000000002</v>
      </c>
      <c r="JI45">
        <v>15.874499999999999</v>
      </c>
      <c r="JJ45">
        <v>18</v>
      </c>
      <c r="JK45">
        <v>400.12400000000002</v>
      </c>
      <c r="JL45">
        <v>607.67600000000004</v>
      </c>
      <c r="JM45">
        <v>23.392800000000001</v>
      </c>
      <c r="JN45">
        <v>30.464500000000001</v>
      </c>
      <c r="JO45">
        <v>29.999700000000001</v>
      </c>
      <c r="JP45">
        <v>30.427399999999999</v>
      </c>
      <c r="JQ45">
        <v>30.371400000000001</v>
      </c>
      <c r="JR45">
        <v>21.3994</v>
      </c>
      <c r="JS45">
        <v>77.796400000000006</v>
      </c>
      <c r="JT45">
        <v>0</v>
      </c>
      <c r="JU45">
        <v>23.410499999999999</v>
      </c>
      <c r="JV45">
        <v>405</v>
      </c>
      <c r="JW45">
        <v>4.1635799999999996</v>
      </c>
      <c r="JX45">
        <v>99.136300000000006</v>
      </c>
      <c r="JY45">
        <v>97.693299999999994</v>
      </c>
    </row>
    <row r="46" spans="1:285" x14ac:dyDescent="0.35">
      <c r="A46">
        <v>10</v>
      </c>
      <c r="B46">
        <v>1723133291.0999999</v>
      </c>
      <c r="C46">
        <v>7468.5999999046326</v>
      </c>
      <c r="D46" t="s">
        <v>599</v>
      </c>
      <c r="E46" t="s">
        <v>600</v>
      </c>
      <c r="F46" t="s">
        <v>420</v>
      </c>
      <c r="G46" t="s">
        <v>576</v>
      </c>
      <c r="H46" t="s">
        <v>422</v>
      </c>
      <c r="I46" t="s">
        <v>558</v>
      </c>
      <c r="J46">
        <v>1723133291.0999999</v>
      </c>
      <c r="K46">
        <f t="shared" si="46"/>
        <v>4.3755766144900161E-3</v>
      </c>
      <c r="L46">
        <f t="shared" si="47"/>
        <v>4.3755766144900159</v>
      </c>
      <c r="M46">
        <f t="shared" si="48"/>
        <v>21.626792894993326</v>
      </c>
      <c r="N46">
        <f t="shared" si="49"/>
        <v>370.15199999999999</v>
      </c>
      <c r="O46">
        <f t="shared" si="50"/>
        <v>234.12825999820291</v>
      </c>
      <c r="P46">
        <f t="shared" si="51"/>
        <v>23.209105849974133</v>
      </c>
      <c r="Q46">
        <f t="shared" si="52"/>
        <v>36.693122601456004</v>
      </c>
      <c r="R46">
        <f t="shared" si="53"/>
        <v>0.28623382759676069</v>
      </c>
      <c r="S46">
        <f t="shared" si="54"/>
        <v>2.2451947679402444</v>
      </c>
      <c r="T46">
        <f t="shared" si="55"/>
        <v>0.26739667064821737</v>
      </c>
      <c r="U46">
        <f t="shared" si="56"/>
        <v>0.16871194823648564</v>
      </c>
      <c r="V46">
        <f t="shared" si="57"/>
        <v>242.67554416401759</v>
      </c>
      <c r="W46">
        <f t="shared" si="58"/>
        <v>27.391581265912798</v>
      </c>
      <c r="X46">
        <f t="shared" si="59"/>
        <v>27.551100000000002</v>
      </c>
      <c r="Y46">
        <f t="shared" si="60"/>
        <v>3.6966577028298127</v>
      </c>
      <c r="Z46">
        <f t="shared" si="61"/>
        <v>59.232827117629036</v>
      </c>
      <c r="AA46">
        <f t="shared" si="62"/>
        <v>2.1221426892605999</v>
      </c>
      <c r="AB46">
        <f t="shared" si="63"/>
        <v>3.5827138303668811</v>
      </c>
      <c r="AC46">
        <f t="shared" si="64"/>
        <v>1.5745150135692128</v>
      </c>
      <c r="AD46">
        <f t="shared" si="65"/>
        <v>-192.96292869900972</v>
      </c>
      <c r="AE46">
        <f t="shared" si="66"/>
        <v>-64.661138723855927</v>
      </c>
      <c r="AF46">
        <f t="shared" si="67"/>
        <v>-6.2330047164551656</v>
      </c>
      <c r="AG46">
        <f t="shared" si="68"/>
        <v>-21.181527975303212</v>
      </c>
      <c r="AH46">
        <v>0</v>
      </c>
      <c r="AI46">
        <v>0</v>
      </c>
      <c r="AJ46">
        <f t="shared" si="69"/>
        <v>1</v>
      </c>
      <c r="AK46">
        <f t="shared" si="70"/>
        <v>0</v>
      </c>
      <c r="AL46">
        <f t="shared" si="71"/>
        <v>52348.598822984131</v>
      </c>
      <c r="AM46" t="s">
        <v>424</v>
      </c>
      <c r="AN46">
        <v>0</v>
      </c>
      <c r="AO46">
        <v>0</v>
      </c>
      <c r="AP46">
        <v>0</v>
      </c>
      <c r="AQ46" t="e">
        <f t="shared" si="72"/>
        <v>#DIV/0!</v>
      </c>
      <c r="AR46">
        <v>-1</v>
      </c>
      <c r="AS46" t="s">
        <v>601</v>
      </c>
      <c r="AT46">
        <v>10206.6</v>
      </c>
      <c r="AU46">
        <v>1029.812692307692</v>
      </c>
      <c r="AV46">
        <v>1519.4531227848081</v>
      </c>
      <c r="AW46">
        <f t="shared" si="73"/>
        <v>0.32224780293301691</v>
      </c>
      <c r="AX46">
        <v>0.5</v>
      </c>
      <c r="AY46">
        <f t="shared" si="74"/>
        <v>1266.1046923129625</v>
      </c>
      <c r="AZ46">
        <f t="shared" si="75"/>
        <v>21.626792894993326</v>
      </c>
      <c r="BA46">
        <f t="shared" si="76"/>
        <v>203.99972769051777</v>
      </c>
      <c r="BB46">
        <f t="shared" si="77"/>
        <v>1.7871186350046569E-2</v>
      </c>
      <c r="BC46">
        <f t="shared" si="78"/>
        <v>-1</v>
      </c>
      <c r="BD46" t="e">
        <f t="shared" si="79"/>
        <v>#DIV/0!</v>
      </c>
      <c r="BE46" t="s">
        <v>424</v>
      </c>
      <c r="BF46">
        <v>0</v>
      </c>
      <c r="BG46" t="e">
        <f t="shared" si="80"/>
        <v>#DIV/0!</v>
      </c>
      <c r="BH46" t="e">
        <f t="shared" si="81"/>
        <v>#DIV/0!</v>
      </c>
      <c r="BI46" t="e">
        <f t="shared" si="82"/>
        <v>#DIV/0!</v>
      </c>
      <c r="BJ46" t="e">
        <f t="shared" si="83"/>
        <v>#DIV/0!</v>
      </c>
      <c r="BK46">
        <f t="shared" si="84"/>
        <v>0.32224780293301697</v>
      </c>
      <c r="BL46" t="e">
        <f t="shared" si="85"/>
        <v>#DIV/0!</v>
      </c>
      <c r="BM46" t="e">
        <f t="shared" si="86"/>
        <v>#DIV/0!</v>
      </c>
      <c r="BN46" t="e">
        <f t="shared" si="87"/>
        <v>#DIV/0!</v>
      </c>
      <c r="BO46">
        <v>8401</v>
      </c>
      <c r="BP46">
        <v>290.00000000000011</v>
      </c>
      <c r="BQ46">
        <v>1408.86</v>
      </c>
      <c r="BR46">
        <v>135</v>
      </c>
      <c r="BS46">
        <v>10206.6</v>
      </c>
      <c r="BT46">
        <v>1404.97</v>
      </c>
      <c r="BU46">
        <v>3.89</v>
      </c>
      <c r="BV46">
        <v>300.00000000000011</v>
      </c>
      <c r="BW46">
        <v>24.1</v>
      </c>
      <c r="BX46">
        <v>1519.4531227848081</v>
      </c>
      <c r="BY46">
        <v>2.0039644006645001</v>
      </c>
      <c r="BZ46">
        <v>-116.8523170728613</v>
      </c>
      <c r="CA46">
        <v>1.8097551036438819</v>
      </c>
      <c r="CB46">
        <v>0.99332861596424826</v>
      </c>
      <c r="CC46">
        <v>-7.1702573971079084E-3</v>
      </c>
      <c r="CD46">
        <v>289.99999999999989</v>
      </c>
      <c r="CE46">
        <v>1410.89</v>
      </c>
      <c r="CF46">
        <v>885</v>
      </c>
      <c r="CG46">
        <v>10148.5</v>
      </c>
      <c r="CH46">
        <v>1404.31</v>
      </c>
      <c r="CI46">
        <v>6.58</v>
      </c>
      <c r="CW46">
        <f t="shared" si="88"/>
        <v>1505.82</v>
      </c>
      <c r="CX46">
        <f t="shared" si="89"/>
        <v>1266.1046923129625</v>
      </c>
      <c r="CY46">
        <f t="shared" si="90"/>
        <v>0.84080746192304689</v>
      </c>
      <c r="CZ46">
        <f t="shared" si="91"/>
        <v>0.16115840151148053</v>
      </c>
      <c r="DA46">
        <v>6</v>
      </c>
      <c r="DB46">
        <v>0.5</v>
      </c>
      <c r="DC46" t="s">
        <v>426</v>
      </c>
      <c r="DD46">
        <v>2</v>
      </c>
      <c r="DE46">
        <v>1723133291.0999999</v>
      </c>
      <c r="DF46">
        <v>370.15199999999999</v>
      </c>
      <c r="DG46">
        <v>405.01100000000002</v>
      </c>
      <c r="DH46">
        <v>21.407699999999998</v>
      </c>
      <c r="DI46">
        <v>14.986800000000001</v>
      </c>
      <c r="DJ46">
        <v>370.30599999999998</v>
      </c>
      <c r="DK46">
        <v>21.432700000000001</v>
      </c>
      <c r="DL46">
        <v>400.12200000000001</v>
      </c>
      <c r="DM46">
        <v>99.029700000000005</v>
      </c>
      <c r="DN46">
        <v>0.100178</v>
      </c>
      <c r="DO46">
        <v>27.0169</v>
      </c>
      <c r="DP46">
        <v>27.551100000000002</v>
      </c>
      <c r="DQ46">
        <v>999.9</v>
      </c>
      <c r="DR46">
        <v>0</v>
      </c>
      <c r="DS46">
        <v>0</v>
      </c>
      <c r="DT46">
        <v>9997.5</v>
      </c>
      <c r="DU46">
        <v>0</v>
      </c>
      <c r="DV46">
        <v>1314.93</v>
      </c>
      <c r="DW46">
        <v>-34.612200000000001</v>
      </c>
      <c r="DX46">
        <v>378.46300000000002</v>
      </c>
      <c r="DY46">
        <v>411.173</v>
      </c>
      <c r="DZ46">
        <v>6.3219200000000004</v>
      </c>
      <c r="EA46">
        <v>405.01100000000002</v>
      </c>
      <c r="EB46">
        <v>14.986800000000001</v>
      </c>
      <c r="EC46">
        <v>2.1101999999999999</v>
      </c>
      <c r="ED46">
        <v>1.48414</v>
      </c>
      <c r="EE46">
        <v>18.296399999999998</v>
      </c>
      <c r="EF46">
        <v>12.8058</v>
      </c>
      <c r="EG46">
        <v>1505.82</v>
      </c>
      <c r="EH46">
        <v>0.97299800000000003</v>
      </c>
      <c r="EI46">
        <v>2.7002000000000002E-2</v>
      </c>
      <c r="EJ46">
        <v>0</v>
      </c>
      <c r="EK46">
        <v>1024.1600000000001</v>
      </c>
      <c r="EL46">
        <v>4.9995200000000004</v>
      </c>
      <c r="EM46">
        <v>21686</v>
      </c>
      <c r="EN46">
        <v>13601.8</v>
      </c>
      <c r="EO46">
        <v>47.811999999999998</v>
      </c>
      <c r="EP46">
        <v>49.5</v>
      </c>
      <c r="EQ46">
        <v>48.625</v>
      </c>
      <c r="ER46">
        <v>49.125</v>
      </c>
      <c r="ES46">
        <v>49.375</v>
      </c>
      <c r="ET46">
        <v>1460.3</v>
      </c>
      <c r="EU46">
        <v>40.53</v>
      </c>
      <c r="EV46">
        <v>0</v>
      </c>
      <c r="EW46">
        <v>501.59999990463263</v>
      </c>
      <c r="EX46">
        <v>0</v>
      </c>
      <c r="EY46">
        <v>1029.812692307692</v>
      </c>
      <c r="EZ46">
        <v>-47.343247799330811</v>
      </c>
      <c r="FA46">
        <v>5785.2615360405889</v>
      </c>
      <c r="FB46">
        <v>21353.096153846149</v>
      </c>
      <c r="FC46">
        <v>15</v>
      </c>
      <c r="FD46">
        <v>1723133324.0999999</v>
      </c>
      <c r="FE46" t="s">
        <v>602</v>
      </c>
      <c r="FF46">
        <v>1723133312.0999999</v>
      </c>
      <c r="FG46">
        <v>1723133324.0999999</v>
      </c>
      <c r="FH46">
        <v>11</v>
      </c>
      <c r="FI46">
        <v>-0.247</v>
      </c>
      <c r="FJ46">
        <v>9.9000000000000005E-2</v>
      </c>
      <c r="FK46">
        <v>-0.154</v>
      </c>
      <c r="FL46">
        <v>-2.5000000000000001E-2</v>
      </c>
      <c r="FM46">
        <v>405</v>
      </c>
      <c r="FN46">
        <v>15</v>
      </c>
      <c r="FO46">
        <v>7.0000000000000007E-2</v>
      </c>
      <c r="FP46">
        <v>0.01</v>
      </c>
      <c r="FQ46">
        <v>21.755912716696301</v>
      </c>
      <c r="FR46">
        <v>-1.173410449212388</v>
      </c>
      <c r="FS46">
        <v>0.17438468704926011</v>
      </c>
      <c r="FT46">
        <v>1</v>
      </c>
      <c r="FU46">
        <v>1036.681</v>
      </c>
      <c r="FV46">
        <v>-49.285426191032471</v>
      </c>
      <c r="FW46">
        <v>7.1170460866851322</v>
      </c>
      <c r="FX46">
        <v>-1</v>
      </c>
      <c r="FY46">
        <v>0.28807909286849398</v>
      </c>
      <c r="FZ46">
        <v>-4.4807079067421679E-2</v>
      </c>
      <c r="GA46">
        <v>6.5995685255058152E-3</v>
      </c>
      <c r="GB46">
        <v>1</v>
      </c>
      <c r="GC46">
        <v>2</v>
      </c>
      <c r="GD46">
        <v>2</v>
      </c>
      <c r="GE46" t="s">
        <v>428</v>
      </c>
      <c r="GF46">
        <v>3.0348899999999999</v>
      </c>
      <c r="GG46">
        <v>2.7517999999999998</v>
      </c>
      <c r="GH46">
        <v>9.0327599999999994E-2</v>
      </c>
      <c r="GI46">
        <v>9.8533800000000005E-2</v>
      </c>
      <c r="GJ46">
        <v>0.10227600000000001</v>
      </c>
      <c r="GK46">
        <v>8.0174599999999999E-2</v>
      </c>
      <c r="GL46">
        <v>24432.6</v>
      </c>
      <c r="GM46">
        <v>21175.599999999999</v>
      </c>
      <c r="GN46">
        <v>24763.200000000001</v>
      </c>
      <c r="GO46">
        <v>22532.1</v>
      </c>
      <c r="GP46">
        <v>30248.9</v>
      </c>
      <c r="GQ46">
        <v>28804.9</v>
      </c>
      <c r="GR46">
        <v>34515.9</v>
      </c>
      <c r="GS46">
        <v>32136.5</v>
      </c>
      <c r="GT46">
        <v>1.7869699999999999</v>
      </c>
      <c r="GU46">
        <v>2.1251699999999998</v>
      </c>
      <c r="GV46">
        <v>6.6365999999999994E-2</v>
      </c>
      <c r="GW46">
        <v>0</v>
      </c>
      <c r="GX46">
        <v>26.465800000000002</v>
      </c>
      <c r="GY46">
        <v>999.9</v>
      </c>
      <c r="GZ46">
        <v>42</v>
      </c>
      <c r="HA46">
        <v>37.200000000000003</v>
      </c>
      <c r="HB46">
        <v>27.033799999999999</v>
      </c>
      <c r="HC46">
        <v>54.968400000000003</v>
      </c>
      <c r="HD46">
        <v>33.517600000000002</v>
      </c>
      <c r="HE46">
        <v>1</v>
      </c>
      <c r="HF46">
        <v>0.27875800000000001</v>
      </c>
      <c r="HG46">
        <v>3.66073</v>
      </c>
      <c r="HH46">
        <v>20.349799999999998</v>
      </c>
      <c r="HI46">
        <v>5.2442500000000001</v>
      </c>
      <c r="HJ46">
        <v>12.025700000000001</v>
      </c>
      <c r="HK46">
        <v>4.9579000000000004</v>
      </c>
      <c r="HL46">
        <v>3.306</v>
      </c>
      <c r="HM46">
        <v>9999</v>
      </c>
      <c r="HN46">
        <v>9999</v>
      </c>
      <c r="HO46">
        <v>9999</v>
      </c>
      <c r="HP46">
        <v>381.7</v>
      </c>
      <c r="HQ46">
        <v>1.86602</v>
      </c>
      <c r="HR46">
        <v>1.8705700000000001</v>
      </c>
      <c r="HS46">
        <v>1.87338</v>
      </c>
      <c r="HT46">
        <v>1.87564</v>
      </c>
      <c r="HU46">
        <v>1.8681300000000001</v>
      </c>
      <c r="HV46">
        <v>1.86981</v>
      </c>
      <c r="HW46">
        <v>1.86676</v>
      </c>
      <c r="HX46">
        <v>1.8708899999999999</v>
      </c>
      <c r="HY46">
        <v>5</v>
      </c>
      <c r="HZ46">
        <v>0</v>
      </c>
      <c r="IA46">
        <v>0</v>
      </c>
      <c r="IB46">
        <v>0</v>
      </c>
      <c r="IC46" t="s">
        <v>429</v>
      </c>
      <c r="ID46" t="s">
        <v>430</v>
      </c>
      <c r="IE46" t="s">
        <v>431</v>
      </c>
      <c r="IF46" t="s">
        <v>431</v>
      </c>
      <c r="IG46" t="s">
        <v>431</v>
      </c>
      <c r="IH46" t="s">
        <v>431</v>
      </c>
      <c r="II46">
        <v>0</v>
      </c>
      <c r="IJ46">
        <v>100</v>
      </c>
      <c r="IK46">
        <v>100</v>
      </c>
      <c r="IL46">
        <v>-0.154</v>
      </c>
      <c r="IM46">
        <v>-2.5000000000000001E-2</v>
      </c>
      <c r="IN46">
        <v>9.3149999999980082E-2</v>
      </c>
      <c r="IO46">
        <v>0</v>
      </c>
      <c r="IP46">
        <v>0</v>
      </c>
      <c r="IQ46">
        <v>0</v>
      </c>
      <c r="IR46">
        <v>-0.1239528571428572</v>
      </c>
      <c r="IS46">
        <v>0</v>
      </c>
      <c r="IT46">
        <v>0</v>
      </c>
      <c r="IU46">
        <v>0</v>
      </c>
      <c r="IV46">
        <v>-1</v>
      </c>
      <c r="IW46">
        <v>-1</v>
      </c>
      <c r="IX46">
        <v>-1</v>
      </c>
      <c r="IY46">
        <v>-1</v>
      </c>
      <c r="IZ46">
        <v>8</v>
      </c>
      <c r="JA46">
        <v>7.7</v>
      </c>
      <c r="JB46">
        <v>1.073</v>
      </c>
      <c r="JC46">
        <v>2.7221700000000002</v>
      </c>
      <c r="JD46">
        <v>1.64551</v>
      </c>
      <c r="JE46">
        <v>2.31934</v>
      </c>
      <c r="JF46">
        <v>1.64429</v>
      </c>
      <c r="JG46">
        <v>2.3120099999999999</v>
      </c>
      <c r="JH46">
        <v>38.747100000000003</v>
      </c>
      <c r="JI46">
        <v>15.716900000000001</v>
      </c>
      <c r="JJ46">
        <v>18</v>
      </c>
      <c r="JK46">
        <v>400.36200000000002</v>
      </c>
      <c r="JL46">
        <v>617.029</v>
      </c>
      <c r="JM46">
        <v>21.941400000000002</v>
      </c>
      <c r="JN46">
        <v>30.973299999999998</v>
      </c>
      <c r="JO46">
        <v>30.001100000000001</v>
      </c>
      <c r="JP46">
        <v>30.866</v>
      </c>
      <c r="JQ46">
        <v>30.817599999999999</v>
      </c>
      <c r="JR46">
        <v>21.571899999999999</v>
      </c>
      <c r="JS46">
        <v>41.8125</v>
      </c>
      <c r="JT46">
        <v>0</v>
      </c>
      <c r="JU46">
        <v>21.925999999999998</v>
      </c>
      <c r="JV46">
        <v>405</v>
      </c>
      <c r="JW46">
        <v>15.075100000000001</v>
      </c>
      <c r="JX46">
        <v>98.996700000000004</v>
      </c>
      <c r="JY46">
        <v>97.5441</v>
      </c>
    </row>
    <row r="47" spans="1:285" x14ac:dyDescent="0.35">
      <c r="A47">
        <v>10</v>
      </c>
      <c r="B47">
        <v>1723133615.0999999</v>
      </c>
      <c r="C47">
        <v>7792.5999999046326</v>
      </c>
      <c r="D47" t="s">
        <v>603</v>
      </c>
      <c r="E47" t="s">
        <v>604</v>
      </c>
      <c r="F47" t="s">
        <v>420</v>
      </c>
      <c r="G47" t="s">
        <v>576</v>
      </c>
      <c r="H47" t="s">
        <v>434</v>
      </c>
      <c r="I47" t="s">
        <v>558</v>
      </c>
      <c r="J47">
        <v>1723133615.0999999</v>
      </c>
      <c r="K47">
        <f t="shared" si="46"/>
        <v>8.6649318031987287E-3</v>
      </c>
      <c r="L47">
        <f t="shared" si="47"/>
        <v>8.6649318031987281</v>
      </c>
      <c r="M47">
        <f t="shared" si="48"/>
        <v>32.635203028916855</v>
      </c>
      <c r="N47">
        <f t="shared" si="49"/>
        <v>351.41800000000001</v>
      </c>
      <c r="O47">
        <f t="shared" si="50"/>
        <v>262.66354095190036</v>
      </c>
      <c r="P47">
        <f t="shared" si="51"/>
        <v>26.043897434306746</v>
      </c>
      <c r="Q47">
        <f t="shared" si="52"/>
        <v>34.844174853506601</v>
      </c>
      <c r="R47">
        <f t="shared" si="53"/>
        <v>0.73398845905502597</v>
      </c>
      <c r="S47">
        <f t="shared" si="54"/>
        <v>2.2487039199009722</v>
      </c>
      <c r="T47">
        <f t="shared" si="55"/>
        <v>0.62253120437068143</v>
      </c>
      <c r="U47">
        <f t="shared" si="56"/>
        <v>0.39767793916432304</v>
      </c>
      <c r="V47">
        <f t="shared" si="57"/>
        <v>242.6877487478134</v>
      </c>
      <c r="W47">
        <f t="shared" si="58"/>
        <v>25.91122512793962</v>
      </c>
      <c r="X47">
        <f t="shared" si="59"/>
        <v>26.426300000000001</v>
      </c>
      <c r="Y47">
        <f t="shared" si="60"/>
        <v>3.4603195375670013</v>
      </c>
      <c r="Z47">
        <f t="shared" si="61"/>
        <v>59.342069846661026</v>
      </c>
      <c r="AA47">
        <f t="shared" si="62"/>
        <v>2.1190499145795503</v>
      </c>
      <c r="AB47">
        <f t="shared" si="63"/>
        <v>3.5709066435585108</v>
      </c>
      <c r="AC47">
        <f t="shared" si="64"/>
        <v>1.341269622987451</v>
      </c>
      <c r="AD47">
        <f t="shared" si="65"/>
        <v>-382.12349252106395</v>
      </c>
      <c r="AE47">
        <f t="shared" si="66"/>
        <v>64.78644798995208</v>
      </c>
      <c r="AF47">
        <f t="shared" si="67"/>
        <v>6.1986257634553477</v>
      </c>
      <c r="AG47">
        <f t="shared" si="68"/>
        <v>-68.45067001984313</v>
      </c>
      <c r="AH47">
        <v>0</v>
      </c>
      <c r="AI47">
        <v>0</v>
      </c>
      <c r="AJ47">
        <f t="shared" si="69"/>
        <v>1</v>
      </c>
      <c r="AK47">
        <f t="shared" si="70"/>
        <v>0</v>
      </c>
      <c r="AL47">
        <f t="shared" si="71"/>
        <v>52474.307191331725</v>
      </c>
      <c r="AM47" t="s">
        <v>424</v>
      </c>
      <c r="AN47">
        <v>0</v>
      </c>
      <c r="AO47">
        <v>0</v>
      </c>
      <c r="AP47">
        <v>0</v>
      </c>
      <c r="AQ47" t="e">
        <f t="shared" si="72"/>
        <v>#DIV/0!</v>
      </c>
      <c r="AR47">
        <v>-1</v>
      </c>
      <c r="AS47" t="s">
        <v>605</v>
      </c>
      <c r="AT47">
        <v>10182.4</v>
      </c>
      <c r="AU47">
        <v>1019.246538461539</v>
      </c>
      <c r="AV47">
        <v>1668.9140874955131</v>
      </c>
      <c r="AW47">
        <f t="shared" si="73"/>
        <v>0.38927560975227293</v>
      </c>
      <c r="AX47">
        <v>0.5</v>
      </c>
      <c r="AY47">
        <f t="shared" si="74"/>
        <v>1266.1716003874683</v>
      </c>
      <c r="AZ47">
        <f t="shared" si="75"/>
        <v>32.635203028916855</v>
      </c>
      <c r="BA47">
        <f t="shared" si="76"/>
        <v>246.44486089592149</v>
      </c>
      <c r="BB47">
        <f t="shared" si="77"/>
        <v>2.6564490167544398E-2</v>
      </c>
      <c r="BC47">
        <f t="shared" si="78"/>
        <v>-1</v>
      </c>
      <c r="BD47" t="e">
        <f t="shared" si="79"/>
        <v>#DIV/0!</v>
      </c>
      <c r="BE47" t="s">
        <v>424</v>
      </c>
      <c r="BF47">
        <v>0</v>
      </c>
      <c r="BG47" t="e">
        <f t="shared" si="80"/>
        <v>#DIV/0!</v>
      </c>
      <c r="BH47" t="e">
        <f t="shared" si="81"/>
        <v>#DIV/0!</v>
      </c>
      <c r="BI47" t="e">
        <f t="shared" si="82"/>
        <v>#DIV/0!</v>
      </c>
      <c r="BJ47" t="e">
        <f t="shared" si="83"/>
        <v>#DIV/0!</v>
      </c>
      <c r="BK47">
        <f t="shared" si="84"/>
        <v>0.38927560975227293</v>
      </c>
      <c r="BL47" t="e">
        <f t="shared" si="85"/>
        <v>#DIV/0!</v>
      </c>
      <c r="BM47" t="e">
        <f t="shared" si="86"/>
        <v>#DIV/0!</v>
      </c>
      <c r="BN47" t="e">
        <f t="shared" si="87"/>
        <v>#DIV/0!</v>
      </c>
      <c r="BO47">
        <v>8402</v>
      </c>
      <c r="BP47">
        <v>290.00000000000011</v>
      </c>
      <c r="BQ47">
        <v>1514.04</v>
      </c>
      <c r="BR47">
        <v>125</v>
      </c>
      <c r="BS47">
        <v>10182.4</v>
      </c>
      <c r="BT47">
        <v>1507.4</v>
      </c>
      <c r="BU47">
        <v>6.64</v>
      </c>
      <c r="BV47">
        <v>300.00000000000011</v>
      </c>
      <c r="BW47">
        <v>24.2</v>
      </c>
      <c r="BX47">
        <v>1668.9140874955131</v>
      </c>
      <c r="BY47">
        <v>2.2937341866685439</v>
      </c>
      <c r="BZ47">
        <v>-164.4619302086665</v>
      </c>
      <c r="CA47">
        <v>2.0658784550348508</v>
      </c>
      <c r="CB47">
        <v>0.99560132107654087</v>
      </c>
      <c r="CC47">
        <v>-7.1523070077864279E-3</v>
      </c>
      <c r="CD47">
        <v>289.99999999999989</v>
      </c>
      <c r="CE47">
        <v>1506.29</v>
      </c>
      <c r="CF47">
        <v>895</v>
      </c>
      <c r="CG47">
        <v>10120.700000000001</v>
      </c>
      <c r="CH47">
        <v>1506.41</v>
      </c>
      <c r="CI47">
        <v>-0.12</v>
      </c>
      <c r="CW47">
        <f t="shared" si="88"/>
        <v>1505.9</v>
      </c>
      <c r="CX47">
        <f t="shared" si="89"/>
        <v>1266.1716003874683</v>
      </c>
      <c r="CY47">
        <f t="shared" si="90"/>
        <v>0.84080722517263307</v>
      </c>
      <c r="CZ47">
        <f t="shared" si="91"/>
        <v>0.16115794458318175</v>
      </c>
      <c r="DA47">
        <v>6</v>
      </c>
      <c r="DB47">
        <v>0.5</v>
      </c>
      <c r="DC47" t="s">
        <v>426</v>
      </c>
      <c r="DD47">
        <v>2</v>
      </c>
      <c r="DE47">
        <v>1723133615.0999999</v>
      </c>
      <c r="DF47">
        <v>351.41800000000001</v>
      </c>
      <c r="DG47">
        <v>404.95800000000003</v>
      </c>
      <c r="DH47">
        <v>21.371500000000001</v>
      </c>
      <c r="DI47">
        <v>8.6471999999999998</v>
      </c>
      <c r="DJ47">
        <v>351.39400000000001</v>
      </c>
      <c r="DK47">
        <v>21.474499999999999</v>
      </c>
      <c r="DL47">
        <v>399.85300000000001</v>
      </c>
      <c r="DM47">
        <v>99.053200000000004</v>
      </c>
      <c r="DN47">
        <v>9.9873699999999996E-2</v>
      </c>
      <c r="DO47">
        <v>26.960699999999999</v>
      </c>
      <c r="DP47">
        <v>26.426300000000001</v>
      </c>
      <c r="DQ47">
        <v>999.9</v>
      </c>
      <c r="DR47">
        <v>0</v>
      </c>
      <c r="DS47">
        <v>0</v>
      </c>
      <c r="DT47">
        <v>10018.1</v>
      </c>
      <c r="DU47">
        <v>0</v>
      </c>
      <c r="DV47">
        <v>548.91300000000001</v>
      </c>
      <c r="DW47">
        <v>-53.717399999999998</v>
      </c>
      <c r="DX47">
        <v>358.94</v>
      </c>
      <c r="DY47">
        <v>408.49</v>
      </c>
      <c r="DZ47">
        <v>12.8026</v>
      </c>
      <c r="EA47">
        <v>404.95800000000003</v>
      </c>
      <c r="EB47">
        <v>8.6471999999999998</v>
      </c>
      <c r="EC47">
        <v>2.1246700000000001</v>
      </c>
      <c r="ED47">
        <v>0.85653299999999999</v>
      </c>
      <c r="EE47">
        <v>18.4054</v>
      </c>
      <c r="EF47">
        <v>4.6804100000000002</v>
      </c>
      <c r="EG47">
        <v>1505.9</v>
      </c>
      <c r="EH47">
        <v>0.97300200000000003</v>
      </c>
      <c r="EI47">
        <v>2.6997699999999999E-2</v>
      </c>
      <c r="EJ47">
        <v>0</v>
      </c>
      <c r="EK47">
        <v>1016.57</v>
      </c>
      <c r="EL47">
        <v>4.9995200000000004</v>
      </c>
      <c r="EM47">
        <v>17727.099999999999</v>
      </c>
      <c r="EN47">
        <v>13602.5</v>
      </c>
      <c r="EO47">
        <v>48.75</v>
      </c>
      <c r="EP47">
        <v>50.686999999999998</v>
      </c>
      <c r="EQ47">
        <v>49.561999999999998</v>
      </c>
      <c r="ER47">
        <v>50.375</v>
      </c>
      <c r="ES47">
        <v>50.186999999999998</v>
      </c>
      <c r="ET47">
        <v>1460.38</v>
      </c>
      <c r="EU47">
        <v>40.520000000000003</v>
      </c>
      <c r="EV47">
        <v>0</v>
      </c>
      <c r="EW47">
        <v>323.5</v>
      </c>
      <c r="EX47">
        <v>0</v>
      </c>
      <c r="EY47">
        <v>1019.246538461539</v>
      </c>
      <c r="EZ47">
        <v>-21.309059842382389</v>
      </c>
      <c r="FA47">
        <v>857.78461517121184</v>
      </c>
      <c r="FB47">
        <v>17566.400000000001</v>
      </c>
      <c r="FC47">
        <v>15</v>
      </c>
      <c r="FD47">
        <v>1723133649.0999999</v>
      </c>
      <c r="FE47" t="s">
        <v>606</v>
      </c>
      <c r="FF47">
        <v>1723133637.5999999</v>
      </c>
      <c r="FG47">
        <v>1723133649.0999999</v>
      </c>
      <c r="FH47">
        <v>12</v>
      </c>
      <c r="FI47">
        <v>0.17699999999999999</v>
      </c>
      <c r="FJ47">
        <v>-7.8E-2</v>
      </c>
      <c r="FK47">
        <v>2.4E-2</v>
      </c>
      <c r="FL47">
        <v>-0.10299999999999999</v>
      </c>
      <c r="FM47">
        <v>405</v>
      </c>
      <c r="FN47">
        <v>9</v>
      </c>
      <c r="FO47">
        <v>0.04</v>
      </c>
      <c r="FP47">
        <v>0.01</v>
      </c>
      <c r="FQ47">
        <v>32.793411819751597</v>
      </c>
      <c r="FR47">
        <v>5.8478849885081167E-2</v>
      </c>
      <c r="FS47">
        <v>3.6629212497507307E-2</v>
      </c>
      <c r="FT47">
        <v>1</v>
      </c>
      <c r="FU47">
        <v>1022.0950980392161</v>
      </c>
      <c r="FV47">
        <v>-21.196742082716071</v>
      </c>
      <c r="FW47">
        <v>3.1278824338200439</v>
      </c>
      <c r="FX47">
        <v>-1</v>
      </c>
      <c r="FY47">
        <v>0.72842692658704622</v>
      </c>
      <c r="FZ47">
        <v>-4.5381379957786121E-2</v>
      </c>
      <c r="GA47">
        <v>6.6933109630780366E-3</v>
      </c>
      <c r="GB47">
        <v>1</v>
      </c>
      <c r="GC47">
        <v>2</v>
      </c>
      <c r="GD47">
        <v>2</v>
      </c>
      <c r="GE47" t="s">
        <v>428</v>
      </c>
      <c r="GF47">
        <v>3.0305</v>
      </c>
      <c r="GG47">
        <v>2.7516699999999998</v>
      </c>
      <c r="GH47">
        <v>8.65205E-2</v>
      </c>
      <c r="GI47">
        <v>9.8315299999999994E-2</v>
      </c>
      <c r="GJ47">
        <v>0.102273</v>
      </c>
      <c r="GK47">
        <v>5.2139400000000002E-2</v>
      </c>
      <c r="GL47">
        <v>24494</v>
      </c>
      <c r="GM47">
        <v>21152.9</v>
      </c>
      <c r="GN47">
        <v>24725.1</v>
      </c>
      <c r="GO47">
        <v>22505.4</v>
      </c>
      <c r="GP47">
        <v>30205.4</v>
      </c>
      <c r="GQ47">
        <v>29647.9</v>
      </c>
      <c r="GR47">
        <v>34464.400000000001</v>
      </c>
      <c r="GS47">
        <v>32095.9</v>
      </c>
      <c r="GT47">
        <v>1.7789200000000001</v>
      </c>
      <c r="GU47">
        <v>2.1111</v>
      </c>
      <c r="GV47">
        <v>2.5406500000000002E-3</v>
      </c>
      <c r="GW47">
        <v>0</v>
      </c>
      <c r="GX47">
        <v>26.384799999999998</v>
      </c>
      <c r="GY47">
        <v>999.9</v>
      </c>
      <c r="GZ47">
        <v>42.1</v>
      </c>
      <c r="HA47">
        <v>37</v>
      </c>
      <c r="HB47">
        <v>26.796500000000002</v>
      </c>
      <c r="HC47">
        <v>55.058399999999999</v>
      </c>
      <c r="HD47">
        <v>33.529600000000002</v>
      </c>
      <c r="HE47">
        <v>1</v>
      </c>
      <c r="HF47">
        <v>0.336565</v>
      </c>
      <c r="HG47">
        <v>3.1984400000000002</v>
      </c>
      <c r="HH47">
        <v>20.3583</v>
      </c>
      <c r="HI47">
        <v>5.2415500000000002</v>
      </c>
      <c r="HJ47">
        <v>12.025399999999999</v>
      </c>
      <c r="HK47">
        <v>4.9577999999999998</v>
      </c>
      <c r="HL47">
        <v>3.306</v>
      </c>
      <c r="HM47">
        <v>9999</v>
      </c>
      <c r="HN47">
        <v>9999</v>
      </c>
      <c r="HO47">
        <v>9999</v>
      </c>
      <c r="HP47">
        <v>381.8</v>
      </c>
      <c r="HQ47">
        <v>1.86602</v>
      </c>
      <c r="HR47">
        <v>1.8705700000000001</v>
      </c>
      <c r="HS47">
        <v>1.87344</v>
      </c>
      <c r="HT47">
        <v>1.8756600000000001</v>
      </c>
      <c r="HU47">
        <v>1.8681300000000001</v>
      </c>
      <c r="HV47">
        <v>1.86981</v>
      </c>
      <c r="HW47">
        <v>1.86676</v>
      </c>
      <c r="HX47">
        <v>1.8708899999999999</v>
      </c>
      <c r="HY47">
        <v>5</v>
      </c>
      <c r="HZ47">
        <v>0</v>
      </c>
      <c r="IA47">
        <v>0</v>
      </c>
      <c r="IB47">
        <v>0</v>
      </c>
      <c r="IC47" t="s">
        <v>429</v>
      </c>
      <c r="ID47" t="s">
        <v>430</v>
      </c>
      <c r="IE47" t="s">
        <v>431</v>
      </c>
      <c r="IF47" t="s">
        <v>431</v>
      </c>
      <c r="IG47" t="s">
        <v>431</v>
      </c>
      <c r="IH47" t="s">
        <v>431</v>
      </c>
      <c r="II47">
        <v>0</v>
      </c>
      <c r="IJ47">
        <v>100</v>
      </c>
      <c r="IK47">
        <v>100</v>
      </c>
      <c r="IL47">
        <v>2.4E-2</v>
      </c>
      <c r="IM47">
        <v>-0.10299999999999999</v>
      </c>
      <c r="IN47">
        <v>-0.15379999999998969</v>
      </c>
      <c r="IO47">
        <v>0</v>
      </c>
      <c r="IP47">
        <v>0</v>
      </c>
      <c r="IQ47">
        <v>0</v>
      </c>
      <c r="IR47">
        <v>-2.4665000000002379E-2</v>
      </c>
      <c r="IS47">
        <v>0</v>
      </c>
      <c r="IT47">
        <v>0</v>
      </c>
      <c r="IU47">
        <v>0</v>
      </c>
      <c r="IV47">
        <v>-1</v>
      </c>
      <c r="IW47">
        <v>-1</v>
      </c>
      <c r="IX47">
        <v>-1</v>
      </c>
      <c r="IY47">
        <v>-1</v>
      </c>
      <c r="IZ47">
        <v>5</v>
      </c>
      <c r="JA47">
        <v>4.8</v>
      </c>
      <c r="JB47">
        <v>1.06812</v>
      </c>
      <c r="JC47">
        <v>2.7197300000000002</v>
      </c>
      <c r="JD47">
        <v>1.64551</v>
      </c>
      <c r="JE47">
        <v>2.32056</v>
      </c>
      <c r="JF47">
        <v>1.64429</v>
      </c>
      <c r="JG47">
        <v>2.3083499999999999</v>
      </c>
      <c r="JH47">
        <v>38.624099999999999</v>
      </c>
      <c r="JI47">
        <v>15.6556</v>
      </c>
      <c r="JJ47">
        <v>18</v>
      </c>
      <c r="JK47">
        <v>400.39600000000002</v>
      </c>
      <c r="JL47">
        <v>613.41300000000001</v>
      </c>
      <c r="JM47">
        <v>22.391999999999999</v>
      </c>
      <c r="JN47">
        <v>31.713699999999999</v>
      </c>
      <c r="JO47">
        <v>30.000599999999999</v>
      </c>
      <c r="JP47">
        <v>31.568999999999999</v>
      </c>
      <c r="JQ47">
        <v>31.508199999999999</v>
      </c>
      <c r="JR47">
        <v>21.479399999999998</v>
      </c>
      <c r="JS47">
        <v>61.298299999999998</v>
      </c>
      <c r="JT47">
        <v>0</v>
      </c>
      <c r="JU47">
        <v>22.418099999999999</v>
      </c>
      <c r="JV47">
        <v>405</v>
      </c>
      <c r="JW47">
        <v>8.7558100000000003</v>
      </c>
      <c r="JX47">
        <v>98.847099999999998</v>
      </c>
      <c r="JY47">
        <v>97.424099999999996</v>
      </c>
    </row>
    <row r="48" spans="1:285" x14ac:dyDescent="0.35">
      <c r="A48">
        <v>10</v>
      </c>
      <c r="B48">
        <v>1723131310.5</v>
      </c>
      <c r="C48">
        <v>6188.9000000953674</v>
      </c>
      <c r="D48" t="s">
        <v>706</v>
      </c>
      <c r="E48" t="s">
        <v>707</v>
      </c>
      <c r="F48" t="s">
        <v>420</v>
      </c>
      <c r="G48" t="s">
        <v>681</v>
      </c>
      <c r="H48" t="s">
        <v>422</v>
      </c>
      <c r="I48" t="s">
        <v>682</v>
      </c>
      <c r="J48">
        <v>1723131310.5</v>
      </c>
      <c r="K48">
        <f t="shared" si="46"/>
        <v>1.1512377832938568E-2</v>
      </c>
      <c r="L48">
        <f t="shared" si="47"/>
        <v>11.512377832938569</v>
      </c>
      <c r="M48">
        <f t="shared" si="48"/>
        <v>36.204096143137264</v>
      </c>
      <c r="N48">
        <f t="shared" si="49"/>
        <v>344.779</v>
      </c>
      <c r="O48">
        <f t="shared" si="50"/>
        <v>283.80440136785722</v>
      </c>
      <c r="P48">
        <f t="shared" si="51"/>
        <v>28.131838833363535</v>
      </c>
      <c r="Q48">
        <f t="shared" si="52"/>
        <v>34.175887387160003</v>
      </c>
      <c r="R48">
        <f t="shared" si="53"/>
        <v>1.3351303097168599</v>
      </c>
      <c r="S48">
        <f t="shared" si="54"/>
        <v>2.2449142386362699</v>
      </c>
      <c r="T48">
        <f t="shared" si="55"/>
        <v>1.0087868228928538</v>
      </c>
      <c r="U48">
        <f t="shared" si="56"/>
        <v>0.65309722153997229</v>
      </c>
      <c r="V48">
        <f t="shared" si="57"/>
        <v>242.70051645177986</v>
      </c>
      <c r="W48">
        <f t="shared" si="58"/>
        <v>23.015930075478948</v>
      </c>
      <c r="X48">
        <f t="shared" si="59"/>
        <v>24.1128</v>
      </c>
      <c r="Y48">
        <f t="shared" si="60"/>
        <v>3.015328312438549</v>
      </c>
      <c r="Z48">
        <f t="shared" si="61"/>
        <v>60.078606660059741</v>
      </c>
      <c r="AA48">
        <f t="shared" si="62"/>
        <v>1.912231592852</v>
      </c>
      <c r="AB48">
        <f t="shared" si="63"/>
        <v>3.1828827250803267</v>
      </c>
      <c r="AC48">
        <f t="shared" si="64"/>
        <v>1.1030967195865491</v>
      </c>
      <c r="AD48">
        <f t="shared" si="65"/>
        <v>-507.69586243259084</v>
      </c>
      <c r="AE48">
        <f t="shared" si="66"/>
        <v>109.42124883739946</v>
      </c>
      <c r="AF48">
        <f t="shared" si="67"/>
        <v>10.265001298529642</v>
      </c>
      <c r="AG48">
        <f t="shared" si="68"/>
        <v>-145.30909584488188</v>
      </c>
      <c r="AH48">
        <v>0</v>
      </c>
      <c r="AI48">
        <v>0</v>
      </c>
      <c r="AJ48">
        <f t="shared" si="69"/>
        <v>1</v>
      </c>
      <c r="AK48">
        <f t="shared" si="70"/>
        <v>0</v>
      </c>
      <c r="AL48">
        <f t="shared" si="71"/>
        <v>52690.505271741742</v>
      </c>
      <c r="AM48" t="s">
        <v>424</v>
      </c>
      <c r="AN48">
        <v>0</v>
      </c>
      <c r="AO48">
        <v>0</v>
      </c>
      <c r="AP48">
        <v>0</v>
      </c>
      <c r="AQ48" t="e">
        <f t="shared" si="72"/>
        <v>#DIV/0!</v>
      </c>
      <c r="AR48">
        <v>-1</v>
      </c>
      <c r="AS48" t="s">
        <v>708</v>
      </c>
      <c r="AT48">
        <v>10261.700000000001</v>
      </c>
      <c r="AU48">
        <v>1044.6603846153851</v>
      </c>
      <c r="AV48">
        <v>1745.4471632797161</v>
      </c>
      <c r="AW48">
        <f t="shared" si="73"/>
        <v>0.40149412334404</v>
      </c>
      <c r="AX48">
        <v>0.5</v>
      </c>
      <c r="AY48">
        <f t="shared" si="74"/>
        <v>1266.2388002340829</v>
      </c>
      <c r="AZ48">
        <f t="shared" si="75"/>
        <v>36.204096143137264</v>
      </c>
      <c r="BA48">
        <f t="shared" si="76"/>
        <v>254.19371852209605</v>
      </c>
      <c r="BB48">
        <f t="shared" si="77"/>
        <v>2.9381579632735577E-2</v>
      </c>
      <c r="BC48">
        <f t="shared" si="78"/>
        <v>-1</v>
      </c>
      <c r="BD48" t="e">
        <f t="shared" si="79"/>
        <v>#DIV/0!</v>
      </c>
      <c r="BE48" t="s">
        <v>424</v>
      </c>
      <c r="BF48">
        <v>0</v>
      </c>
      <c r="BG48" t="e">
        <f t="shared" si="80"/>
        <v>#DIV/0!</v>
      </c>
      <c r="BH48" t="e">
        <f t="shared" si="81"/>
        <v>#DIV/0!</v>
      </c>
      <c r="BI48" t="e">
        <f t="shared" si="82"/>
        <v>#DIV/0!</v>
      </c>
      <c r="BJ48" t="e">
        <f t="shared" si="83"/>
        <v>#DIV/0!</v>
      </c>
      <c r="BK48">
        <f t="shared" si="84"/>
        <v>0.40149412334404</v>
      </c>
      <c r="BL48" t="e">
        <f t="shared" si="85"/>
        <v>#DIV/0!</v>
      </c>
      <c r="BM48" t="e">
        <f t="shared" si="86"/>
        <v>#DIV/0!</v>
      </c>
      <c r="BN48" t="e">
        <f t="shared" si="87"/>
        <v>#DIV/0!</v>
      </c>
      <c r="BO48">
        <v>7878</v>
      </c>
      <c r="BP48">
        <v>290.00000000000011</v>
      </c>
      <c r="BQ48">
        <v>1568.26</v>
      </c>
      <c r="BR48">
        <v>135</v>
      </c>
      <c r="BS48">
        <v>10261.700000000001</v>
      </c>
      <c r="BT48">
        <v>1561.7</v>
      </c>
      <c r="BU48">
        <v>6.56</v>
      </c>
      <c r="BV48">
        <v>300.00000000000011</v>
      </c>
      <c r="BW48">
        <v>24</v>
      </c>
      <c r="BX48">
        <v>1745.4471632797161</v>
      </c>
      <c r="BY48">
        <v>2.8124025869815941</v>
      </c>
      <c r="BZ48">
        <v>-188.55717885843981</v>
      </c>
      <c r="CA48">
        <v>2.556280533838903</v>
      </c>
      <c r="CB48">
        <v>0.99488012135798076</v>
      </c>
      <c r="CC48">
        <v>-7.2359797552836577E-3</v>
      </c>
      <c r="CD48">
        <v>289.99999999999989</v>
      </c>
      <c r="CE48">
        <v>1555.81</v>
      </c>
      <c r="CF48">
        <v>705</v>
      </c>
      <c r="CG48">
        <v>10235</v>
      </c>
      <c r="CH48">
        <v>1561.22</v>
      </c>
      <c r="CI48">
        <v>-5.41</v>
      </c>
      <c r="CW48">
        <f t="shared" si="88"/>
        <v>1505.98</v>
      </c>
      <c r="CX48">
        <f t="shared" si="89"/>
        <v>1266.2388002340829</v>
      </c>
      <c r="CY48">
        <f t="shared" si="90"/>
        <v>0.8408071821897255</v>
      </c>
      <c r="CZ48">
        <f t="shared" si="91"/>
        <v>0.16115786162617024</v>
      </c>
      <c r="DA48">
        <v>6</v>
      </c>
      <c r="DB48">
        <v>0.5</v>
      </c>
      <c r="DC48" t="s">
        <v>426</v>
      </c>
      <c r="DD48">
        <v>2</v>
      </c>
      <c r="DE48">
        <v>1723131310.5</v>
      </c>
      <c r="DF48">
        <v>344.779</v>
      </c>
      <c r="DG48">
        <v>405.03100000000001</v>
      </c>
      <c r="DH48">
        <v>19.2913</v>
      </c>
      <c r="DI48">
        <v>2.3581099999999999</v>
      </c>
      <c r="DJ48">
        <v>344.43200000000002</v>
      </c>
      <c r="DK48">
        <v>19.4513</v>
      </c>
      <c r="DL48">
        <v>400.053</v>
      </c>
      <c r="DM48">
        <v>99.023899999999998</v>
      </c>
      <c r="DN48">
        <v>0.10014000000000001</v>
      </c>
      <c r="DO48">
        <v>25.0169</v>
      </c>
      <c r="DP48">
        <v>24.1128</v>
      </c>
      <c r="DQ48">
        <v>999.9</v>
      </c>
      <c r="DR48">
        <v>0</v>
      </c>
      <c r="DS48">
        <v>0</v>
      </c>
      <c r="DT48">
        <v>9996.25</v>
      </c>
      <c r="DU48">
        <v>0</v>
      </c>
      <c r="DV48">
        <v>1597.79</v>
      </c>
      <c r="DW48">
        <v>-60.366399999999999</v>
      </c>
      <c r="DX48">
        <v>351.45299999999997</v>
      </c>
      <c r="DY48">
        <v>405.988</v>
      </c>
      <c r="DZ48">
        <v>16.957100000000001</v>
      </c>
      <c r="EA48">
        <v>405.03100000000001</v>
      </c>
      <c r="EB48">
        <v>2.3581099999999999</v>
      </c>
      <c r="EC48">
        <v>1.91266</v>
      </c>
      <c r="ED48">
        <v>0.23350899999999999</v>
      </c>
      <c r="EE48">
        <v>16.7393</v>
      </c>
      <c r="EF48">
        <v>-12.6069</v>
      </c>
      <c r="EG48">
        <v>1505.98</v>
      </c>
      <c r="EH48">
        <v>0.97300600000000004</v>
      </c>
      <c r="EI48">
        <v>2.69935E-2</v>
      </c>
      <c r="EJ48">
        <v>0</v>
      </c>
      <c r="EK48">
        <v>1043.18</v>
      </c>
      <c r="EL48">
        <v>4.9997100000000003</v>
      </c>
      <c r="EM48">
        <v>17765.8</v>
      </c>
      <c r="EN48">
        <v>12671.5</v>
      </c>
      <c r="EO48">
        <v>44.625</v>
      </c>
      <c r="EP48">
        <v>46.936999999999998</v>
      </c>
      <c r="EQ48">
        <v>45.875</v>
      </c>
      <c r="ER48">
        <v>46.811999999999998</v>
      </c>
      <c r="ES48">
        <v>47.25</v>
      </c>
      <c r="ET48">
        <v>1460.46</v>
      </c>
      <c r="EU48">
        <v>40.520000000000003</v>
      </c>
      <c r="EV48">
        <v>0</v>
      </c>
      <c r="EW48">
        <v>3698.900000095367</v>
      </c>
      <c r="EX48">
        <v>0</v>
      </c>
      <c r="EY48">
        <v>1044.6603846153851</v>
      </c>
      <c r="EZ48">
        <v>-11.010256395282299</v>
      </c>
      <c r="FA48">
        <v>-110.02051281172059</v>
      </c>
      <c r="FB48">
        <v>17781.311538461541</v>
      </c>
      <c r="FC48">
        <v>15</v>
      </c>
      <c r="FD48">
        <v>1723131351</v>
      </c>
      <c r="FE48" t="s">
        <v>709</v>
      </c>
      <c r="FF48">
        <v>1723131331.5</v>
      </c>
      <c r="FG48">
        <v>1723131351</v>
      </c>
      <c r="FH48">
        <v>7</v>
      </c>
      <c r="FI48">
        <v>0.115</v>
      </c>
      <c r="FJ48">
        <v>-2.4E-2</v>
      </c>
      <c r="FK48">
        <v>0.34699999999999998</v>
      </c>
      <c r="FL48">
        <v>-0.16</v>
      </c>
      <c r="FM48">
        <v>405</v>
      </c>
      <c r="FN48">
        <v>2</v>
      </c>
      <c r="FO48">
        <v>0.01</v>
      </c>
      <c r="FP48">
        <v>0.01</v>
      </c>
      <c r="FQ48">
        <v>36.332666162095528</v>
      </c>
      <c r="FR48">
        <v>-0.1724732221093947</v>
      </c>
      <c r="FS48">
        <v>4.0997068371660748E-2</v>
      </c>
      <c r="FT48">
        <v>1</v>
      </c>
      <c r="FU48">
        <v>1046.1672549019611</v>
      </c>
      <c r="FV48">
        <v>-11.163981899901341</v>
      </c>
      <c r="FW48">
        <v>1.6550908729644169</v>
      </c>
      <c r="FX48">
        <v>-1</v>
      </c>
      <c r="FY48">
        <v>1.2273977201715931</v>
      </c>
      <c r="FZ48">
        <v>4.1471376511206977E-2</v>
      </c>
      <c r="GA48">
        <v>7.6313014774760319E-3</v>
      </c>
      <c r="GB48">
        <v>1</v>
      </c>
      <c r="GC48">
        <v>2</v>
      </c>
      <c r="GD48">
        <v>2</v>
      </c>
      <c r="GE48" t="s">
        <v>428</v>
      </c>
      <c r="GF48">
        <v>2.99946</v>
      </c>
      <c r="GG48">
        <v>2.7397499999999999</v>
      </c>
      <c r="GH48">
        <v>8.0534400000000006E-2</v>
      </c>
      <c r="GI48">
        <v>9.03804E-2</v>
      </c>
      <c r="GJ48">
        <v>9.7384200000000004E-2</v>
      </c>
      <c r="GK48">
        <v>1.6956599999999999E-2</v>
      </c>
      <c r="GL48">
        <v>24372.3</v>
      </c>
      <c r="GM48">
        <v>21563.599999999999</v>
      </c>
      <c r="GN48">
        <v>24357.5</v>
      </c>
      <c r="GO48">
        <v>22369.8</v>
      </c>
      <c r="GP48">
        <v>30902.6</v>
      </c>
      <c r="GQ48">
        <v>30662.5</v>
      </c>
      <c r="GR48">
        <v>35237.300000000003</v>
      </c>
      <c r="GS48">
        <v>32155.200000000001</v>
      </c>
      <c r="GT48">
        <v>1.7451000000000001</v>
      </c>
      <c r="GU48">
        <v>2.0247000000000002</v>
      </c>
      <c r="GV48">
        <v>-5.5160399999999998E-2</v>
      </c>
      <c r="GW48">
        <v>0</v>
      </c>
      <c r="GX48">
        <v>25.0184</v>
      </c>
      <c r="GY48">
        <v>999.9</v>
      </c>
      <c r="GZ48">
        <v>42.2</v>
      </c>
      <c r="HA48">
        <v>35.5</v>
      </c>
      <c r="HB48">
        <v>24.746200000000002</v>
      </c>
      <c r="HC48">
        <v>61.364899999999999</v>
      </c>
      <c r="HD48">
        <v>16.0016</v>
      </c>
      <c r="HE48">
        <v>1</v>
      </c>
      <c r="HF48">
        <v>0.42859999999999998</v>
      </c>
      <c r="HG48">
        <v>6.8397300000000003</v>
      </c>
      <c r="HH48">
        <v>20.049900000000001</v>
      </c>
      <c r="HI48">
        <v>5.2542799999999996</v>
      </c>
      <c r="HJ48">
        <v>12.0579</v>
      </c>
      <c r="HK48">
        <v>4.9816500000000001</v>
      </c>
      <c r="HL48">
        <v>3.3010000000000002</v>
      </c>
      <c r="HM48">
        <v>9999</v>
      </c>
      <c r="HN48">
        <v>9999</v>
      </c>
      <c r="HO48">
        <v>9999</v>
      </c>
      <c r="HP48">
        <v>369.7</v>
      </c>
      <c r="HQ48">
        <v>3.4523000000000002E-3</v>
      </c>
      <c r="HR48">
        <v>3.0517600000000001E-3</v>
      </c>
      <c r="HS48">
        <v>-1.01471E-3</v>
      </c>
      <c r="HT48">
        <v>-1.0757500000000001E-3</v>
      </c>
      <c r="HU48">
        <v>7.6675400000000002E-4</v>
      </c>
      <c r="HV48">
        <v>-1.0032699999999999E-3</v>
      </c>
      <c r="HW48">
        <v>-4.7187799999999997E-3</v>
      </c>
      <c r="HX48">
        <v>7.5912400000000002E-4</v>
      </c>
      <c r="HY48">
        <v>5</v>
      </c>
      <c r="HZ48">
        <v>0</v>
      </c>
      <c r="IA48">
        <v>0</v>
      </c>
      <c r="IB48">
        <v>0</v>
      </c>
      <c r="IC48" t="s">
        <v>429</v>
      </c>
      <c r="ID48" t="s">
        <v>430</v>
      </c>
      <c r="IE48" t="s">
        <v>431</v>
      </c>
      <c r="IF48" t="s">
        <v>431</v>
      </c>
      <c r="IG48" t="s">
        <v>431</v>
      </c>
      <c r="IH48" t="s">
        <v>431</v>
      </c>
      <c r="II48">
        <v>0</v>
      </c>
      <c r="IJ48">
        <v>100</v>
      </c>
      <c r="IK48">
        <v>100</v>
      </c>
      <c r="IL48">
        <v>0.34699999999999998</v>
      </c>
      <c r="IM48">
        <v>-0.16</v>
      </c>
      <c r="IN48">
        <v>0.23265000000009189</v>
      </c>
      <c r="IO48">
        <v>0</v>
      </c>
      <c r="IP48">
        <v>0</v>
      </c>
      <c r="IQ48">
        <v>0</v>
      </c>
      <c r="IR48">
        <v>-0.1360904761904784</v>
      </c>
      <c r="IS48">
        <v>0</v>
      </c>
      <c r="IT48">
        <v>0</v>
      </c>
      <c r="IU48">
        <v>0</v>
      </c>
      <c r="IV48">
        <v>-1</v>
      </c>
      <c r="IW48">
        <v>-1</v>
      </c>
      <c r="IX48">
        <v>-1</v>
      </c>
      <c r="IY48">
        <v>-1</v>
      </c>
      <c r="IZ48">
        <v>61.3</v>
      </c>
      <c r="JA48">
        <v>61.2</v>
      </c>
      <c r="JB48">
        <v>1.02783</v>
      </c>
      <c r="JC48">
        <v>2.677</v>
      </c>
      <c r="JD48">
        <v>1.5954600000000001</v>
      </c>
      <c r="JE48">
        <v>2.3144499999999999</v>
      </c>
      <c r="JF48">
        <v>1.54541</v>
      </c>
      <c r="JG48">
        <v>2.3986800000000001</v>
      </c>
      <c r="JH48">
        <v>37.602200000000003</v>
      </c>
      <c r="JI48">
        <v>15.786899999999999</v>
      </c>
      <c r="JJ48">
        <v>18</v>
      </c>
      <c r="JK48">
        <v>388.09800000000001</v>
      </c>
      <c r="JL48">
        <v>638.98800000000006</v>
      </c>
      <c r="JM48">
        <v>17.2591</v>
      </c>
      <c r="JN48">
        <v>32.356499999999997</v>
      </c>
      <c r="JO48">
        <v>30.000299999999999</v>
      </c>
      <c r="JP48">
        <v>32.499400000000001</v>
      </c>
      <c r="JQ48">
        <v>32.474699999999999</v>
      </c>
      <c r="JR48">
        <v>20.596599999999999</v>
      </c>
      <c r="JS48">
        <v>85.311899999999994</v>
      </c>
      <c r="JT48">
        <v>0</v>
      </c>
      <c r="JU48">
        <v>17.268000000000001</v>
      </c>
      <c r="JV48">
        <v>405</v>
      </c>
      <c r="JW48">
        <v>2.1870500000000002</v>
      </c>
      <c r="JX48">
        <v>99.331000000000003</v>
      </c>
      <c r="JY48">
        <v>98.105000000000004</v>
      </c>
    </row>
    <row r="49" spans="1:285" x14ac:dyDescent="0.35">
      <c r="A49">
        <v>10</v>
      </c>
      <c r="B49">
        <v>1723132040.5999999</v>
      </c>
      <c r="C49">
        <v>6919</v>
      </c>
      <c r="D49" t="s">
        <v>710</v>
      </c>
      <c r="E49" t="s">
        <v>711</v>
      </c>
      <c r="F49" t="s">
        <v>420</v>
      </c>
      <c r="G49" t="s">
        <v>681</v>
      </c>
      <c r="H49" t="s">
        <v>434</v>
      </c>
      <c r="I49" t="s">
        <v>682</v>
      </c>
      <c r="J49">
        <v>1723132040.5999999</v>
      </c>
      <c r="K49">
        <f t="shared" si="46"/>
        <v>1.239479892093899E-2</v>
      </c>
      <c r="L49">
        <f t="shared" si="47"/>
        <v>12.394798920938991</v>
      </c>
      <c r="M49">
        <f t="shared" si="48"/>
        <v>36.084017903635299</v>
      </c>
      <c r="N49">
        <f t="shared" si="49"/>
        <v>344.46800000000002</v>
      </c>
      <c r="O49">
        <f t="shared" si="50"/>
        <v>284.32196018290011</v>
      </c>
      <c r="P49">
        <f t="shared" si="51"/>
        <v>28.183833535860263</v>
      </c>
      <c r="Q49">
        <f t="shared" si="52"/>
        <v>34.145898418066004</v>
      </c>
      <c r="R49">
        <f t="shared" si="53"/>
        <v>1.3648948660066811</v>
      </c>
      <c r="S49">
        <f t="shared" si="54"/>
        <v>2.2486824912916079</v>
      </c>
      <c r="T49">
        <f t="shared" si="55"/>
        <v>1.0262024760892188</v>
      </c>
      <c r="U49">
        <f t="shared" si="56"/>
        <v>0.66473005679510466</v>
      </c>
      <c r="V49">
        <f t="shared" si="57"/>
        <v>242.70109545189138</v>
      </c>
      <c r="W49">
        <f t="shared" si="58"/>
        <v>23.268481416108987</v>
      </c>
      <c r="X49">
        <f t="shared" si="59"/>
        <v>24.554300000000001</v>
      </c>
      <c r="Y49">
        <f t="shared" si="60"/>
        <v>3.0961610488398041</v>
      </c>
      <c r="Z49">
        <f t="shared" si="61"/>
        <v>58.690129140343487</v>
      </c>
      <c r="AA49">
        <f t="shared" si="62"/>
        <v>1.9292291846613501</v>
      </c>
      <c r="AB49">
        <f t="shared" si="63"/>
        <v>3.2871442147418986</v>
      </c>
      <c r="AC49">
        <f t="shared" si="64"/>
        <v>1.1669318641784541</v>
      </c>
      <c r="AD49">
        <f t="shared" si="65"/>
        <v>-546.61063241340946</v>
      </c>
      <c r="AE49">
        <f t="shared" si="66"/>
        <v>121.76438674058349</v>
      </c>
      <c r="AF49">
        <f t="shared" si="67"/>
        <v>11.460415943422303</v>
      </c>
      <c r="AG49">
        <f t="shared" si="68"/>
        <v>-170.68473427751226</v>
      </c>
      <c r="AH49">
        <v>0</v>
      </c>
      <c r="AI49">
        <v>0</v>
      </c>
      <c r="AJ49">
        <f t="shared" si="69"/>
        <v>1</v>
      </c>
      <c r="AK49">
        <f t="shared" si="70"/>
        <v>0</v>
      </c>
      <c r="AL49">
        <f t="shared" si="71"/>
        <v>52719.438460006051</v>
      </c>
      <c r="AM49" t="s">
        <v>424</v>
      </c>
      <c r="AN49">
        <v>0</v>
      </c>
      <c r="AO49">
        <v>0</v>
      </c>
      <c r="AP49">
        <v>0</v>
      </c>
      <c r="AQ49" t="e">
        <f t="shared" si="72"/>
        <v>#DIV/0!</v>
      </c>
      <c r="AR49">
        <v>-1</v>
      </c>
      <c r="AS49" t="s">
        <v>712</v>
      </c>
      <c r="AT49">
        <v>10263.200000000001</v>
      </c>
      <c r="AU49">
        <v>981.87383999999986</v>
      </c>
      <c r="AV49">
        <v>1620.5775776243099</v>
      </c>
      <c r="AW49">
        <f t="shared" si="73"/>
        <v>0.39412105069392578</v>
      </c>
      <c r="AX49">
        <v>0.5</v>
      </c>
      <c r="AY49">
        <f t="shared" si="74"/>
        <v>1266.2391002341406</v>
      </c>
      <c r="AZ49">
        <f t="shared" si="75"/>
        <v>36.084017903635299</v>
      </c>
      <c r="BA49">
        <f t="shared" si="76"/>
        <v>249.52574230700534</v>
      </c>
      <c r="BB49">
        <f t="shared" si="77"/>
        <v>2.9286742051148229E-2</v>
      </c>
      <c r="BC49">
        <f t="shared" si="78"/>
        <v>-1</v>
      </c>
      <c r="BD49" t="e">
        <f t="shared" si="79"/>
        <v>#DIV/0!</v>
      </c>
      <c r="BE49" t="s">
        <v>424</v>
      </c>
      <c r="BF49">
        <v>0</v>
      </c>
      <c r="BG49" t="e">
        <f t="shared" si="80"/>
        <v>#DIV/0!</v>
      </c>
      <c r="BH49" t="e">
        <f t="shared" si="81"/>
        <v>#DIV/0!</v>
      </c>
      <c r="BI49" t="e">
        <f t="shared" si="82"/>
        <v>#DIV/0!</v>
      </c>
      <c r="BJ49" t="e">
        <f t="shared" si="83"/>
        <v>#DIV/0!</v>
      </c>
      <c r="BK49">
        <f t="shared" si="84"/>
        <v>0.39412105069392578</v>
      </c>
      <c r="BL49" t="e">
        <f t="shared" si="85"/>
        <v>#DIV/0!</v>
      </c>
      <c r="BM49" t="e">
        <f t="shared" si="86"/>
        <v>#DIV/0!</v>
      </c>
      <c r="BN49" t="e">
        <f t="shared" si="87"/>
        <v>#DIV/0!</v>
      </c>
      <c r="BO49">
        <v>7879</v>
      </c>
      <c r="BP49">
        <v>290.00000000000011</v>
      </c>
      <c r="BQ49">
        <v>1475.56</v>
      </c>
      <c r="BR49">
        <v>125</v>
      </c>
      <c r="BS49">
        <v>10263.200000000001</v>
      </c>
      <c r="BT49">
        <v>1471.95</v>
      </c>
      <c r="BU49">
        <v>3.61</v>
      </c>
      <c r="BV49">
        <v>300.00000000000011</v>
      </c>
      <c r="BW49">
        <v>24</v>
      </c>
      <c r="BX49">
        <v>1620.5775776243099</v>
      </c>
      <c r="BY49">
        <v>2.490257227302064</v>
      </c>
      <c r="BZ49">
        <v>-152.54047031507099</v>
      </c>
      <c r="CA49">
        <v>2.263302047599502</v>
      </c>
      <c r="CB49">
        <v>0.99387361812034847</v>
      </c>
      <c r="CC49">
        <v>-7.2359210233592939E-3</v>
      </c>
      <c r="CD49">
        <v>289.99999999999989</v>
      </c>
      <c r="CE49">
        <v>1473.16</v>
      </c>
      <c r="CF49">
        <v>895</v>
      </c>
      <c r="CG49">
        <v>10228.1</v>
      </c>
      <c r="CH49">
        <v>1471.44</v>
      </c>
      <c r="CI49">
        <v>1.72</v>
      </c>
      <c r="CW49">
        <f t="shared" si="88"/>
        <v>1505.98</v>
      </c>
      <c r="CX49">
        <f t="shared" si="89"/>
        <v>1266.2391002341406</v>
      </c>
      <c r="CY49">
        <f t="shared" si="90"/>
        <v>0.84080738139559663</v>
      </c>
      <c r="CZ49">
        <f t="shared" si="91"/>
        <v>0.16115824609350149</v>
      </c>
      <c r="DA49">
        <v>6</v>
      </c>
      <c r="DB49">
        <v>0.5</v>
      </c>
      <c r="DC49" t="s">
        <v>426</v>
      </c>
      <c r="DD49">
        <v>2</v>
      </c>
      <c r="DE49">
        <v>1723132040.5999999</v>
      </c>
      <c r="DF49">
        <v>344.46800000000002</v>
      </c>
      <c r="DG49">
        <v>405.05099999999999</v>
      </c>
      <c r="DH49">
        <v>19.462299999999999</v>
      </c>
      <c r="DI49">
        <v>1.2161200000000001</v>
      </c>
      <c r="DJ49">
        <v>344.15199999999999</v>
      </c>
      <c r="DK49">
        <v>19.607299999999999</v>
      </c>
      <c r="DL49">
        <v>399.65300000000002</v>
      </c>
      <c r="DM49">
        <v>99.027100000000004</v>
      </c>
      <c r="DN49">
        <v>9.9374500000000004E-2</v>
      </c>
      <c r="DO49">
        <v>25.558700000000002</v>
      </c>
      <c r="DP49">
        <v>24.554300000000001</v>
      </c>
      <c r="DQ49">
        <v>999.9</v>
      </c>
      <c r="DR49">
        <v>0</v>
      </c>
      <c r="DS49">
        <v>0</v>
      </c>
      <c r="DT49">
        <v>10020.6</v>
      </c>
      <c r="DU49">
        <v>0</v>
      </c>
      <c r="DV49">
        <v>1639.5</v>
      </c>
      <c r="DW49">
        <v>-60.551499999999997</v>
      </c>
      <c r="DX49">
        <v>351.33199999999999</v>
      </c>
      <c r="DY49">
        <v>405.54399999999998</v>
      </c>
      <c r="DZ49">
        <v>18.2315</v>
      </c>
      <c r="EA49">
        <v>405.05099999999999</v>
      </c>
      <c r="EB49">
        <v>1.2161200000000001</v>
      </c>
      <c r="EC49">
        <v>1.92584</v>
      </c>
      <c r="ED49">
        <v>0.12042899999999999</v>
      </c>
      <c r="EE49">
        <v>16.8475</v>
      </c>
      <c r="EF49">
        <v>-20.511199999999999</v>
      </c>
      <c r="EG49">
        <v>1505.98</v>
      </c>
      <c r="EH49">
        <v>0.97299599999999997</v>
      </c>
      <c r="EI49">
        <v>2.7004299999999998E-2</v>
      </c>
      <c r="EJ49">
        <v>0</v>
      </c>
      <c r="EK49">
        <v>981.40300000000002</v>
      </c>
      <c r="EL49">
        <v>4.9997100000000003</v>
      </c>
      <c r="EM49">
        <v>17467.099999999999</v>
      </c>
      <c r="EN49">
        <v>12671.5</v>
      </c>
      <c r="EO49">
        <v>46.625</v>
      </c>
      <c r="EP49">
        <v>48.875</v>
      </c>
      <c r="EQ49">
        <v>47.561999999999998</v>
      </c>
      <c r="ER49">
        <v>48.375</v>
      </c>
      <c r="ES49">
        <v>48.561999999999998</v>
      </c>
      <c r="ET49">
        <v>1460.45</v>
      </c>
      <c r="EU49">
        <v>40.53</v>
      </c>
      <c r="EV49">
        <v>0</v>
      </c>
      <c r="EW49">
        <v>729.5</v>
      </c>
      <c r="EX49">
        <v>0</v>
      </c>
      <c r="EY49">
        <v>981.87383999999986</v>
      </c>
      <c r="EZ49">
        <v>-7.2643846279841178</v>
      </c>
      <c r="FA49">
        <v>-235.23076945090639</v>
      </c>
      <c r="FB49">
        <v>17501.171999999999</v>
      </c>
      <c r="FC49">
        <v>15</v>
      </c>
      <c r="FD49">
        <v>1723132081.0999999</v>
      </c>
      <c r="FE49" t="s">
        <v>713</v>
      </c>
      <c r="FF49">
        <v>1723132062.0999999</v>
      </c>
      <c r="FG49">
        <v>1723132081.0999999</v>
      </c>
      <c r="FH49">
        <v>8</v>
      </c>
      <c r="FI49">
        <v>-3.1E-2</v>
      </c>
      <c r="FJ49">
        <v>1.4E-2</v>
      </c>
      <c r="FK49">
        <v>0.316</v>
      </c>
      <c r="FL49">
        <v>-0.14499999999999999</v>
      </c>
      <c r="FM49">
        <v>405</v>
      </c>
      <c r="FN49">
        <v>1</v>
      </c>
      <c r="FO49">
        <v>0.04</v>
      </c>
      <c r="FP49">
        <v>0.01</v>
      </c>
      <c r="FQ49">
        <v>36.071652502606852</v>
      </c>
      <c r="FR49">
        <v>-0.12527126599966751</v>
      </c>
      <c r="FS49">
        <v>3.4268992079899703E-2</v>
      </c>
      <c r="FT49">
        <v>1</v>
      </c>
      <c r="FU49">
        <v>982.91921568627447</v>
      </c>
      <c r="FV49">
        <v>-6.9074298640342811</v>
      </c>
      <c r="FW49">
        <v>1.0436363147193539</v>
      </c>
      <c r="FX49">
        <v>-1</v>
      </c>
      <c r="FY49">
        <v>1.275562777615173</v>
      </c>
      <c r="FZ49">
        <v>-2.75103616067859E-2</v>
      </c>
      <c r="GA49">
        <v>4.3235046252718488E-3</v>
      </c>
      <c r="GB49">
        <v>1</v>
      </c>
      <c r="GC49">
        <v>2</v>
      </c>
      <c r="GD49">
        <v>2</v>
      </c>
      <c r="GE49" t="s">
        <v>428</v>
      </c>
      <c r="GF49">
        <v>2.9987400000000002</v>
      </c>
      <c r="GG49">
        <v>2.7391899999999998</v>
      </c>
      <c r="GH49">
        <v>8.0336000000000005E-2</v>
      </c>
      <c r="GI49">
        <v>9.02144E-2</v>
      </c>
      <c r="GJ49">
        <v>9.77904E-2</v>
      </c>
      <c r="GK49">
        <v>9.1362400000000003E-3</v>
      </c>
      <c r="GL49">
        <v>24344.799999999999</v>
      </c>
      <c r="GM49">
        <v>21542.2</v>
      </c>
      <c r="GN49">
        <v>24328</v>
      </c>
      <c r="GO49">
        <v>22347</v>
      </c>
      <c r="GP49">
        <v>30851.9</v>
      </c>
      <c r="GQ49">
        <v>30873.8</v>
      </c>
      <c r="GR49">
        <v>35193.4</v>
      </c>
      <c r="GS49">
        <v>32123.8</v>
      </c>
      <c r="GT49">
        <v>1.7423</v>
      </c>
      <c r="GU49">
        <v>2.0053000000000001</v>
      </c>
      <c r="GV49">
        <v>-7.4770299999999998E-2</v>
      </c>
      <c r="GW49">
        <v>0</v>
      </c>
      <c r="GX49">
        <v>25.7807</v>
      </c>
      <c r="GY49">
        <v>999.9</v>
      </c>
      <c r="GZ49">
        <v>41.6</v>
      </c>
      <c r="HA49">
        <v>35.799999999999997</v>
      </c>
      <c r="HB49">
        <v>24.799900000000001</v>
      </c>
      <c r="HC49">
        <v>61.281399999999998</v>
      </c>
      <c r="HD49">
        <v>15.613</v>
      </c>
      <c r="HE49">
        <v>1</v>
      </c>
      <c r="HF49">
        <v>0.49285800000000002</v>
      </c>
      <c r="HG49">
        <v>7.3328300000000004</v>
      </c>
      <c r="HH49">
        <v>20.029599999999999</v>
      </c>
      <c r="HI49">
        <v>5.2476900000000004</v>
      </c>
      <c r="HJ49">
        <v>12.0579</v>
      </c>
      <c r="HK49">
        <v>4.9779</v>
      </c>
      <c r="HL49">
        <v>3.30023</v>
      </c>
      <c r="HM49">
        <v>9999</v>
      </c>
      <c r="HN49">
        <v>9999</v>
      </c>
      <c r="HO49">
        <v>9999</v>
      </c>
      <c r="HP49">
        <v>369.9</v>
      </c>
      <c r="HQ49">
        <v>3.4599299999999999E-3</v>
      </c>
      <c r="HR49">
        <v>3.0479499999999998E-3</v>
      </c>
      <c r="HS49">
        <v>-1.0490499999999999E-3</v>
      </c>
      <c r="HT49">
        <v>-1.0681200000000001E-3</v>
      </c>
      <c r="HU49">
        <v>7.6293900000000002E-4</v>
      </c>
      <c r="HV49">
        <v>-9.8800899999999998E-4</v>
      </c>
      <c r="HW49">
        <v>-4.7035200000000001E-3</v>
      </c>
      <c r="HX49">
        <v>7.3242200000000004E-4</v>
      </c>
      <c r="HY49">
        <v>5</v>
      </c>
      <c r="HZ49">
        <v>0</v>
      </c>
      <c r="IA49">
        <v>0</v>
      </c>
      <c r="IB49">
        <v>0</v>
      </c>
      <c r="IC49" t="s">
        <v>429</v>
      </c>
      <c r="ID49" t="s">
        <v>430</v>
      </c>
      <c r="IE49" t="s">
        <v>431</v>
      </c>
      <c r="IF49" t="s">
        <v>431</v>
      </c>
      <c r="IG49" t="s">
        <v>431</v>
      </c>
      <c r="IH49" t="s">
        <v>431</v>
      </c>
      <c r="II49">
        <v>0</v>
      </c>
      <c r="IJ49">
        <v>100</v>
      </c>
      <c r="IK49">
        <v>100</v>
      </c>
      <c r="IL49">
        <v>0.316</v>
      </c>
      <c r="IM49">
        <v>-0.14499999999999999</v>
      </c>
      <c r="IN49">
        <v>0.34729999999996147</v>
      </c>
      <c r="IO49">
        <v>0</v>
      </c>
      <c r="IP49">
        <v>0</v>
      </c>
      <c r="IQ49">
        <v>0</v>
      </c>
      <c r="IR49">
        <v>-0.15966428571428579</v>
      </c>
      <c r="IS49">
        <v>0</v>
      </c>
      <c r="IT49">
        <v>0</v>
      </c>
      <c r="IU49">
        <v>0</v>
      </c>
      <c r="IV49">
        <v>-1</v>
      </c>
      <c r="IW49">
        <v>-1</v>
      </c>
      <c r="IX49">
        <v>-1</v>
      </c>
      <c r="IY49">
        <v>-1</v>
      </c>
      <c r="IZ49">
        <v>11.8</v>
      </c>
      <c r="JA49">
        <v>11.5</v>
      </c>
      <c r="JB49">
        <v>1.02783</v>
      </c>
      <c r="JC49">
        <v>2.67822</v>
      </c>
      <c r="JD49">
        <v>1.5954600000000001</v>
      </c>
      <c r="JE49">
        <v>2.3144499999999999</v>
      </c>
      <c r="JF49">
        <v>1.54541</v>
      </c>
      <c r="JG49">
        <v>2.4401899999999999</v>
      </c>
      <c r="JH49">
        <v>37.337800000000001</v>
      </c>
      <c r="JI49">
        <v>15.664300000000001</v>
      </c>
      <c r="JJ49">
        <v>18</v>
      </c>
      <c r="JK49">
        <v>390.84500000000003</v>
      </c>
      <c r="JL49">
        <v>630.39800000000002</v>
      </c>
      <c r="JM49">
        <v>17.437799999999999</v>
      </c>
      <c r="JN49">
        <v>33.133200000000002</v>
      </c>
      <c r="JO49">
        <v>30.000599999999999</v>
      </c>
      <c r="JP49">
        <v>33.218299999999999</v>
      </c>
      <c r="JQ49">
        <v>33.192500000000003</v>
      </c>
      <c r="JR49">
        <v>20.591799999999999</v>
      </c>
      <c r="JS49">
        <v>93.016499999999994</v>
      </c>
      <c r="JT49">
        <v>0</v>
      </c>
      <c r="JU49">
        <v>17.4374</v>
      </c>
      <c r="JV49">
        <v>405</v>
      </c>
      <c r="JW49">
        <v>0.98357099999999997</v>
      </c>
      <c r="JX49">
        <v>99.208600000000004</v>
      </c>
      <c r="JY49">
        <v>98.007300000000001</v>
      </c>
    </row>
    <row r="50" spans="1:285" x14ac:dyDescent="0.35">
      <c r="A50">
        <v>10</v>
      </c>
      <c r="B50">
        <v>1723132897.5999999</v>
      </c>
      <c r="C50">
        <v>7776</v>
      </c>
      <c r="D50" t="s">
        <v>714</v>
      </c>
      <c r="E50" t="s">
        <v>715</v>
      </c>
      <c r="F50" t="s">
        <v>420</v>
      </c>
      <c r="G50" t="s">
        <v>539</v>
      </c>
      <c r="H50" t="s">
        <v>422</v>
      </c>
      <c r="I50" t="s">
        <v>682</v>
      </c>
      <c r="J50">
        <v>1723132897.5999999</v>
      </c>
      <c r="K50">
        <f t="shared" si="46"/>
        <v>7.8911911800374542E-3</v>
      </c>
      <c r="L50">
        <f t="shared" si="47"/>
        <v>7.8911911800374543</v>
      </c>
      <c r="M50">
        <f t="shared" si="48"/>
        <v>31.734352103759665</v>
      </c>
      <c r="N50">
        <f t="shared" si="49"/>
        <v>353.23200000000003</v>
      </c>
      <c r="O50">
        <f t="shared" si="50"/>
        <v>243.32790156327897</v>
      </c>
      <c r="P50">
        <f t="shared" si="51"/>
        <v>24.119129035851113</v>
      </c>
      <c r="Q50">
        <f t="shared" si="52"/>
        <v>35.013034398672005</v>
      </c>
      <c r="R50">
        <f t="shared" si="53"/>
        <v>0.55397903859626041</v>
      </c>
      <c r="S50">
        <f t="shared" si="54"/>
        <v>2.246311997002433</v>
      </c>
      <c r="T50">
        <f t="shared" si="55"/>
        <v>0.48780526226407389</v>
      </c>
      <c r="U50">
        <f t="shared" si="56"/>
        <v>0.31016255722416475</v>
      </c>
      <c r="V50">
        <f t="shared" si="57"/>
        <v>242.70269145188837</v>
      </c>
      <c r="W50">
        <f t="shared" si="58"/>
        <v>26.436376436214204</v>
      </c>
      <c r="X50">
        <f t="shared" si="59"/>
        <v>27.256499999999999</v>
      </c>
      <c r="Y50">
        <f t="shared" si="60"/>
        <v>3.6334351525845325</v>
      </c>
      <c r="Z50">
        <f t="shared" si="61"/>
        <v>57.230067093036261</v>
      </c>
      <c r="AA50">
        <f t="shared" si="62"/>
        <v>2.0761284597292002</v>
      </c>
      <c r="AB50">
        <f t="shared" si="63"/>
        <v>3.6276883204664685</v>
      </c>
      <c r="AC50">
        <f t="shared" si="64"/>
        <v>1.5573066928553323</v>
      </c>
      <c r="AD50">
        <f t="shared" si="65"/>
        <v>-348.00153103965175</v>
      </c>
      <c r="AE50">
        <f t="shared" si="66"/>
        <v>-3.2697856543243633</v>
      </c>
      <c r="AF50">
        <f t="shared" si="67"/>
        <v>-0.31490466097885189</v>
      </c>
      <c r="AG50">
        <f t="shared" si="68"/>
        <v>-108.88352990306659</v>
      </c>
      <c r="AH50">
        <v>0</v>
      </c>
      <c r="AI50">
        <v>0</v>
      </c>
      <c r="AJ50">
        <f t="shared" si="69"/>
        <v>1</v>
      </c>
      <c r="AK50">
        <f t="shared" si="70"/>
        <v>0</v>
      </c>
      <c r="AL50">
        <f t="shared" si="71"/>
        <v>52348.054368663383</v>
      </c>
      <c r="AM50" t="s">
        <v>424</v>
      </c>
      <c r="AN50">
        <v>0</v>
      </c>
      <c r="AO50">
        <v>0</v>
      </c>
      <c r="AP50">
        <v>0</v>
      </c>
      <c r="AQ50" t="e">
        <f t="shared" si="72"/>
        <v>#DIV/0!</v>
      </c>
      <c r="AR50">
        <v>-1</v>
      </c>
      <c r="AS50" t="s">
        <v>716</v>
      </c>
      <c r="AT50">
        <v>10243.1</v>
      </c>
      <c r="AU50">
        <v>887.58807999999999</v>
      </c>
      <c r="AV50">
        <v>1498.344677907816</v>
      </c>
      <c r="AW50">
        <f t="shared" si="73"/>
        <v>0.40762089451983363</v>
      </c>
      <c r="AX50">
        <v>0.5</v>
      </c>
      <c r="AY50">
        <f t="shared" si="74"/>
        <v>1266.2475002341391</v>
      </c>
      <c r="AZ50">
        <f t="shared" si="75"/>
        <v>31.734352103759665</v>
      </c>
      <c r="BA50">
        <f t="shared" si="76"/>
        <v>258.0744693644715</v>
      </c>
      <c r="BB50">
        <f t="shared" si="77"/>
        <v>2.5851464344614165E-2</v>
      </c>
      <c r="BC50">
        <f t="shared" si="78"/>
        <v>-1</v>
      </c>
      <c r="BD50" t="e">
        <f t="shared" si="79"/>
        <v>#DIV/0!</v>
      </c>
      <c r="BE50" t="s">
        <v>424</v>
      </c>
      <c r="BF50">
        <v>0</v>
      </c>
      <c r="BG50" t="e">
        <f t="shared" si="80"/>
        <v>#DIV/0!</v>
      </c>
      <c r="BH50" t="e">
        <f t="shared" si="81"/>
        <v>#DIV/0!</v>
      </c>
      <c r="BI50" t="e">
        <f t="shared" si="82"/>
        <v>#DIV/0!</v>
      </c>
      <c r="BJ50" t="e">
        <f t="shared" si="83"/>
        <v>#DIV/0!</v>
      </c>
      <c r="BK50">
        <f t="shared" si="84"/>
        <v>0.40762089451983369</v>
      </c>
      <c r="BL50" t="e">
        <f t="shared" si="85"/>
        <v>#DIV/0!</v>
      </c>
      <c r="BM50" t="e">
        <f t="shared" si="86"/>
        <v>#DIV/0!</v>
      </c>
      <c r="BN50" t="e">
        <f t="shared" si="87"/>
        <v>#DIV/0!</v>
      </c>
      <c r="BO50">
        <v>7880</v>
      </c>
      <c r="BP50">
        <v>290.00000000000011</v>
      </c>
      <c r="BQ50">
        <v>1346.1</v>
      </c>
      <c r="BR50">
        <v>105</v>
      </c>
      <c r="BS50">
        <v>10243.1</v>
      </c>
      <c r="BT50">
        <v>1343.78</v>
      </c>
      <c r="BU50">
        <v>2.3199999999999998</v>
      </c>
      <c r="BV50">
        <v>300.00000000000011</v>
      </c>
      <c r="BW50">
        <v>24.1</v>
      </c>
      <c r="BX50">
        <v>1498.344677907816</v>
      </c>
      <c r="BY50">
        <v>2.742908036865868</v>
      </c>
      <c r="BZ50">
        <v>-158.32422766825161</v>
      </c>
      <c r="CA50">
        <v>2.4872402088212979</v>
      </c>
      <c r="CB50">
        <v>0.99313709576341014</v>
      </c>
      <c r="CC50">
        <v>-7.2195942157953349E-3</v>
      </c>
      <c r="CD50">
        <v>289.99999999999989</v>
      </c>
      <c r="CE50">
        <v>1347.68</v>
      </c>
      <c r="CF50">
        <v>875</v>
      </c>
      <c r="CG50">
        <v>10204.5</v>
      </c>
      <c r="CH50">
        <v>1343.19</v>
      </c>
      <c r="CI50">
        <v>4.49</v>
      </c>
      <c r="CW50">
        <f t="shared" si="88"/>
        <v>1505.99</v>
      </c>
      <c r="CX50">
        <f t="shared" si="89"/>
        <v>1266.2475002341391</v>
      </c>
      <c r="CY50">
        <f t="shared" si="90"/>
        <v>0.84080737603446176</v>
      </c>
      <c r="CZ50">
        <f t="shared" si="91"/>
        <v>0.16115823574651117</v>
      </c>
      <c r="DA50">
        <v>6</v>
      </c>
      <c r="DB50">
        <v>0.5</v>
      </c>
      <c r="DC50" t="s">
        <v>426</v>
      </c>
      <c r="DD50">
        <v>2</v>
      </c>
      <c r="DE50">
        <v>1723132897.5999999</v>
      </c>
      <c r="DF50">
        <v>353.23200000000003</v>
      </c>
      <c r="DG50">
        <v>405.01</v>
      </c>
      <c r="DH50">
        <v>20.9452</v>
      </c>
      <c r="DI50">
        <v>9.3573799999999991</v>
      </c>
      <c r="DJ50">
        <v>352.96699999999998</v>
      </c>
      <c r="DK50">
        <v>21.133199999999999</v>
      </c>
      <c r="DL50">
        <v>400.036</v>
      </c>
      <c r="DM50">
        <v>99.021900000000002</v>
      </c>
      <c r="DN50">
        <v>0.100021</v>
      </c>
      <c r="DO50">
        <v>27.229500000000002</v>
      </c>
      <c r="DP50">
        <v>27.256499999999999</v>
      </c>
      <c r="DQ50">
        <v>999.9</v>
      </c>
      <c r="DR50">
        <v>0</v>
      </c>
      <c r="DS50">
        <v>0</v>
      </c>
      <c r="DT50">
        <v>10005.6</v>
      </c>
      <c r="DU50">
        <v>0</v>
      </c>
      <c r="DV50">
        <v>608.27099999999996</v>
      </c>
      <c r="DW50">
        <v>-51.726599999999998</v>
      </c>
      <c r="DX50">
        <v>360.85700000000003</v>
      </c>
      <c r="DY50">
        <v>408.83499999999998</v>
      </c>
      <c r="DZ50">
        <v>11.6304</v>
      </c>
      <c r="EA50">
        <v>405.01</v>
      </c>
      <c r="EB50">
        <v>9.3573799999999991</v>
      </c>
      <c r="EC50">
        <v>2.0782400000000001</v>
      </c>
      <c r="ED50">
        <v>0.92658499999999999</v>
      </c>
      <c r="EE50">
        <v>18.0534</v>
      </c>
      <c r="EF50">
        <v>5.8103899999999999</v>
      </c>
      <c r="EG50">
        <v>1505.99</v>
      </c>
      <c r="EH50">
        <v>0.97299999999999998</v>
      </c>
      <c r="EI50">
        <v>2.6999499999999999E-2</v>
      </c>
      <c r="EJ50">
        <v>0</v>
      </c>
      <c r="EK50">
        <v>887.08299999999997</v>
      </c>
      <c r="EL50">
        <v>4.9997100000000003</v>
      </c>
      <c r="EM50">
        <v>14081.3</v>
      </c>
      <c r="EN50">
        <v>12671.6</v>
      </c>
      <c r="EO50">
        <v>47.5</v>
      </c>
      <c r="EP50">
        <v>50.561999999999998</v>
      </c>
      <c r="EQ50">
        <v>48.561999999999998</v>
      </c>
      <c r="ER50">
        <v>50</v>
      </c>
      <c r="ES50">
        <v>49.561999999999998</v>
      </c>
      <c r="ET50">
        <v>1460.46</v>
      </c>
      <c r="EU50">
        <v>40.53</v>
      </c>
      <c r="EV50">
        <v>0</v>
      </c>
      <c r="EW50">
        <v>856.70000004768372</v>
      </c>
      <c r="EX50">
        <v>0</v>
      </c>
      <c r="EY50">
        <v>887.58807999999999</v>
      </c>
      <c r="EZ50">
        <v>-5.2223076890752216</v>
      </c>
      <c r="FA50">
        <v>-5.1769230317718087</v>
      </c>
      <c r="FB50">
        <v>14080.611999999999</v>
      </c>
      <c r="FC50">
        <v>15</v>
      </c>
      <c r="FD50">
        <v>1723132935.0999999</v>
      </c>
      <c r="FE50" t="s">
        <v>717</v>
      </c>
      <c r="FF50">
        <v>1723132922.0999999</v>
      </c>
      <c r="FG50">
        <v>1723132935.0999999</v>
      </c>
      <c r="FH50">
        <v>9</v>
      </c>
      <c r="FI50">
        <v>-5.0999999999999997E-2</v>
      </c>
      <c r="FJ50">
        <v>-4.2999999999999997E-2</v>
      </c>
      <c r="FK50">
        <v>0.26500000000000001</v>
      </c>
      <c r="FL50">
        <v>-0.188</v>
      </c>
      <c r="FM50">
        <v>405</v>
      </c>
      <c r="FN50">
        <v>9</v>
      </c>
      <c r="FO50">
        <v>0.05</v>
      </c>
      <c r="FP50">
        <v>0.01</v>
      </c>
      <c r="FQ50">
        <v>31.83742990950968</v>
      </c>
      <c r="FR50">
        <v>-0.55369702202142568</v>
      </c>
      <c r="FS50">
        <v>8.4918990100585359E-2</v>
      </c>
      <c r="FT50">
        <v>1</v>
      </c>
      <c r="FU50">
        <v>888.08553999999992</v>
      </c>
      <c r="FV50">
        <v>-3.8840480182651289</v>
      </c>
      <c r="FW50">
        <v>0.61687373781025279</v>
      </c>
      <c r="FX50">
        <v>-1</v>
      </c>
      <c r="FY50">
        <v>0.55019240373102263</v>
      </c>
      <c r="FZ50">
        <v>-2.308270551658638E-2</v>
      </c>
      <c r="GA50">
        <v>3.6360759400757212E-3</v>
      </c>
      <c r="GB50">
        <v>1</v>
      </c>
      <c r="GC50">
        <v>2</v>
      </c>
      <c r="GD50">
        <v>2</v>
      </c>
      <c r="GE50" t="s">
        <v>428</v>
      </c>
      <c r="GF50">
        <v>3.0004200000000001</v>
      </c>
      <c r="GG50">
        <v>2.7397100000000001</v>
      </c>
      <c r="GH50">
        <v>8.1650600000000004E-2</v>
      </c>
      <c r="GI50">
        <v>8.99369E-2</v>
      </c>
      <c r="GJ50">
        <v>0.102909</v>
      </c>
      <c r="GK50">
        <v>5.4859600000000001E-2</v>
      </c>
      <c r="GL50">
        <v>24233.599999999999</v>
      </c>
      <c r="GM50">
        <v>21475.7</v>
      </c>
      <c r="GN50">
        <v>24257.8</v>
      </c>
      <c r="GO50">
        <v>22277.7</v>
      </c>
      <c r="GP50">
        <v>30589.8</v>
      </c>
      <c r="GQ50">
        <v>29361.7</v>
      </c>
      <c r="GR50">
        <v>35090</v>
      </c>
      <c r="GS50">
        <v>32030.2</v>
      </c>
      <c r="GT50">
        <v>1.7239199999999999</v>
      </c>
      <c r="GU50">
        <v>1.9904500000000001</v>
      </c>
      <c r="GV50">
        <v>-1.7110299999999998E-2</v>
      </c>
      <c r="GW50">
        <v>0</v>
      </c>
      <c r="GX50">
        <v>27.536200000000001</v>
      </c>
      <c r="GY50">
        <v>999.9</v>
      </c>
      <c r="GZ50">
        <v>43.1</v>
      </c>
      <c r="HA50">
        <v>35.9</v>
      </c>
      <c r="HB50">
        <v>25.835799999999999</v>
      </c>
      <c r="HC50">
        <v>61.471499999999999</v>
      </c>
      <c r="HD50">
        <v>15.3606</v>
      </c>
      <c r="HE50">
        <v>1</v>
      </c>
      <c r="HF50">
        <v>0.63702700000000001</v>
      </c>
      <c r="HG50">
        <v>7.8566799999999999</v>
      </c>
      <c r="HH50">
        <v>20.008199999999999</v>
      </c>
      <c r="HI50">
        <v>5.2481400000000002</v>
      </c>
      <c r="HJ50">
        <v>12.0603</v>
      </c>
      <c r="HK50">
        <v>4.9802</v>
      </c>
      <c r="HL50">
        <v>3.3003200000000001</v>
      </c>
      <c r="HM50">
        <v>9999</v>
      </c>
      <c r="HN50">
        <v>9999</v>
      </c>
      <c r="HO50">
        <v>9999</v>
      </c>
      <c r="HP50">
        <v>370.2</v>
      </c>
      <c r="HQ50">
        <v>3.47519E-3</v>
      </c>
      <c r="HR50">
        <v>3.0441299999999999E-3</v>
      </c>
      <c r="HS50">
        <v>-1.01471E-3</v>
      </c>
      <c r="HT50">
        <v>-1.0910099999999999E-3</v>
      </c>
      <c r="HU50">
        <v>7.8201200000000001E-4</v>
      </c>
      <c r="HV50">
        <v>-1.0337899999999999E-3</v>
      </c>
      <c r="HW50">
        <v>-4.7187799999999997E-3</v>
      </c>
      <c r="HX50">
        <v>7.4768000000000002E-4</v>
      </c>
      <c r="HY50">
        <v>5</v>
      </c>
      <c r="HZ50">
        <v>0</v>
      </c>
      <c r="IA50">
        <v>0</v>
      </c>
      <c r="IB50">
        <v>0</v>
      </c>
      <c r="IC50" t="s">
        <v>429</v>
      </c>
      <c r="ID50" t="s">
        <v>430</v>
      </c>
      <c r="IE50" t="s">
        <v>431</v>
      </c>
      <c r="IF50" t="s">
        <v>431</v>
      </c>
      <c r="IG50" t="s">
        <v>431</v>
      </c>
      <c r="IH50" t="s">
        <v>431</v>
      </c>
      <c r="II50">
        <v>0</v>
      </c>
      <c r="IJ50">
        <v>100</v>
      </c>
      <c r="IK50">
        <v>100</v>
      </c>
      <c r="IL50">
        <v>0.26500000000000001</v>
      </c>
      <c r="IM50">
        <v>-0.188</v>
      </c>
      <c r="IN50">
        <v>0.31609523809510159</v>
      </c>
      <c r="IO50">
        <v>0</v>
      </c>
      <c r="IP50">
        <v>0</v>
      </c>
      <c r="IQ50">
        <v>0</v>
      </c>
      <c r="IR50">
        <v>-0.1454571428571427</v>
      </c>
      <c r="IS50">
        <v>0</v>
      </c>
      <c r="IT50">
        <v>0</v>
      </c>
      <c r="IU50">
        <v>0</v>
      </c>
      <c r="IV50">
        <v>-1</v>
      </c>
      <c r="IW50">
        <v>-1</v>
      </c>
      <c r="IX50">
        <v>-1</v>
      </c>
      <c r="IY50">
        <v>-1</v>
      </c>
      <c r="IZ50">
        <v>13.9</v>
      </c>
      <c r="JA50">
        <v>13.6</v>
      </c>
      <c r="JB50">
        <v>1.03149</v>
      </c>
      <c r="JC50">
        <v>2.6684600000000001</v>
      </c>
      <c r="JD50">
        <v>1.5954600000000001</v>
      </c>
      <c r="JE50">
        <v>2.3095699999999999</v>
      </c>
      <c r="JF50">
        <v>1.54541</v>
      </c>
      <c r="JG50">
        <v>2.4536099999999998</v>
      </c>
      <c r="JH50">
        <v>37.289900000000003</v>
      </c>
      <c r="JI50">
        <v>15.427899999999999</v>
      </c>
      <c r="JJ50">
        <v>18</v>
      </c>
      <c r="JK50">
        <v>389.71800000000002</v>
      </c>
      <c r="JL50">
        <v>633.63199999999995</v>
      </c>
      <c r="JM50">
        <v>18.7928</v>
      </c>
      <c r="JN50">
        <v>34.726100000000002</v>
      </c>
      <c r="JO50">
        <v>30.000599999999999</v>
      </c>
      <c r="JP50">
        <v>34.725000000000001</v>
      </c>
      <c r="JQ50">
        <v>34.691099999999999</v>
      </c>
      <c r="JR50">
        <v>20.672499999999999</v>
      </c>
      <c r="JS50">
        <v>61.489400000000003</v>
      </c>
      <c r="JT50">
        <v>0</v>
      </c>
      <c r="JU50">
        <v>18.753900000000002</v>
      </c>
      <c r="JV50">
        <v>405</v>
      </c>
      <c r="JW50">
        <v>9.3562700000000003</v>
      </c>
      <c r="JX50">
        <v>98.919300000000007</v>
      </c>
      <c r="JY50">
        <v>97.714399999999998</v>
      </c>
    </row>
    <row r="51" spans="1:285" x14ac:dyDescent="0.35">
      <c r="A51">
        <v>10</v>
      </c>
      <c r="B51">
        <v>1723133410</v>
      </c>
      <c r="C51">
        <v>8288.4000000953674</v>
      </c>
      <c r="D51" t="s">
        <v>718</v>
      </c>
      <c r="E51" t="s">
        <v>719</v>
      </c>
      <c r="F51" t="s">
        <v>420</v>
      </c>
      <c r="G51" t="s">
        <v>539</v>
      </c>
      <c r="H51" t="s">
        <v>434</v>
      </c>
      <c r="I51" t="s">
        <v>682</v>
      </c>
      <c r="J51">
        <v>1723133410</v>
      </c>
      <c r="K51">
        <f t="shared" si="46"/>
        <v>4.3529113549955955E-3</v>
      </c>
      <c r="L51">
        <f t="shared" si="47"/>
        <v>4.3529113549955953</v>
      </c>
      <c r="M51">
        <f t="shared" si="48"/>
        <v>26.526523650471336</v>
      </c>
      <c r="N51">
        <f t="shared" si="49"/>
        <v>362.81200000000001</v>
      </c>
      <c r="O51">
        <f t="shared" si="50"/>
        <v>202.91795221359521</v>
      </c>
      <c r="P51">
        <f t="shared" si="51"/>
        <v>20.113516297408328</v>
      </c>
      <c r="Q51">
        <f t="shared" si="52"/>
        <v>35.962441939163206</v>
      </c>
      <c r="R51">
        <f t="shared" si="53"/>
        <v>0.29504671399756216</v>
      </c>
      <c r="S51">
        <f t="shared" si="54"/>
        <v>2.2446907849218984</v>
      </c>
      <c r="T51">
        <f t="shared" si="55"/>
        <v>0.27507097638908184</v>
      </c>
      <c r="U51">
        <f t="shared" si="56"/>
        <v>0.17360127034858466</v>
      </c>
      <c r="V51">
        <f t="shared" si="57"/>
        <v>242.69094045179784</v>
      </c>
      <c r="W51">
        <f t="shared" si="58"/>
        <v>27.430698547336011</v>
      </c>
      <c r="X51">
        <f t="shared" si="59"/>
        <v>27.399799999999999</v>
      </c>
      <c r="Y51">
        <f t="shared" si="60"/>
        <v>3.664069126196229</v>
      </c>
      <c r="Z51">
        <f t="shared" si="61"/>
        <v>59.661321498531592</v>
      </c>
      <c r="AA51">
        <f t="shared" si="62"/>
        <v>2.14143905973912</v>
      </c>
      <c r="AB51">
        <f t="shared" si="63"/>
        <v>3.5893255562430437</v>
      </c>
      <c r="AC51">
        <f t="shared" si="64"/>
        <v>1.5226300664571091</v>
      </c>
      <c r="AD51">
        <f t="shared" si="65"/>
        <v>-191.96339075530577</v>
      </c>
      <c r="AE51">
        <f t="shared" si="66"/>
        <v>-42.5370430132431</v>
      </c>
      <c r="AF51">
        <f t="shared" si="67"/>
        <v>-4.0988173618908137</v>
      </c>
      <c r="AG51">
        <f t="shared" si="68"/>
        <v>4.0916893213581673</v>
      </c>
      <c r="AH51">
        <v>0</v>
      </c>
      <c r="AI51">
        <v>0</v>
      </c>
      <c r="AJ51">
        <f t="shared" si="69"/>
        <v>1</v>
      </c>
      <c r="AK51">
        <f t="shared" si="70"/>
        <v>0</v>
      </c>
      <c r="AL51">
        <f t="shared" si="71"/>
        <v>52326.390617235775</v>
      </c>
      <c r="AM51" t="s">
        <v>424</v>
      </c>
      <c r="AN51">
        <v>0</v>
      </c>
      <c r="AO51">
        <v>0</v>
      </c>
      <c r="AP51">
        <v>0</v>
      </c>
      <c r="AQ51" t="e">
        <f t="shared" si="72"/>
        <v>#DIV/0!</v>
      </c>
      <c r="AR51">
        <v>-1</v>
      </c>
      <c r="AS51" t="s">
        <v>720</v>
      </c>
      <c r="AT51">
        <v>10247.1</v>
      </c>
      <c r="AU51">
        <v>842.56261538461536</v>
      </c>
      <c r="AV51">
        <v>1468.3818591456611</v>
      </c>
      <c r="AW51">
        <f t="shared" si="73"/>
        <v>0.42619652365166238</v>
      </c>
      <c r="AX51">
        <v>0.5</v>
      </c>
      <c r="AY51">
        <f t="shared" si="74"/>
        <v>1266.1884002340921</v>
      </c>
      <c r="AZ51">
        <f t="shared" si="75"/>
        <v>26.526523650471336</v>
      </c>
      <c r="BA51">
        <f t="shared" si="76"/>
        <v>269.82254723391492</v>
      </c>
      <c r="BB51">
        <f t="shared" si="77"/>
        <v>2.1739674479234094E-2</v>
      </c>
      <c r="BC51">
        <f t="shared" si="78"/>
        <v>-1</v>
      </c>
      <c r="BD51" t="e">
        <f t="shared" si="79"/>
        <v>#DIV/0!</v>
      </c>
      <c r="BE51" t="s">
        <v>424</v>
      </c>
      <c r="BF51">
        <v>0</v>
      </c>
      <c r="BG51" t="e">
        <f t="shared" si="80"/>
        <v>#DIV/0!</v>
      </c>
      <c r="BH51" t="e">
        <f t="shared" si="81"/>
        <v>#DIV/0!</v>
      </c>
      <c r="BI51" t="e">
        <f t="shared" si="82"/>
        <v>#DIV/0!</v>
      </c>
      <c r="BJ51" t="e">
        <f t="shared" si="83"/>
        <v>#DIV/0!</v>
      </c>
      <c r="BK51">
        <f t="shared" si="84"/>
        <v>0.42619652365166238</v>
      </c>
      <c r="BL51" t="e">
        <f t="shared" si="85"/>
        <v>#DIV/0!</v>
      </c>
      <c r="BM51" t="e">
        <f t="shared" si="86"/>
        <v>#DIV/0!</v>
      </c>
      <c r="BN51" t="e">
        <f t="shared" si="87"/>
        <v>#DIV/0!</v>
      </c>
      <c r="BO51">
        <v>7881</v>
      </c>
      <c r="BP51">
        <v>290.00000000000011</v>
      </c>
      <c r="BQ51">
        <v>1302.08</v>
      </c>
      <c r="BR51">
        <v>85</v>
      </c>
      <c r="BS51">
        <v>10247.1</v>
      </c>
      <c r="BT51">
        <v>1300.23</v>
      </c>
      <c r="BU51">
        <v>1.85</v>
      </c>
      <c r="BV51">
        <v>300.00000000000011</v>
      </c>
      <c r="BW51">
        <v>24</v>
      </c>
      <c r="BX51">
        <v>1468.3818591456611</v>
      </c>
      <c r="BY51">
        <v>2.0148379725033778</v>
      </c>
      <c r="BZ51">
        <v>-172.30880227346179</v>
      </c>
      <c r="CA51">
        <v>1.8273870560374701</v>
      </c>
      <c r="CB51">
        <v>0.99686065786362166</v>
      </c>
      <c r="CC51">
        <v>-7.2208040044493896E-3</v>
      </c>
      <c r="CD51">
        <v>289.99999999999989</v>
      </c>
      <c r="CE51">
        <v>1303.3800000000001</v>
      </c>
      <c r="CF51">
        <v>875</v>
      </c>
      <c r="CG51">
        <v>10206.9</v>
      </c>
      <c r="CH51">
        <v>1299.57</v>
      </c>
      <c r="CI51">
        <v>3.81</v>
      </c>
      <c r="CW51">
        <f t="shared" si="88"/>
        <v>1505.92</v>
      </c>
      <c r="CX51">
        <f t="shared" si="89"/>
        <v>1266.1884002340921</v>
      </c>
      <c r="CY51">
        <f t="shared" si="90"/>
        <v>0.84080721435009298</v>
      </c>
      <c r="CZ51">
        <f t="shared" si="91"/>
        <v>0.16115792369567961</v>
      </c>
      <c r="DA51">
        <v>6</v>
      </c>
      <c r="DB51">
        <v>0.5</v>
      </c>
      <c r="DC51" t="s">
        <v>426</v>
      </c>
      <c r="DD51">
        <v>2</v>
      </c>
      <c r="DE51">
        <v>1723133410</v>
      </c>
      <c r="DF51">
        <v>362.81200000000001</v>
      </c>
      <c r="DG51">
        <v>405.005</v>
      </c>
      <c r="DH51">
        <v>21.604199999999999</v>
      </c>
      <c r="DI51">
        <v>15.210699999999999</v>
      </c>
      <c r="DJ51">
        <v>362.57499999999999</v>
      </c>
      <c r="DK51">
        <v>21.7652</v>
      </c>
      <c r="DL51">
        <v>399.67500000000001</v>
      </c>
      <c r="DM51">
        <v>99.021799999999999</v>
      </c>
      <c r="DN51">
        <v>9.9623600000000007E-2</v>
      </c>
      <c r="DO51">
        <v>27.048300000000001</v>
      </c>
      <c r="DP51">
        <v>27.399799999999999</v>
      </c>
      <c r="DQ51">
        <v>999.9</v>
      </c>
      <c r="DR51">
        <v>0</v>
      </c>
      <c r="DS51">
        <v>0</v>
      </c>
      <c r="DT51">
        <v>9995</v>
      </c>
      <c r="DU51">
        <v>0</v>
      </c>
      <c r="DV51">
        <v>1628.58</v>
      </c>
      <c r="DW51">
        <v>-42.1646</v>
      </c>
      <c r="DX51">
        <v>370.84199999999998</v>
      </c>
      <c r="DY51">
        <v>411.26</v>
      </c>
      <c r="DZ51">
        <v>6.3662599999999996</v>
      </c>
      <c r="EA51">
        <v>405.005</v>
      </c>
      <c r="EB51">
        <v>15.210699999999999</v>
      </c>
      <c r="EC51">
        <v>2.13659</v>
      </c>
      <c r="ED51">
        <v>1.5061899999999999</v>
      </c>
      <c r="EE51">
        <v>18.494599999999998</v>
      </c>
      <c r="EF51">
        <v>13.0312</v>
      </c>
      <c r="EG51">
        <v>1505.92</v>
      </c>
      <c r="EH51">
        <v>0.97299999999999998</v>
      </c>
      <c r="EI51">
        <v>2.6999499999999999E-2</v>
      </c>
      <c r="EJ51">
        <v>0</v>
      </c>
      <c r="EK51">
        <v>842.18100000000004</v>
      </c>
      <c r="EL51">
        <v>4.9997100000000003</v>
      </c>
      <c r="EM51">
        <v>15233.3</v>
      </c>
      <c r="EN51">
        <v>12671</v>
      </c>
      <c r="EO51">
        <v>46.436999999999998</v>
      </c>
      <c r="EP51">
        <v>50.311999999999998</v>
      </c>
      <c r="EQ51">
        <v>47.561999999999998</v>
      </c>
      <c r="ER51">
        <v>49.436999999999998</v>
      </c>
      <c r="ES51">
        <v>48.436999999999998</v>
      </c>
      <c r="ET51">
        <v>1460.4</v>
      </c>
      <c r="EU51">
        <v>40.520000000000003</v>
      </c>
      <c r="EV51">
        <v>0</v>
      </c>
      <c r="EW51">
        <v>511.90000009536737</v>
      </c>
      <c r="EX51">
        <v>0</v>
      </c>
      <c r="EY51">
        <v>842.56261538461536</v>
      </c>
      <c r="EZ51">
        <v>-4.09969229901722</v>
      </c>
      <c r="FA51">
        <v>-2305.1658161520209</v>
      </c>
      <c r="FB51">
        <v>15651.573076923079</v>
      </c>
      <c r="FC51">
        <v>15</v>
      </c>
      <c r="FD51">
        <v>1723133442</v>
      </c>
      <c r="FE51" t="s">
        <v>721</v>
      </c>
      <c r="FF51">
        <v>1723133433</v>
      </c>
      <c r="FG51">
        <v>1723133442</v>
      </c>
      <c r="FH51">
        <v>10</v>
      </c>
      <c r="FI51">
        <v>-2.8000000000000001E-2</v>
      </c>
      <c r="FJ51">
        <v>2.7E-2</v>
      </c>
      <c r="FK51">
        <v>0.23699999999999999</v>
      </c>
      <c r="FL51">
        <v>-0.161</v>
      </c>
      <c r="FM51">
        <v>405</v>
      </c>
      <c r="FN51">
        <v>15</v>
      </c>
      <c r="FO51">
        <v>0.03</v>
      </c>
      <c r="FP51">
        <v>0.01</v>
      </c>
      <c r="FQ51">
        <v>26.462712010169991</v>
      </c>
      <c r="FR51">
        <v>0.27165604602216109</v>
      </c>
      <c r="FS51">
        <v>4.8321656069552771E-2</v>
      </c>
      <c r="FT51">
        <v>1</v>
      </c>
      <c r="FU51">
        <v>842.96707843137244</v>
      </c>
      <c r="FV51">
        <v>-3.123837105559494</v>
      </c>
      <c r="FW51">
        <v>0.50669087312418515</v>
      </c>
      <c r="FX51">
        <v>-1</v>
      </c>
      <c r="FY51">
        <v>0.28617694275303762</v>
      </c>
      <c r="FZ51">
        <v>9.4497958869372862E-3</v>
      </c>
      <c r="GA51">
        <v>1.7086207727599831E-3</v>
      </c>
      <c r="GB51">
        <v>1</v>
      </c>
      <c r="GC51">
        <v>2</v>
      </c>
      <c r="GD51">
        <v>2</v>
      </c>
      <c r="GE51" t="s">
        <v>428</v>
      </c>
      <c r="GF51">
        <v>3.0009600000000001</v>
      </c>
      <c r="GG51">
        <v>2.73922</v>
      </c>
      <c r="GH51">
        <v>8.3335999999999993E-2</v>
      </c>
      <c r="GI51">
        <v>8.99113E-2</v>
      </c>
      <c r="GJ51">
        <v>0.10505299999999999</v>
      </c>
      <c r="GK51">
        <v>7.9753199999999996E-2</v>
      </c>
      <c r="GL51">
        <v>24185.5</v>
      </c>
      <c r="GM51">
        <v>21467.599999999999</v>
      </c>
      <c r="GN51">
        <v>24254.799999999999</v>
      </c>
      <c r="GO51">
        <v>22269</v>
      </c>
      <c r="GP51">
        <v>30512.7</v>
      </c>
      <c r="GQ51">
        <v>28576.400000000001</v>
      </c>
      <c r="GR51">
        <v>35085.199999999997</v>
      </c>
      <c r="GS51">
        <v>32019.8</v>
      </c>
      <c r="GT51">
        <v>1.7176</v>
      </c>
      <c r="GU51">
        <v>2.0055000000000001</v>
      </c>
      <c r="GV51">
        <v>1.7292800000000001E-2</v>
      </c>
      <c r="GW51">
        <v>0</v>
      </c>
      <c r="GX51">
        <v>27.117100000000001</v>
      </c>
      <c r="GY51">
        <v>999.9</v>
      </c>
      <c r="GZ51">
        <v>43.3</v>
      </c>
      <c r="HA51">
        <v>35.9</v>
      </c>
      <c r="HB51">
        <v>25.956800000000001</v>
      </c>
      <c r="HC51">
        <v>61.621499999999997</v>
      </c>
      <c r="HD51">
        <v>14.507199999999999</v>
      </c>
      <c r="HE51">
        <v>1</v>
      </c>
      <c r="HF51">
        <v>0.63970300000000002</v>
      </c>
      <c r="HG51">
        <v>6.5987099999999996</v>
      </c>
      <c r="HH51">
        <v>20.055700000000002</v>
      </c>
      <c r="HI51">
        <v>5.2481400000000002</v>
      </c>
      <c r="HJ51">
        <v>12.0579</v>
      </c>
      <c r="HK51">
        <v>4.9800500000000003</v>
      </c>
      <c r="HL51">
        <v>3.30023</v>
      </c>
      <c r="HM51">
        <v>9999</v>
      </c>
      <c r="HN51">
        <v>9999</v>
      </c>
      <c r="HO51">
        <v>9999</v>
      </c>
      <c r="HP51">
        <v>370.3</v>
      </c>
      <c r="HQ51">
        <v>3.4484799999999999E-3</v>
      </c>
      <c r="HR51">
        <v>3.0479499999999998E-3</v>
      </c>
      <c r="HS51">
        <v>-1.0566799999999999E-3</v>
      </c>
      <c r="HT51">
        <v>-1.0910099999999999E-3</v>
      </c>
      <c r="HU51">
        <v>7.7438300000000002E-4</v>
      </c>
      <c r="HV51">
        <v>-1.0223400000000001E-3</v>
      </c>
      <c r="HW51">
        <v>-4.7264100000000003E-3</v>
      </c>
      <c r="HX51">
        <v>7.5531000000000003E-4</v>
      </c>
      <c r="HY51">
        <v>5</v>
      </c>
      <c r="HZ51">
        <v>0</v>
      </c>
      <c r="IA51">
        <v>0</v>
      </c>
      <c r="IB51">
        <v>0</v>
      </c>
      <c r="IC51" t="s">
        <v>429</v>
      </c>
      <c r="ID51" t="s">
        <v>430</v>
      </c>
      <c r="IE51" t="s">
        <v>431</v>
      </c>
      <c r="IF51" t="s">
        <v>431</v>
      </c>
      <c r="IG51" t="s">
        <v>431</v>
      </c>
      <c r="IH51" t="s">
        <v>431</v>
      </c>
      <c r="II51">
        <v>0</v>
      </c>
      <c r="IJ51">
        <v>100</v>
      </c>
      <c r="IK51">
        <v>100</v>
      </c>
      <c r="IL51">
        <v>0.23699999999999999</v>
      </c>
      <c r="IM51">
        <v>-0.161</v>
      </c>
      <c r="IN51">
        <v>0.26500000000009999</v>
      </c>
      <c r="IO51">
        <v>0</v>
      </c>
      <c r="IP51">
        <v>0</v>
      </c>
      <c r="IQ51">
        <v>0</v>
      </c>
      <c r="IR51">
        <v>-0.18817904761904991</v>
      </c>
      <c r="IS51">
        <v>0</v>
      </c>
      <c r="IT51">
        <v>0</v>
      </c>
      <c r="IU51">
        <v>0</v>
      </c>
      <c r="IV51">
        <v>-1</v>
      </c>
      <c r="IW51">
        <v>-1</v>
      </c>
      <c r="IX51">
        <v>-1</v>
      </c>
      <c r="IY51">
        <v>-1</v>
      </c>
      <c r="IZ51">
        <v>8.1</v>
      </c>
      <c r="JA51">
        <v>7.9</v>
      </c>
      <c r="JB51">
        <v>1.0351600000000001</v>
      </c>
      <c r="JC51">
        <v>2.6672400000000001</v>
      </c>
      <c r="JD51">
        <v>1.5954600000000001</v>
      </c>
      <c r="JE51">
        <v>2.3095699999999999</v>
      </c>
      <c r="JF51">
        <v>1.54541</v>
      </c>
      <c r="JG51">
        <v>2.4304199999999998</v>
      </c>
      <c r="JH51">
        <v>37.2181</v>
      </c>
      <c r="JI51">
        <v>15.3316</v>
      </c>
      <c r="JJ51">
        <v>18</v>
      </c>
      <c r="JK51">
        <v>388.053</v>
      </c>
      <c r="JL51">
        <v>650</v>
      </c>
      <c r="JM51">
        <v>19.767700000000001</v>
      </c>
      <c r="JN51">
        <v>34.877400000000002</v>
      </c>
      <c r="JO51">
        <v>30.001000000000001</v>
      </c>
      <c r="JP51">
        <v>35.031199999999998</v>
      </c>
      <c r="JQ51">
        <v>35.022199999999998</v>
      </c>
      <c r="JR51">
        <v>20.753900000000002</v>
      </c>
      <c r="JS51">
        <v>42.3322</v>
      </c>
      <c r="JT51">
        <v>0</v>
      </c>
      <c r="JU51">
        <v>19.744800000000001</v>
      </c>
      <c r="JV51">
        <v>405</v>
      </c>
      <c r="JW51">
        <v>15.2759</v>
      </c>
      <c r="JX51">
        <v>98.906199999999998</v>
      </c>
      <c r="JY51">
        <v>97.680099999999996</v>
      </c>
    </row>
    <row r="52" spans="1:285" x14ac:dyDescent="0.35">
      <c r="A52">
        <v>10</v>
      </c>
      <c r="B52">
        <v>1723133858</v>
      </c>
      <c r="C52">
        <v>8736.4000000953674</v>
      </c>
      <c r="D52" t="s">
        <v>722</v>
      </c>
      <c r="E52" t="s">
        <v>723</v>
      </c>
      <c r="F52" t="s">
        <v>420</v>
      </c>
      <c r="G52" t="s">
        <v>699</v>
      </c>
      <c r="H52" t="s">
        <v>422</v>
      </c>
      <c r="I52" t="s">
        <v>682</v>
      </c>
      <c r="J52">
        <v>1723133858</v>
      </c>
      <c r="K52">
        <f t="shared" si="46"/>
        <v>7.8141102761353533E-3</v>
      </c>
      <c r="L52">
        <f t="shared" si="47"/>
        <v>7.814110276135354</v>
      </c>
      <c r="M52">
        <f t="shared" si="48"/>
        <v>31.623820529516532</v>
      </c>
      <c r="N52">
        <f t="shared" si="49"/>
        <v>353.39</v>
      </c>
      <c r="O52">
        <f t="shared" si="50"/>
        <v>258.57872181582104</v>
      </c>
      <c r="P52">
        <f t="shared" si="51"/>
        <v>25.635010680031982</v>
      </c>
      <c r="Q52">
        <f t="shared" si="52"/>
        <v>35.034423407310001</v>
      </c>
      <c r="R52">
        <f t="shared" si="53"/>
        <v>0.65249296452079431</v>
      </c>
      <c r="S52">
        <f t="shared" si="54"/>
        <v>2.247905940949718</v>
      </c>
      <c r="T52">
        <f t="shared" si="55"/>
        <v>0.56277687384370834</v>
      </c>
      <c r="U52">
        <f t="shared" si="56"/>
        <v>0.35876339524024847</v>
      </c>
      <c r="V52">
        <f t="shared" si="57"/>
        <v>242.68194345192737</v>
      </c>
      <c r="W52">
        <f t="shared" si="58"/>
        <v>26.27239275752649</v>
      </c>
      <c r="X52">
        <f t="shared" si="59"/>
        <v>26.4129</v>
      </c>
      <c r="Y52">
        <f t="shared" si="60"/>
        <v>3.4575854588893695</v>
      </c>
      <c r="Z52">
        <f t="shared" si="61"/>
        <v>59.087758234079566</v>
      </c>
      <c r="AA52">
        <f t="shared" si="62"/>
        <v>2.1197813880909004</v>
      </c>
      <c r="AB52">
        <f t="shared" si="63"/>
        <v>3.5875136431699848</v>
      </c>
      <c r="AC52">
        <f t="shared" si="64"/>
        <v>1.3378040707984691</v>
      </c>
      <c r="AD52">
        <f t="shared" si="65"/>
        <v>-344.60226317756906</v>
      </c>
      <c r="AE52">
        <f t="shared" si="66"/>
        <v>75.961331069459931</v>
      </c>
      <c r="AF52">
        <f t="shared" si="67"/>
        <v>7.2727836999005246</v>
      </c>
      <c r="AG52">
        <f t="shared" si="68"/>
        <v>-18.686204956281244</v>
      </c>
      <c r="AH52">
        <v>0</v>
      </c>
      <c r="AI52">
        <v>0</v>
      </c>
      <c r="AJ52">
        <f t="shared" si="69"/>
        <v>1</v>
      </c>
      <c r="AK52">
        <f t="shared" si="70"/>
        <v>0</v>
      </c>
      <c r="AL52">
        <f t="shared" si="71"/>
        <v>52433.920406333658</v>
      </c>
      <c r="AM52" t="s">
        <v>424</v>
      </c>
      <c r="AN52">
        <v>0</v>
      </c>
      <c r="AO52">
        <v>0</v>
      </c>
      <c r="AP52">
        <v>0</v>
      </c>
      <c r="AQ52" t="e">
        <f t="shared" si="72"/>
        <v>#DIV/0!</v>
      </c>
      <c r="AR52">
        <v>-1</v>
      </c>
      <c r="AS52" t="s">
        <v>724</v>
      </c>
      <c r="AT52">
        <v>10326.9</v>
      </c>
      <c r="AU52">
        <v>962.57564000000002</v>
      </c>
      <c r="AV52">
        <v>1616.1058774851499</v>
      </c>
      <c r="AW52">
        <f t="shared" si="73"/>
        <v>0.40438578102452016</v>
      </c>
      <c r="AX52">
        <v>0.5</v>
      </c>
      <c r="AY52">
        <f t="shared" si="74"/>
        <v>1266.1383002341593</v>
      </c>
      <c r="AZ52">
        <f t="shared" si="75"/>
        <v>31.623820529516532</v>
      </c>
      <c r="BA52">
        <f t="shared" si="76"/>
        <v>256.00416271262446</v>
      </c>
      <c r="BB52">
        <f t="shared" si="77"/>
        <v>2.5766395759043933E-2</v>
      </c>
      <c r="BC52">
        <f t="shared" si="78"/>
        <v>-1</v>
      </c>
      <c r="BD52" t="e">
        <f t="shared" si="79"/>
        <v>#DIV/0!</v>
      </c>
      <c r="BE52" t="s">
        <v>424</v>
      </c>
      <c r="BF52">
        <v>0</v>
      </c>
      <c r="BG52" t="e">
        <f t="shared" si="80"/>
        <v>#DIV/0!</v>
      </c>
      <c r="BH52" t="e">
        <f t="shared" si="81"/>
        <v>#DIV/0!</v>
      </c>
      <c r="BI52" t="e">
        <f t="shared" si="82"/>
        <v>#DIV/0!</v>
      </c>
      <c r="BJ52" t="e">
        <f t="shared" si="83"/>
        <v>#DIV/0!</v>
      </c>
      <c r="BK52">
        <f t="shared" si="84"/>
        <v>0.40438578102452016</v>
      </c>
      <c r="BL52" t="e">
        <f t="shared" si="85"/>
        <v>#DIV/0!</v>
      </c>
      <c r="BM52" t="e">
        <f t="shared" si="86"/>
        <v>#DIV/0!</v>
      </c>
      <c r="BN52" t="e">
        <f t="shared" si="87"/>
        <v>#DIV/0!</v>
      </c>
      <c r="BO52">
        <v>7882</v>
      </c>
      <c r="BP52">
        <v>290.00000000000011</v>
      </c>
      <c r="BQ52">
        <v>1456.81</v>
      </c>
      <c r="BR52">
        <v>155</v>
      </c>
      <c r="BS52">
        <v>10326.9</v>
      </c>
      <c r="BT52">
        <v>1451.36</v>
      </c>
      <c r="BU52">
        <v>5.45</v>
      </c>
      <c r="BV52">
        <v>300.00000000000011</v>
      </c>
      <c r="BW52">
        <v>24</v>
      </c>
      <c r="BX52">
        <v>1616.1058774851499</v>
      </c>
      <c r="BY52">
        <v>2.6092277769549481</v>
      </c>
      <c r="BZ52">
        <v>-170.13246210864881</v>
      </c>
      <c r="CA52">
        <v>2.3871384674766878</v>
      </c>
      <c r="CB52">
        <v>0.9945178431218783</v>
      </c>
      <c r="CC52">
        <v>-7.2835555061179268E-3</v>
      </c>
      <c r="CD52">
        <v>289.99999999999989</v>
      </c>
      <c r="CE52">
        <v>1454.9</v>
      </c>
      <c r="CF52">
        <v>885</v>
      </c>
      <c r="CG52">
        <v>10296.299999999999</v>
      </c>
      <c r="CH52">
        <v>1450.87</v>
      </c>
      <c r="CI52">
        <v>4.03</v>
      </c>
      <c r="CW52">
        <f t="shared" si="88"/>
        <v>1505.86</v>
      </c>
      <c r="CX52">
        <f t="shared" si="89"/>
        <v>1266.1383002341593</v>
      </c>
      <c r="CY52">
        <f t="shared" si="90"/>
        <v>0.84080744573476907</v>
      </c>
      <c r="CZ52">
        <f t="shared" si="91"/>
        <v>0.1611583702681042</v>
      </c>
      <c r="DA52">
        <v>6</v>
      </c>
      <c r="DB52">
        <v>0.5</v>
      </c>
      <c r="DC52" t="s">
        <v>426</v>
      </c>
      <c r="DD52">
        <v>2</v>
      </c>
      <c r="DE52">
        <v>1723133858</v>
      </c>
      <c r="DF52">
        <v>353.39</v>
      </c>
      <c r="DG52">
        <v>404.97199999999998</v>
      </c>
      <c r="DH52">
        <v>21.382100000000001</v>
      </c>
      <c r="DI52">
        <v>9.9106400000000008</v>
      </c>
      <c r="DJ52">
        <v>353.041</v>
      </c>
      <c r="DK52">
        <v>21.575099999999999</v>
      </c>
      <c r="DL52">
        <v>399.96800000000002</v>
      </c>
      <c r="DM52">
        <v>99.0381</v>
      </c>
      <c r="DN52">
        <v>0.10002900000000001</v>
      </c>
      <c r="DO52">
        <v>27.0397</v>
      </c>
      <c r="DP52">
        <v>26.4129</v>
      </c>
      <c r="DQ52">
        <v>999.9</v>
      </c>
      <c r="DR52">
        <v>0</v>
      </c>
      <c r="DS52">
        <v>0</v>
      </c>
      <c r="DT52">
        <v>10014.4</v>
      </c>
      <c r="DU52">
        <v>0</v>
      </c>
      <c r="DV52">
        <v>1937.94</v>
      </c>
      <c r="DW52">
        <v>-51.693600000000004</v>
      </c>
      <c r="DX52">
        <v>361.01</v>
      </c>
      <c r="DY52">
        <v>409.02600000000001</v>
      </c>
      <c r="DZ52">
        <v>11.503500000000001</v>
      </c>
      <c r="EA52">
        <v>404.97199999999998</v>
      </c>
      <c r="EB52">
        <v>9.9106400000000008</v>
      </c>
      <c r="EC52">
        <v>2.1208200000000001</v>
      </c>
      <c r="ED52">
        <v>0.98153199999999996</v>
      </c>
      <c r="EE52">
        <v>18.3764</v>
      </c>
      <c r="EF52">
        <v>6.6450800000000001</v>
      </c>
      <c r="EG52">
        <v>1505.86</v>
      </c>
      <c r="EH52">
        <v>0.97299500000000005</v>
      </c>
      <c r="EI52">
        <v>2.70047E-2</v>
      </c>
      <c r="EJ52">
        <v>0</v>
      </c>
      <c r="EK52">
        <v>960.49800000000005</v>
      </c>
      <c r="EL52">
        <v>4.9997100000000003</v>
      </c>
      <c r="EM52">
        <v>16856.400000000001</v>
      </c>
      <c r="EN52">
        <v>12670.4</v>
      </c>
      <c r="EO52">
        <v>45.561999999999998</v>
      </c>
      <c r="EP52">
        <v>48.561999999999998</v>
      </c>
      <c r="EQ52">
        <v>46.625</v>
      </c>
      <c r="ER52">
        <v>48.186999999999998</v>
      </c>
      <c r="ES52">
        <v>47.625</v>
      </c>
      <c r="ET52">
        <v>1460.33</v>
      </c>
      <c r="EU52">
        <v>40.53</v>
      </c>
      <c r="EV52">
        <v>0</v>
      </c>
      <c r="EW52">
        <v>447.5</v>
      </c>
      <c r="EX52">
        <v>0</v>
      </c>
      <c r="EY52">
        <v>962.57564000000002</v>
      </c>
      <c r="EZ52">
        <v>-16.88830772483271</v>
      </c>
      <c r="FA52">
        <v>-393.96923230174951</v>
      </c>
      <c r="FB52">
        <v>16818.308000000001</v>
      </c>
      <c r="FC52">
        <v>15</v>
      </c>
      <c r="FD52">
        <v>1723133889.5</v>
      </c>
      <c r="FE52" t="s">
        <v>725</v>
      </c>
      <c r="FF52">
        <v>1723133880.5</v>
      </c>
      <c r="FG52">
        <v>1723133889.5</v>
      </c>
      <c r="FH52">
        <v>11</v>
      </c>
      <c r="FI52">
        <v>0.111</v>
      </c>
      <c r="FJ52">
        <v>-3.2000000000000001E-2</v>
      </c>
      <c r="FK52">
        <v>0.34899999999999998</v>
      </c>
      <c r="FL52">
        <v>-0.193</v>
      </c>
      <c r="FM52">
        <v>405</v>
      </c>
      <c r="FN52">
        <v>10</v>
      </c>
      <c r="FO52">
        <v>0.03</v>
      </c>
      <c r="FP52">
        <v>0.01</v>
      </c>
      <c r="FQ52">
        <v>31.82439534266474</v>
      </c>
      <c r="FR52">
        <v>-0.38959126528217491</v>
      </c>
      <c r="FS52">
        <v>5.9976374461900427E-2</v>
      </c>
      <c r="FT52">
        <v>1</v>
      </c>
      <c r="FU52">
        <v>965.46035294117644</v>
      </c>
      <c r="FV52">
        <v>-19.441303169733558</v>
      </c>
      <c r="FW52">
        <v>2.873619701553781</v>
      </c>
      <c r="FX52">
        <v>-1</v>
      </c>
      <c r="FY52">
        <v>0.64886762107731022</v>
      </c>
      <c r="FZ52">
        <v>-4.7486506643293173E-2</v>
      </c>
      <c r="GA52">
        <v>6.9452970077127267E-3</v>
      </c>
      <c r="GB52">
        <v>1</v>
      </c>
      <c r="GC52">
        <v>2</v>
      </c>
      <c r="GD52">
        <v>2</v>
      </c>
      <c r="GE52" t="s">
        <v>428</v>
      </c>
      <c r="GF52">
        <v>3.0003899999999999</v>
      </c>
      <c r="GG52">
        <v>2.7397999999999998</v>
      </c>
      <c r="GH52">
        <v>8.1535300000000005E-2</v>
      </c>
      <c r="GI52">
        <v>8.9788000000000007E-2</v>
      </c>
      <c r="GJ52">
        <v>0.104311</v>
      </c>
      <c r="GK52">
        <v>5.7316600000000002E-2</v>
      </c>
      <c r="GL52">
        <v>24209.200000000001</v>
      </c>
      <c r="GM52">
        <v>21453.8</v>
      </c>
      <c r="GN52">
        <v>24232.3</v>
      </c>
      <c r="GO52">
        <v>22253.4</v>
      </c>
      <c r="GP52">
        <v>30510.1</v>
      </c>
      <c r="GQ52">
        <v>29253.599999999999</v>
      </c>
      <c r="GR52">
        <v>35052.1</v>
      </c>
      <c r="GS52">
        <v>31996.3</v>
      </c>
      <c r="GT52">
        <v>1.7173799999999999</v>
      </c>
      <c r="GU52">
        <v>1.9456800000000001</v>
      </c>
      <c r="GV52">
        <v>-1.33738E-2</v>
      </c>
      <c r="GW52">
        <v>0</v>
      </c>
      <c r="GX52">
        <v>26.631799999999998</v>
      </c>
      <c r="GY52">
        <v>999.9</v>
      </c>
      <c r="GZ52">
        <v>43</v>
      </c>
      <c r="HA52">
        <v>35.9</v>
      </c>
      <c r="HB52">
        <v>25.772300000000001</v>
      </c>
      <c r="HC52">
        <v>61.161499999999997</v>
      </c>
      <c r="HD52">
        <v>14.755599999999999</v>
      </c>
      <c r="HE52">
        <v>1</v>
      </c>
      <c r="HF52">
        <v>0.66774900000000004</v>
      </c>
      <c r="HG52">
        <v>5.1232899999999999</v>
      </c>
      <c r="HH52">
        <v>20.101700000000001</v>
      </c>
      <c r="HI52">
        <v>5.2511299999999999</v>
      </c>
      <c r="HJ52">
        <v>12.0579</v>
      </c>
      <c r="HK52">
        <v>4.9805000000000001</v>
      </c>
      <c r="HL52">
        <v>3.3010000000000002</v>
      </c>
      <c r="HM52">
        <v>9999</v>
      </c>
      <c r="HN52">
        <v>9999</v>
      </c>
      <c r="HO52">
        <v>9999</v>
      </c>
      <c r="HP52">
        <v>370.4</v>
      </c>
      <c r="HQ52">
        <v>3.4713700000000001E-3</v>
      </c>
      <c r="HR52">
        <v>3.0441299999999999E-3</v>
      </c>
      <c r="HS52">
        <v>-1.0108999999999999E-3</v>
      </c>
      <c r="HT52">
        <v>-1.14441E-3</v>
      </c>
      <c r="HU52">
        <v>7.7056800000000001E-4</v>
      </c>
      <c r="HV52">
        <v>-1.0032699999999999E-3</v>
      </c>
      <c r="HW52">
        <v>-4.6615600000000004E-3</v>
      </c>
      <c r="HX52">
        <v>7.5149500000000003E-4</v>
      </c>
      <c r="HY52">
        <v>5</v>
      </c>
      <c r="HZ52">
        <v>0</v>
      </c>
      <c r="IA52">
        <v>0</v>
      </c>
      <c r="IB52">
        <v>0</v>
      </c>
      <c r="IC52" t="s">
        <v>429</v>
      </c>
      <c r="ID52" t="s">
        <v>430</v>
      </c>
      <c r="IE52" t="s">
        <v>431</v>
      </c>
      <c r="IF52" t="s">
        <v>431</v>
      </c>
      <c r="IG52" t="s">
        <v>431</v>
      </c>
      <c r="IH52" t="s">
        <v>431</v>
      </c>
      <c r="II52">
        <v>0</v>
      </c>
      <c r="IJ52">
        <v>100</v>
      </c>
      <c r="IK52">
        <v>100</v>
      </c>
      <c r="IL52">
        <v>0.34899999999999998</v>
      </c>
      <c r="IM52">
        <v>-0.193</v>
      </c>
      <c r="IN52">
        <v>0.2373999999999796</v>
      </c>
      <c r="IO52">
        <v>0</v>
      </c>
      <c r="IP52">
        <v>0</v>
      </c>
      <c r="IQ52">
        <v>0</v>
      </c>
      <c r="IR52">
        <v>-0.16098999999999999</v>
      </c>
      <c r="IS52">
        <v>0</v>
      </c>
      <c r="IT52">
        <v>0</v>
      </c>
      <c r="IU52">
        <v>0</v>
      </c>
      <c r="IV52">
        <v>-1</v>
      </c>
      <c r="IW52">
        <v>-1</v>
      </c>
      <c r="IX52">
        <v>-1</v>
      </c>
      <c r="IY52">
        <v>-1</v>
      </c>
      <c r="IZ52">
        <v>7.1</v>
      </c>
      <c r="JA52">
        <v>6.9</v>
      </c>
      <c r="JB52">
        <v>1.03027</v>
      </c>
      <c r="JC52">
        <v>2.6696800000000001</v>
      </c>
      <c r="JD52">
        <v>1.5954600000000001</v>
      </c>
      <c r="JE52">
        <v>2.3095699999999999</v>
      </c>
      <c r="JF52">
        <v>1.54541</v>
      </c>
      <c r="JG52">
        <v>2.4511699999999998</v>
      </c>
      <c r="JH52">
        <v>37.122500000000002</v>
      </c>
      <c r="JI52">
        <v>15.2265</v>
      </c>
      <c r="JJ52">
        <v>18</v>
      </c>
      <c r="JK52">
        <v>390.101</v>
      </c>
      <c r="JL52">
        <v>603.58000000000004</v>
      </c>
      <c r="JM52">
        <v>21.052099999999999</v>
      </c>
      <c r="JN52">
        <v>35.216799999999999</v>
      </c>
      <c r="JO52">
        <v>30.001100000000001</v>
      </c>
      <c r="JP52">
        <v>35.415999999999997</v>
      </c>
      <c r="JQ52">
        <v>35.411900000000003</v>
      </c>
      <c r="JR52">
        <v>20.6526</v>
      </c>
      <c r="JS52">
        <v>57.8735</v>
      </c>
      <c r="JT52">
        <v>0</v>
      </c>
      <c r="JU52">
        <v>21.017099999999999</v>
      </c>
      <c r="JV52">
        <v>405</v>
      </c>
      <c r="JW52">
        <v>10.0321</v>
      </c>
      <c r="JX52">
        <v>98.813599999999994</v>
      </c>
      <c r="JY52">
        <v>97.609800000000007</v>
      </c>
    </row>
    <row r="53" spans="1:285" x14ac:dyDescent="0.35">
      <c r="A53">
        <v>10</v>
      </c>
      <c r="B53">
        <v>1723134270</v>
      </c>
      <c r="C53">
        <v>9148.4000000953674</v>
      </c>
      <c r="D53" t="s">
        <v>726</v>
      </c>
      <c r="E53" t="s">
        <v>727</v>
      </c>
      <c r="F53" t="s">
        <v>420</v>
      </c>
      <c r="G53" t="s">
        <v>699</v>
      </c>
      <c r="H53" t="s">
        <v>434</v>
      </c>
      <c r="I53" t="s">
        <v>682</v>
      </c>
      <c r="J53">
        <v>1723134270</v>
      </c>
      <c r="K53">
        <f t="shared" si="46"/>
        <v>6.2680432422303018E-3</v>
      </c>
      <c r="L53">
        <f t="shared" si="47"/>
        <v>6.2680432422303021</v>
      </c>
      <c r="M53">
        <f t="shared" si="48"/>
        <v>29.033326650748272</v>
      </c>
      <c r="N53">
        <f t="shared" si="49"/>
        <v>358.07400000000001</v>
      </c>
      <c r="O53">
        <f t="shared" si="50"/>
        <v>241.96519041630768</v>
      </c>
      <c r="P53">
        <f t="shared" si="51"/>
        <v>23.989701230843952</v>
      </c>
      <c r="Q53">
        <f t="shared" si="52"/>
        <v>35.501339113092001</v>
      </c>
      <c r="R53">
        <f t="shared" si="53"/>
        <v>0.46792830722481715</v>
      </c>
      <c r="S53">
        <f t="shared" si="54"/>
        <v>2.2448591489658893</v>
      </c>
      <c r="T53">
        <f t="shared" si="55"/>
        <v>0.41973418234074167</v>
      </c>
      <c r="U53">
        <f t="shared" si="56"/>
        <v>0.26624906893689582</v>
      </c>
      <c r="V53">
        <f t="shared" si="57"/>
        <v>242.67613845205085</v>
      </c>
      <c r="W53">
        <f t="shared" si="58"/>
        <v>26.767135368967391</v>
      </c>
      <c r="X53">
        <f t="shared" si="59"/>
        <v>26.8674</v>
      </c>
      <c r="Y53">
        <f t="shared" si="60"/>
        <v>3.5513800283585102</v>
      </c>
      <c r="Z53">
        <f t="shared" si="61"/>
        <v>58.964574790406857</v>
      </c>
      <c r="AA53">
        <f t="shared" si="62"/>
        <v>2.1131027128055999</v>
      </c>
      <c r="AB53">
        <f t="shared" si="63"/>
        <v>3.5836817620015937</v>
      </c>
      <c r="AC53">
        <f t="shared" si="64"/>
        <v>1.4382773155529103</v>
      </c>
      <c r="AD53">
        <f t="shared" si="65"/>
        <v>-276.42070698235631</v>
      </c>
      <c r="AE53">
        <f t="shared" si="66"/>
        <v>18.649928836257416</v>
      </c>
      <c r="AF53">
        <f t="shared" si="67"/>
        <v>1.791933174682609</v>
      </c>
      <c r="AG53">
        <f t="shared" si="68"/>
        <v>-13.302706519365429</v>
      </c>
      <c r="AH53">
        <v>0</v>
      </c>
      <c r="AI53">
        <v>0</v>
      </c>
      <c r="AJ53">
        <f t="shared" si="69"/>
        <v>1</v>
      </c>
      <c r="AK53">
        <f t="shared" si="70"/>
        <v>0</v>
      </c>
      <c r="AL53">
        <f t="shared" si="71"/>
        <v>52337.098825276655</v>
      </c>
      <c r="AM53" t="s">
        <v>424</v>
      </c>
      <c r="AN53">
        <v>0</v>
      </c>
      <c r="AO53">
        <v>0</v>
      </c>
      <c r="AP53">
        <v>0</v>
      </c>
      <c r="AQ53" t="e">
        <f t="shared" si="72"/>
        <v>#DIV/0!</v>
      </c>
      <c r="AR53">
        <v>-1</v>
      </c>
      <c r="AS53" t="s">
        <v>728</v>
      </c>
      <c r="AT53">
        <v>10321.1</v>
      </c>
      <c r="AU53">
        <v>912.36568000000011</v>
      </c>
      <c r="AV53">
        <v>1523.135148114515</v>
      </c>
      <c r="AW53">
        <f t="shared" si="73"/>
        <v>0.40099492738420806</v>
      </c>
      <c r="AX53">
        <v>0.5</v>
      </c>
      <c r="AY53">
        <f t="shared" si="74"/>
        <v>1266.1050002342233</v>
      </c>
      <c r="AZ53">
        <f t="shared" si="75"/>
        <v>29.033326650748272</v>
      </c>
      <c r="BA53">
        <f t="shared" si="76"/>
        <v>253.85084131485254</v>
      </c>
      <c r="BB53">
        <f t="shared" si="77"/>
        <v>2.3721039443957849E-2</v>
      </c>
      <c r="BC53">
        <f t="shared" si="78"/>
        <v>-1</v>
      </c>
      <c r="BD53" t="e">
        <f t="shared" si="79"/>
        <v>#DIV/0!</v>
      </c>
      <c r="BE53" t="s">
        <v>424</v>
      </c>
      <c r="BF53">
        <v>0</v>
      </c>
      <c r="BG53" t="e">
        <f t="shared" si="80"/>
        <v>#DIV/0!</v>
      </c>
      <c r="BH53" t="e">
        <f t="shared" si="81"/>
        <v>#DIV/0!</v>
      </c>
      <c r="BI53" t="e">
        <f t="shared" si="82"/>
        <v>#DIV/0!</v>
      </c>
      <c r="BJ53" t="e">
        <f t="shared" si="83"/>
        <v>#DIV/0!</v>
      </c>
      <c r="BK53">
        <f t="shared" si="84"/>
        <v>0.40099492738420806</v>
      </c>
      <c r="BL53" t="e">
        <f t="shared" si="85"/>
        <v>#DIV/0!</v>
      </c>
      <c r="BM53" t="e">
        <f t="shared" si="86"/>
        <v>#DIV/0!</v>
      </c>
      <c r="BN53" t="e">
        <f t="shared" si="87"/>
        <v>#DIV/0!</v>
      </c>
      <c r="BO53">
        <v>7883</v>
      </c>
      <c r="BP53">
        <v>290.00000000000011</v>
      </c>
      <c r="BQ53">
        <v>1381.52</v>
      </c>
      <c r="BR53">
        <v>145</v>
      </c>
      <c r="BS53">
        <v>10321.1</v>
      </c>
      <c r="BT53">
        <v>1378.09</v>
      </c>
      <c r="BU53">
        <v>3.43</v>
      </c>
      <c r="BV53">
        <v>300.00000000000011</v>
      </c>
      <c r="BW53">
        <v>24</v>
      </c>
      <c r="BX53">
        <v>1523.135148114515</v>
      </c>
      <c r="BY53">
        <v>2.3115795006207169</v>
      </c>
      <c r="BZ53">
        <v>-149.7023953480508</v>
      </c>
      <c r="CA53">
        <v>2.113159008883521</v>
      </c>
      <c r="CB53">
        <v>0.99445184423707456</v>
      </c>
      <c r="CC53">
        <v>-7.2794180200222497E-3</v>
      </c>
      <c r="CD53">
        <v>289.99999999999989</v>
      </c>
      <c r="CE53">
        <v>1379.32</v>
      </c>
      <c r="CF53">
        <v>795</v>
      </c>
      <c r="CG53">
        <v>10290</v>
      </c>
      <c r="CH53">
        <v>1377.65</v>
      </c>
      <c r="CI53">
        <v>1.67</v>
      </c>
      <c r="CW53">
        <f t="shared" si="88"/>
        <v>1505.82</v>
      </c>
      <c r="CX53">
        <f t="shared" si="89"/>
        <v>1266.1050002342233</v>
      </c>
      <c r="CY53">
        <f t="shared" si="90"/>
        <v>0.84080766641047622</v>
      </c>
      <c r="CZ53">
        <f t="shared" si="91"/>
        <v>0.16115879617221904</v>
      </c>
      <c r="DA53">
        <v>6</v>
      </c>
      <c r="DB53">
        <v>0.5</v>
      </c>
      <c r="DC53" t="s">
        <v>426</v>
      </c>
      <c r="DD53">
        <v>2</v>
      </c>
      <c r="DE53">
        <v>1723134270</v>
      </c>
      <c r="DF53">
        <v>358.07400000000001</v>
      </c>
      <c r="DG53">
        <v>405.00400000000002</v>
      </c>
      <c r="DH53">
        <v>21.313199999999998</v>
      </c>
      <c r="DI53">
        <v>12.1089</v>
      </c>
      <c r="DJ53">
        <v>357.71800000000002</v>
      </c>
      <c r="DK53">
        <v>21.5002</v>
      </c>
      <c r="DL53">
        <v>399.88600000000002</v>
      </c>
      <c r="DM53">
        <v>99.045100000000005</v>
      </c>
      <c r="DN53">
        <v>0.100158</v>
      </c>
      <c r="DO53">
        <v>27.0215</v>
      </c>
      <c r="DP53">
        <v>26.8674</v>
      </c>
      <c r="DQ53">
        <v>999.9</v>
      </c>
      <c r="DR53">
        <v>0</v>
      </c>
      <c r="DS53">
        <v>0</v>
      </c>
      <c r="DT53">
        <v>9993.75</v>
      </c>
      <c r="DU53">
        <v>0</v>
      </c>
      <c r="DV53">
        <v>1137.33</v>
      </c>
      <c r="DW53">
        <v>-46.937800000000003</v>
      </c>
      <c r="DX53">
        <v>365.86200000000002</v>
      </c>
      <c r="DY53">
        <v>409.96899999999999</v>
      </c>
      <c r="DZ53">
        <v>9.1987400000000008</v>
      </c>
      <c r="EA53">
        <v>405.00400000000002</v>
      </c>
      <c r="EB53">
        <v>12.1089</v>
      </c>
      <c r="EC53">
        <v>2.1104099999999999</v>
      </c>
      <c r="ED53">
        <v>1.1993199999999999</v>
      </c>
      <c r="EE53">
        <v>18.297999999999998</v>
      </c>
      <c r="EF53">
        <v>9.59314</v>
      </c>
      <c r="EG53">
        <v>1505.82</v>
      </c>
      <c r="EH53">
        <v>0.97298700000000005</v>
      </c>
      <c r="EI53">
        <v>2.7013100000000002E-2</v>
      </c>
      <c r="EJ53">
        <v>0</v>
      </c>
      <c r="EK53">
        <v>910.08399999999995</v>
      </c>
      <c r="EL53">
        <v>4.9997100000000003</v>
      </c>
      <c r="EM53">
        <v>14955.9</v>
      </c>
      <c r="EN53">
        <v>12670.1</v>
      </c>
      <c r="EO53">
        <v>47.25</v>
      </c>
      <c r="EP53">
        <v>51.125</v>
      </c>
      <c r="EQ53">
        <v>48.5</v>
      </c>
      <c r="ER53">
        <v>50.25</v>
      </c>
      <c r="ES53">
        <v>49.311999999999998</v>
      </c>
      <c r="ET53">
        <v>1460.28</v>
      </c>
      <c r="EU53">
        <v>40.54</v>
      </c>
      <c r="EV53">
        <v>0</v>
      </c>
      <c r="EW53">
        <v>411.5</v>
      </c>
      <c r="EX53">
        <v>0</v>
      </c>
      <c r="EY53">
        <v>912.36568000000011</v>
      </c>
      <c r="EZ53">
        <v>-20.771153882249521</v>
      </c>
      <c r="FA53">
        <v>-10174.23078881296</v>
      </c>
      <c r="FB53">
        <v>16305.592000000001</v>
      </c>
      <c r="FC53">
        <v>15</v>
      </c>
      <c r="FD53">
        <v>1723134305</v>
      </c>
      <c r="FE53" t="s">
        <v>729</v>
      </c>
      <c r="FF53">
        <v>1723134296.5</v>
      </c>
      <c r="FG53">
        <v>1723134305</v>
      </c>
      <c r="FH53">
        <v>12</v>
      </c>
      <c r="FI53">
        <v>7.0000000000000001E-3</v>
      </c>
      <c r="FJ53">
        <v>5.0000000000000001E-3</v>
      </c>
      <c r="FK53">
        <v>0.35599999999999998</v>
      </c>
      <c r="FL53">
        <v>-0.187</v>
      </c>
      <c r="FM53">
        <v>405</v>
      </c>
      <c r="FN53">
        <v>12</v>
      </c>
      <c r="FO53">
        <v>0.04</v>
      </c>
      <c r="FP53">
        <v>0.01</v>
      </c>
      <c r="FQ53">
        <v>29.24678163021353</v>
      </c>
      <c r="FR53">
        <v>-0.80410068991485806</v>
      </c>
      <c r="FS53">
        <v>0.11790164103362651</v>
      </c>
      <c r="FT53">
        <v>1</v>
      </c>
      <c r="FU53">
        <v>915.14155999999991</v>
      </c>
      <c r="FV53">
        <v>-20.75667707074388</v>
      </c>
      <c r="FW53">
        <v>3.005339855390738</v>
      </c>
      <c r="FX53">
        <v>-1</v>
      </c>
      <c r="FY53">
        <v>0.45643237445912083</v>
      </c>
      <c r="FZ53">
        <v>-5.4103063630409447E-3</v>
      </c>
      <c r="GA53">
        <v>1.307520364109932E-3</v>
      </c>
      <c r="GB53">
        <v>1</v>
      </c>
      <c r="GC53">
        <v>2</v>
      </c>
      <c r="GD53">
        <v>2</v>
      </c>
      <c r="GE53" t="s">
        <v>428</v>
      </c>
      <c r="GF53">
        <v>3.0005999999999999</v>
      </c>
      <c r="GG53">
        <v>2.7397399999999998</v>
      </c>
      <c r="GH53">
        <v>8.2238699999999998E-2</v>
      </c>
      <c r="GI53">
        <v>8.9651499999999995E-2</v>
      </c>
      <c r="GJ53">
        <v>0.103878</v>
      </c>
      <c r="GK53">
        <v>6.6890699999999997E-2</v>
      </c>
      <c r="GL53">
        <v>24154.6</v>
      </c>
      <c r="GM53">
        <v>21422.799999999999</v>
      </c>
      <c r="GN53">
        <v>24199.1</v>
      </c>
      <c r="GO53">
        <v>22221.1</v>
      </c>
      <c r="GP53">
        <v>30483.8</v>
      </c>
      <c r="GQ53">
        <v>28915.1</v>
      </c>
      <c r="GR53">
        <v>35002.400000000001</v>
      </c>
      <c r="GS53">
        <v>31952.2</v>
      </c>
      <c r="GT53">
        <v>1.7119</v>
      </c>
      <c r="GU53">
        <v>1.9656</v>
      </c>
      <c r="GV53">
        <v>-2.7507500000000001E-2</v>
      </c>
      <c r="GW53">
        <v>0</v>
      </c>
      <c r="GX53">
        <v>27.3172</v>
      </c>
      <c r="GY53">
        <v>999.9</v>
      </c>
      <c r="GZ53">
        <v>42.9</v>
      </c>
      <c r="HA53">
        <v>35.9</v>
      </c>
      <c r="HB53">
        <v>25.712900000000001</v>
      </c>
      <c r="HC53">
        <v>61.511600000000001</v>
      </c>
      <c r="HD53">
        <v>14.867800000000001</v>
      </c>
      <c r="HE53">
        <v>1</v>
      </c>
      <c r="HF53">
        <v>0.74360499999999996</v>
      </c>
      <c r="HG53">
        <v>7.7170500000000004</v>
      </c>
      <c r="HH53">
        <v>20.012799999999999</v>
      </c>
      <c r="HI53">
        <v>5.2488900000000003</v>
      </c>
      <c r="HJ53">
        <v>12.058199999999999</v>
      </c>
      <c r="HK53">
        <v>4.9795499999999997</v>
      </c>
      <c r="HL53">
        <v>3.3002500000000001</v>
      </c>
      <c r="HM53">
        <v>9999</v>
      </c>
      <c r="HN53">
        <v>9999</v>
      </c>
      <c r="HO53">
        <v>9999</v>
      </c>
      <c r="HP53">
        <v>370.5</v>
      </c>
      <c r="HQ53">
        <v>3.4294099999999999E-3</v>
      </c>
      <c r="HR53">
        <v>3.04032E-3</v>
      </c>
      <c r="HS53">
        <v>-1.0528600000000001E-3</v>
      </c>
      <c r="HT53">
        <v>-1.07956E-3</v>
      </c>
      <c r="HU53">
        <v>7.6675400000000002E-4</v>
      </c>
      <c r="HV53">
        <v>-9.4985999999999996E-4</v>
      </c>
      <c r="HW53">
        <v>-4.6920699999999996E-3</v>
      </c>
      <c r="HX53">
        <v>7.5531000000000003E-4</v>
      </c>
      <c r="HY53">
        <v>5</v>
      </c>
      <c r="HZ53">
        <v>0</v>
      </c>
      <c r="IA53">
        <v>0</v>
      </c>
      <c r="IB53">
        <v>0</v>
      </c>
      <c r="IC53" t="s">
        <v>429</v>
      </c>
      <c r="ID53" t="s">
        <v>430</v>
      </c>
      <c r="IE53" t="s">
        <v>431</v>
      </c>
      <c r="IF53" t="s">
        <v>431</v>
      </c>
      <c r="IG53" t="s">
        <v>431</v>
      </c>
      <c r="IH53" t="s">
        <v>431</v>
      </c>
      <c r="II53">
        <v>0</v>
      </c>
      <c r="IJ53">
        <v>100</v>
      </c>
      <c r="IK53">
        <v>100</v>
      </c>
      <c r="IL53">
        <v>0.35599999999999998</v>
      </c>
      <c r="IM53">
        <v>-0.187</v>
      </c>
      <c r="IN53">
        <v>0.34852380952378331</v>
      </c>
      <c r="IO53">
        <v>0</v>
      </c>
      <c r="IP53">
        <v>0</v>
      </c>
      <c r="IQ53">
        <v>0</v>
      </c>
      <c r="IR53">
        <v>-0.19256190476190579</v>
      </c>
      <c r="IS53">
        <v>0</v>
      </c>
      <c r="IT53">
        <v>0</v>
      </c>
      <c r="IU53">
        <v>0</v>
      </c>
      <c r="IV53">
        <v>-1</v>
      </c>
      <c r="IW53">
        <v>-1</v>
      </c>
      <c r="IX53">
        <v>-1</v>
      </c>
      <c r="IY53">
        <v>-1</v>
      </c>
      <c r="IZ53">
        <v>6.5</v>
      </c>
      <c r="JA53">
        <v>6.3</v>
      </c>
      <c r="JB53">
        <v>1.03149</v>
      </c>
      <c r="JC53">
        <v>2.677</v>
      </c>
      <c r="JD53">
        <v>1.5954600000000001</v>
      </c>
      <c r="JE53">
        <v>2.3107899999999999</v>
      </c>
      <c r="JF53">
        <v>1.54541</v>
      </c>
      <c r="JG53">
        <v>2.33643</v>
      </c>
      <c r="JH53">
        <v>37.122500000000002</v>
      </c>
      <c r="JI53">
        <v>14.998900000000001</v>
      </c>
      <c r="JJ53">
        <v>18</v>
      </c>
      <c r="JK53">
        <v>391.21499999999997</v>
      </c>
      <c r="JL53">
        <v>627.56399999999996</v>
      </c>
      <c r="JM53">
        <v>18.906600000000001</v>
      </c>
      <c r="JN53">
        <v>35.943899999999999</v>
      </c>
      <c r="JO53">
        <v>30.001799999999999</v>
      </c>
      <c r="JP53">
        <v>36.144199999999998</v>
      </c>
      <c r="JQ53">
        <v>36.158299999999997</v>
      </c>
      <c r="JR53">
        <v>20.679099999999998</v>
      </c>
      <c r="JS53">
        <v>52.235799999999998</v>
      </c>
      <c r="JT53">
        <v>0</v>
      </c>
      <c r="JU53">
        <v>18.900300000000001</v>
      </c>
      <c r="JV53">
        <v>405</v>
      </c>
      <c r="JW53">
        <v>11.913</v>
      </c>
      <c r="JX53">
        <v>98.675399999999996</v>
      </c>
      <c r="JY53">
        <v>97.472200000000001</v>
      </c>
    </row>
    <row r="54" spans="1:285" x14ac:dyDescent="0.35">
      <c r="A54">
        <v>10</v>
      </c>
      <c r="B54">
        <v>1723138415.0999999</v>
      </c>
      <c r="C54">
        <v>13293.5</v>
      </c>
      <c r="D54" t="s">
        <v>730</v>
      </c>
      <c r="E54" t="s">
        <v>731</v>
      </c>
      <c r="F54" t="s">
        <v>420</v>
      </c>
      <c r="G54" t="s">
        <v>681</v>
      </c>
      <c r="H54" t="s">
        <v>422</v>
      </c>
      <c r="I54" t="s">
        <v>682</v>
      </c>
      <c r="J54">
        <v>1723138415.0999999</v>
      </c>
      <c r="K54">
        <f t="shared" si="46"/>
        <v>1.2941997305686227E-2</v>
      </c>
      <c r="L54">
        <f t="shared" si="47"/>
        <v>12.941997305686227</v>
      </c>
      <c r="M54">
        <f t="shared" si="48"/>
        <v>39.748980280822735</v>
      </c>
      <c r="N54">
        <f t="shared" si="49"/>
        <v>338.79599999999999</v>
      </c>
      <c r="O54">
        <f t="shared" si="50"/>
        <v>272.74246805714773</v>
      </c>
      <c r="P54">
        <f t="shared" si="51"/>
        <v>27.040248768957486</v>
      </c>
      <c r="Q54">
        <f t="shared" si="52"/>
        <v>33.588931665780002</v>
      </c>
      <c r="R54">
        <f t="shared" si="53"/>
        <v>1.3575155268620878</v>
      </c>
      <c r="S54">
        <f t="shared" si="54"/>
        <v>2.2450008709552893</v>
      </c>
      <c r="T54">
        <f t="shared" si="55"/>
        <v>1.0215950711099255</v>
      </c>
      <c r="U54">
        <f t="shared" si="56"/>
        <v>0.66167915020192603</v>
      </c>
      <c r="V54">
        <f t="shared" si="57"/>
        <v>347.43360631794985</v>
      </c>
      <c r="W54">
        <f t="shared" si="58"/>
        <v>25.335706568441957</v>
      </c>
      <c r="X54">
        <f t="shared" si="59"/>
        <v>25.914000000000001</v>
      </c>
      <c r="Y54">
        <f t="shared" si="60"/>
        <v>3.3571252767308555</v>
      </c>
      <c r="Z54">
        <f t="shared" si="61"/>
        <v>59.611105605752869</v>
      </c>
      <c r="AA54">
        <f t="shared" si="62"/>
        <v>2.1359461755365001</v>
      </c>
      <c r="AB54">
        <f t="shared" si="63"/>
        <v>3.5831346421636696</v>
      </c>
      <c r="AC54">
        <f t="shared" si="64"/>
        <v>1.2211791011943554</v>
      </c>
      <c r="AD54">
        <f t="shared" si="65"/>
        <v>-570.74208118076263</v>
      </c>
      <c r="AE54">
        <f t="shared" si="66"/>
        <v>133.7287948365146</v>
      </c>
      <c r="AF54">
        <f t="shared" si="67"/>
        <v>12.786910508456337</v>
      </c>
      <c r="AG54">
        <f t="shared" si="68"/>
        <v>-76.792769517841833</v>
      </c>
      <c r="AH54">
        <v>0</v>
      </c>
      <c r="AI54">
        <v>0</v>
      </c>
      <c r="AJ54">
        <f t="shared" si="69"/>
        <v>1</v>
      </c>
      <c r="AK54">
        <f t="shared" si="70"/>
        <v>0</v>
      </c>
      <c r="AL54">
        <f t="shared" si="71"/>
        <v>52342.140825382165</v>
      </c>
      <c r="AM54" t="s">
        <v>424</v>
      </c>
      <c r="AN54">
        <v>0</v>
      </c>
      <c r="AO54">
        <v>0</v>
      </c>
      <c r="AP54">
        <v>0</v>
      </c>
      <c r="AQ54" t="e">
        <f t="shared" si="72"/>
        <v>#DIV/0!</v>
      </c>
      <c r="AR54">
        <v>-1</v>
      </c>
      <c r="AS54" t="s">
        <v>732</v>
      </c>
      <c r="AT54">
        <v>10250.200000000001</v>
      </c>
      <c r="AU54">
        <v>928.84276</v>
      </c>
      <c r="AV54">
        <v>1397.6518358749049</v>
      </c>
      <c r="AW54">
        <f t="shared" si="73"/>
        <v>0.33542622264109068</v>
      </c>
      <c r="AX54">
        <v>0.5</v>
      </c>
      <c r="AY54">
        <f t="shared" si="74"/>
        <v>1817.3502001647407</v>
      </c>
      <c r="AZ54">
        <f t="shared" si="75"/>
        <v>39.748980280822735</v>
      </c>
      <c r="BA54">
        <f t="shared" si="76"/>
        <v>304.7934564286445</v>
      </c>
      <c r="BB54">
        <f t="shared" si="77"/>
        <v>2.2422194840118811E-2</v>
      </c>
      <c r="BC54">
        <f t="shared" si="78"/>
        <v>-1</v>
      </c>
      <c r="BD54" t="e">
        <f t="shared" si="79"/>
        <v>#DIV/0!</v>
      </c>
      <c r="BE54" t="s">
        <v>424</v>
      </c>
      <c r="BF54">
        <v>0</v>
      </c>
      <c r="BG54" t="e">
        <f t="shared" si="80"/>
        <v>#DIV/0!</v>
      </c>
      <c r="BH54" t="e">
        <f t="shared" si="81"/>
        <v>#DIV/0!</v>
      </c>
      <c r="BI54" t="e">
        <f t="shared" si="82"/>
        <v>#DIV/0!</v>
      </c>
      <c r="BJ54" t="e">
        <f t="shared" si="83"/>
        <v>#DIV/0!</v>
      </c>
      <c r="BK54">
        <f t="shared" si="84"/>
        <v>0.33542622264109062</v>
      </c>
      <c r="BL54" t="e">
        <f t="shared" si="85"/>
        <v>#DIV/0!</v>
      </c>
      <c r="BM54" t="e">
        <f t="shared" si="86"/>
        <v>#DIV/0!</v>
      </c>
      <c r="BN54" t="e">
        <f t="shared" si="87"/>
        <v>#DIV/0!</v>
      </c>
      <c r="BO54">
        <v>7884</v>
      </c>
      <c r="BP54">
        <v>290.00000000000011</v>
      </c>
      <c r="BQ54">
        <v>1253.53</v>
      </c>
      <c r="BR54">
        <v>135</v>
      </c>
      <c r="BS54">
        <v>10250.200000000001</v>
      </c>
      <c r="BT54">
        <v>1251.25</v>
      </c>
      <c r="BU54">
        <v>2.2799999999999998</v>
      </c>
      <c r="BV54">
        <v>300.00000000000011</v>
      </c>
      <c r="BW54">
        <v>24</v>
      </c>
      <c r="BX54">
        <v>1397.6518358749049</v>
      </c>
      <c r="BY54">
        <v>2.277831887478011</v>
      </c>
      <c r="BZ54">
        <v>-150.06569677042091</v>
      </c>
      <c r="CA54">
        <v>2.089472584512492</v>
      </c>
      <c r="CB54">
        <v>0.99460094940647625</v>
      </c>
      <c r="CC54">
        <v>-6.6744647385984512E-3</v>
      </c>
      <c r="CD54">
        <v>289.99999999999989</v>
      </c>
      <c r="CE54">
        <v>1249.98</v>
      </c>
      <c r="CF54">
        <v>735</v>
      </c>
      <c r="CG54">
        <v>10223.200000000001</v>
      </c>
      <c r="CH54">
        <v>1250.8599999999999</v>
      </c>
      <c r="CI54">
        <v>-0.88</v>
      </c>
      <c r="CW54">
        <f t="shared" si="88"/>
        <v>2162.0500000000002</v>
      </c>
      <c r="CX54">
        <f t="shared" si="89"/>
        <v>1817.3502001647407</v>
      </c>
      <c r="CY54">
        <f t="shared" si="90"/>
        <v>0.84056807204492989</v>
      </c>
      <c r="CZ54">
        <f t="shared" si="91"/>
        <v>0.16069637904671485</v>
      </c>
      <c r="DA54">
        <v>6</v>
      </c>
      <c r="DB54">
        <v>0.5</v>
      </c>
      <c r="DC54" t="s">
        <v>426</v>
      </c>
      <c r="DD54">
        <v>2</v>
      </c>
      <c r="DE54">
        <v>1723138415.0999999</v>
      </c>
      <c r="DF54">
        <v>338.79599999999999</v>
      </c>
      <c r="DG54">
        <v>404.976</v>
      </c>
      <c r="DH54">
        <v>21.5443</v>
      </c>
      <c r="DI54">
        <v>2.5554299999999999</v>
      </c>
      <c r="DJ54">
        <v>338.44799999999998</v>
      </c>
      <c r="DK54">
        <v>21.7073</v>
      </c>
      <c r="DL54">
        <v>400.12400000000002</v>
      </c>
      <c r="DM54">
        <v>99.041899999999998</v>
      </c>
      <c r="DN54">
        <v>0.10015499999999999</v>
      </c>
      <c r="DO54">
        <v>27.018899999999999</v>
      </c>
      <c r="DP54">
        <v>25.914000000000001</v>
      </c>
      <c r="DQ54">
        <v>999.9</v>
      </c>
      <c r="DR54">
        <v>0</v>
      </c>
      <c r="DS54">
        <v>0</v>
      </c>
      <c r="DT54">
        <v>9995</v>
      </c>
      <c r="DU54">
        <v>0</v>
      </c>
      <c r="DV54">
        <v>1816.42</v>
      </c>
      <c r="DW54">
        <v>-66.172600000000003</v>
      </c>
      <c r="DX54">
        <v>346.255</v>
      </c>
      <c r="DY54">
        <v>406.01400000000001</v>
      </c>
      <c r="DZ54">
        <v>18.964600000000001</v>
      </c>
      <c r="EA54">
        <v>404.976</v>
      </c>
      <c r="EB54">
        <v>2.5554299999999999</v>
      </c>
      <c r="EC54">
        <v>2.1313800000000001</v>
      </c>
      <c r="ED54">
        <v>0.25309500000000001</v>
      </c>
      <c r="EE54">
        <v>18.4557</v>
      </c>
      <c r="EF54">
        <v>-11.6066</v>
      </c>
      <c r="EG54">
        <v>2162.0500000000002</v>
      </c>
      <c r="EH54">
        <v>0.98102</v>
      </c>
      <c r="EI54">
        <v>1.8979800000000002E-2</v>
      </c>
      <c r="EJ54">
        <v>0</v>
      </c>
      <c r="EK54">
        <v>926.29899999999998</v>
      </c>
      <c r="EL54">
        <v>4.9997100000000003</v>
      </c>
      <c r="EM54">
        <v>22287</v>
      </c>
      <c r="EN54">
        <v>18257.5</v>
      </c>
      <c r="EO54">
        <v>45.811999999999998</v>
      </c>
      <c r="EP54">
        <v>46.5</v>
      </c>
      <c r="EQ54">
        <v>46</v>
      </c>
      <c r="ER54">
        <v>46.186999999999998</v>
      </c>
      <c r="ES54">
        <v>47.5</v>
      </c>
      <c r="ET54">
        <v>2116.11</v>
      </c>
      <c r="EU54">
        <v>40.94</v>
      </c>
      <c r="EV54">
        <v>0</v>
      </c>
      <c r="EW54">
        <v>4144.7000000476837</v>
      </c>
      <c r="EX54">
        <v>0</v>
      </c>
      <c r="EY54">
        <v>928.84276</v>
      </c>
      <c r="EZ54">
        <v>-25.104153799387841</v>
      </c>
      <c r="FA54">
        <v>1059.246154593543</v>
      </c>
      <c r="FB54">
        <v>22268.988000000001</v>
      </c>
      <c r="FC54">
        <v>15</v>
      </c>
      <c r="FD54">
        <v>1723138455.5999999</v>
      </c>
      <c r="FE54" t="s">
        <v>733</v>
      </c>
      <c r="FF54">
        <v>1723138444.5999999</v>
      </c>
      <c r="FG54">
        <v>1723138455.5999999</v>
      </c>
      <c r="FH54">
        <v>13</v>
      </c>
      <c r="FI54">
        <v>-8.0000000000000002E-3</v>
      </c>
      <c r="FJ54">
        <v>2.5000000000000001E-2</v>
      </c>
      <c r="FK54">
        <v>0.34799999999999998</v>
      </c>
      <c r="FL54">
        <v>-0.16300000000000001</v>
      </c>
      <c r="FM54">
        <v>405</v>
      </c>
      <c r="FN54">
        <v>3</v>
      </c>
      <c r="FO54">
        <v>0.03</v>
      </c>
      <c r="FP54">
        <v>0.01</v>
      </c>
      <c r="FQ54">
        <v>39.610686483692142</v>
      </c>
      <c r="FR54">
        <v>0.48585387376000422</v>
      </c>
      <c r="FS54">
        <v>7.7966735007662644E-2</v>
      </c>
      <c r="FT54">
        <v>1</v>
      </c>
      <c r="FU54">
        <v>932.59252941176476</v>
      </c>
      <c r="FV54">
        <v>-25.1537104106547</v>
      </c>
      <c r="FW54">
        <v>3.7112241960636889</v>
      </c>
      <c r="FX54">
        <v>-1</v>
      </c>
      <c r="FY54">
        <v>1.272987822542583</v>
      </c>
      <c r="FZ54">
        <v>-4.9578102580839639E-2</v>
      </c>
      <c r="GA54">
        <v>7.2851916378395771E-3</v>
      </c>
      <c r="GB54">
        <v>1</v>
      </c>
      <c r="GC54">
        <v>2</v>
      </c>
      <c r="GD54">
        <v>2</v>
      </c>
      <c r="GE54" t="s">
        <v>428</v>
      </c>
      <c r="GF54">
        <v>2.99953</v>
      </c>
      <c r="GG54">
        <v>2.73976</v>
      </c>
      <c r="GH54">
        <v>7.93098E-2</v>
      </c>
      <c r="GI54">
        <v>9.0232999999999994E-2</v>
      </c>
      <c r="GJ54">
        <v>0.10533099999999999</v>
      </c>
      <c r="GK54">
        <v>1.8206900000000002E-2</v>
      </c>
      <c r="GL54">
        <v>24382.1</v>
      </c>
      <c r="GM54">
        <v>21546</v>
      </c>
      <c r="GN54">
        <v>24337</v>
      </c>
      <c r="GO54">
        <v>22350.1</v>
      </c>
      <c r="GP54">
        <v>30604.1</v>
      </c>
      <c r="GQ54">
        <v>30598.1</v>
      </c>
      <c r="GR54">
        <v>35208.5</v>
      </c>
      <c r="GS54">
        <v>32129.3</v>
      </c>
      <c r="GT54">
        <v>1.7414799999999999</v>
      </c>
      <c r="GU54">
        <v>1.96465</v>
      </c>
      <c r="GV54">
        <v>6.5863099999999997E-3</v>
      </c>
      <c r="GW54">
        <v>0</v>
      </c>
      <c r="GX54">
        <v>25.806100000000001</v>
      </c>
      <c r="GY54">
        <v>999.9</v>
      </c>
      <c r="GZ54">
        <v>37.700000000000003</v>
      </c>
      <c r="HA54">
        <v>41.4</v>
      </c>
      <c r="HB54">
        <v>30.402000000000001</v>
      </c>
      <c r="HC54">
        <v>60.2943</v>
      </c>
      <c r="HD54">
        <v>17.8325</v>
      </c>
      <c r="HE54">
        <v>1</v>
      </c>
      <c r="HF54">
        <v>0.44984000000000002</v>
      </c>
      <c r="HG54">
        <v>2.36252</v>
      </c>
      <c r="HH54">
        <v>20.1555</v>
      </c>
      <c r="HI54">
        <v>5.2482899999999999</v>
      </c>
      <c r="HJ54">
        <v>12.057700000000001</v>
      </c>
      <c r="HK54">
        <v>4.9814999999999996</v>
      </c>
      <c r="HL54">
        <v>3.3010000000000002</v>
      </c>
      <c r="HM54">
        <v>9999</v>
      </c>
      <c r="HN54">
        <v>9999</v>
      </c>
      <c r="HO54">
        <v>9999</v>
      </c>
      <c r="HP54">
        <v>371.7</v>
      </c>
      <c r="HQ54">
        <v>3.3569300000000002E-3</v>
      </c>
      <c r="HR54">
        <v>3.0517600000000001E-3</v>
      </c>
      <c r="HS54">
        <v>-9.0789799999999997E-4</v>
      </c>
      <c r="HT54">
        <v>-1.0681200000000001E-3</v>
      </c>
      <c r="HU54">
        <v>9.0026799999999997E-4</v>
      </c>
      <c r="HV54">
        <v>-1.06431E-3</v>
      </c>
      <c r="HW54">
        <v>-4.6005300000000002E-3</v>
      </c>
      <c r="HX54">
        <v>7.2097800000000005E-4</v>
      </c>
      <c r="HY54">
        <v>5</v>
      </c>
      <c r="HZ54">
        <v>0</v>
      </c>
      <c r="IA54">
        <v>0</v>
      </c>
      <c r="IB54">
        <v>0</v>
      </c>
      <c r="IC54" t="s">
        <v>429</v>
      </c>
      <c r="ID54" t="s">
        <v>430</v>
      </c>
      <c r="IE54" t="s">
        <v>431</v>
      </c>
      <c r="IF54" t="s">
        <v>431</v>
      </c>
      <c r="IG54" t="s">
        <v>431</v>
      </c>
      <c r="IH54" t="s">
        <v>431</v>
      </c>
      <c r="II54">
        <v>0</v>
      </c>
      <c r="IJ54">
        <v>100</v>
      </c>
      <c r="IK54">
        <v>100</v>
      </c>
      <c r="IL54">
        <v>0.34799999999999998</v>
      </c>
      <c r="IM54">
        <v>-0.16300000000000001</v>
      </c>
      <c r="IN54">
        <v>0.3557619047618914</v>
      </c>
      <c r="IO54">
        <v>0</v>
      </c>
      <c r="IP54">
        <v>0</v>
      </c>
      <c r="IQ54">
        <v>0</v>
      </c>
      <c r="IR54">
        <v>-0.18724999999999881</v>
      </c>
      <c r="IS54">
        <v>0</v>
      </c>
      <c r="IT54">
        <v>0</v>
      </c>
      <c r="IU54">
        <v>0</v>
      </c>
      <c r="IV54">
        <v>-1</v>
      </c>
      <c r="IW54">
        <v>-1</v>
      </c>
      <c r="IX54">
        <v>-1</v>
      </c>
      <c r="IY54">
        <v>-1</v>
      </c>
      <c r="IZ54">
        <v>68.599999999999994</v>
      </c>
      <c r="JA54">
        <v>68.5</v>
      </c>
      <c r="JB54">
        <v>1.02539</v>
      </c>
      <c r="JC54">
        <v>2.7209500000000002</v>
      </c>
      <c r="JD54">
        <v>1.5954600000000001</v>
      </c>
      <c r="JE54">
        <v>2.3071299999999999</v>
      </c>
      <c r="JF54">
        <v>1.54541</v>
      </c>
      <c r="JG54">
        <v>2.4414099999999999</v>
      </c>
      <c r="JH54">
        <v>42.6706</v>
      </c>
      <c r="JI54">
        <v>15.9445</v>
      </c>
      <c r="JJ54">
        <v>18</v>
      </c>
      <c r="JK54">
        <v>390.15300000000002</v>
      </c>
      <c r="JL54">
        <v>596.74900000000002</v>
      </c>
      <c r="JM54">
        <v>22.961600000000001</v>
      </c>
      <c r="JN54">
        <v>32.876100000000001</v>
      </c>
      <c r="JO54">
        <v>29.9998</v>
      </c>
      <c r="JP54">
        <v>33.175400000000003</v>
      </c>
      <c r="JQ54">
        <v>33.163699999999999</v>
      </c>
      <c r="JR54">
        <v>20.545999999999999</v>
      </c>
      <c r="JS54">
        <v>84.806899999999999</v>
      </c>
      <c r="JT54">
        <v>0</v>
      </c>
      <c r="JU54">
        <v>22.953900000000001</v>
      </c>
      <c r="JV54">
        <v>405</v>
      </c>
      <c r="JW54">
        <v>2.6031499999999999</v>
      </c>
      <c r="JX54">
        <v>99.248800000000003</v>
      </c>
      <c r="JY54">
        <v>98.022900000000007</v>
      </c>
    </row>
    <row r="55" spans="1:285" x14ac:dyDescent="0.35">
      <c r="A55">
        <v>12</v>
      </c>
      <c r="B55">
        <v>1723139299</v>
      </c>
      <c r="C55">
        <v>14275</v>
      </c>
      <c r="D55" t="s">
        <v>480</v>
      </c>
      <c r="E55" t="s">
        <v>481</v>
      </c>
      <c r="F55" t="s">
        <v>420</v>
      </c>
      <c r="G55" t="s">
        <v>421</v>
      </c>
      <c r="H55" t="s">
        <v>422</v>
      </c>
      <c r="I55" t="s">
        <v>423</v>
      </c>
      <c r="J55">
        <v>1723139299</v>
      </c>
      <c r="K55">
        <f t="shared" ref="K55:K66" si="92">(L55)/1000</f>
        <v>1.1133961059398149E-2</v>
      </c>
      <c r="L55">
        <f t="shared" ref="L55:L66" si="93">1000*DL55*AJ55*(DH55-DI55)/(100*DA55*(1000-AJ55*DH55))</f>
        <v>11.13396105939815</v>
      </c>
      <c r="M55">
        <f t="shared" ref="M55:M66" si="94">DL55*AJ55*(DG55-DF55*(1000-AJ55*DI55)/(1000-AJ55*DH55))/(100*DA55)</f>
        <v>36.142782326713181</v>
      </c>
      <c r="N55">
        <f t="shared" ref="N55:N66" si="95">DF55 - IF(AJ55&gt;1, M55*DA55*100/(AL55), 0)</f>
        <v>345.108</v>
      </c>
      <c r="O55">
        <f t="shared" ref="O55:O66" si="96">((U55-K55/2)*N55-M55)/(U55+K55/2)</f>
        <v>258.86731656635806</v>
      </c>
      <c r="P55">
        <f t="shared" ref="P55:P66" si="97">O55*(DM55+DN55)/1000</f>
        <v>25.667713857047037</v>
      </c>
      <c r="Q55">
        <f t="shared" ref="Q55:Q66" si="98">(DF55 - IF(AJ55&gt;1, M55*DA55*100/(AL55), 0))*(DM55+DN55)/1000</f>
        <v>34.218817235304002</v>
      </c>
      <c r="R55">
        <f t="shared" ref="R55:R66" si="99">2/((1/T55-1/S55)+SIGN(T55)*SQRT((1/T55-1/S55)*(1/T55-1/S55) + 4*DB55/((DB55+1)*(DB55+1))*(2*1/T55*1/S55-1/S55*1/S55)))</f>
        <v>0.86560261419772044</v>
      </c>
      <c r="S55">
        <f t="shared" ref="S55:S66" si="100">IF(LEFT(DC55,1)&lt;&gt;"0",IF(LEFT(DC55,1)="1",3,DD55),$D$4+$E$4*(DT55*DM55/($K$4*1000))+$F$4*(DT55*DM55/($K$4*1000))*MAX(MIN(DA55,$J$4),$I$4)*MAX(MIN(DA55,$J$4),$I$4)+$G$4*MAX(MIN(DA55,$J$4),$I$4)*(DT55*DM55/($K$4*1000))+$H$4*(DT55*DM55/($K$4*1000))*(DT55*DM55/($K$4*1000)))</f>
        <v>2.245568118678094</v>
      </c>
      <c r="T55">
        <f t="shared" ref="T55:T66" si="101">K55*(1000-(1000*0.61365*EXP(17.502*X55/(240.97+X55))/(DM55+DN55)+DH55)/2)/(1000*0.61365*EXP(17.502*X55/(240.97+X55))/(DM55+DN55)-DH55)</f>
        <v>0.71477233665150042</v>
      </c>
      <c r="U55">
        <f t="shared" ref="U55:U66" si="102">1/((DB55+1)/(R55/1.6)+1/(S55/1.37)) + DB55/((DB55+1)/(R55/1.6) + DB55/(S55/1.37))</f>
        <v>0.45807963923261591</v>
      </c>
      <c r="V55">
        <f t="shared" ref="V55:V66" si="103">(CW55*CZ55)</f>
        <v>347.43737679163911</v>
      </c>
      <c r="W55">
        <f t="shared" ref="W55:W66" si="104">(DO55+(V55+2*0.95*0.0000000567*(((DO55+$B$8)+273)^4-(DO55+273)^4)-44100*K55)/(1.84*29.3*S55+8*0.95*0.0000000567*(DO55+273)^3))</f>
        <v>25.651514094572132</v>
      </c>
      <c r="X55">
        <f t="shared" ref="X55:X66" si="105">($C$8*DP55+$D$8*DQ55+$E$8*W55)</f>
        <v>27.039300000000001</v>
      </c>
      <c r="Y55">
        <f t="shared" ref="Y55:Y66" si="106">0.61365*EXP(17.502*X55/(240.97+X55))</f>
        <v>3.5874293875782817</v>
      </c>
      <c r="Z55">
        <f t="shared" ref="Z55:Z66" si="107">(AA55/AB55*100)</f>
        <v>59.233010713386712</v>
      </c>
      <c r="AA55">
        <f t="shared" ref="AA55:AA66" si="108">DH55*(DM55+DN55)/1000</f>
        <v>2.0871110717495998</v>
      </c>
      <c r="AB55">
        <f t="shared" ref="AB55:AB66" si="109">0.61365*EXP(17.502*DO55/(240.97+DO55))</f>
        <v>3.5235606743823857</v>
      </c>
      <c r="AC55">
        <f t="shared" ref="AC55:AC66" si="110">(Y55-DH55*(DM55+DN55)/1000)</f>
        <v>1.5003183158286819</v>
      </c>
      <c r="AD55">
        <f t="shared" ref="AD55:AD66" si="111">(-K55*44100)</f>
        <v>-491.00768271945839</v>
      </c>
      <c r="AE55">
        <f t="shared" ref="AE55:AE66" si="112">2*29.3*S55*0.92*(DO55-X55)</f>
        <v>-36.99687370737162</v>
      </c>
      <c r="AF55">
        <f t="shared" ref="AF55:AF66" si="113">2*0.95*0.0000000567*(((DO55+$B$8)+273)^4-(X55+273)^4)</f>
        <v>-3.5515739386003631</v>
      </c>
      <c r="AG55">
        <f t="shared" ref="AG55:AG66" si="114">V55+AF55+AD55+AE55</f>
        <v>-184.11875357379125</v>
      </c>
      <c r="AH55">
        <v>0</v>
      </c>
      <c r="AI55">
        <v>0</v>
      </c>
      <c r="AJ55">
        <f t="shared" ref="AJ55:AJ66" si="115">IF(AH55*$H$14&gt;=AL55,1,(AL55/(AL55-AH55*$H$14)))</f>
        <v>1</v>
      </c>
      <c r="AK55">
        <f t="shared" ref="AK55:AK66" si="116">(AJ55-1)*100</f>
        <v>0</v>
      </c>
      <c r="AL55">
        <f t="shared" ref="AL55:AL66" si="117">MAX(0,($B$14+$C$14*DT55)/(1+$D$14*DT55)*DM55/(DO55+273)*$E$14)</f>
        <v>52410.864378385239</v>
      </c>
      <c r="AM55" t="s">
        <v>424</v>
      </c>
      <c r="AN55">
        <v>0</v>
      </c>
      <c r="AO55">
        <v>0</v>
      </c>
      <c r="AP55">
        <v>0</v>
      </c>
      <c r="AQ55" t="e">
        <f t="shared" ref="AQ55:AQ66" si="118">1-AO55/AP55</f>
        <v>#DIV/0!</v>
      </c>
      <c r="AR55">
        <v>-1</v>
      </c>
      <c r="AS55" t="s">
        <v>482</v>
      </c>
      <c r="AT55">
        <v>10174.9</v>
      </c>
      <c r="AU55">
        <v>979.97640000000001</v>
      </c>
      <c r="AV55">
        <v>1391.6358110030289</v>
      </c>
      <c r="AW55">
        <f t="shared" ref="AW55:AW66" si="119">1-AU55/AV55</f>
        <v>0.29580972819772666</v>
      </c>
      <c r="AX55">
        <v>0.5</v>
      </c>
      <c r="AY55">
        <f t="shared" ref="AY55:AY66" si="120">CX55</f>
        <v>1817.367299892041</v>
      </c>
      <c r="AZ55">
        <f t="shared" ref="AZ55:AZ66" si="121">M55</f>
        <v>36.142782326713181</v>
      </c>
      <c r="BA55">
        <f t="shared" ref="BA55:BA66" si="122">AW55*AX55*AY55</f>
        <v>268.79746350825053</v>
      </c>
      <c r="BB55">
        <f t="shared" ref="BB55:BB66" si="123">(AZ55-AR55)/AY55</f>
        <v>2.0437686057694342E-2</v>
      </c>
      <c r="BC55">
        <f t="shared" ref="BC55:BC66" si="124">(AP55-AV55)/AV55</f>
        <v>-1</v>
      </c>
      <c r="BD55" t="e">
        <f t="shared" ref="BD55:BD66" si="125">AO55/(AQ55+AO55/AV55)</f>
        <v>#DIV/0!</v>
      </c>
      <c r="BE55" t="s">
        <v>424</v>
      </c>
      <c r="BF55">
        <v>0</v>
      </c>
      <c r="BG55" t="e">
        <f t="shared" ref="BG55:BG66" si="126">IF(BF55&lt;&gt;0, BF55, BD55)</f>
        <v>#DIV/0!</v>
      </c>
      <c r="BH55" t="e">
        <f t="shared" ref="BH55:BH66" si="127">1-BG55/AV55</f>
        <v>#DIV/0!</v>
      </c>
      <c r="BI55" t="e">
        <f t="shared" ref="BI55:BI66" si="128">(AV55-AU55)/(AV55-BG55)</f>
        <v>#DIV/0!</v>
      </c>
      <c r="BJ55" t="e">
        <f t="shared" ref="BJ55:BJ66" si="129">(AP55-AV55)/(AP55-BG55)</f>
        <v>#DIV/0!</v>
      </c>
      <c r="BK55">
        <f t="shared" ref="BK55:BK66" si="130">(AV55-AU55)/(AV55-AO55)</f>
        <v>0.29580972819772666</v>
      </c>
      <c r="BL55" t="e">
        <f t="shared" ref="BL55:BL66" si="131">(AP55-AV55)/(AP55-AO55)</f>
        <v>#DIV/0!</v>
      </c>
      <c r="BM55" t="e">
        <f t="shared" ref="BM55:BM66" si="132">(BI55*BG55/AU55)</f>
        <v>#DIV/0!</v>
      </c>
      <c r="BN55" t="e">
        <f t="shared" ref="BN55:BN66" si="133">(1-BM55)</f>
        <v>#DIV/0!</v>
      </c>
      <c r="BO55">
        <v>571</v>
      </c>
      <c r="BP55">
        <v>290.00000000000011</v>
      </c>
      <c r="BQ55">
        <v>1274.9000000000001</v>
      </c>
      <c r="BR55">
        <v>95</v>
      </c>
      <c r="BS55">
        <v>10174.9</v>
      </c>
      <c r="BT55">
        <v>1270.8599999999999</v>
      </c>
      <c r="BU55">
        <v>4.04</v>
      </c>
      <c r="BV55">
        <v>300.00000000000011</v>
      </c>
      <c r="BW55">
        <v>24.1</v>
      </c>
      <c r="BX55">
        <v>1391.6358110030289</v>
      </c>
      <c r="BY55">
        <v>3.0031578299488531</v>
      </c>
      <c r="BZ55">
        <v>-122.8856632066006</v>
      </c>
      <c r="CA55">
        <v>2.7326856248754048</v>
      </c>
      <c r="CB55">
        <v>0.98634276433819779</v>
      </c>
      <c r="CC55">
        <v>-6.6128444938820946E-3</v>
      </c>
      <c r="CD55">
        <v>289.99999999999989</v>
      </c>
      <c r="CE55">
        <v>1271.8800000000001</v>
      </c>
      <c r="CF55">
        <v>825</v>
      </c>
      <c r="CG55">
        <v>10137.700000000001</v>
      </c>
      <c r="CH55">
        <v>1270.42</v>
      </c>
      <c r="CI55">
        <v>1.46</v>
      </c>
      <c r="CW55">
        <f t="shared" ref="CW55:CW66" si="134">$B$12*DU55+$C$12*DV55+$F$12*EG55*(1-EJ55)</f>
        <v>2162.0700000000002</v>
      </c>
      <c r="CX55">
        <f t="shared" ref="CX55:CX66" si="135">CW55*CY55</f>
        <v>1817.367299892041</v>
      </c>
      <c r="CY55">
        <f t="shared" ref="CY55:CY66" si="136">($B$12*$D$10+$C$12*$D$10+$F$12*((ET55+EL55)/MAX(ET55+EL55+EU55, 0.1)*$I$10+EU55/MAX(ET55+EL55+EU55, 0.1)*$J$10))/($B$12+$C$12+$F$12)</f>
        <v>0.84056820541982491</v>
      </c>
      <c r="CZ55">
        <f t="shared" ref="CZ55:CZ66" si="137">($B$12*$K$10+$C$12*$K$10+$F$12*((ET55+EL55)/MAX(ET55+EL55+EU55, 0.1)*$P$10+EU55/MAX(ET55+EL55+EU55, 0.1)*$Q$10))/($B$12+$C$12+$F$12)</f>
        <v>0.16069663646026219</v>
      </c>
      <c r="DA55">
        <v>6</v>
      </c>
      <c r="DB55">
        <v>0.5</v>
      </c>
      <c r="DC55" t="s">
        <v>426</v>
      </c>
      <c r="DD55">
        <v>2</v>
      </c>
      <c r="DE55">
        <v>1723139299</v>
      </c>
      <c r="DF55">
        <v>345.108</v>
      </c>
      <c r="DG55">
        <v>405.096</v>
      </c>
      <c r="DH55">
        <v>21.049199999999999</v>
      </c>
      <c r="DI55">
        <v>4.6970200000000002</v>
      </c>
      <c r="DJ55">
        <v>347.21100000000001</v>
      </c>
      <c r="DK55">
        <v>21.106200000000001</v>
      </c>
      <c r="DL55">
        <v>399.93200000000002</v>
      </c>
      <c r="DM55">
        <v>99.053899999999999</v>
      </c>
      <c r="DN55">
        <v>0.100038</v>
      </c>
      <c r="DO55">
        <v>26.733699999999999</v>
      </c>
      <c r="DP55">
        <v>27.039300000000001</v>
      </c>
      <c r="DQ55">
        <v>999.9</v>
      </c>
      <c r="DR55">
        <v>0</v>
      </c>
      <c r="DS55">
        <v>0</v>
      </c>
      <c r="DT55">
        <v>9997.5</v>
      </c>
      <c r="DU55">
        <v>0</v>
      </c>
      <c r="DV55">
        <v>1393.57</v>
      </c>
      <c r="DW55">
        <v>-60.1205</v>
      </c>
      <c r="DX55">
        <v>352.41399999999999</v>
      </c>
      <c r="DY55">
        <v>407.00799999999998</v>
      </c>
      <c r="DZ55">
        <v>16.409300000000002</v>
      </c>
      <c r="EA55">
        <v>405.096</v>
      </c>
      <c r="EB55">
        <v>4.6970200000000002</v>
      </c>
      <c r="EC55">
        <v>2.0906600000000002</v>
      </c>
      <c r="ED55">
        <v>0.465258</v>
      </c>
      <c r="EE55">
        <v>18.148199999999999</v>
      </c>
      <c r="EF55">
        <v>-3.7521200000000001</v>
      </c>
      <c r="EG55">
        <v>2162.0700000000002</v>
      </c>
      <c r="EH55">
        <v>0.98101499999999997</v>
      </c>
      <c r="EI55">
        <v>1.89853E-2</v>
      </c>
      <c r="EJ55">
        <v>0</v>
      </c>
      <c r="EK55">
        <v>978.67899999999997</v>
      </c>
      <c r="EL55">
        <v>5.0001899999999999</v>
      </c>
      <c r="EM55">
        <v>26201.1</v>
      </c>
      <c r="EN55">
        <v>19410.7</v>
      </c>
      <c r="EO55">
        <v>47.061999999999998</v>
      </c>
      <c r="EP55">
        <v>48.186999999999998</v>
      </c>
      <c r="EQ55">
        <v>47.311999999999998</v>
      </c>
      <c r="ER55">
        <v>48.061999999999998</v>
      </c>
      <c r="ES55">
        <v>49.061999999999998</v>
      </c>
      <c r="ET55">
        <v>2116.12</v>
      </c>
      <c r="EU55">
        <v>40.950000000000003</v>
      </c>
      <c r="EV55">
        <v>0</v>
      </c>
      <c r="EW55">
        <v>4954.3999998569489</v>
      </c>
      <c r="EX55">
        <v>0</v>
      </c>
      <c r="EY55">
        <v>979.97640000000001</v>
      </c>
      <c r="EZ55">
        <v>-9.7565384758915457</v>
      </c>
      <c r="FA55">
        <v>-8050.3615498871231</v>
      </c>
      <c r="FB55">
        <v>28094.776000000002</v>
      </c>
      <c r="FC55">
        <v>15</v>
      </c>
      <c r="FD55">
        <v>1723139331</v>
      </c>
      <c r="FE55" t="s">
        <v>483</v>
      </c>
      <c r="FF55">
        <v>1723139326</v>
      </c>
      <c r="FG55">
        <v>1723139331</v>
      </c>
      <c r="FH55">
        <v>13</v>
      </c>
      <c r="FI55">
        <v>0.13200000000000001</v>
      </c>
      <c r="FJ55">
        <v>-5.7000000000000002E-2</v>
      </c>
      <c r="FK55">
        <v>-2.1030000000000002</v>
      </c>
      <c r="FL55">
        <v>-5.7000000000000002E-2</v>
      </c>
      <c r="FM55">
        <v>405</v>
      </c>
      <c r="FN55">
        <v>5</v>
      </c>
      <c r="FO55">
        <v>0.03</v>
      </c>
      <c r="FP55">
        <v>0.01</v>
      </c>
      <c r="FQ55">
        <v>36.210744572335109</v>
      </c>
      <c r="FR55">
        <v>-0.24336276557928141</v>
      </c>
      <c r="FS55">
        <v>4.3634942219156071E-2</v>
      </c>
      <c r="FT55">
        <v>1</v>
      </c>
      <c r="FU55">
        <v>981.29583999999988</v>
      </c>
      <c r="FV55">
        <v>-9.7742809092708871</v>
      </c>
      <c r="FW55">
        <v>1.433480036275357</v>
      </c>
      <c r="FX55">
        <v>-1</v>
      </c>
      <c r="FY55">
        <v>0.88692581156689565</v>
      </c>
      <c r="FZ55">
        <v>-5.6038187862117873E-2</v>
      </c>
      <c r="GA55">
        <v>8.3500832280135155E-3</v>
      </c>
      <c r="GB55">
        <v>0</v>
      </c>
      <c r="GC55">
        <v>1</v>
      </c>
      <c r="GD55">
        <v>2</v>
      </c>
      <c r="GE55" t="s">
        <v>475</v>
      </c>
      <c r="GF55">
        <v>2.9999799999999999</v>
      </c>
      <c r="GG55">
        <v>2.6375899999999999</v>
      </c>
      <c r="GH55">
        <v>7.8644199999999997E-2</v>
      </c>
      <c r="GI55">
        <v>9.0067300000000003E-2</v>
      </c>
      <c r="GJ55">
        <v>9.8519700000000002E-2</v>
      </c>
      <c r="GK55">
        <v>3.0120999999999998E-2</v>
      </c>
      <c r="GL55">
        <v>32588.6</v>
      </c>
      <c r="GM55">
        <v>27640.799999999999</v>
      </c>
      <c r="GN55">
        <v>30747.200000000001</v>
      </c>
      <c r="GO55">
        <v>26559.599999999999</v>
      </c>
      <c r="GP55">
        <v>38882.400000000001</v>
      </c>
      <c r="GQ55">
        <v>38773</v>
      </c>
      <c r="GR55">
        <v>43162</v>
      </c>
      <c r="GS55">
        <v>40746.9</v>
      </c>
      <c r="GT55">
        <v>1.78017</v>
      </c>
      <c r="GU55">
        <v>2.0106299999999999</v>
      </c>
      <c r="GV55">
        <v>-3.6232199999999999E-2</v>
      </c>
      <c r="GW55">
        <v>0</v>
      </c>
      <c r="GX55">
        <v>27.631499999999999</v>
      </c>
      <c r="GY55">
        <v>999.9</v>
      </c>
      <c r="GZ55">
        <v>43.6</v>
      </c>
      <c r="HA55">
        <v>37.1</v>
      </c>
      <c r="HB55">
        <v>27.904900000000001</v>
      </c>
      <c r="HC55">
        <v>59.47</v>
      </c>
      <c r="HD55">
        <v>32.796500000000002</v>
      </c>
      <c r="HE55">
        <v>1</v>
      </c>
      <c r="HF55">
        <v>0.33465400000000001</v>
      </c>
      <c r="HG55">
        <v>5.25603</v>
      </c>
      <c r="HH55">
        <v>20.222999999999999</v>
      </c>
      <c r="HI55">
        <v>5.2389999999999999</v>
      </c>
      <c r="HJ55">
        <v>12.069800000000001</v>
      </c>
      <c r="HK55">
        <v>4.9714499999999999</v>
      </c>
      <c r="HL55">
        <v>3.2905199999999999</v>
      </c>
      <c r="HM55">
        <v>9999</v>
      </c>
      <c r="HN55">
        <v>9999</v>
      </c>
      <c r="HO55">
        <v>9999</v>
      </c>
      <c r="HP55">
        <v>333.4</v>
      </c>
      <c r="HQ55">
        <v>1.8734999999999999</v>
      </c>
      <c r="HR55">
        <v>1.8696600000000001</v>
      </c>
      <c r="HS55">
        <v>1.8682700000000001</v>
      </c>
      <c r="HT55">
        <v>1.8688899999999999</v>
      </c>
      <c r="HU55">
        <v>1.86419</v>
      </c>
      <c r="HV55">
        <v>1.86615</v>
      </c>
      <c r="HW55">
        <v>1.86554</v>
      </c>
      <c r="HX55">
        <v>1.87249</v>
      </c>
      <c r="HY55">
        <v>5</v>
      </c>
      <c r="HZ55">
        <v>0</v>
      </c>
      <c r="IA55">
        <v>0</v>
      </c>
      <c r="IB55">
        <v>0</v>
      </c>
      <c r="IC55" t="s">
        <v>429</v>
      </c>
      <c r="ID55" t="s">
        <v>430</v>
      </c>
      <c r="IE55" t="s">
        <v>431</v>
      </c>
      <c r="IF55" t="s">
        <v>431</v>
      </c>
      <c r="IG55" t="s">
        <v>431</v>
      </c>
      <c r="IH55" t="s">
        <v>431</v>
      </c>
      <c r="II55">
        <v>0</v>
      </c>
      <c r="IJ55">
        <v>100</v>
      </c>
      <c r="IK55">
        <v>100</v>
      </c>
      <c r="IL55">
        <v>-2.1030000000000002</v>
      </c>
      <c r="IM55">
        <v>-5.7000000000000002E-2</v>
      </c>
      <c r="IN55">
        <v>-2.235099999999989</v>
      </c>
      <c r="IO55">
        <v>0</v>
      </c>
      <c r="IP55">
        <v>0</v>
      </c>
      <c r="IQ55">
        <v>0</v>
      </c>
      <c r="IR55">
        <v>6.5000000001091962E-5</v>
      </c>
      <c r="IS55">
        <v>0</v>
      </c>
      <c r="IT55">
        <v>0</v>
      </c>
      <c r="IU55">
        <v>0</v>
      </c>
      <c r="IV55">
        <v>-1</v>
      </c>
      <c r="IW55">
        <v>-1</v>
      </c>
      <c r="IX55">
        <v>-1</v>
      </c>
      <c r="IY55">
        <v>-1</v>
      </c>
      <c r="IZ55">
        <v>82.1</v>
      </c>
      <c r="JA55">
        <v>82.1</v>
      </c>
      <c r="JB55">
        <v>0.97656200000000004</v>
      </c>
      <c r="JC55">
        <v>2.52197</v>
      </c>
      <c r="JD55">
        <v>1.64673</v>
      </c>
      <c r="JE55">
        <v>2.33521</v>
      </c>
      <c r="JF55">
        <v>1.5466299999999999</v>
      </c>
      <c r="JG55">
        <v>2.3877000000000002</v>
      </c>
      <c r="JH55">
        <v>38.821100000000001</v>
      </c>
      <c r="JI55">
        <v>16.1371</v>
      </c>
      <c r="JJ55">
        <v>18</v>
      </c>
      <c r="JK55">
        <v>399.41399999999999</v>
      </c>
      <c r="JL55">
        <v>625.58299999999997</v>
      </c>
      <c r="JM55">
        <v>20.959099999999999</v>
      </c>
      <c r="JN55">
        <v>31.539100000000001</v>
      </c>
      <c r="JO55">
        <v>30.001300000000001</v>
      </c>
      <c r="JP55">
        <v>31.402100000000001</v>
      </c>
      <c r="JQ55">
        <v>31.384</v>
      </c>
      <c r="JR55">
        <v>19.549199999999999</v>
      </c>
      <c r="JS55">
        <v>73.834599999999995</v>
      </c>
      <c r="JT55">
        <v>0</v>
      </c>
      <c r="JU55">
        <v>20.9283</v>
      </c>
      <c r="JV55">
        <v>405</v>
      </c>
      <c r="JW55">
        <v>4.8423299999999996</v>
      </c>
      <c r="JX55">
        <v>98.429500000000004</v>
      </c>
      <c r="JY55">
        <v>96.142799999999994</v>
      </c>
    </row>
    <row r="56" spans="1:285" x14ac:dyDescent="0.35">
      <c r="A56">
        <v>12</v>
      </c>
      <c r="B56">
        <v>1723139911.0999999</v>
      </c>
      <c r="C56">
        <v>14887.099999904631</v>
      </c>
      <c r="D56" t="s">
        <v>484</v>
      </c>
      <c r="E56" t="s">
        <v>485</v>
      </c>
      <c r="F56" t="s">
        <v>420</v>
      </c>
      <c r="G56" t="s">
        <v>421</v>
      </c>
      <c r="H56" t="s">
        <v>434</v>
      </c>
      <c r="I56" t="s">
        <v>423</v>
      </c>
      <c r="J56">
        <v>1723139911.0999999</v>
      </c>
      <c r="K56">
        <f t="shared" si="92"/>
        <v>4.6928297941650956E-3</v>
      </c>
      <c r="L56">
        <f t="shared" si="93"/>
        <v>4.6928297941650952</v>
      </c>
      <c r="M56">
        <f t="shared" si="94"/>
        <v>24.656292573594975</v>
      </c>
      <c r="N56">
        <f t="shared" si="95"/>
        <v>365.41399999999999</v>
      </c>
      <c r="O56">
        <f t="shared" si="96"/>
        <v>213.83367297545229</v>
      </c>
      <c r="P56">
        <f t="shared" si="97"/>
        <v>21.201198307314289</v>
      </c>
      <c r="Q56">
        <f t="shared" si="98"/>
        <v>36.230096833992604</v>
      </c>
      <c r="R56">
        <f t="shared" si="99"/>
        <v>0.29149090385246118</v>
      </c>
      <c r="S56">
        <f t="shared" si="100"/>
        <v>2.2443320734560026</v>
      </c>
      <c r="T56">
        <f t="shared" si="101"/>
        <v>0.2719737795693945</v>
      </c>
      <c r="U56">
        <f t="shared" si="102"/>
        <v>0.17162812914601966</v>
      </c>
      <c r="V56">
        <f t="shared" si="103"/>
        <v>347.39747679161502</v>
      </c>
      <c r="W56">
        <f t="shared" si="104"/>
        <v>26.292338591855067</v>
      </c>
      <c r="X56">
        <f t="shared" si="105"/>
        <v>26.997699999999998</v>
      </c>
      <c r="Y56">
        <f t="shared" si="106"/>
        <v>3.5786762315931675</v>
      </c>
      <c r="Z56">
        <f t="shared" si="107"/>
        <v>59.409760278550507</v>
      </c>
      <c r="AA56">
        <f t="shared" si="108"/>
        <v>1.91530296759384</v>
      </c>
      <c r="AB56">
        <f t="shared" si="109"/>
        <v>3.223886039286624</v>
      </c>
      <c r="AC56">
        <f t="shared" si="110"/>
        <v>1.6633732639993275</v>
      </c>
      <c r="AD56">
        <f t="shared" si="111"/>
        <v>-206.95379392268072</v>
      </c>
      <c r="AE56">
        <f t="shared" si="112"/>
        <v>-213.66759705111201</v>
      </c>
      <c r="AF56">
        <f t="shared" si="113"/>
        <v>-20.364794437713197</v>
      </c>
      <c r="AG56">
        <f t="shared" si="114"/>
        <v>-93.588708619890923</v>
      </c>
      <c r="AH56">
        <v>0</v>
      </c>
      <c r="AI56">
        <v>0</v>
      </c>
      <c r="AJ56">
        <f t="shared" si="115"/>
        <v>1</v>
      </c>
      <c r="AK56">
        <f t="shared" si="116"/>
        <v>0</v>
      </c>
      <c r="AL56">
        <f t="shared" si="117"/>
        <v>52633.816822786059</v>
      </c>
      <c r="AM56" t="s">
        <v>424</v>
      </c>
      <c r="AN56">
        <v>0</v>
      </c>
      <c r="AO56">
        <v>0</v>
      </c>
      <c r="AP56">
        <v>0</v>
      </c>
      <c r="AQ56" t="e">
        <f t="shared" si="118"/>
        <v>#DIV/0!</v>
      </c>
      <c r="AR56">
        <v>-1</v>
      </c>
      <c r="AS56" t="s">
        <v>486</v>
      </c>
      <c r="AT56">
        <v>10147.5</v>
      </c>
      <c r="AU56">
        <v>881.28103999999996</v>
      </c>
      <c r="AV56">
        <v>1200.929802473265</v>
      </c>
      <c r="AW56">
        <f t="shared" si="119"/>
        <v>0.26616773254769899</v>
      </c>
      <c r="AX56">
        <v>0.5</v>
      </c>
      <c r="AY56">
        <f t="shared" si="120"/>
        <v>1817.157299892029</v>
      </c>
      <c r="AZ56">
        <f t="shared" si="121"/>
        <v>24.656292573594975</v>
      </c>
      <c r="BA56">
        <f t="shared" si="122"/>
        <v>241.83431909738022</v>
      </c>
      <c r="BB56">
        <f t="shared" si="123"/>
        <v>1.4118916714100319E-2</v>
      </c>
      <c r="BC56">
        <f t="shared" si="124"/>
        <v>-1</v>
      </c>
      <c r="BD56" t="e">
        <f t="shared" si="125"/>
        <v>#DIV/0!</v>
      </c>
      <c r="BE56" t="s">
        <v>424</v>
      </c>
      <c r="BF56">
        <v>0</v>
      </c>
      <c r="BG56" t="e">
        <f t="shared" si="126"/>
        <v>#DIV/0!</v>
      </c>
      <c r="BH56" t="e">
        <f t="shared" si="127"/>
        <v>#DIV/0!</v>
      </c>
      <c r="BI56" t="e">
        <f t="shared" si="128"/>
        <v>#DIV/0!</v>
      </c>
      <c r="BJ56" t="e">
        <f t="shared" si="129"/>
        <v>#DIV/0!</v>
      </c>
      <c r="BK56">
        <f t="shared" si="130"/>
        <v>0.26616773254769904</v>
      </c>
      <c r="BL56" t="e">
        <f t="shared" si="131"/>
        <v>#DIV/0!</v>
      </c>
      <c r="BM56" t="e">
        <f t="shared" si="132"/>
        <v>#DIV/0!</v>
      </c>
      <c r="BN56" t="e">
        <f t="shared" si="133"/>
        <v>#DIV/0!</v>
      </c>
      <c r="BO56">
        <v>572</v>
      </c>
      <c r="BP56">
        <v>290.00000000000011</v>
      </c>
      <c r="BQ56">
        <v>1111.3399999999999</v>
      </c>
      <c r="BR56">
        <v>145</v>
      </c>
      <c r="BS56">
        <v>10147.5</v>
      </c>
      <c r="BT56">
        <v>1110.0899999999999</v>
      </c>
      <c r="BU56">
        <v>1.25</v>
      </c>
      <c r="BV56">
        <v>300.00000000000011</v>
      </c>
      <c r="BW56">
        <v>24.1</v>
      </c>
      <c r="BX56">
        <v>1200.929802473265</v>
      </c>
      <c r="BY56">
        <v>2.5777110882030549</v>
      </c>
      <c r="BZ56">
        <v>-92.182460011089702</v>
      </c>
      <c r="CA56">
        <v>2.3406957806034341</v>
      </c>
      <c r="CB56">
        <v>0.98226705100441125</v>
      </c>
      <c r="CC56">
        <v>-6.5999494994438317E-3</v>
      </c>
      <c r="CD56">
        <v>289.99999999999989</v>
      </c>
      <c r="CE56">
        <v>1112.3699999999999</v>
      </c>
      <c r="CF56">
        <v>795</v>
      </c>
      <c r="CG56">
        <v>10116.9</v>
      </c>
      <c r="CH56">
        <v>1109.81</v>
      </c>
      <c r="CI56">
        <v>2.56</v>
      </c>
      <c r="CW56">
        <f t="shared" si="134"/>
        <v>2161.8200000000002</v>
      </c>
      <c r="CX56">
        <f t="shared" si="135"/>
        <v>1817.157299892029</v>
      </c>
      <c r="CY56">
        <f t="shared" si="136"/>
        <v>0.84056827112896948</v>
      </c>
      <c r="CZ56">
        <f t="shared" si="137"/>
        <v>0.16069676327891083</v>
      </c>
      <c r="DA56">
        <v>6</v>
      </c>
      <c r="DB56">
        <v>0.5</v>
      </c>
      <c r="DC56" t="s">
        <v>426</v>
      </c>
      <c r="DD56">
        <v>2</v>
      </c>
      <c r="DE56">
        <v>1723139911.0999999</v>
      </c>
      <c r="DF56">
        <v>365.41399999999999</v>
      </c>
      <c r="DG56">
        <v>404.96</v>
      </c>
      <c r="DH56">
        <v>19.317599999999999</v>
      </c>
      <c r="DI56">
        <v>12.4162</v>
      </c>
      <c r="DJ56">
        <v>367.72500000000002</v>
      </c>
      <c r="DK56">
        <v>19.313600000000001</v>
      </c>
      <c r="DL56">
        <v>400.108</v>
      </c>
      <c r="DM56">
        <v>99.048100000000005</v>
      </c>
      <c r="DN56">
        <v>9.9980899999999998E-2</v>
      </c>
      <c r="DO56">
        <v>25.2318</v>
      </c>
      <c r="DP56">
        <v>26.997699999999998</v>
      </c>
      <c r="DQ56">
        <v>999.9</v>
      </c>
      <c r="DR56">
        <v>0</v>
      </c>
      <c r="DS56">
        <v>0</v>
      </c>
      <c r="DT56">
        <v>9990</v>
      </c>
      <c r="DU56">
        <v>0</v>
      </c>
      <c r="DV56">
        <v>2039.88</v>
      </c>
      <c r="DW56">
        <v>-39.3384</v>
      </c>
      <c r="DX56">
        <v>372.8</v>
      </c>
      <c r="DY56">
        <v>410.05099999999999</v>
      </c>
      <c r="DZ56">
        <v>6.8400299999999996</v>
      </c>
      <c r="EA56">
        <v>404.96</v>
      </c>
      <c r="EB56">
        <v>12.4162</v>
      </c>
      <c r="EC56">
        <v>1.9072899999999999</v>
      </c>
      <c r="ED56">
        <v>1.2298</v>
      </c>
      <c r="EE56">
        <v>16.695</v>
      </c>
      <c r="EF56">
        <v>9.9672599999999996</v>
      </c>
      <c r="EG56">
        <v>2161.8200000000002</v>
      </c>
      <c r="EH56">
        <v>0.98101400000000005</v>
      </c>
      <c r="EI56">
        <v>1.89864E-2</v>
      </c>
      <c r="EJ56">
        <v>0</v>
      </c>
      <c r="EK56">
        <v>880.04499999999996</v>
      </c>
      <c r="EL56">
        <v>5.0001899999999999</v>
      </c>
      <c r="EM56">
        <v>27697.1</v>
      </c>
      <c r="EN56">
        <v>19408.5</v>
      </c>
      <c r="EO56">
        <v>49.25</v>
      </c>
      <c r="EP56">
        <v>49.686999999999998</v>
      </c>
      <c r="EQ56">
        <v>49.625</v>
      </c>
      <c r="ER56">
        <v>49.5</v>
      </c>
      <c r="ES56">
        <v>50.875</v>
      </c>
      <c r="ET56">
        <v>2115.87</v>
      </c>
      <c r="EU56">
        <v>40.950000000000003</v>
      </c>
      <c r="EV56">
        <v>0</v>
      </c>
      <c r="EW56">
        <v>611.90000009536743</v>
      </c>
      <c r="EX56">
        <v>0</v>
      </c>
      <c r="EY56">
        <v>881.28103999999996</v>
      </c>
      <c r="EZ56">
        <v>-9.5500769396641019</v>
      </c>
      <c r="FA56">
        <v>-348.5615383325096</v>
      </c>
      <c r="FB56">
        <v>27731.475999999999</v>
      </c>
      <c r="FC56">
        <v>15</v>
      </c>
      <c r="FD56">
        <v>1723139948.0999999</v>
      </c>
      <c r="FE56" t="s">
        <v>487</v>
      </c>
      <c r="FF56">
        <v>1723139948.0999999</v>
      </c>
      <c r="FG56">
        <v>1723139942.0999999</v>
      </c>
      <c r="FH56">
        <v>14</v>
      </c>
      <c r="FI56">
        <v>-0.20799999999999999</v>
      </c>
      <c r="FJ56">
        <v>6.0999999999999999E-2</v>
      </c>
      <c r="FK56">
        <v>-2.3109999999999999</v>
      </c>
      <c r="FL56">
        <v>4.0000000000000001E-3</v>
      </c>
      <c r="FM56">
        <v>405</v>
      </c>
      <c r="FN56">
        <v>12</v>
      </c>
      <c r="FO56">
        <v>0.13</v>
      </c>
      <c r="FP56">
        <v>0.02</v>
      </c>
      <c r="FQ56">
        <v>24.827514670618111</v>
      </c>
      <c r="FR56">
        <v>-1.027489555635519</v>
      </c>
      <c r="FS56">
        <v>0.15338942805460221</v>
      </c>
      <c r="FT56">
        <v>1</v>
      </c>
      <c r="FU56">
        <v>882.81049019607838</v>
      </c>
      <c r="FV56">
        <v>-10.54405429871696</v>
      </c>
      <c r="FW56">
        <v>1.5692492069245449</v>
      </c>
      <c r="FX56">
        <v>-1</v>
      </c>
      <c r="FY56">
        <v>0.28119961191242898</v>
      </c>
      <c r="FZ56">
        <v>1.3890786476779731E-2</v>
      </c>
      <c r="GA56">
        <v>3.6983731339882168E-3</v>
      </c>
      <c r="GB56">
        <v>1</v>
      </c>
      <c r="GC56">
        <v>2</v>
      </c>
      <c r="GD56">
        <v>2</v>
      </c>
      <c r="GE56" t="s">
        <v>428</v>
      </c>
      <c r="GF56">
        <v>3.0015499999999999</v>
      </c>
      <c r="GG56">
        <v>2.6375299999999999</v>
      </c>
      <c r="GH56">
        <v>8.2417799999999999E-2</v>
      </c>
      <c r="GI56">
        <v>9.0248099999999998E-2</v>
      </c>
      <c r="GJ56">
        <v>9.2449100000000006E-2</v>
      </c>
      <c r="GK56">
        <v>6.6969399999999998E-2</v>
      </c>
      <c r="GL56">
        <v>32536.7</v>
      </c>
      <c r="GM56">
        <v>27679.7</v>
      </c>
      <c r="GN56">
        <v>30821.9</v>
      </c>
      <c r="GO56">
        <v>26597.7</v>
      </c>
      <c r="GP56">
        <v>39237.599999999999</v>
      </c>
      <c r="GQ56">
        <v>37354.300000000003</v>
      </c>
      <c r="GR56">
        <v>43263.8</v>
      </c>
      <c r="GS56">
        <v>40807.800000000003</v>
      </c>
      <c r="GT56">
        <v>1.7808999999999999</v>
      </c>
      <c r="GU56">
        <v>2.0360299999999998</v>
      </c>
      <c r="GV56">
        <v>6.0580700000000001E-2</v>
      </c>
      <c r="GW56">
        <v>0</v>
      </c>
      <c r="GX56">
        <v>26.0062</v>
      </c>
      <c r="GY56">
        <v>999.9</v>
      </c>
      <c r="GZ56">
        <v>42.2</v>
      </c>
      <c r="HA56">
        <v>36.9</v>
      </c>
      <c r="HB56">
        <v>26.717300000000002</v>
      </c>
      <c r="HC56">
        <v>59.644599999999997</v>
      </c>
      <c r="HD56">
        <v>32.548099999999998</v>
      </c>
      <c r="HE56">
        <v>1</v>
      </c>
      <c r="HF56">
        <v>0.265287</v>
      </c>
      <c r="HG56">
        <v>7.5502599999999997</v>
      </c>
      <c r="HH56">
        <v>20.139900000000001</v>
      </c>
      <c r="HI56">
        <v>5.2409499999999998</v>
      </c>
      <c r="HJ56">
        <v>12.069800000000001</v>
      </c>
      <c r="HK56">
        <v>4.9717000000000002</v>
      </c>
      <c r="HL56">
        <v>3.2907000000000002</v>
      </c>
      <c r="HM56">
        <v>9999</v>
      </c>
      <c r="HN56">
        <v>9999</v>
      </c>
      <c r="HO56">
        <v>9999</v>
      </c>
      <c r="HP56">
        <v>333.6</v>
      </c>
      <c r="HQ56">
        <v>1.87347</v>
      </c>
      <c r="HR56">
        <v>1.8696600000000001</v>
      </c>
      <c r="HS56">
        <v>1.86822</v>
      </c>
      <c r="HT56">
        <v>1.8688100000000001</v>
      </c>
      <c r="HU56">
        <v>1.8641799999999999</v>
      </c>
      <c r="HV56">
        <v>1.8661399999999999</v>
      </c>
      <c r="HW56">
        <v>1.86554</v>
      </c>
      <c r="HX56">
        <v>1.8725099999999999</v>
      </c>
      <c r="HY56">
        <v>5</v>
      </c>
      <c r="HZ56">
        <v>0</v>
      </c>
      <c r="IA56">
        <v>0</v>
      </c>
      <c r="IB56">
        <v>0</v>
      </c>
      <c r="IC56" t="s">
        <v>429</v>
      </c>
      <c r="ID56" t="s">
        <v>430</v>
      </c>
      <c r="IE56" t="s">
        <v>431</v>
      </c>
      <c r="IF56" t="s">
        <v>431</v>
      </c>
      <c r="IG56" t="s">
        <v>431</v>
      </c>
      <c r="IH56" t="s">
        <v>431</v>
      </c>
      <c r="II56">
        <v>0</v>
      </c>
      <c r="IJ56">
        <v>100</v>
      </c>
      <c r="IK56">
        <v>100</v>
      </c>
      <c r="IL56">
        <v>-2.3109999999999999</v>
      </c>
      <c r="IM56">
        <v>4.0000000000000001E-3</v>
      </c>
      <c r="IN56">
        <v>-2.103350000000034</v>
      </c>
      <c r="IO56">
        <v>0</v>
      </c>
      <c r="IP56">
        <v>0</v>
      </c>
      <c r="IQ56">
        <v>0</v>
      </c>
      <c r="IR56">
        <v>-5.7379500000000583E-2</v>
      </c>
      <c r="IS56">
        <v>0</v>
      </c>
      <c r="IT56">
        <v>0</v>
      </c>
      <c r="IU56">
        <v>0</v>
      </c>
      <c r="IV56">
        <v>-1</v>
      </c>
      <c r="IW56">
        <v>-1</v>
      </c>
      <c r="IX56">
        <v>-1</v>
      </c>
      <c r="IY56">
        <v>-1</v>
      </c>
      <c r="IZ56">
        <v>9.8000000000000007</v>
      </c>
      <c r="JA56">
        <v>9.6999999999999993</v>
      </c>
      <c r="JB56">
        <v>0.98510699999999995</v>
      </c>
      <c r="JC56">
        <v>2.5439500000000002</v>
      </c>
      <c r="JD56">
        <v>1.64673</v>
      </c>
      <c r="JE56">
        <v>2.33643</v>
      </c>
      <c r="JF56">
        <v>1.5466299999999999</v>
      </c>
      <c r="JG56">
        <v>2.4145500000000002</v>
      </c>
      <c r="JH56">
        <v>38.722499999999997</v>
      </c>
      <c r="JI56">
        <v>15.988300000000001</v>
      </c>
      <c r="JJ56">
        <v>18</v>
      </c>
      <c r="JK56">
        <v>396.02199999999999</v>
      </c>
      <c r="JL56">
        <v>640.01599999999996</v>
      </c>
      <c r="JM56">
        <v>17.307300000000001</v>
      </c>
      <c r="JN56">
        <v>30.630800000000001</v>
      </c>
      <c r="JO56">
        <v>30.000499999999999</v>
      </c>
      <c r="JP56">
        <v>30.748899999999999</v>
      </c>
      <c r="JQ56">
        <v>30.758800000000001</v>
      </c>
      <c r="JR56">
        <v>19.704000000000001</v>
      </c>
      <c r="JS56">
        <v>50.143999999999998</v>
      </c>
      <c r="JT56">
        <v>0</v>
      </c>
      <c r="JU56">
        <v>19.214700000000001</v>
      </c>
      <c r="JV56">
        <v>405</v>
      </c>
      <c r="JW56">
        <v>12.404999999999999</v>
      </c>
      <c r="JX56">
        <v>98.664599999999993</v>
      </c>
      <c r="JY56">
        <v>96.284300000000002</v>
      </c>
    </row>
    <row r="57" spans="1:285" x14ac:dyDescent="0.35">
      <c r="A57">
        <v>12</v>
      </c>
      <c r="B57">
        <v>1723140649.5999999</v>
      </c>
      <c r="C57">
        <v>15625.599999904631</v>
      </c>
      <c r="D57" t="s">
        <v>488</v>
      </c>
      <c r="E57" t="s">
        <v>489</v>
      </c>
      <c r="F57" t="s">
        <v>420</v>
      </c>
      <c r="G57" t="s">
        <v>439</v>
      </c>
      <c r="H57" t="s">
        <v>422</v>
      </c>
      <c r="I57" t="s">
        <v>423</v>
      </c>
      <c r="J57">
        <v>1723140649.5999999</v>
      </c>
      <c r="K57">
        <f t="shared" si="92"/>
        <v>4.8333425742347587E-3</v>
      </c>
      <c r="L57">
        <f t="shared" si="93"/>
        <v>4.8333425742347584</v>
      </c>
      <c r="M57">
        <f t="shared" si="94"/>
        <v>25.81411293925969</v>
      </c>
      <c r="N57">
        <f t="shared" si="95"/>
        <v>363.68099999999998</v>
      </c>
      <c r="O57">
        <f t="shared" si="96"/>
        <v>188.71137492616623</v>
      </c>
      <c r="P57">
        <f t="shared" si="97"/>
        <v>18.709764130699611</v>
      </c>
      <c r="Q57">
        <f t="shared" si="98"/>
        <v>36.057104302690803</v>
      </c>
      <c r="R57">
        <f t="shared" si="99"/>
        <v>0.26198097605292281</v>
      </c>
      <c r="S57">
        <f t="shared" si="100"/>
        <v>2.2458113438873468</v>
      </c>
      <c r="T57">
        <f t="shared" si="101"/>
        <v>0.24610987441902007</v>
      </c>
      <c r="U57">
        <f t="shared" si="102"/>
        <v>0.15516443908198327</v>
      </c>
      <c r="V57">
        <f t="shared" si="103"/>
        <v>347.41387479172732</v>
      </c>
      <c r="W57">
        <f t="shared" si="104"/>
        <v>27.944657449259061</v>
      </c>
      <c r="X57">
        <f t="shared" si="105"/>
        <v>29.010300000000001</v>
      </c>
      <c r="Y57">
        <f t="shared" si="106"/>
        <v>4.0241704294443537</v>
      </c>
      <c r="Z57">
        <f t="shared" si="107"/>
        <v>59.958656045728873</v>
      </c>
      <c r="AA57">
        <f t="shared" si="108"/>
        <v>2.1375732426946796</v>
      </c>
      <c r="AB57">
        <f t="shared" si="109"/>
        <v>3.5650786452992032</v>
      </c>
      <c r="AC57">
        <f t="shared" si="110"/>
        <v>1.886597186749674</v>
      </c>
      <c r="AD57">
        <f t="shared" si="111"/>
        <v>-213.15040752375285</v>
      </c>
      <c r="AE57">
        <f t="shared" si="112"/>
        <v>-251.52365876599546</v>
      </c>
      <c r="AF57">
        <f t="shared" si="113"/>
        <v>-24.40610650810201</v>
      </c>
      <c r="AG57">
        <f t="shared" si="114"/>
        <v>-141.66629800612301</v>
      </c>
      <c r="AH57">
        <v>0</v>
      </c>
      <c r="AI57">
        <v>0</v>
      </c>
      <c r="AJ57">
        <f t="shared" si="115"/>
        <v>1</v>
      </c>
      <c r="AK57">
        <f t="shared" si="116"/>
        <v>0</v>
      </c>
      <c r="AL57">
        <f t="shared" si="117"/>
        <v>52383.858065426386</v>
      </c>
      <c r="AM57" t="s">
        <v>424</v>
      </c>
      <c r="AN57">
        <v>0</v>
      </c>
      <c r="AO57">
        <v>0</v>
      </c>
      <c r="AP57">
        <v>0</v>
      </c>
      <c r="AQ57" t="e">
        <f t="shared" si="118"/>
        <v>#DIV/0!</v>
      </c>
      <c r="AR57">
        <v>-1</v>
      </c>
      <c r="AS57" t="s">
        <v>490</v>
      </c>
      <c r="AT57">
        <v>10167.799999999999</v>
      </c>
      <c r="AU57">
        <v>882.85265384615377</v>
      </c>
      <c r="AV57">
        <v>1231.3956304847461</v>
      </c>
      <c r="AW57">
        <f t="shared" si="119"/>
        <v>0.28304711175675223</v>
      </c>
      <c r="AX57">
        <v>0.5</v>
      </c>
      <c r="AY57">
        <f t="shared" si="120"/>
        <v>1817.2490998920866</v>
      </c>
      <c r="AZ57">
        <f t="shared" si="121"/>
        <v>25.81411293925969</v>
      </c>
      <c r="BA57">
        <f t="shared" si="122"/>
        <v>257.18355453350642</v>
      </c>
      <c r="BB57">
        <f t="shared" si="123"/>
        <v>1.4755331528766192E-2</v>
      </c>
      <c r="BC57">
        <f t="shared" si="124"/>
        <v>-1</v>
      </c>
      <c r="BD57" t="e">
        <f t="shared" si="125"/>
        <v>#DIV/0!</v>
      </c>
      <c r="BE57" t="s">
        <v>424</v>
      </c>
      <c r="BF57">
        <v>0</v>
      </c>
      <c r="BG57" t="e">
        <f t="shared" si="126"/>
        <v>#DIV/0!</v>
      </c>
      <c r="BH57" t="e">
        <f t="shared" si="127"/>
        <v>#DIV/0!</v>
      </c>
      <c r="BI57" t="e">
        <f t="shared" si="128"/>
        <v>#DIV/0!</v>
      </c>
      <c r="BJ57" t="e">
        <f t="shared" si="129"/>
        <v>#DIV/0!</v>
      </c>
      <c r="BK57">
        <f t="shared" si="130"/>
        <v>0.28304711175675223</v>
      </c>
      <c r="BL57" t="e">
        <f t="shared" si="131"/>
        <v>#DIV/0!</v>
      </c>
      <c r="BM57" t="e">
        <f t="shared" si="132"/>
        <v>#DIV/0!</v>
      </c>
      <c r="BN57" t="e">
        <f t="shared" si="133"/>
        <v>#DIV/0!</v>
      </c>
      <c r="BO57">
        <v>573</v>
      </c>
      <c r="BP57">
        <v>290.00000000000011</v>
      </c>
      <c r="BQ57">
        <v>1130.6400000000001</v>
      </c>
      <c r="BR57">
        <v>145</v>
      </c>
      <c r="BS57">
        <v>10167.799999999999</v>
      </c>
      <c r="BT57">
        <v>1130.06</v>
      </c>
      <c r="BU57">
        <v>0.57999999999999996</v>
      </c>
      <c r="BV57">
        <v>300.00000000000011</v>
      </c>
      <c r="BW57">
        <v>24.1</v>
      </c>
      <c r="BX57">
        <v>1231.3956304847461</v>
      </c>
      <c r="BY57">
        <v>2.3978071632681148</v>
      </c>
      <c r="BZ57">
        <v>-103.0318759122859</v>
      </c>
      <c r="CA57">
        <v>2.181980609249301</v>
      </c>
      <c r="CB57">
        <v>0.98759785714227977</v>
      </c>
      <c r="CC57">
        <v>-6.6123877641824256E-3</v>
      </c>
      <c r="CD57">
        <v>289.99999999999989</v>
      </c>
      <c r="CE57">
        <v>1133.97</v>
      </c>
      <c r="CF57">
        <v>855</v>
      </c>
      <c r="CG57">
        <v>10137.4</v>
      </c>
      <c r="CH57">
        <v>1129.76</v>
      </c>
      <c r="CI57">
        <v>4.21</v>
      </c>
      <c r="CW57">
        <f t="shared" si="134"/>
        <v>2161.9299999999998</v>
      </c>
      <c r="CX57">
        <f t="shared" si="135"/>
        <v>1817.2490998920866</v>
      </c>
      <c r="CY57">
        <f t="shared" si="136"/>
        <v>0.84056796468529826</v>
      </c>
      <c r="CZ57">
        <f t="shared" si="137"/>
        <v>0.1606961718426255</v>
      </c>
      <c r="DA57">
        <v>6</v>
      </c>
      <c r="DB57">
        <v>0.5</v>
      </c>
      <c r="DC57" t="s">
        <v>426</v>
      </c>
      <c r="DD57">
        <v>2</v>
      </c>
      <c r="DE57">
        <v>1723140649.5999999</v>
      </c>
      <c r="DF57">
        <v>363.68099999999998</v>
      </c>
      <c r="DG57">
        <v>405.06099999999998</v>
      </c>
      <c r="DH57">
        <v>21.560099999999998</v>
      </c>
      <c r="DI57">
        <v>14.4626</v>
      </c>
      <c r="DJ57">
        <v>365.98700000000002</v>
      </c>
      <c r="DK57">
        <v>21.542100000000001</v>
      </c>
      <c r="DL57">
        <v>399.786</v>
      </c>
      <c r="DM57">
        <v>99.044899999999998</v>
      </c>
      <c r="DN57">
        <v>9.9966799999999995E-2</v>
      </c>
      <c r="DO57">
        <v>26.9329</v>
      </c>
      <c r="DP57">
        <v>29.010300000000001</v>
      </c>
      <c r="DQ57">
        <v>999.9</v>
      </c>
      <c r="DR57">
        <v>0</v>
      </c>
      <c r="DS57">
        <v>0</v>
      </c>
      <c r="DT57">
        <v>10000</v>
      </c>
      <c r="DU57">
        <v>0</v>
      </c>
      <c r="DV57">
        <v>1727.99</v>
      </c>
      <c r="DW57">
        <v>-41.385199999999998</v>
      </c>
      <c r="DX57">
        <v>371.685</v>
      </c>
      <c r="DY57">
        <v>411.00599999999997</v>
      </c>
      <c r="DZ57">
        <v>7.0831200000000001</v>
      </c>
      <c r="EA57">
        <v>405.06099999999998</v>
      </c>
      <c r="EB57">
        <v>14.4626</v>
      </c>
      <c r="EC57">
        <v>2.1339899999999998</v>
      </c>
      <c r="ED57">
        <v>1.43245</v>
      </c>
      <c r="EE57">
        <v>18.475200000000001</v>
      </c>
      <c r="EF57">
        <v>12.265499999999999</v>
      </c>
      <c r="EG57">
        <v>2161.9299999999998</v>
      </c>
      <c r="EH57">
        <v>0.98102199999999995</v>
      </c>
      <c r="EI57">
        <v>1.89777E-2</v>
      </c>
      <c r="EJ57">
        <v>0</v>
      </c>
      <c r="EK57">
        <v>881.93899999999996</v>
      </c>
      <c r="EL57">
        <v>5.0001899999999999</v>
      </c>
      <c r="EM57">
        <v>25136.799999999999</v>
      </c>
      <c r="EN57">
        <v>19409.5</v>
      </c>
      <c r="EO57">
        <v>46.936999999999998</v>
      </c>
      <c r="EP57">
        <v>47.436999999999998</v>
      </c>
      <c r="EQ57">
        <v>47.25</v>
      </c>
      <c r="ER57">
        <v>47</v>
      </c>
      <c r="ES57">
        <v>48.625</v>
      </c>
      <c r="ET57">
        <v>2116</v>
      </c>
      <c r="EU57">
        <v>40.93</v>
      </c>
      <c r="EV57">
        <v>0</v>
      </c>
      <c r="EW57">
        <v>738.09999990463257</v>
      </c>
      <c r="EX57">
        <v>0</v>
      </c>
      <c r="EY57">
        <v>882.85265384615377</v>
      </c>
      <c r="EZ57">
        <v>-4.6779829198648386</v>
      </c>
      <c r="FA57">
        <v>251.66495719418251</v>
      </c>
      <c r="FB57">
        <v>25087.484615384619</v>
      </c>
      <c r="FC57">
        <v>15</v>
      </c>
      <c r="FD57">
        <v>1723140678.0999999</v>
      </c>
      <c r="FE57" t="s">
        <v>491</v>
      </c>
      <c r="FF57">
        <v>1723140667.5999999</v>
      </c>
      <c r="FG57">
        <v>1723140678.0999999</v>
      </c>
      <c r="FH57">
        <v>15</v>
      </c>
      <c r="FI57">
        <v>5.0000000000000001E-3</v>
      </c>
      <c r="FJ57">
        <v>1.4999999999999999E-2</v>
      </c>
      <c r="FK57">
        <v>-2.306</v>
      </c>
      <c r="FL57">
        <v>1.7999999999999999E-2</v>
      </c>
      <c r="FM57">
        <v>405</v>
      </c>
      <c r="FN57">
        <v>14</v>
      </c>
      <c r="FO57">
        <v>0.03</v>
      </c>
      <c r="FP57">
        <v>0.01</v>
      </c>
      <c r="FQ57">
        <v>25.72879200396962</v>
      </c>
      <c r="FR57">
        <v>0.24340643538189211</v>
      </c>
      <c r="FS57">
        <v>5.4202310992998361E-2</v>
      </c>
      <c r="FT57">
        <v>1</v>
      </c>
      <c r="FU57">
        <v>883.38786000000005</v>
      </c>
      <c r="FV57">
        <v>-3.5969603866082669</v>
      </c>
      <c r="FW57">
        <v>0.57374903956346746</v>
      </c>
      <c r="FX57">
        <v>-1</v>
      </c>
      <c r="FY57">
        <v>0.25889246884210548</v>
      </c>
      <c r="FZ57">
        <v>-1.3430889023478819E-2</v>
      </c>
      <c r="GA57">
        <v>3.2217723883280862E-3</v>
      </c>
      <c r="GB57">
        <v>1</v>
      </c>
      <c r="GC57">
        <v>2</v>
      </c>
      <c r="GD57">
        <v>2</v>
      </c>
      <c r="GE57" t="s">
        <v>428</v>
      </c>
      <c r="GF57">
        <v>3.00142</v>
      </c>
      <c r="GG57">
        <v>2.6375199999999999</v>
      </c>
      <c r="GH57">
        <v>8.1961000000000006E-2</v>
      </c>
      <c r="GI57">
        <v>9.0108599999999997E-2</v>
      </c>
      <c r="GJ57">
        <v>9.9960999999999994E-2</v>
      </c>
      <c r="GK57">
        <v>7.5139399999999995E-2</v>
      </c>
      <c r="GL57">
        <v>32503.8</v>
      </c>
      <c r="GM57">
        <v>27652.400000000001</v>
      </c>
      <c r="GN57">
        <v>30777.3</v>
      </c>
      <c r="GO57">
        <v>26570</v>
      </c>
      <c r="GP57">
        <v>38860.400000000001</v>
      </c>
      <c r="GQ57">
        <v>36991.9</v>
      </c>
      <c r="GR57">
        <v>43206.9</v>
      </c>
      <c r="GS57">
        <v>40770.5</v>
      </c>
      <c r="GT57">
        <v>1.7755000000000001</v>
      </c>
      <c r="GU57">
        <v>2.02705</v>
      </c>
      <c r="GV57">
        <v>0.164405</v>
      </c>
      <c r="GW57">
        <v>0</v>
      </c>
      <c r="GX57">
        <v>26.3246</v>
      </c>
      <c r="GY57">
        <v>999.9</v>
      </c>
      <c r="GZ57">
        <v>42.3</v>
      </c>
      <c r="HA57">
        <v>37</v>
      </c>
      <c r="HB57">
        <v>26.9297</v>
      </c>
      <c r="HC57">
        <v>57.604599999999998</v>
      </c>
      <c r="HD57">
        <v>31.955100000000002</v>
      </c>
      <c r="HE57">
        <v>1</v>
      </c>
      <c r="HF57">
        <v>0.30852099999999999</v>
      </c>
      <c r="HG57">
        <v>3.1556600000000001</v>
      </c>
      <c r="HH57">
        <v>20.276700000000002</v>
      </c>
      <c r="HI57">
        <v>5.2354099999999999</v>
      </c>
      <c r="HJ57">
        <v>12.067500000000001</v>
      </c>
      <c r="HK57">
        <v>4.9707499999999998</v>
      </c>
      <c r="HL57">
        <v>3.2902300000000002</v>
      </c>
      <c r="HM57">
        <v>9999</v>
      </c>
      <c r="HN57">
        <v>9999</v>
      </c>
      <c r="HO57">
        <v>9999</v>
      </c>
      <c r="HP57">
        <v>333.8</v>
      </c>
      <c r="HQ57">
        <v>1.87354</v>
      </c>
      <c r="HR57">
        <v>1.8696999999999999</v>
      </c>
      <c r="HS57">
        <v>1.86829</v>
      </c>
      <c r="HT57">
        <v>1.8689</v>
      </c>
      <c r="HU57">
        <v>1.8642399999999999</v>
      </c>
      <c r="HV57">
        <v>1.86616</v>
      </c>
      <c r="HW57">
        <v>1.86554</v>
      </c>
      <c r="HX57">
        <v>1.87253</v>
      </c>
      <c r="HY57">
        <v>5</v>
      </c>
      <c r="HZ57">
        <v>0</v>
      </c>
      <c r="IA57">
        <v>0</v>
      </c>
      <c r="IB57">
        <v>0</v>
      </c>
      <c r="IC57" t="s">
        <v>429</v>
      </c>
      <c r="ID57" t="s">
        <v>430</v>
      </c>
      <c r="IE57" t="s">
        <v>431</v>
      </c>
      <c r="IF57" t="s">
        <v>431</v>
      </c>
      <c r="IG57" t="s">
        <v>431</v>
      </c>
      <c r="IH57" t="s">
        <v>431</v>
      </c>
      <c r="II57">
        <v>0</v>
      </c>
      <c r="IJ57">
        <v>100</v>
      </c>
      <c r="IK57">
        <v>100</v>
      </c>
      <c r="IL57">
        <v>-2.306</v>
      </c>
      <c r="IM57">
        <v>1.7999999999999999E-2</v>
      </c>
      <c r="IN57">
        <v>-2.3109000000000042</v>
      </c>
      <c r="IO57">
        <v>0</v>
      </c>
      <c r="IP57">
        <v>0</v>
      </c>
      <c r="IQ57">
        <v>0</v>
      </c>
      <c r="IR57">
        <v>3.619999999999735E-3</v>
      </c>
      <c r="IS57">
        <v>0</v>
      </c>
      <c r="IT57">
        <v>0</v>
      </c>
      <c r="IU57">
        <v>0</v>
      </c>
      <c r="IV57">
        <v>-1</v>
      </c>
      <c r="IW57">
        <v>-1</v>
      </c>
      <c r="IX57">
        <v>-1</v>
      </c>
      <c r="IY57">
        <v>-1</v>
      </c>
      <c r="IZ57">
        <v>11.7</v>
      </c>
      <c r="JA57">
        <v>11.8</v>
      </c>
      <c r="JB57">
        <v>0.98632799999999998</v>
      </c>
      <c r="JC57">
        <v>2.5537100000000001</v>
      </c>
      <c r="JD57">
        <v>1.64673</v>
      </c>
      <c r="JE57">
        <v>2.33521</v>
      </c>
      <c r="JF57">
        <v>1.5466299999999999</v>
      </c>
      <c r="JG57">
        <v>2.3706100000000001</v>
      </c>
      <c r="JH57">
        <v>39.366700000000002</v>
      </c>
      <c r="JI57">
        <v>15.962</v>
      </c>
      <c r="JJ57">
        <v>18</v>
      </c>
      <c r="JK57">
        <v>397.63499999999999</v>
      </c>
      <c r="JL57">
        <v>640.64700000000005</v>
      </c>
      <c r="JM57">
        <v>22.234000000000002</v>
      </c>
      <c r="JN57">
        <v>31.339400000000001</v>
      </c>
      <c r="JO57">
        <v>29.9984</v>
      </c>
      <c r="JP57">
        <v>31.521599999999999</v>
      </c>
      <c r="JQ57">
        <v>31.511700000000001</v>
      </c>
      <c r="JR57">
        <v>19.735800000000001</v>
      </c>
      <c r="JS57">
        <v>45.037199999999999</v>
      </c>
      <c r="JT57">
        <v>0</v>
      </c>
      <c r="JU57">
        <v>22.233599999999999</v>
      </c>
      <c r="JV57">
        <v>405</v>
      </c>
      <c r="JW57">
        <v>14.450200000000001</v>
      </c>
      <c r="JX57">
        <v>98.529499999999999</v>
      </c>
      <c r="JY57">
        <v>96.191400000000002</v>
      </c>
    </row>
    <row r="58" spans="1:285" x14ac:dyDescent="0.35">
      <c r="A58">
        <v>12</v>
      </c>
      <c r="B58">
        <v>1723141280.5999999</v>
      </c>
      <c r="C58">
        <v>16256.599999904631</v>
      </c>
      <c r="D58" t="s">
        <v>492</v>
      </c>
      <c r="E58" t="s">
        <v>493</v>
      </c>
      <c r="F58" t="s">
        <v>420</v>
      </c>
      <c r="G58" t="s">
        <v>439</v>
      </c>
      <c r="H58" t="s">
        <v>434</v>
      </c>
      <c r="I58" t="s">
        <v>423</v>
      </c>
      <c r="J58">
        <v>1723141280.5999999</v>
      </c>
      <c r="K58">
        <f t="shared" si="92"/>
        <v>5.5235820101592874E-3</v>
      </c>
      <c r="L58">
        <f t="shared" si="93"/>
        <v>5.5235820101592878</v>
      </c>
      <c r="M58">
        <f t="shared" si="94"/>
        <v>22.665560471700534</v>
      </c>
      <c r="N58">
        <f t="shared" si="95"/>
        <v>367.95400000000001</v>
      </c>
      <c r="O58">
        <f t="shared" si="96"/>
        <v>237.99064515016946</v>
      </c>
      <c r="P58">
        <f t="shared" si="97"/>
        <v>23.591336522313426</v>
      </c>
      <c r="Q58">
        <f t="shared" si="98"/>
        <v>36.474234662686001</v>
      </c>
      <c r="R58">
        <f t="shared" si="99"/>
        <v>0.31983810784815547</v>
      </c>
      <c r="S58">
        <f t="shared" si="100"/>
        <v>2.2457200531986459</v>
      </c>
      <c r="T58">
        <f t="shared" si="101"/>
        <v>0.29651653113156157</v>
      </c>
      <c r="U58">
        <f t="shared" si="102"/>
        <v>0.18727627468816591</v>
      </c>
      <c r="V58">
        <f t="shared" si="103"/>
        <v>347.42881779168511</v>
      </c>
      <c r="W58">
        <f t="shared" si="104"/>
        <v>28.328397054894147</v>
      </c>
      <c r="X58">
        <f t="shared" si="105"/>
        <v>28.971900000000002</v>
      </c>
      <c r="Y58">
        <f t="shared" si="106"/>
        <v>4.0152379213213338</v>
      </c>
      <c r="Z58">
        <f t="shared" si="107"/>
        <v>60.255447022669273</v>
      </c>
      <c r="AA58">
        <f t="shared" si="108"/>
        <v>2.2268123252078005</v>
      </c>
      <c r="AB58">
        <f t="shared" si="109"/>
        <v>3.6956199567651211</v>
      </c>
      <c r="AC58">
        <f t="shared" si="110"/>
        <v>1.7884255961135334</v>
      </c>
      <c r="AD58">
        <f t="shared" si="111"/>
        <v>-243.58996664802459</v>
      </c>
      <c r="AE58">
        <f t="shared" si="112"/>
        <v>-172.59918755466987</v>
      </c>
      <c r="AF58">
        <f t="shared" si="113"/>
        <v>-16.796441903774404</v>
      </c>
      <c r="AG58">
        <f t="shared" si="114"/>
        <v>-85.556778314783742</v>
      </c>
      <c r="AH58">
        <v>0</v>
      </c>
      <c r="AI58">
        <v>0</v>
      </c>
      <c r="AJ58">
        <f t="shared" si="115"/>
        <v>1</v>
      </c>
      <c r="AK58">
        <f t="shared" si="116"/>
        <v>0</v>
      </c>
      <c r="AL58">
        <f t="shared" si="117"/>
        <v>52273.565839723378</v>
      </c>
      <c r="AM58" t="s">
        <v>424</v>
      </c>
      <c r="AN58">
        <v>0</v>
      </c>
      <c r="AO58">
        <v>0</v>
      </c>
      <c r="AP58">
        <v>0</v>
      </c>
      <c r="AQ58" t="e">
        <f t="shared" si="118"/>
        <v>#DIV/0!</v>
      </c>
      <c r="AR58">
        <v>-1</v>
      </c>
      <c r="AS58" t="s">
        <v>494</v>
      </c>
      <c r="AT58">
        <v>10140.299999999999</v>
      </c>
      <c r="AU58">
        <v>1035.7349999999999</v>
      </c>
      <c r="AV58">
        <v>1304.5078483919269</v>
      </c>
      <c r="AW58">
        <f t="shared" si="119"/>
        <v>0.2060339067513044</v>
      </c>
      <c r="AX58">
        <v>0.5</v>
      </c>
      <c r="AY58">
        <f t="shared" si="120"/>
        <v>1817.3249998920646</v>
      </c>
      <c r="AZ58">
        <f t="shared" si="121"/>
        <v>22.665560471700534</v>
      </c>
      <c r="BA58">
        <f t="shared" si="122"/>
        <v>187.21528478228797</v>
      </c>
      <c r="BB58">
        <f t="shared" si="123"/>
        <v>1.3022194969587767E-2</v>
      </c>
      <c r="BC58">
        <f t="shared" si="124"/>
        <v>-1</v>
      </c>
      <c r="BD58" t="e">
        <f t="shared" si="125"/>
        <v>#DIV/0!</v>
      </c>
      <c r="BE58" t="s">
        <v>424</v>
      </c>
      <c r="BF58">
        <v>0</v>
      </c>
      <c r="BG58" t="e">
        <f t="shared" si="126"/>
        <v>#DIV/0!</v>
      </c>
      <c r="BH58" t="e">
        <f t="shared" si="127"/>
        <v>#DIV/0!</v>
      </c>
      <c r="BI58" t="e">
        <f t="shared" si="128"/>
        <v>#DIV/0!</v>
      </c>
      <c r="BJ58" t="e">
        <f t="shared" si="129"/>
        <v>#DIV/0!</v>
      </c>
      <c r="BK58">
        <f t="shared" si="130"/>
        <v>0.20603390675130442</v>
      </c>
      <c r="BL58" t="e">
        <f t="shared" si="131"/>
        <v>#DIV/0!</v>
      </c>
      <c r="BM58" t="e">
        <f t="shared" si="132"/>
        <v>#DIV/0!</v>
      </c>
      <c r="BN58" t="e">
        <f t="shared" si="133"/>
        <v>#DIV/0!</v>
      </c>
      <c r="BO58">
        <v>574</v>
      </c>
      <c r="BP58">
        <v>290.00000000000011</v>
      </c>
      <c r="BQ58">
        <v>1235.2</v>
      </c>
      <c r="BR58">
        <v>255</v>
      </c>
      <c r="BS58">
        <v>10140.299999999999</v>
      </c>
      <c r="BT58">
        <v>1233.43</v>
      </c>
      <c r="BU58">
        <v>1.77</v>
      </c>
      <c r="BV58">
        <v>300.00000000000011</v>
      </c>
      <c r="BW58">
        <v>24.1</v>
      </c>
      <c r="BX58">
        <v>1304.5078483919269</v>
      </c>
      <c r="BY58">
        <v>2.6471363617168859</v>
      </c>
      <c r="BZ58">
        <v>-72.073398523864469</v>
      </c>
      <c r="CA58">
        <v>2.4050795182777378</v>
      </c>
      <c r="CB58">
        <v>0.96976341731930338</v>
      </c>
      <c r="CC58">
        <v>-6.6023710789766491E-3</v>
      </c>
      <c r="CD58">
        <v>289.99999999999989</v>
      </c>
      <c r="CE58">
        <v>1234.82</v>
      </c>
      <c r="CF58">
        <v>855</v>
      </c>
      <c r="CG58">
        <v>10121.200000000001</v>
      </c>
      <c r="CH58">
        <v>1233.3</v>
      </c>
      <c r="CI58">
        <v>1.52</v>
      </c>
      <c r="CW58">
        <f t="shared" si="134"/>
        <v>2162.02</v>
      </c>
      <c r="CX58">
        <f t="shared" si="135"/>
        <v>1817.3249998920646</v>
      </c>
      <c r="CY58">
        <f t="shared" si="136"/>
        <v>0.84056807980132686</v>
      </c>
      <c r="CZ58">
        <f t="shared" si="137"/>
        <v>0.16069639401656094</v>
      </c>
      <c r="DA58">
        <v>6</v>
      </c>
      <c r="DB58">
        <v>0.5</v>
      </c>
      <c r="DC58" t="s">
        <v>426</v>
      </c>
      <c r="DD58">
        <v>2</v>
      </c>
      <c r="DE58">
        <v>1723141280.5999999</v>
      </c>
      <c r="DF58">
        <v>367.95400000000001</v>
      </c>
      <c r="DG58">
        <v>404.98200000000003</v>
      </c>
      <c r="DH58">
        <v>22.464200000000002</v>
      </c>
      <c r="DI58">
        <v>14.3691</v>
      </c>
      <c r="DJ58">
        <v>370.45</v>
      </c>
      <c r="DK58">
        <v>22.449200000000001</v>
      </c>
      <c r="DL58">
        <v>400.20499999999998</v>
      </c>
      <c r="DM58">
        <v>99.027100000000004</v>
      </c>
      <c r="DN58">
        <v>0.100059</v>
      </c>
      <c r="DO58">
        <v>27.546299999999999</v>
      </c>
      <c r="DP58">
        <v>28.971900000000002</v>
      </c>
      <c r="DQ58">
        <v>999.9</v>
      </c>
      <c r="DR58">
        <v>0</v>
      </c>
      <c r="DS58">
        <v>0</v>
      </c>
      <c r="DT58">
        <v>10001.200000000001</v>
      </c>
      <c r="DU58">
        <v>0</v>
      </c>
      <c r="DV58">
        <v>2053.85</v>
      </c>
      <c r="DW58">
        <v>-36.838299999999997</v>
      </c>
      <c r="DX58">
        <v>376.60500000000002</v>
      </c>
      <c r="DY58">
        <v>410.88600000000002</v>
      </c>
      <c r="DZ58">
        <v>8.0982099999999999</v>
      </c>
      <c r="EA58">
        <v>404.98200000000003</v>
      </c>
      <c r="EB58">
        <v>14.3691</v>
      </c>
      <c r="EC58">
        <v>2.2248800000000002</v>
      </c>
      <c r="ED58">
        <v>1.42293</v>
      </c>
      <c r="EE58">
        <v>19.142600000000002</v>
      </c>
      <c r="EF58">
        <v>12.164300000000001</v>
      </c>
      <c r="EG58">
        <v>2162.02</v>
      </c>
      <c r="EH58">
        <v>0.98102100000000003</v>
      </c>
      <c r="EI58">
        <v>1.89789E-2</v>
      </c>
      <c r="EJ58">
        <v>0</v>
      </c>
      <c r="EK58">
        <v>1035.07</v>
      </c>
      <c r="EL58">
        <v>5.0001899999999999</v>
      </c>
      <c r="EM58">
        <v>30818.7</v>
      </c>
      <c r="EN58">
        <v>19410.3</v>
      </c>
      <c r="EO58">
        <v>47.75</v>
      </c>
      <c r="EP58">
        <v>49.625</v>
      </c>
      <c r="EQ58">
        <v>48.186999999999998</v>
      </c>
      <c r="ER58">
        <v>48.936999999999998</v>
      </c>
      <c r="ES58">
        <v>49.625</v>
      </c>
      <c r="ET58">
        <v>2116.08</v>
      </c>
      <c r="EU58">
        <v>40.94</v>
      </c>
      <c r="EV58">
        <v>0</v>
      </c>
      <c r="EW58">
        <v>630.69999980926514</v>
      </c>
      <c r="EX58">
        <v>0</v>
      </c>
      <c r="EY58">
        <v>1035.7349999999999</v>
      </c>
      <c r="EZ58">
        <v>-3.478632479178724</v>
      </c>
      <c r="FA58">
        <v>-2724.294021009347</v>
      </c>
      <c r="FB58">
        <v>30910.592307692299</v>
      </c>
      <c r="FC58">
        <v>15</v>
      </c>
      <c r="FD58">
        <v>1723141313.0999999</v>
      </c>
      <c r="FE58" t="s">
        <v>495</v>
      </c>
      <c r="FF58">
        <v>1723141302.5999999</v>
      </c>
      <c r="FG58">
        <v>1723141313.0999999</v>
      </c>
      <c r="FH58">
        <v>16</v>
      </c>
      <c r="FI58">
        <v>-0.19</v>
      </c>
      <c r="FJ58">
        <v>-3.0000000000000001E-3</v>
      </c>
      <c r="FK58">
        <v>-2.496</v>
      </c>
      <c r="FL58">
        <v>1.4999999999999999E-2</v>
      </c>
      <c r="FM58">
        <v>405</v>
      </c>
      <c r="FN58">
        <v>14</v>
      </c>
      <c r="FO58">
        <v>0.06</v>
      </c>
      <c r="FP58">
        <v>0.01</v>
      </c>
      <c r="FQ58">
        <v>22.256158339628321</v>
      </c>
      <c r="FR58">
        <v>0.89179586960473634</v>
      </c>
      <c r="FS58">
        <v>0.13156173967229401</v>
      </c>
      <c r="FT58">
        <v>1</v>
      </c>
      <c r="FU58">
        <v>1036.3668</v>
      </c>
      <c r="FV58">
        <v>-4.463289313946138</v>
      </c>
      <c r="FW58">
        <v>0.69283891345680249</v>
      </c>
      <c r="FX58">
        <v>-1</v>
      </c>
      <c r="FY58">
        <v>0.31184793536605671</v>
      </c>
      <c r="FZ58">
        <v>2.2498458482538331E-2</v>
      </c>
      <c r="GA58">
        <v>3.3054295829993878E-3</v>
      </c>
      <c r="GB58">
        <v>1</v>
      </c>
      <c r="GC58">
        <v>2</v>
      </c>
      <c r="GD58">
        <v>2</v>
      </c>
      <c r="GE58" t="s">
        <v>428</v>
      </c>
      <c r="GF58">
        <v>3.0016500000000002</v>
      </c>
      <c r="GG58">
        <v>2.63761</v>
      </c>
      <c r="GH58">
        <v>8.2495200000000005E-2</v>
      </c>
      <c r="GI58">
        <v>8.9821300000000007E-2</v>
      </c>
      <c r="GJ58">
        <v>0.102704</v>
      </c>
      <c r="GK58">
        <v>7.4545500000000001E-2</v>
      </c>
      <c r="GL58">
        <v>32368.5</v>
      </c>
      <c r="GM58">
        <v>27580.400000000001</v>
      </c>
      <c r="GN58">
        <v>30671.7</v>
      </c>
      <c r="GO58">
        <v>26498.7</v>
      </c>
      <c r="GP58">
        <v>38617.1</v>
      </c>
      <c r="GQ58">
        <v>36919.800000000003</v>
      </c>
      <c r="GR58">
        <v>43065.7</v>
      </c>
      <c r="GS58">
        <v>40666.699999999997</v>
      </c>
      <c r="GT58">
        <v>1.7648999999999999</v>
      </c>
      <c r="GU58">
        <v>2.00095</v>
      </c>
      <c r="GV58">
        <v>-2.5481000000000002E-3</v>
      </c>
      <c r="GW58">
        <v>0</v>
      </c>
      <c r="GX58">
        <v>29.013400000000001</v>
      </c>
      <c r="GY58">
        <v>999.9</v>
      </c>
      <c r="GZ58">
        <v>42.9</v>
      </c>
      <c r="HA58">
        <v>37.1</v>
      </c>
      <c r="HB58">
        <v>27.464099999999998</v>
      </c>
      <c r="HC58">
        <v>59.6646</v>
      </c>
      <c r="HD58">
        <v>31.859000000000002</v>
      </c>
      <c r="HE58">
        <v>1</v>
      </c>
      <c r="HF58">
        <v>0.44723600000000002</v>
      </c>
      <c r="HG58">
        <v>5.2803500000000003</v>
      </c>
      <c r="HH58">
        <v>20.221699999999998</v>
      </c>
      <c r="HI58">
        <v>5.2358599999999997</v>
      </c>
      <c r="HJ58">
        <v>12.069800000000001</v>
      </c>
      <c r="HK58">
        <v>4.9707499999999998</v>
      </c>
      <c r="HL58">
        <v>3.2904499999999999</v>
      </c>
      <c r="HM58">
        <v>9999</v>
      </c>
      <c r="HN58">
        <v>9999</v>
      </c>
      <c r="HO58">
        <v>9999</v>
      </c>
      <c r="HP58">
        <v>334</v>
      </c>
      <c r="HQ58">
        <v>1.8735299999999999</v>
      </c>
      <c r="HR58">
        <v>1.86972</v>
      </c>
      <c r="HS58">
        <v>1.86829</v>
      </c>
      <c r="HT58">
        <v>1.8689</v>
      </c>
      <c r="HU58">
        <v>1.86429</v>
      </c>
      <c r="HV58">
        <v>1.8661799999999999</v>
      </c>
      <c r="HW58">
        <v>1.86555</v>
      </c>
      <c r="HX58">
        <v>1.8725099999999999</v>
      </c>
      <c r="HY58">
        <v>5</v>
      </c>
      <c r="HZ58">
        <v>0</v>
      </c>
      <c r="IA58">
        <v>0</v>
      </c>
      <c r="IB58">
        <v>0</v>
      </c>
      <c r="IC58" t="s">
        <v>429</v>
      </c>
      <c r="ID58" t="s">
        <v>430</v>
      </c>
      <c r="IE58" t="s">
        <v>431</v>
      </c>
      <c r="IF58" t="s">
        <v>431</v>
      </c>
      <c r="IG58" t="s">
        <v>431</v>
      </c>
      <c r="IH58" t="s">
        <v>431</v>
      </c>
      <c r="II58">
        <v>0</v>
      </c>
      <c r="IJ58">
        <v>100</v>
      </c>
      <c r="IK58">
        <v>100</v>
      </c>
      <c r="IL58">
        <v>-2.496</v>
      </c>
      <c r="IM58">
        <v>1.4999999999999999E-2</v>
      </c>
      <c r="IN58">
        <v>-2.305799999999977</v>
      </c>
      <c r="IO58">
        <v>0</v>
      </c>
      <c r="IP58">
        <v>0</v>
      </c>
      <c r="IQ58">
        <v>0</v>
      </c>
      <c r="IR58">
        <v>1.8147619047615748E-2</v>
      </c>
      <c r="IS58">
        <v>0</v>
      </c>
      <c r="IT58">
        <v>0</v>
      </c>
      <c r="IU58">
        <v>0</v>
      </c>
      <c r="IV58">
        <v>-1</v>
      </c>
      <c r="IW58">
        <v>-1</v>
      </c>
      <c r="IX58">
        <v>-1</v>
      </c>
      <c r="IY58">
        <v>-1</v>
      </c>
      <c r="IZ58">
        <v>10.199999999999999</v>
      </c>
      <c r="JA58">
        <v>10</v>
      </c>
      <c r="JB58">
        <v>0.98754900000000001</v>
      </c>
      <c r="JC58">
        <v>2.5610400000000002</v>
      </c>
      <c r="JD58">
        <v>1.64673</v>
      </c>
      <c r="JE58">
        <v>2.33521</v>
      </c>
      <c r="JF58">
        <v>1.5466299999999999</v>
      </c>
      <c r="JG58">
        <v>2.2961399999999998</v>
      </c>
      <c r="JH58">
        <v>39.968899999999998</v>
      </c>
      <c r="JI58">
        <v>15.7606</v>
      </c>
      <c r="JJ58">
        <v>18</v>
      </c>
      <c r="JK58">
        <v>398.48500000000001</v>
      </c>
      <c r="JL58">
        <v>630.75699999999995</v>
      </c>
      <c r="JM58">
        <v>21.423400000000001</v>
      </c>
      <c r="JN58">
        <v>32.896500000000003</v>
      </c>
      <c r="JO58">
        <v>30.001300000000001</v>
      </c>
      <c r="JP58">
        <v>32.660800000000002</v>
      </c>
      <c r="JQ58">
        <v>32.646299999999997</v>
      </c>
      <c r="JR58">
        <v>19.765599999999999</v>
      </c>
      <c r="JS58">
        <v>46.723700000000001</v>
      </c>
      <c r="JT58">
        <v>0</v>
      </c>
      <c r="JU58">
        <v>21.436399999999999</v>
      </c>
      <c r="JV58">
        <v>405</v>
      </c>
      <c r="JW58">
        <v>14.225099999999999</v>
      </c>
      <c r="JX58">
        <v>98.200699999999998</v>
      </c>
      <c r="JY58">
        <v>95.941299999999998</v>
      </c>
    </row>
    <row r="59" spans="1:285" x14ac:dyDescent="0.35">
      <c r="A59">
        <v>12</v>
      </c>
      <c r="B59">
        <v>1723141852.5</v>
      </c>
      <c r="C59">
        <v>16828.5</v>
      </c>
      <c r="D59" t="s">
        <v>496</v>
      </c>
      <c r="E59" t="s">
        <v>497</v>
      </c>
      <c r="F59" t="s">
        <v>420</v>
      </c>
      <c r="G59" t="s">
        <v>448</v>
      </c>
      <c r="H59" t="s">
        <v>422</v>
      </c>
      <c r="I59" t="s">
        <v>423</v>
      </c>
      <c r="J59">
        <v>1723141852.5</v>
      </c>
      <c r="K59">
        <f t="shared" si="92"/>
        <v>4.1150438923538042E-3</v>
      </c>
      <c r="L59">
        <f t="shared" si="93"/>
        <v>4.1150438923538042</v>
      </c>
      <c r="M59">
        <f t="shared" si="94"/>
        <v>21.925961953388107</v>
      </c>
      <c r="N59">
        <f t="shared" si="95"/>
        <v>369.80500000000001</v>
      </c>
      <c r="O59">
        <f t="shared" si="96"/>
        <v>193.99489045842029</v>
      </c>
      <c r="P59">
        <f t="shared" si="97"/>
        <v>19.229910313497726</v>
      </c>
      <c r="Q59">
        <f t="shared" si="98"/>
        <v>36.657238583339002</v>
      </c>
      <c r="R59">
        <f t="shared" si="99"/>
        <v>0.21984787771127806</v>
      </c>
      <c r="S59">
        <f t="shared" si="100"/>
        <v>2.2458100315032352</v>
      </c>
      <c r="T59">
        <f t="shared" si="101"/>
        <v>0.20855307053513872</v>
      </c>
      <c r="U59">
        <f t="shared" si="102"/>
        <v>0.13131208814700451</v>
      </c>
      <c r="V59">
        <f t="shared" si="103"/>
        <v>347.4186627917303</v>
      </c>
      <c r="W59">
        <f t="shared" si="104"/>
        <v>27.928778746922916</v>
      </c>
      <c r="X59">
        <f t="shared" si="105"/>
        <v>28.9832</v>
      </c>
      <c r="Y59">
        <f t="shared" si="106"/>
        <v>4.0178647008575803</v>
      </c>
      <c r="Z59">
        <f t="shared" si="107"/>
        <v>60.436669036105748</v>
      </c>
      <c r="AA59">
        <f t="shared" si="108"/>
        <v>2.12255229813946</v>
      </c>
      <c r="AB59">
        <f t="shared" si="109"/>
        <v>3.5120272708468039</v>
      </c>
      <c r="AC59">
        <f t="shared" si="110"/>
        <v>1.8953124027181203</v>
      </c>
      <c r="AD59">
        <f t="shared" si="111"/>
        <v>-181.47343565280278</v>
      </c>
      <c r="AE59">
        <f t="shared" si="112"/>
        <v>-279.10464973650119</v>
      </c>
      <c r="AF59">
        <f t="shared" si="113"/>
        <v>-27.044419692732458</v>
      </c>
      <c r="AG59">
        <f t="shared" si="114"/>
        <v>-140.20384229030611</v>
      </c>
      <c r="AH59">
        <v>0</v>
      </c>
      <c r="AI59">
        <v>0</v>
      </c>
      <c r="AJ59">
        <f t="shared" si="115"/>
        <v>1</v>
      </c>
      <c r="AK59">
        <f t="shared" si="116"/>
        <v>0</v>
      </c>
      <c r="AL59">
        <f t="shared" si="117"/>
        <v>52427.962345322172</v>
      </c>
      <c r="AM59" t="s">
        <v>424</v>
      </c>
      <c r="AN59">
        <v>0</v>
      </c>
      <c r="AO59">
        <v>0</v>
      </c>
      <c r="AP59">
        <v>0</v>
      </c>
      <c r="AQ59" t="e">
        <f t="shared" si="118"/>
        <v>#DIV/0!</v>
      </c>
      <c r="AR59">
        <v>-1</v>
      </c>
      <c r="AS59" t="s">
        <v>498</v>
      </c>
      <c r="AT59">
        <v>10206.799999999999</v>
      </c>
      <c r="AU59">
        <v>912.43907999999976</v>
      </c>
      <c r="AV59">
        <v>1277.716318149312</v>
      </c>
      <c r="AW59">
        <f t="shared" si="119"/>
        <v>0.28588289353492191</v>
      </c>
      <c r="AX59">
        <v>0.5</v>
      </c>
      <c r="AY59">
        <f t="shared" si="120"/>
        <v>1817.2742998920885</v>
      </c>
      <c r="AZ59">
        <f t="shared" si="121"/>
        <v>21.925961953388107</v>
      </c>
      <c r="BA59">
        <f t="shared" si="122"/>
        <v>259.76381759989982</v>
      </c>
      <c r="BB59">
        <f t="shared" si="123"/>
        <v>1.261557595061432E-2</v>
      </c>
      <c r="BC59">
        <f t="shared" si="124"/>
        <v>-1</v>
      </c>
      <c r="BD59" t="e">
        <f t="shared" si="125"/>
        <v>#DIV/0!</v>
      </c>
      <c r="BE59" t="s">
        <v>424</v>
      </c>
      <c r="BF59">
        <v>0</v>
      </c>
      <c r="BG59" t="e">
        <f t="shared" si="126"/>
        <v>#DIV/0!</v>
      </c>
      <c r="BH59" t="e">
        <f t="shared" si="127"/>
        <v>#DIV/0!</v>
      </c>
      <c r="BI59" t="e">
        <f t="shared" si="128"/>
        <v>#DIV/0!</v>
      </c>
      <c r="BJ59" t="e">
        <f t="shared" si="129"/>
        <v>#DIV/0!</v>
      </c>
      <c r="BK59">
        <f t="shared" si="130"/>
        <v>0.28588289353492197</v>
      </c>
      <c r="BL59" t="e">
        <f t="shared" si="131"/>
        <v>#DIV/0!</v>
      </c>
      <c r="BM59" t="e">
        <f t="shared" si="132"/>
        <v>#DIV/0!</v>
      </c>
      <c r="BN59" t="e">
        <f t="shared" si="133"/>
        <v>#DIV/0!</v>
      </c>
      <c r="BO59">
        <v>575</v>
      </c>
      <c r="BP59">
        <v>290.00000000000011</v>
      </c>
      <c r="BQ59">
        <v>1173.3499999999999</v>
      </c>
      <c r="BR59">
        <v>145</v>
      </c>
      <c r="BS59">
        <v>10206.799999999999</v>
      </c>
      <c r="BT59">
        <v>1172.3499999999999</v>
      </c>
      <c r="BU59">
        <v>1</v>
      </c>
      <c r="BV59">
        <v>300.00000000000011</v>
      </c>
      <c r="BW59">
        <v>24</v>
      </c>
      <c r="BX59">
        <v>1277.716318149312</v>
      </c>
      <c r="BY59">
        <v>2.086797296100372</v>
      </c>
      <c r="BZ59">
        <v>-107.5416702720014</v>
      </c>
      <c r="CA59">
        <v>1.906103054177849</v>
      </c>
      <c r="CB59">
        <v>0.99128045597525938</v>
      </c>
      <c r="CC59">
        <v>-6.6385119021134713E-3</v>
      </c>
      <c r="CD59">
        <v>289.99999999999989</v>
      </c>
      <c r="CE59">
        <v>1177.18</v>
      </c>
      <c r="CF59">
        <v>855</v>
      </c>
      <c r="CG59">
        <v>10175.299999999999</v>
      </c>
      <c r="CH59">
        <v>1172.03</v>
      </c>
      <c r="CI59">
        <v>5.15</v>
      </c>
      <c r="CW59">
        <f t="shared" si="134"/>
        <v>2161.96</v>
      </c>
      <c r="CX59">
        <f t="shared" si="135"/>
        <v>1817.2742998920885</v>
      </c>
      <c r="CY59">
        <f t="shared" si="136"/>
        <v>0.84056795680405205</v>
      </c>
      <c r="CZ59">
        <f t="shared" si="137"/>
        <v>0.16069615663182032</v>
      </c>
      <c r="DA59">
        <v>6</v>
      </c>
      <c r="DB59">
        <v>0.5</v>
      </c>
      <c r="DC59" t="s">
        <v>426</v>
      </c>
      <c r="DD59">
        <v>2</v>
      </c>
      <c r="DE59">
        <v>1723141852.5</v>
      </c>
      <c r="DF59">
        <v>369.80500000000001</v>
      </c>
      <c r="DG59">
        <v>404.99700000000001</v>
      </c>
      <c r="DH59">
        <v>21.412700000000001</v>
      </c>
      <c r="DI59">
        <v>15.3688</v>
      </c>
      <c r="DJ59">
        <v>372.245</v>
      </c>
      <c r="DK59">
        <v>21.383700000000001</v>
      </c>
      <c r="DL59">
        <v>399.76799999999997</v>
      </c>
      <c r="DM59">
        <v>99.025999999999996</v>
      </c>
      <c r="DN59">
        <v>9.9859799999999999E-2</v>
      </c>
      <c r="DO59">
        <v>26.678000000000001</v>
      </c>
      <c r="DP59">
        <v>28.9832</v>
      </c>
      <c r="DQ59">
        <v>999.9</v>
      </c>
      <c r="DR59">
        <v>0</v>
      </c>
      <c r="DS59">
        <v>0</v>
      </c>
      <c r="DT59">
        <v>10001.9</v>
      </c>
      <c r="DU59">
        <v>0</v>
      </c>
      <c r="DV59">
        <v>1704.26</v>
      </c>
      <c r="DW59">
        <v>-35.247700000000002</v>
      </c>
      <c r="DX59">
        <v>377.834</v>
      </c>
      <c r="DY59">
        <v>411.31799999999998</v>
      </c>
      <c r="DZ59">
        <v>6.0298800000000004</v>
      </c>
      <c r="EA59">
        <v>404.99700000000001</v>
      </c>
      <c r="EB59">
        <v>15.3688</v>
      </c>
      <c r="EC59">
        <v>2.11903</v>
      </c>
      <c r="ED59">
        <v>1.5219100000000001</v>
      </c>
      <c r="EE59">
        <v>18.3629</v>
      </c>
      <c r="EF59">
        <v>13.190099999999999</v>
      </c>
      <c r="EG59">
        <v>2161.96</v>
      </c>
      <c r="EH59">
        <v>0.98102500000000004</v>
      </c>
      <c r="EI59">
        <v>1.8974899999999999E-2</v>
      </c>
      <c r="EJ59">
        <v>0</v>
      </c>
      <c r="EK59">
        <v>911.76</v>
      </c>
      <c r="EL59">
        <v>5.0001899999999999</v>
      </c>
      <c r="EM59">
        <v>25612.6</v>
      </c>
      <c r="EN59">
        <v>19409.900000000001</v>
      </c>
      <c r="EO59">
        <v>47.875</v>
      </c>
      <c r="EP59">
        <v>49.561999999999998</v>
      </c>
      <c r="EQ59">
        <v>48.25</v>
      </c>
      <c r="ER59">
        <v>48.875</v>
      </c>
      <c r="ES59">
        <v>49.625</v>
      </c>
      <c r="ET59">
        <v>2116.0300000000002</v>
      </c>
      <c r="EU59">
        <v>40.93</v>
      </c>
      <c r="EV59">
        <v>0</v>
      </c>
      <c r="EW59">
        <v>571.29999995231628</v>
      </c>
      <c r="EX59">
        <v>0</v>
      </c>
      <c r="EY59">
        <v>912.43907999999976</v>
      </c>
      <c r="EZ59">
        <v>-7.1210000112731073</v>
      </c>
      <c r="FA59">
        <v>1152.9384615207121</v>
      </c>
      <c r="FB59">
        <v>25375.124</v>
      </c>
      <c r="FC59">
        <v>15</v>
      </c>
      <c r="FD59">
        <v>1723141880.5</v>
      </c>
      <c r="FE59" t="s">
        <v>499</v>
      </c>
      <c r="FF59">
        <v>1723141873.5</v>
      </c>
      <c r="FG59">
        <v>1723141880.5</v>
      </c>
      <c r="FH59">
        <v>17</v>
      </c>
      <c r="FI59">
        <v>5.6000000000000001E-2</v>
      </c>
      <c r="FJ59">
        <v>1.4E-2</v>
      </c>
      <c r="FK59">
        <v>-2.44</v>
      </c>
      <c r="FL59">
        <v>2.9000000000000001E-2</v>
      </c>
      <c r="FM59">
        <v>405</v>
      </c>
      <c r="FN59">
        <v>15</v>
      </c>
      <c r="FO59">
        <v>0.09</v>
      </c>
      <c r="FP59">
        <v>0.02</v>
      </c>
      <c r="FQ59">
        <v>22.07750948601862</v>
      </c>
      <c r="FR59">
        <v>-0.26058612710667972</v>
      </c>
      <c r="FS59">
        <v>5.3746600774095349E-2</v>
      </c>
      <c r="FT59">
        <v>1</v>
      </c>
      <c r="FU59">
        <v>913.27199999999993</v>
      </c>
      <c r="FV59">
        <v>-6.4156254543797928</v>
      </c>
      <c r="FW59">
        <v>0.96784015209123708</v>
      </c>
      <c r="FX59">
        <v>-1</v>
      </c>
      <c r="FY59">
        <v>0.20731652982638499</v>
      </c>
      <c r="FZ59">
        <v>1.9452097237418409E-2</v>
      </c>
      <c r="GA59">
        <v>3.860949278186517E-3</v>
      </c>
      <c r="GB59">
        <v>1</v>
      </c>
      <c r="GC59">
        <v>2</v>
      </c>
      <c r="GD59">
        <v>2</v>
      </c>
      <c r="GE59" t="s">
        <v>428</v>
      </c>
      <c r="GF59">
        <v>3.00129</v>
      </c>
      <c r="GG59">
        <v>2.63741</v>
      </c>
      <c r="GH59">
        <v>8.2720000000000002E-2</v>
      </c>
      <c r="GI59">
        <v>8.9745000000000005E-2</v>
      </c>
      <c r="GJ59">
        <v>9.9047099999999999E-2</v>
      </c>
      <c r="GK59">
        <v>7.8368699999999999E-2</v>
      </c>
      <c r="GL59">
        <v>32344.1</v>
      </c>
      <c r="GM59">
        <v>27574.5</v>
      </c>
      <c r="GN59">
        <v>30656.799999999999</v>
      </c>
      <c r="GO59">
        <v>26491.5</v>
      </c>
      <c r="GP59">
        <v>38756.300000000003</v>
      </c>
      <c r="GQ59">
        <v>36759.199999999997</v>
      </c>
      <c r="GR59">
        <v>43044.7</v>
      </c>
      <c r="GS59">
        <v>40658.1</v>
      </c>
      <c r="GT59">
        <v>1.75858</v>
      </c>
      <c r="GU59">
        <v>1.9974799999999999</v>
      </c>
      <c r="GV59">
        <v>5.04591E-2</v>
      </c>
      <c r="GW59">
        <v>0</v>
      </c>
      <c r="GX59">
        <v>28.1602</v>
      </c>
      <c r="GY59">
        <v>999.9</v>
      </c>
      <c r="GZ59">
        <v>43.5</v>
      </c>
      <c r="HA59">
        <v>37.200000000000003</v>
      </c>
      <c r="HB59">
        <v>28.000299999999999</v>
      </c>
      <c r="HC59">
        <v>59.6447</v>
      </c>
      <c r="HD59">
        <v>31.770800000000001</v>
      </c>
      <c r="HE59">
        <v>1</v>
      </c>
      <c r="HF59">
        <v>0.46596500000000002</v>
      </c>
      <c r="HG59">
        <v>5.4882799999999996</v>
      </c>
      <c r="HH59">
        <v>20.216000000000001</v>
      </c>
      <c r="HI59">
        <v>5.2346599999999999</v>
      </c>
      <c r="HJ59">
        <v>12.069800000000001</v>
      </c>
      <c r="HK59">
        <v>4.9697500000000003</v>
      </c>
      <c r="HL59">
        <v>3.2906</v>
      </c>
      <c r="HM59">
        <v>9999</v>
      </c>
      <c r="HN59">
        <v>9999</v>
      </c>
      <c r="HO59">
        <v>9999</v>
      </c>
      <c r="HP59">
        <v>334.1</v>
      </c>
      <c r="HQ59">
        <v>1.8734900000000001</v>
      </c>
      <c r="HR59">
        <v>1.86972</v>
      </c>
      <c r="HS59">
        <v>1.86829</v>
      </c>
      <c r="HT59">
        <v>1.8689</v>
      </c>
      <c r="HU59">
        <v>1.86425</v>
      </c>
      <c r="HV59">
        <v>1.86615</v>
      </c>
      <c r="HW59">
        <v>1.86554</v>
      </c>
      <c r="HX59">
        <v>1.87252</v>
      </c>
      <c r="HY59">
        <v>5</v>
      </c>
      <c r="HZ59">
        <v>0</v>
      </c>
      <c r="IA59">
        <v>0</v>
      </c>
      <c r="IB59">
        <v>0</v>
      </c>
      <c r="IC59" t="s">
        <v>429</v>
      </c>
      <c r="ID59" t="s">
        <v>430</v>
      </c>
      <c r="IE59" t="s">
        <v>431</v>
      </c>
      <c r="IF59" t="s">
        <v>431</v>
      </c>
      <c r="IG59" t="s">
        <v>431</v>
      </c>
      <c r="IH59" t="s">
        <v>431</v>
      </c>
      <c r="II59">
        <v>0</v>
      </c>
      <c r="IJ59">
        <v>100</v>
      </c>
      <c r="IK59">
        <v>100</v>
      </c>
      <c r="IL59">
        <v>-2.44</v>
      </c>
      <c r="IM59">
        <v>2.9000000000000001E-2</v>
      </c>
      <c r="IN59">
        <v>-2.496199999999988</v>
      </c>
      <c r="IO59">
        <v>0</v>
      </c>
      <c r="IP59">
        <v>0</v>
      </c>
      <c r="IQ59">
        <v>0</v>
      </c>
      <c r="IR59">
        <v>1.49857142857126E-2</v>
      </c>
      <c r="IS59">
        <v>0</v>
      </c>
      <c r="IT59">
        <v>0</v>
      </c>
      <c r="IU59">
        <v>0</v>
      </c>
      <c r="IV59">
        <v>-1</v>
      </c>
      <c r="IW59">
        <v>-1</v>
      </c>
      <c r="IX59">
        <v>-1</v>
      </c>
      <c r="IY59">
        <v>-1</v>
      </c>
      <c r="IZ59">
        <v>9.1999999999999993</v>
      </c>
      <c r="JA59">
        <v>9</v>
      </c>
      <c r="JB59">
        <v>0.98877000000000004</v>
      </c>
      <c r="JC59">
        <v>2.5512700000000001</v>
      </c>
      <c r="JD59">
        <v>1.64673</v>
      </c>
      <c r="JE59">
        <v>2.33521</v>
      </c>
      <c r="JF59">
        <v>1.5466299999999999</v>
      </c>
      <c r="JG59">
        <v>2.4279799999999998</v>
      </c>
      <c r="JH59">
        <v>39.968899999999998</v>
      </c>
      <c r="JI59">
        <v>15.6205</v>
      </c>
      <c r="JJ59">
        <v>18</v>
      </c>
      <c r="JK59">
        <v>397.24099999999999</v>
      </c>
      <c r="JL59">
        <v>631.83299999999997</v>
      </c>
      <c r="JM59">
        <v>20.2759</v>
      </c>
      <c r="JN59">
        <v>33.094900000000003</v>
      </c>
      <c r="JO59">
        <v>30.000299999999999</v>
      </c>
      <c r="JP59">
        <v>33.04</v>
      </c>
      <c r="JQ59">
        <v>33.030500000000004</v>
      </c>
      <c r="JR59">
        <v>19.773800000000001</v>
      </c>
      <c r="JS59">
        <v>44.62</v>
      </c>
      <c r="JT59">
        <v>0</v>
      </c>
      <c r="JU59">
        <v>20.2683</v>
      </c>
      <c r="JV59">
        <v>405</v>
      </c>
      <c r="JW59">
        <v>15.2919</v>
      </c>
      <c r="JX59">
        <v>98.153000000000006</v>
      </c>
      <c r="JY59">
        <v>95.918700000000001</v>
      </c>
    </row>
    <row r="60" spans="1:285" x14ac:dyDescent="0.35">
      <c r="A60">
        <v>12</v>
      </c>
      <c r="B60">
        <v>1723142583</v>
      </c>
      <c r="C60">
        <v>17559</v>
      </c>
      <c r="D60" t="s">
        <v>500</v>
      </c>
      <c r="E60" t="s">
        <v>501</v>
      </c>
      <c r="F60" t="s">
        <v>420</v>
      </c>
      <c r="G60" t="s">
        <v>448</v>
      </c>
      <c r="H60" t="s">
        <v>434</v>
      </c>
      <c r="I60" t="s">
        <v>423</v>
      </c>
      <c r="J60">
        <v>1723142583</v>
      </c>
      <c r="K60">
        <f t="shared" si="92"/>
        <v>9.7476706101900668E-3</v>
      </c>
      <c r="L60">
        <f t="shared" si="93"/>
        <v>9.7476706101900668</v>
      </c>
      <c r="M60">
        <f t="shared" si="94"/>
        <v>35.371357438094265</v>
      </c>
      <c r="N60">
        <f t="shared" si="95"/>
        <v>346.87400000000002</v>
      </c>
      <c r="O60">
        <f t="shared" si="96"/>
        <v>238.91093786853574</v>
      </c>
      <c r="P60">
        <f t="shared" si="97"/>
        <v>23.676249303400287</v>
      </c>
      <c r="Q60">
        <f t="shared" si="98"/>
        <v>34.375468005516005</v>
      </c>
      <c r="R60">
        <f t="shared" si="99"/>
        <v>0.64283558782385652</v>
      </c>
      <c r="S60">
        <f t="shared" si="100"/>
        <v>2.2474185334178505</v>
      </c>
      <c r="T60">
        <f t="shared" si="101"/>
        <v>0.5555503601417221</v>
      </c>
      <c r="U60">
        <f t="shared" si="102"/>
        <v>0.35406903059977518</v>
      </c>
      <c r="V60">
        <f t="shared" si="103"/>
        <v>347.4234507917331</v>
      </c>
      <c r="W60">
        <f t="shared" si="104"/>
        <v>28.067961473905356</v>
      </c>
      <c r="X60">
        <f t="shared" si="105"/>
        <v>29.055499999999999</v>
      </c>
      <c r="Y60">
        <f t="shared" si="106"/>
        <v>4.0347069335622745</v>
      </c>
      <c r="Z60">
        <f t="shared" si="107"/>
        <v>59.546606839475601</v>
      </c>
      <c r="AA60">
        <f t="shared" si="108"/>
        <v>2.3519180797284003</v>
      </c>
      <c r="AB60">
        <f t="shared" si="109"/>
        <v>3.9497096552766604</v>
      </c>
      <c r="AC60">
        <f t="shared" si="110"/>
        <v>1.6827888538338742</v>
      </c>
      <c r="AD60">
        <f t="shared" si="111"/>
        <v>-429.87227390938193</v>
      </c>
      <c r="AE60">
        <f t="shared" si="112"/>
        <v>-44.539455563103814</v>
      </c>
      <c r="AF60">
        <f t="shared" si="113"/>
        <v>-4.3575212772764029</v>
      </c>
      <c r="AG60">
        <f t="shared" si="114"/>
        <v>-131.34579995802906</v>
      </c>
      <c r="AH60">
        <v>0</v>
      </c>
      <c r="AI60">
        <v>0</v>
      </c>
      <c r="AJ60">
        <f t="shared" si="115"/>
        <v>1</v>
      </c>
      <c r="AK60">
        <f t="shared" si="116"/>
        <v>0</v>
      </c>
      <c r="AL60">
        <f t="shared" si="117"/>
        <v>52130.709346639203</v>
      </c>
      <c r="AM60" t="s">
        <v>424</v>
      </c>
      <c r="AN60">
        <v>0</v>
      </c>
      <c r="AO60">
        <v>0</v>
      </c>
      <c r="AP60">
        <v>0</v>
      </c>
      <c r="AQ60" t="e">
        <f t="shared" si="118"/>
        <v>#DIV/0!</v>
      </c>
      <c r="AR60">
        <v>-1</v>
      </c>
      <c r="AS60" t="s">
        <v>502</v>
      </c>
      <c r="AT60">
        <v>10251.799999999999</v>
      </c>
      <c r="AU60">
        <v>877.98419230769218</v>
      </c>
      <c r="AV60">
        <v>1353.6242084402861</v>
      </c>
      <c r="AW60">
        <f t="shared" si="119"/>
        <v>0.35138261650968128</v>
      </c>
      <c r="AX60">
        <v>0.5</v>
      </c>
      <c r="AY60">
        <f t="shared" si="120"/>
        <v>1817.2994998920894</v>
      </c>
      <c r="AZ60">
        <f t="shared" si="121"/>
        <v>35.371357438094265</v>
      </c>
      <c r="BA60">
        <f t="shared" si="122"/>
        <v>319.28372662690884</v>
      </c>
      <c r="BB60">
        <f t="shared" si="123"/>
        <v>2.0013958866028404E-2</v>
      </c>
      <c r="BC60">
        <f t="shared" si="124"/>
        <v>-1</v>
      </c>
      <c r="BD60" t="e">
        <f t="shared" si="125"/>
        <v>#DIV/0!</v>
      </c>
      <c r="BE60" t="s">
        <v>424</v>
      </c>
      <c r="BF60">
        <v>0</v>
      </c>
      <c r="BG60" t="e">
        <f t="shared" si="126"/>
        <v>#DIV/0!</v>
      </c>
      <c r="BH60" t="e">
        <f t="shared" si="127"/>
        <v>#DIV/0!</v>
      </c>
      <c r="BI60" t="e">
        <f t="shared" si="128"/>
        <v>#DIV/0!</v>
      </c>
      <c r="BJ60" t="e">
        <f t="shared" si="129"/>
        <v>#DIV/0!</v>
      </c>
      <c r="BK60">
        <f t="shared" si="130"/>
        <v>0.35138261650968128</v>
      </c>
      <c r="BL60" t="e">
        <f t="shared" si="131"/>
        <v>#DIV/0!</v>
      </c>
      <c r="BM60" t="e">
        <f t="shared" si="132"/>
        <v>#DIV/0!</v>
      </c>
      <c r="BN60" t="e">
        <f t="shared" si="133"/>
        <v>#DIV/0!</v>
      </c>
      <c r="BO60">
        <v>576</v>
      </c>
      <c r="BP60">
        <v>290.00000000000011</v>
      </c>
      <c r="BQ60">
        <v>1203.8900000000001</v>
      </c>
      <c r="BR60">
        <v>175</v>
      </c>
      <c r="BS60">
        <v>10251.799999999999</v>
      </c>
      <c r="BT60">
        <v>1200.28</v>
      </c>
      <c r="BU60">
        <v>3.61</v>
      </c>
      <c r="BV60">
        <v>300.00000000000011</v>
      </c>
      <c r="BW60">
        <v>24</v>
      </c>
      <c r="BX60">
        <v>1353.6242084402861</v>
      </c>
      <c r="BY60">
        <v>2.1926029820200439</v>
      </c>
      <c r="BZ60">
        <v>-157.2072859062059</v>
      </c>
      <c r="CA60">
        <v>2.0121656840231541</v>
      </c>
      <c r="CB60">
        <v>0.9954338248959258</v>
      </c>
      <c r="CC60">
        <v>-6.6714918798665198E-3</v>
      </c>
      <c r="CD60">
        <v>289.99999999999989</v>
      </c>
      <c r="CE60">
        <v>1203.8399999999999</v>
      </c>
      <c r="CF60">
        <v>895</v>
      </c>
      <c r="CG60">
        <v>10221.9</v>
      </c>
      <c r="CH60">
        <v>1199.83</v>
      </c>
      <c r="CI60">
        <v>4.01</v>
      </c>
      <c r="CW60">
        <f t="shared" si="134"/>
        <v>2161.9899999999998</v>
      </c>
      <c r="CX60">
        <f t="shared" si="135"/>
        <v>1817.2994998920894</v>
      </c>
      <c r="CY60">
        <f t="shared" si="136"/>
        <v>0.84056794892302444</v>
      </c>
      <c r="CZ60">
        <f t="shared" si="137"/>
        <v>0.16069614142143726</v>
      </c>
      <c r="DA60">
        <v>6</v>
      </c>
      <c r="DB60">
        <v>0.5</v>
      </c>
      <c r="DC60" t="s">
        <v>426</v>
      </c>
      <c r="DD60">
        <v>2</v>
      </c>
      <c r="DE60">
        <v>1723142583</v>
      </c>
      <c r="DF60">
        <v>346.87400000000002</v>
      </c>
      <c r="DG60">
        <v>404.96800000000002</v>
      </c>
      <c r="DH60">
        <v>23.732600000000001</v>
      </c>
      <c r="DI60">
        <v>9.4666599999999992</v>
      </c>
      <c r="DJ60">
        <v>349.31400000000002</v>
      </c>
      <c r="DK60">
        <v>23.703299999999999</v>
      </c>
      <c r="DL60">
        <v>400.24</v>
      </c>
      <c r="DM60">
        <v>99.000600000000006</v>
      </c>
      <c r="DN60">
        <v>0.100134</v>
      </c>
      <c r="DO60">
        <v>28.687899999999999</v>
      </c>
      <c r="DP60">
        <v>29.055499999999999</v>
      </c>
      <c r="DQ60">
        <v>999.9</v>
      </c>
      <c r="DR60">
        <v>0</v>
      </c>
      <c r="DS60">
        <v>0</v>
      </c>
      <c r="DT60">
        <v>10015</v>
      </c>
      <c r="DU60">
        <v>0</v>
      </c>
      <c r="DV60">
        <v>743.80700000000002</v>
      </c>
      <c r="DW60">
        <v>-58.094000000000001</v>
      </c>
      <c r="DX60">
        <v>355.30599999999998</v>
      </c>
      <c r="DY60">
        <v>408.83800000000002</v>
      </c>
      <c r="DZ60">
        <v>14.2659</v>
      </c>
      <c r="EA60">
        <v>404.96800000000002</v>
      </c>
      <c r="EB60">
        <v>9.4666599999999992</v>
      </c>
      <c r="EC60">
        <v>2.3495400000000002</v>
      </c>
      <c r="ED60">
        <v>0.93720499999999995</v>
      </c>
      <c r="EE60">
        <v>20.020099999999999</v>
      </c>
      <c r="EF60">
        <v>5.9750699999999997</v>
      </c>
      <c r="EG60">
        <v>2161.9899999999998</v>
      </c>
      <c r="EH60">
        <v>0.98102400000000001</v>
      </c>
      <c r="EI60">
        <v>1.8976099999999999E-2</v>
      </c>
      <c r="EJ60">
        <v>0</v>
      </c>
      <c r="EK60">
        <v>877.428</v>
      </c>
      <c r="EL60">
        <v>5.0001899999999999</v>
      </c>
      <c r="EM60">
        <v>22078.6</v>
      </c>
      <c r="EN60">
        <v>19410.099999999999</v>
      </c>
      <c r="EO60">
        <v>49.436999999999998</v>
      </c>
      <c r="EP60">
        <v>51.625</v>
      </c>
      <c r="EQ60">
        <v>50</v>
      </c>
      <c r="ER60">
        <v>51.125</v>
      </c>
      <c r="ES60">
        <v>51.186999999999998</v>
      </c>
      <c r="ET60">
        <v>2116.06</v>
      </c>
      <c r="EU60">
        <v>40.93</v>
      </c>
      <c r="EV60">
        <v>0</v>
      </c>
      <c r="EW60">
        <v>730.09999990463257</v>
      </c>
      <c r="EX60">
        <v>0</v>
      </c>
      <c r="EY60">
        <v>877.98419230769218</v>
      </c>
      <c r="EZ60">
        <v>-2.9118974298146112</v>
      </c>
      <c r="FA60">
        <v>-4136.3247805665233</v>
      </c>
      <c r="FB60">
        <v>22412.357692307691</v>
      </c>
      <c r="FC60">
        <v>15</v>
      </c>
      <c r="FD60">
        <v>1723141880.5</v>
      </c>
      <c r="FE60" t="s">
        <v>499</v>
      </c>
      <c r="FF60">
        <v>1723141873.5</v>
      </c>
      <c r="FG60">
        <v>1723141880.5</v>
      </c>
      <c r="FH60">
        <v>17</v>
      </c>
      <c r="FI60">
        <v>5.6000000000000001E-2</v>
      </c>
      <c r="FJ60">
        <v>1.4E-2</v>
      </c>
      <c r="FK60">
        <v>-2.44</v>
      </c>
      <c r="FL60">
        <v>2.9000000000000001E-2</v>
      </c>
      <c r="FM60">
        <v>405</v>
      </c>
      <c r="FN60">
        <v>15</v>
      </c>
      <c r="FO60">
        <v>0.09</v>
      </c>
      <c r="FP60">
        <v>0.02</v>
      </c>
      <c r="FQ60">
        <v>35.566324348159668</v>
      </c>
      <c r="FR60">
        <v>-0.73117327425639178</v>
      </c>
      <c r="FS60">
        <v>0.1103336897124769</v>
      </c>
      <c r="FT60">
        <v>1</v>
      </c>
      <c r="FU60">
        <v>878.40670588235309</v>
      </c>
      <c r="FV60">
        <v>-3.0753846170866121</v>
      </c>
      <c r="FW60">
        <v>0.51763035846500705</v>
      </c>
      <c r="FX60">
        <v>-1</v>
      </c>
      <c r="FY60">
        <v>0.65944027699948216</v>
      </c>
      <c r="FZ60">
        <v>-6.4958570715817024E-2</v>
      </c>
      <c r="GA60">
        <v>9.6676026367563169E-3</v>
      </c>
      <c r="GB60">
        <v>0</v>
      </c>
      <c r="GC60">
        <v>1</v>
      </c>
      <c r="GD60">
        <v>2</v>
      </c>
      <c r="GE60" t="s">
        <v>475</v>
      </c>
      <c r="GF60">
        <v>3.0007899999999998</v>
      </c>
      <c r="GG60">
        <v>2.63768</v>
      </c>
      <c r="GH60">
        <v>7.8503500000000004E-2</v>
      </c>
      <c r="GI60">
        <v>8.9490700000000006E-2</v>
      </c>
      <c r="GJ60">
        <v>0.106499</v>
      </c>
      <c r="GK60">
        <v>5.3636499999999997E-2</v>
      </c>
      <c r="GL60">
        <v>32447.599999999999</v>
      </c>
      <c r="GM60">
        <v>27560.6</v>
      </c>
      <c r="GN60">
        <v>30616</v>
      </c>
      <c r="GO60">
        <v>26473.9</v>
      </c>
      <c r="GP60">
        <v>38389.599999999999</v>
      </c>
      <c r="GQ60">
        <v>37724.400000000001</v>
      </c>
      <c r="GR60">
        <v>42993</v>
      </c>
      <c r="GS60">
        <v>40635.599999999999</v>
      </c>
      <c r="GT60">
        <v>1.7608999999999999</v>
      </c>
      <c r="GU60">
        <v>1.97777</v>
      </c>
      <c r="GV60">
        <v>9.7602599999999998E-3</v>
      </c>
      <c r="GW60">
        <v>0</v>
      </c>
      <c r="GX60">
        <v>28.8964</v>
      </c>
      <c r="GY60">
        <v>999.9</v>
      </c>
      <c r="GZ60">
        <v>44.3</v>
      </c>
      <c r="HA60">
        <v>37.299999999999997</v>
      </c>
      <c r="HB60">
        <v>28.678000000000001</v>
      </c>
      <c r="HC60">
        <v>57.944699999999997</v>
      </c>
      <c r="HD60">
        <v>31.870999999999999</v>
      </c>
      <c r="HE60">
        <v>1</v>
      </c>
      <c r="HF60">
        <v>0.51544699999999999</v>
      </c>
      <c r="HG60">
        <v>4.3895799999999996</v>
      </c>
      <c r="HH60">
        <v>20.245899999999999</v>
      </c>
      <c r="HI60">
        <v>5.23421</v>
      </c>
      <c r="HJ60">
        <v>12.069800000000001</v>
      </c>
      <c r="HK60">
        <v>4.9696499999999997</v>
      </c>
      <c r="HL60">
        <v>3.2905000000000002</v>
      </c>
      <c r="HM60">
        <v>9999</v>
      </c>
      <c r="HN60">
        <v>9999</v>
      </c>
      <c r="HO60">
        <v>9999</v>
      </c>
      <c r="HP60">
        <v>334.3</v>
      </c>
      <c r="HQ60">
        <v>1.8734900000000001</v>
      </c>
      <c r="HR60">
        <v>1.86974</v>
      </c>
      <c r="HS60">
        <v>1.86829</v>
      </c>
      <c r="HT60">
        <v>1.8689</v>
      </c>
      <c r="HU60">
        <v>1.8643099999999999</v>
      </c>
      <c r="HV60">
        <v>1.86615</v>
      </c>
      <c r="HW60">
        <v>1.86554</v>
      </c>
      <c r="HX60">
        <v>1.87253</v>
      </c>
      <c r="HY60">
        <v>5</v>
      </c>
      <c r="HZ60">
        <v>0</v>
      </c>
      <c r="IA60">
        <v>0</v>
      </c>
      <c r="IB60">
        <v>0</v>
      </c>
      <c r="IC60" t="s">
        <v>429</v>
      </c>
      <c r="ID60" t="s">
        <v>430</v>
      </c>
      <c r="IE60" t="s">
        <v>431</v>
      </c>
      <c r="IF60" t="s">
        <v>431</v>
      </c>
      <c r="IG60" t="s">
        <v>431</v>
      </c>
      <c r="IH60" t="s">
        <v>431</v>
      </c>
      <c r="II60">
        <v>0</v>
      </c>
      <c r="IJ60">
        <v>100</v>
      </c>
      <c r="IK60">
        <v>100</v>
      </c>
      <c r="IL60">
        <v>-2.44</v>
      </c>
      <c r="IM60">
        <v>2.93E-2</v>
      </c>
      <c r="IN60">
        <v>-2.4403000000000361</v>
      </c>
      <c r="IO60">
        <v>0</v>
      </c>
      <c r="IP60">
        <v>0</v>
      </c>
      <c r="IQ60">
        <v>0</v>
      </c>
      <c r="IR60">
        <v>2.9274999999998389E-2</v>
      </c>
      <c r="IS60">
        <v>0</v>
      </c>
      <c r="IT60">
        <v>0</v>
      </c>
      <c r="IU60">
        <v>0</v>
      </c>
      <c r="IV60">
        <v>-1</v>
      </c>
      <c r="IW60">
        <v>-1</v>
      </c>
      <c r="IX60">
        <v>-1</v>
      </c>
      <c r="IY60">
        <v>-1</v>
      </c>
      <c r="IZ60">
        <v>11.8</v>
      </c>
      <c r="JA60">
        <v>11.7</v>
      </c>
      <c r="JB60">
        <v>0.98388699999999996</v>
      </c>
      <c r="JC60">
        <v>2.5647000000000002</v>
      </c>
      <c r="JD60">
        <v>1.64673</v>
      </c>
      <c r="JE60">
        <v>2.33521</v>
      </c>
      <c r="JF60">
        <v>1.5466299999999999</v>
      </c>
      <c r="JG60">
        <v>2.33765</v>
      </c>
      <c r="JH60">
        <v>39.918399999999998</v>
      </c>
      <c r="JI60">
        <v>15.462899999999999</v>
      </c>
      <c r="JJ60">
        <v>18</v>
      </c>
      <c r="JK60">
        <v>402.84699999999998</v>
      </c>
      <c r="JL60">
        <v>623.38699999999994</v>
      </c>
      <c r="JM60">
        <v>23.369800000000001</v>
      </c>
      <c r="JN60">
        <v>33.760599999999997</v>
      </c>
      <c r="JO60">
        <v>30.0001</v>
      </c>
      <c r="JP60">
        <v>33.819800000000001</v>
      </c>
      <c r="JQ60">
        <v>33.816600000000001</v>
      </c>
      <c r="JR60">
        <v>19.678000000000001</v>
      </c>
      <c r="JS60">
        <v>60.094499999999996</v>
      </c>
      <c r="JT60">
        <v>0</v>
      </c>
      <c r="JU60">
        <v>23.320499999999999</v>
      </c>
      <c r="JV60">
        <v>405</v>
      </c>
      <c r="JW60">
        <v>9.6501900000000003</v>
      </c>
      <c r="JX60">
        <v>98.029700000000005</v>
      </c>
      <c r="JY60">
        <v>95.861500000000007</v>
      </c>
    </row>
    <row r="61" spans="1:285" x14ac:dyDescent="0.35">
      <c r="A61">
        <v>12</v>
      </c>
      <c r="B61">
        <v>1723138908</v>
      </c>
      <c r="C61">
        <v>13085.5</v>
      </c>
      <c r="D61" t="s">
        <v>607</v>
      </c>
      <c r="E61" t="s">
        <v>608</v>
      </c>
      <c r="F61" t="s">
        <v>420</v>
      </c>
      <c r="G61" t="s">
        <v>557</v>
      </c>
      <c r="H61" t="s">
        <v>422</v>
      </c>
      <c r="I61" t="s">
        <v>558</v>
      </c>
      <c r="J61">
        <v>1723138908</v>
      </c>
      <c r="K61">
        <f t="shared" si="92"/>
        <v>1.3890545668818888E-2</v>
      </c>
      <c r="L61">
        <f t="shared" si="93"/>
        <v>13.890545668818888</v>
      </c>
      <c r="M61">
        <f t="shared" si="94"/>
        <v>43.038964495733737</v>
      </c>
      <c r="N61">
        <f t="shared" si="95"/>
        <v>331.88799999999998</v>
      </c>
      <c r="O61">
        <f t="shared" si="96"/>
        <v>270.74038105797388</v>
      </c>
      <c r="P61">
        <f t="shared" si="97"/>
        <v>26.844803308117125</v>
      </c>
      <c r="Q61">
        <f t="shared" si="98"/>
        <v>32.907791757951998</v>
      </c>
      <c r="R61">
        <f t="shared" si="99"/>
        <v>1.6621612538880308</v>
      </c>
      <c r="S61">
        <f t="shared" si="100"/>
        <v>2.2404822953925954</v>
      </c>
      <c r="T61">
        <f t="shared" si="101"/>
        <v>1.1856204233497503</v>
      </c>
      <c r="U61">
        <f t="shared" si="102"/>
        <v>0.77230125779244418</v>
      </c>
      <c r="V61">
        <f t="shared" si="103"/>
        <v>347.42780152640034</v>
      </c>
      <c r="W61">
        <f t="shared" si="104"/>
        <v>24.956578715916116</v>
      </c>
      <c r="X61">
        <f t="shared" si="105"/>
        <v>25.634699999999999</v>
      </c>
      <c r="Y61">
        <f t="shared" si="106"/>
        <v>3.3020053196012502</v>
      </c>
      <c r="Z61">
        <f t="shared" si="107"/>
        <v>60.842782828164566</v>
      </c>
      <c r="AA61">
        <f t="shared" si="108"/>
        <v>2.1724092293184003</v>
      </c>
      <c r="AB61">
        <f t="shared" si="109"/>
        <v>3.5705290394981346</v>
      </c>
      <c r="AC61">
        <f t="shared" si="110"/>
        <v>1.1295960902828499</v>
      </c>
      <c r="AD61">
        <f t="shared" si="111"/>
        <v>-612.57306399491301</v>
      </c>
      <c r="AE61">
        <f t="shared" si="112"/>
        <v>159.94863689449019</v>
      </c>
      <c r="AF61">
        <f t="shared" si="113"/>
        <v>15.298842744195602</v>
      </c>
      <c r="AG61">
        <f t="shared" si="114"/>
        <v>-89.897782829826866</v>
      </c>
      <c r="AH61">
        <v>0</v>
      </c>
      <c r="AI61">
        <v>0</v>
      </c>
      <c r="AJ61">
        <f t="shared" si="115"/>
        <v>1</v>
      </c>
      <c r="AK61">
        <f t="shared" si="116"/>
        <v>0</v>
      </c>
      <c r="AL61">
        <f t="shared" si="117"/>
        <v>52204.386013943942</v>
      </c>
      <c r="AM61" t="s">
        <v>424</v>
      </c>
      <c r="AN61">
        <v>0</v>
      </c>
      <c r="AO61">
        <v>0</v>
      </c>
      <c r="AP61">
        <v>0</v>
      </c>
      <c r="AQ61" t="e">
        <f t="shared" si="118"/>
        <v>#DIV/0!</v>
      </c>
      <c r="AR61">
        <v>-1</v>
      </c>
      <c r="AS61" t="s">
        <v>609</v>
      </c>
      <c r="AT61">
        <v>10139.4</v>
      </c>
      <c r="AU61">
        <v>1052.4957692307689</v>
      </c>
      <c r="AV61">
        <v>1588.7781723841611</v>
      </c>
      <c r="AW61">
        <f t="shared" si="119"/>
        <v>0.33754391423230157</v>
      </c>
      <c r="AX61">
        <v>0.5</v>
      </c>
      <c r="AY61">
        <f t="shared" si="120"/>
        <v>1817.3169002727466</v>
      </c>
      <c r="AZ61">
        <f t="shared" si="121"/>
        <v>43.038964495733737</v>
      </c>
      <c r="BA61">
        <f t="shared" si="122"/>
        <v>306.71212995928806</v>
      </c>
      <c r="BB61">
        <f t="shared" si="123"/>
        <v>2.4232958208402884E-2</v>
      </c>
      <c r="BC61">
        <f t="shared" si="124"/>
        <v>-1</v>
      </c>
      <c r="BD61" t="e">
        <f t="shared" si="125"/>
        <v>#DIV/0!</v>
      </c>
      <c r="BE61" t="s">
        <v>424</v>
      </c>
      <c r="BF61">
        <v>0</v>
      </c>
      <c r="BG61" t="e">
        <f t="shared" si="126"/>
        <v>#DIV/0!</v>
      </c>
      <c r="BH61" t="e">
        <f t="shared" si="127"/>
        <v>#DIV/0!</v>
      </c>
      <c r="BI61" t="e">
        <f t="shared" si="128"/>
        <v>#DIV/0!</v>
      </c>
      <c r="BJ61" t="e">
        <f t="shared" si="129"/>
        <v>#DIV/0!</v>
      </c>
      <c r="BK61">
        <f t="shared" si="130"/>
        <v>0.33754391423230157</v>
      </c>
      <c r="BL61" t="e">
        <f t="shared" si="131"/>
        <v>#DIV/0!</v>
      </c>
      <c r="BM61" t="e">
        <f t="shared" si="132"/>
        <v>#DIV/0!</v>
      </c>
      <c r="BN61" t="e">
        <f t="shared" si="133"/>
        <v>#DIV/0!</v>
      </c>
      <c r="BO61">
        <v>8403</v>
      </c>
      <c r="BP61">
        <v>290.00000000000011</v>
      </c>
      <c r="BQ61">
        <v>1413.14</v>
      </c>
      <c r="BR61">
        <v>105</v>
      </c>
      <c r="BS61">
        <v>10139.4</v>
      </c>
      <c r="BT61">
        <v>1404.83</v>
      </c>
      <c r="BU61">
        <v>8.31</v>
      </c>
      <c r="BV61">
        <v>300.00000000000011</v>
      </c>
      <c r="BW61">
        <v>24.2</v>
      </c>
      <c r="BX61">
        <v>1588.7781723841611</v>
      </c>
      <c r="BY61">
        <v>3.3987914441151759</v>
      </c>
      <c r="BZ61">
        <v>-186.50930737454291</v>
      </c>
      <c r="CA61">
        <v>3.0785223402888939</v>
      </c>
      <c r="CB61">
        <v>0.99242921051310373</v>
      </c>
      <c r="CC61">
        <v>-6.5747441601779737E-3</v>
      </c>
      <c r="CD61">
        <v>289.99999999999989</v>
      </c>
      <c r="CE61">
        <v>1399.05</v>
      </c>
      <c r="CF61">
        <v>645</v>
      </c>
      <c r="CG61">
        <v>10090.200000000001</v>
      </c>
      <c r="CH61">
        <v>1403.94</v>
      </c>
      <c r="CI61">
        <v>-4.8899999999999997</v>
      </c>
      <c r="CW61">
        <f t="shared" si="134"/>
        <v>2162.0100000000002</v>
      </c>
      <c r="CX61">
        <f t="shared" si="135"/>
        <v>1817.3169002727466</v>
      </c>
      <c r="CY61">
        <f t="shared" si="136"/>
        <v>0.84056822136472376</v>
      </c>
      <c r="CZ61">
        <f t="shared" si="137"/>
        <v>0.16069666723391673</v>
      </c>
      <c r="DA61">
        <v>6</v>
      </c>
      <c r="DB61">
        <v>0.5</v>
      </c>
      <c r="DC61" t="s">
        <v>426</v>
      </c>
      <c r="DD61">
        <v>2</v>
      </c>
      <c r="DE61">
        <v>1723138908</v>
      </c>
      <c r="DF61">
        <v>331.88799999999998</v>
      </c>
      <c r="DG61">
        <v>402.81299999999999</v>
      </c>
      <c r="DH61">
        <v>21.909600000000001</v>
      </c>
      <c r="DI61">
        <v>1.6867099999999999</v>
      </c>
      <c r="DJ61">
        <v>332.13799999999998</v>
      </c>
      <c r="DK61">
        <v>21.7136</v>
      </c>
      <c r="DL61">
        <v>403.09399999999999</v>
      </c>
      <c r="DM61">
        <v>99.052700000000002</v>
      </c>
      <c r="DN61">
        <v>0.100604</v>
      </c>
      <c r="DO61">
        <v>26.9589</v>
      </c>
      <c r="DP61">
        <v>25.634699999999999</v>
      </c>
      <c r="DQ61">
        <v>999.9</v>
      </c>
      <c r="DR61">
        <v>0</v>
      </c>
      <c r="DS61">
        <v>0</v>
      </c>
      <c r="DT61">
        <v>9964.3799999999992</v>
      </c>
      <c r="DU61">
        <v>0</v>
      </c>
      <c r="DV61">
        <v>1481.2</v>
      </c>
      <c r="DW61">
        <v>-70.650999999999996</v>
      </c>
      <c r="DX61">
        <v>339.49900000000002</v>
      </c>
      <c r="DY61">
        <v>403.49299999999999</v>
      </c>
      <c r="DZ61">
        <v>19.9239</v>
      </c>
      <c r="EA61">
        <v>402.81299999999999</v>
      </c>
      <c r="EB61">
        <v>1.6867099999999999</v>
      </c>
      <c r="EC61">
        <v>2.14059</v>
      </c>
      <c r="ED61">
        <v>0.167073</v>
      </c>
      <c r="EE61">
        <v>18.5245</v>
      </c>
      <c r="EF61">
        <v>-16.672899999999998</v>
      </c>
      <c r="EG61">
        <v>2162.0100000000002</v>
      </c>
      <c r="EH61">
        <v>0.98101300000000002</v>
      </c>
      <c r="EI61">
        <v>1.8986699999999999E-2</v>
      </c>
      <c r="EJ61">
        <v>0</v>
      </c>
      <c r="EK61">
        <v>1049.92</v>
      </c>
      <c r="EL61">
        <v>4.9995200000000004</v>
      </c>
      <c r="EM61">
        <v>29468.6</v>
      </c>
      <c r="EN61">
        <v>19599.5</v>
      </c>
      <c r="EO61">
        <v>49.125</v>
      </c>
      <c r="EP61">
        <v>49.125</v>
      </c>
      <c r="EQ61">
        <v>49.186999999999998</v>
      </c>
      <c r="ER61">
        <v>48.75</v>
      </c>
      <c r="ES61">
        <v>50.186999999999998</v>
      </c>
      <c r="ET61">
        <v>2116.06</v>
      </c>
      <c r="EU61">
        <v>40.950000000000003</v>
      </c>
      <c r="EV61">
        <v>0</v>
      </c>
      <c r="EW61">
        <v>5292.5</v>
      </c>
      <c r="EX61">
        <v>0</v>
      </c>
      <c r="EY61">
        <v>1052.4957692307689</v>
      </c>
      <c r="EZ61">
        <v>-19.090940181543921</v>
      </c>
      <c r="FA61">
        <v>12380.789754787629</v>
      </c>
      <c r="FB61">
        <v>27097.79615384615</v>
      </c>
      <c r="FC61">
        <v>15</v>
      </c>
      <c r="FD61">
        <v>1723138945</v>
      </c>
      <c r="FE61" t="s">
        <v>610</v>
      </c>
      <c r="FF61">
        <v>1723138945</v>
      </c>
      <c r="FG61">
        <v>1723138941</v>
      </c>
      <c r="FH61">
        <v>13</v>
      </c>
      <c r="FI61">
        <v>-0.27300000000000002</v>
      </c>
      <c r="FJ61">
        <v>0.29899999999999999</v>
      </c>
      <c r="FK61">
        <v>-0.25</v>
      </c>
      <c r="FL61">
        <v>0.19600000000000001</v>
      </c>
      <c r="FM61">
        <v>399</v>
      </c>
      <c r="FN61">
        <v>24</v>
      </c>
      <c r="FO61">
        <v>0.03</v>
      </c>
      <c r="FP61">
        <v>0.01</v>
      </c>
      <c r="FQ61">
        <v>43.752801679402111</v>
      </c>
      <c r="FR61">
        <v>0.24159853403032511</v>
      </c>
      <c r="FS61">
        <v>5.0564517784107518E-2</v>
      </c>
      <c r="FT61">
        <v>1</v>
      </c>
      <c r="FU61">
        <v>1055.292941176471</v>
      </c>
      <c r="FV61">
        <v>-20.993574666324491</v>
      </c>
      <c r="FW61">
        <v>3.1064280566350688</v>
      </c>
      <c r="FX61">
        <v>-1</v>
      </c>
      <c r="FY61">
        <v>1.5558174833710461</v>
      </c>
      <c r="FZ61">
        <v>-4.6828936814068037E-2</v>
      </c>
      <c r="GA61">
        <v>7.7642590792080827E-3</v>
      </c>
      <c r="GB61">
        <v>1</v>
      </c>
      <c r="GC61">
        <v>2</v>
      </c>
      <c r="GD61">
        <v>2</v>
      </c>
      <c r="GE61" t="s">
        <v>428</v>
      </c>
      <c r="GF61">
        <v>3.0297499999999999</v>
      </c>
      <c r="GG61">
        <v>2.75197</v>
      </c>
      <c r="GH61">
        <v>8.2531900000000005E-2</v>
      </c>
      <c r="GI61">
        <v>9.7655599999999995E-2</v>
      </c>
      <c r="GJ61">
        <v>0.102905</v>
      </c>
      <c r="GK61">
        <v>1.16747E-2</v>
      </c>
      <c r="GL61">
        <v>24572.1</v>
      </c>
      <c r="GM61">
        <v>21161.200000000001</v>
      </c>
      <c r="GN61">
        <v>24699.1</v>
      </c>
      <c r="GO61">
        <v>22500.6</v>
      </c>
      <c r="GP61">
        <v>30155.4</v>
      </c>
      <c r="GQ61">
        <v>30906.1</v>
      </c>
      <c r="GR61">
        <v>34430.199999999997</v>
      </c>
      <c r="GS61">
        <v>32083.4</v>
      </c>
      <c r="GT61">
        <v>1.7724</v>
      </c>
      <c r="GU61">
        <v>2.08582</v>
      </c>
      <c r="GV61">
        <v>-4.3567300000000003E-2</v>
      </c>
      <c r="GW61">
        <v>0</v>
      </c>
      <c r="GX61">
        <v>26.348299999999998</v>
      </c>
      <c r="GY61">
        <v>999.9</v>
      </c>
      <c r="GZ61">
        <v>40.299999999999997</v>
      </c>
      <c r="HA61">
        <v>41.3</v>
      </c>
      <c r="HB61">
        <v>32.323500000000003</v>
      </c>
      <c r="HC61">
        <v>55.814799999999998</v>
      </c>
      <c r="HD61">
        <v>32.896599999999999</v>
      </c>
      <c r="HE61">
        <v>1</v>
      </c>
      <c r="HF61">
        <v>0.38713399999999998</v>
      </c>
      <c r="HG61">
        <v>3.77345</v>
      </c>
      <c r="HH61">
        <v>20.339700000000001</v>
      </c>
      <c r="HI61">
        <v>5.2418500000000003</v>
      </c>
      <c r="HJ61">
        <v>12.022500000000001</v>
      </c>
      <c r="HK61">
        <v>4.9577999999999998</v>
      </c>
      <c r="HL61">
        <v>3.306</v>
      </c>
      <c r="HM61">
        <v>9999</v>
      </c>
      <c r="HN61">
        <v>9999</v>
      </c>
      <c r="HO61">
        <v>9999</v>
      </c>
      <c r="HP61">
        <v>383.3</v>
      </c>
      <c r="HQ61">
        <v>1.8663000000000001</v>
      </c>
      <c r="HR61">
        <v>1.8708800000000001</v>
      </c>
      <c r="HS61">
        <v>1.8736299999999999</v>
      </c>
      <c r="HT61">
        <v>1.87592</v>
      </c>
      <c r="HU61">
        <v>1.86843</v>
      </c>
      <c r="HV61">
        <v>1.86998</v>
      </c>
      <c r="HW61">
        <v>1.86707</v>
      </c>
      <c r="HX61">
        <v>1.87107</v>
      </c>
      <c r="HY61">
        <v>5</v>
      </c>
      <c r="HZ61">
        <v>0</v>
      </c>
      <c r="IA61">
        <v>0</v>
      </c>
      <c r="IB61">
        <v>0</v>
      </c>
      <c r="IC61" t="s">
        <v>429</v>
      </c>
      <c r="ID61" t="s">
        <v>430</v>
      </c>
      <c r="IE61" t="s">
        <v>431</v>
      </c>
      <c r="IF61" t="s">
        <v>431</v>
      </c>
      <c r="IG61" t="s">
        <v>431</v>
      </c>
      <c r="IH61" t="s">
        <v>431</v>
      </c>
      <c r="II61">
        <v>0</v>
      </c>
      <c r="IJ61">
        <v>100</v>
      </c>
      <c r="IK61">
        <v>100</v>
      </c>
      <c r="IL61">
        <v>-0.25</v>
      </c>
      <c r="IM61">
        <v>0.19600000000000001</v>
      </c>
      <c r="IN61">
        <v>2.3523809523737779E-2</v>
      </c>
      <c r="IO61">
        <v>0</v>
      </c>
      <c r="IP61">
        <v>0</v>
      </c>
      <c r="IQ61">
        <v>0</v>
      </c>
      <c r="IR61">
        <v>-0.102921499999999</v>
      </c>
      <c r="IS61">
        <v>0</v>
      </c>
      <c r="IT61">
        <v>0</v>
      </c>
      <c r="IU61">
        <v>0</v>
      </c>
      <c r="IV61">
        <v>-1</v>
      </c>
      <c r="IW61">
        <v>-1</v>
      </c>
      <c r="IX61">
        <v>-1</v>
      </c>
      <c r="IY61">
        <v>-1</v>
      </c>
      <c r="IZ61">
        <v>87.8</v>
      </c>
      <c r="JA61">
        <v>87.6</v>
      </c>
      <c r="JB61">
        <v>1.0656699999999999</v>
      </c>
      <c r="JC61">
        <v>2.7465799999999998</v>
      </c>
      <c r="JD61">
        <v>1.64551</v>
      </c>
      <c r="JE61">
        <v>2.31812</v>
      </c>
      <c r="JF61">
        <v>1.64429</v>
      </c>
      <c r="JG61">
        <v>2.48291</v>
      </c>
      <c r="JH61">
        <v>43.209099999999999</v>
      </c>
      <c r="JI61">
        <v>16.1371</v>
      </c>
      <c r="JJ61">
        <v>18</v>
      </c>
      <c r="JK61">
        <v>401.69400000000002</v>
      </c>
      <c r="JL61">
        <v>602.03800000000001</v>
      </c>
      <c r="JM61">
        <v>21.967700000000001</v>
      </c>
      <c r="JN61">
        <v>32.402900000000002</v>
      </c>
      <c r="JO61">
        <v>29.996500000000001</v>
      </c>
      <c r="JP61">
        <v>32.360100000000003</v>
      </c>
      <c r="JQ61">
        <v>32.291600000000003</v>
      </c>
      <c r="JR61">
        <v>21.4176</v>
      </c>
      <c r="JS61">
        <v>21.001200000000001</v>
      </c>
      <c r="JT61">
        <v>0</v>
      </c>
      <c r="JU61">
        <v>22.039899999999999</v>
      </c>
      <c r="JV61">
        <v>405</v>
      </c>
      <c r="JW61">
        <v>21.6386</v>
      </c>
      <c r="JX61">
        <v>98.746600000000001</v>
      </c>
      <c r="JY61">
        <v>97.393100000000004</v>
      </c>
    </row>
    <row r="62" spans="1:285" x14ac:dyDescent="0.35">
      <c r="A62">
        <v>12</v>
      </c>
      <c r="B62">
        <v>1723139430.0999999</v>
      </c>
      <c r="C62">
        <v>13607.599999904631</v>
      </c>
      <c r="D62" t="s">
        <v>611</v>
      </c>
      <c r="E62" t="s">
        <v>612</v>
      </c>
      <c r="F62" t="s">
        <v>420</v>
      </c>
      <c r="G62" t="s">
        <v>557</v>
      </c>
      <c r="H62" t="s">
        <v>434</v>
      </c>
      <c r="I62" t="s">
        <v>558</v>
      </c>
      <c r="J62">
        <v>1723139430.0999999</v>
      </c>
      <c r="K62">
        <f t="shared" si="92"/>
        <v>8.4662396630449995E-3</v>
      </c>
      <c r="L62">
        <f t="shared" si="93"/>
        <v>8.4662396630450001</v>
      </c>
      <c r="M62">
        <f t="shared" si="94"/>
        <v>28.142325136044153</v>
      </c>
      <c r="N62">
        <f t="shared" si="95"/>
        <v>358.161</v>
      </c>
      <c r="O62">
        <f t="shared" si="96"/>
        <v>257.8496020834736</v>
      </c>
      <c r="P62">
        <f t="shared" si="97"/>
        <v>25.564462622266817</v>
      </c>
      <c r="Q62">
        <f t="shared" si="98"/>
        <v>35.5098220950117</v>
      </c>
      <c r="R62">
        <f t="shared" si="99"/>
        <v>0.54663280041308926</v>
      </c>
      <c r="S62">
        <f t="shared" si="100"/>
        <v>2.2517397282943743</v>
      </c>
      <c r="T62">
        <f t="shared" si="101"/>
        <v>0.48222943600485568</v>
      </c>
      <c r="U62">
        <f t="shared" si="102"/>
        <v>0.30654514313259051</v>
      </c>
      <c r="V62">
        <f t="shared" si="103"/>
        <v>347.44158652624981</v>
      </c>
      <c r="W62">
        <f t="shared" si="104"/>
        <v>26.85726967437461</v>
      </c>
      <c r="X62">
        <f t="shared" si="105"/>
        <v>27.923400000000001</v>
      </c>
      <c r="Y62">
        <f t="shared" si="106"/>
        <v>3.7779267326703243</v>
      </c>
      <c r="Z62">
        <f t="shared" si="107"/>
        <v>58.18162293718855</v>
      </c>
      <c r="AA62">
        <f t="shared" si="108"/>
        <v>2.0887938186455699</v>
      </c>
      <c r="AB62">
        <f t="shared" si="109"/>
        <v>3.5901264234251089</v>
      </c>
      <c r="AC62">
        <f t="shared" si="110"/>
        <v>1.6891329140247544</v>
      </c>
      <c r="AD62">
        <f t="shared" si="111"/>
        <v>-373.36116914028446</v>
      </c>
      <c r="AE62">
        <f t="shared" si="112"/>
        <v>-105.77215377157303</v>
      </c>
      <c r="AF62">
        <f t="shared" si="113"/>
        <v>-10.186983282455616</v>
      </c>
      <c r="AG62">
        <f t="shared" si="114"/>
        <v>-141.8787196680633</v>
      </c>
      <c r="AH62">
        <v>0</v>
      </c>
      <c r="AI62">
        <v>0</v>
      </c>
      <c r="AJ62">
        <f t="shared" si="115"/>
        <v>1</v>
      </c>
      <c r="AK62">
        <f t="shared" si="116"/>
        <v>0</v>
      </c>
      <c r="AL62">
        <f t="shared" si="117"/>
        <v>52558.014365299052</v>
      </c>
      <c r="AM62" t="s">
        <v>424</v>
      </c>
      <c r="AN62">
        <v>0</v>
      </c>
      <c r="AO62">
        <v>0</v>
      </c>
      <c r="AP62">
        <v>0</v>
      </c>
      <c r="AQ62" t="e">
        <f t="shared" si="118"/>
        <v>#DIV/0!</v>
      </c>
      <c r="AR62">
        <v>-1</v>
      </c>
      <c r="AS62" t="s">
        <v>613</v>
      </c>
      <c r="AT62">
        <v>10123.700000000001</v>
      </c>
      <c r="AU62">
        <v>974.19784000000016</v>
      </c>
      <c r="AV62">
        <v>1269.1936782411731</v>
      </c>
      <c r="AW62">
        <f t="shared" si="119"/>
        <v>0.23242775574644614</v>
      </c>
      <c r="AX62">
        <v>0.5</v>
      </c>
      <c r="AY62">
        <f t="shared" si="120"/>
        <v>1817.3922002726681</v>
      </c>
      <c r="AZ62">
        <f t="shared" si="121"/>
        <v>28.142325136044153</v>
      </c>
      <c r="BA62">
        <f t="shared" si="122"/>
        <v>211.20619521023602</v>
      </c>
      <c r="BB62">
        <f t="shared" si="123"/>
        <v>1.6035242768001234E-2</v>
      </c>
      <c r="BC62">
        <f t="shared" si="124"/>
        <v>-1</v>
      </c>
      <c r="BD62" t="e">
        <f t="shared" si="125"/>
        <v>#DIV/0!</v>
      </c>
      <c r="BE62" t="s">
        <v>424</v>
      </c>
      <c r="BF62">
        <v>0</v>
      </c>
      <c r="BG62" t="e">
        <f t="shared" si="126"/>
        <v>#DIV/0!</v>
      </c>
      <c r="BH62" t="e">
        <f t="shared" si="127"/>
        <v>#DIV/0!</v>
      </c>
      <c r="BI62" t="e">
        <f t="shared" si="128"/>
        <v>#DIV/0!</v>
      </c>
      <c r="BJ62" t="e">
        <f t="shared" si="129"/>
        <v>#DIV/0!</v>
      </c>
      <c r="BK62">
        <f t="shared" si="130"/>
        <v>0.23242775574644614</v>
      </c>
      <c r="BL62" t="e">
        <f t="shared" si="131"/>
        <v>#DIV/0!</v>
      </c>
      <c r="BM62" t="e">
        <f t="shared" si="132"/>
        <v>#DIV/0!</v>
      </c>
      <c r="BN62" t="e">
        <f t="shared" si="133"/>
        <v>#DIV/0!</v>
      </c>
      <c r="BO62">
        <v>8404</v>
      </c>
      <c r="BP62">
        <v>290.00000000000011</v>
      </c>
      <c r="BQ62">
        <v>1181.45</v>
      </c>
      <c r="BR62">
        <v>85</v>
      </c>
      <c r="BS62">
        <v>10123.700000000001</v>
      </c>
      <c r="BT62">
        <v>1179.0899999999999</v>
      </c>
      <c r="BU62">
        <v>2.36</v>
      </c>
      <c r="BV62">
        <v>300.00000000000011</v>
      </c>
      <c r="BW62">
        <v>24.2</v>
      </c>
      <c r="BX62">
        <v>1269.1936782411731</v>
      </c>
      <c r="BY62">
        <v>2.488998803557581</v>
      </c>
      <c r="BZ62">
        <v>-91.21621440696849</v>
      </c>
      <c r="CA62">
        <v>2.249563488963997</v>
      </c>
      <c r="CB62">
        <v>0.98325532362968537</v>
      </c>
      <c r="CC62">
        <v>-6.5616905450500609E-3</v>
      </c>
      <c r="CD62">
        <v>289.99999999999989</v>
      </c>
      <c r="CE62">
        <v>1179.8599999999999</v>
      </c>
      <c r="CF62">
        <v>865</v>
      </c>
      <c r="CG62">
        <v>10054</v>
      </c>
      <c r="CH62">
        <v>1178.47</v>
      </c>
      <c r="CI62">
        <v>1.39</v>
      </c>
      <c r="CW62">
        <f t="shared" si="134"/>
        <v>2162.1</v>
      </c>
      <c r="CX62">
        <f t="shared" si="135"/>
        <v>1817.3922002726681</v>
      </c>
      <c r="CY62">
        <f t="shared" si="136"/>
        <v>0.84056805895780407</v>
      </c>
      <c r="CZ62">
        <f t="shared" si="137"/>
        <v>0.16069635378856195</v>
      </c>
      <c r="DA62">
        <v>6</v>
      </c>
      <c r="DB62">
        <v>0.5</v>
      </c>
      <c r="DC62" t="s">
        <v>426</v>
      </c>
      <c r="DD62">
        <v>2</v>
      </c>
      <c r="DE62">
        <v>1723139430.0999999</v>
      </c>
      <c r="DF62">
        <v>358.161</v>
      </c>
      <c r="DG62">
        <v>404.93599999999998</v>
      </c>
      <c r="DH62">
        <v>21.068100000000001</v>
      </c>
      <c r="DI62">
        <v>8.6328099999999992</v>
      </c>
      <c r="DJ62">
        <v>358.13799999999998</v>
      </c>
      <c r="DK62">
        <v>21.1691</v>
      </c>
      <c r="DL62">
        <v>399.88799999999998</v>
      </c>
      <c r="DM62">
        <v>99.045299999999997</v>
      </c>
      <c r="DN62">
        <v>9.9559700000000001E-2</v>
      </c>
      <c r="DO62">
        <v>27.052099999999999</v>
      </c>
      <c r="DP62">
        <v>27.923400000000001</v>
      </c>
      <c r="DQ62">
        <v>999.9</v>
      </c>
      <c r="DR62">
        <v>0</v>
      </c>
      <c r="DS62">
        <v>0</v>
      </c>
      <c r="DT62">
        <v>10038.799999999999</v>
      </c>
      <c r="DU62">
        <v>0</v>
      </c>
      <c r="DV62">
        <v>1547.85</v>
      </c>
      <c r="DW62">
        <v>-47.0471</v>
      </c>
      <c r="DX62">
        <v>365.702</v>
      </c>
      <c r="DY62">
        <v>408.46199999999999</v>
      </c>
      <c r="DZ62">
        <v>12.7324</v>
      </c>
      <c r="EA62">
        <v>404.93599999999998</v>
      </c>
      <c r="EB62">
        <v>8.6328099999999992</v>
      </c>
      <c r="EC62">
        <v>2.11612</v>
      </c>
      <c r="ED62">
        <v>0.85504000000000002</v>
      </c>
      <c r="EE62">
        <v>18.341000000000001</v>
      </c>
      <c r="EF62">
        <v>4.6554399999999996</v>
      </c>
      <c r="EG62">
        <v>2162.1</v>
      </c>
      <c r="EH62">
        <v>0.98102199999999995</v>
      </c>
      <c r="EI62">
        <v>1.8977500000000001E-2</v>
      </c>
      <c r="EJ62">
        <v>0</v>
      </c>
      <c r="EK62">
        <v>969.59699999999998</v>
      </c>
      <c r="EL62">
        <v>4.9995200000000004</v>
      </c>
      <c r="EM62">
        <v>28437.9</v>
      </c>
      <c r="EN62">
        <v>19600.400000000001</v>
      </c>
      <c r="EO62">
        <v>50.5</v>
      </c>
      <c r="EP62">
        <v>50.311999999999998</v>
      </c>
      <c r="EQ62">
        <v>50.625</v>
      </c>
      <c r="ER62">
        <v>49.936999999999998</v>
      </c>
      <c r="ES62">
        <v>51.436999999999998</v>
      </c>
      <c r="ET62">
        <v>2116.16</v>
      </c>
      <c r="EU62">
        <v>40.94</v>
      </c>
      <c r="EV62">
        <v>0</v>
      </c>
      <c r="EW62">
        <v>521.90000009536743</v>
      </c>
      <c r="EX62">
        <v>0</v>
      </c>
      <c r="EY62">
        <v>974.19784000000016</v>
      </c>
      <c r="EZ62">
        <v>-37.641999941898078</v>
      </c>
      <c r="FA62">
        <v>-574.71538435630976</v>
      </c>
      <c r="FB62">
        <v>28480.835999999999</v>
      </c>
      <c r="FC62">
        <v>15</v>
      </c>
      <c r="FD62">
        <v>1723139465.5999999</v>
      </c>
      <c r="FE62" t="s">
        <v>614</v>
      </c>
      <c r="FF62">
        <v>1723139454.0999999</v>
      </c>
      <c r="FG62">
        <v>1723139465.5999999</v>
      </c>
      <c r="FH62">
        <v>14</v>
      </c>
      <c r="FI62">
        <v>0.27200000000000002</v>
      </c>
      <c r="FJ62">
        <v>-0.29699999999999999</v>
      </c>
      <c r="FK62">
        <v>2.3E-2</v>
      </c>
      <c r="FL62">
        <v>-0.10100000000000001</v>
      </c>
      <c r="FM62">
        <v>405</v>
      </c>
      <c r="FN62">
        <v>9</v>
      </c>
      <c r="FO62">
        <v>0.02</v>
      </c>
      <c r="FP62">
        <v>0.01</v>
      </c>
      <c r="FQ62">
        <v>28.362418577181518</v>
      </c>
      <c r="FR62">
        <v>-0.2659662256707151</v>
      </c>
      <c r="FS62">
        <v>5.3234220509641189E-2</v>
      </c>
      <c r="FT62">
        <v>1</v>
      </c>
      <c r="FU62">
        <v>980.12225490196067</v>
      </c>
      <c r="FV62">
        <v>-39.920226250237143</v>
      </c>
      <c r="FW62">
        <v>5.8847314092109979</v>
      </c>
      <c r="FX62">
        <v>-1</v>
      </c>
      <c r="FY62">
        <v>0.5728559282376916</v>
      </c>
      <c r="FZ62">
        <v>-4.9947670333975493E-2</v>
      </c>
      <c r="GA62">
        <v>7.3987006891688984E-3</v>
      </c>
      <c r="GB62">
        <v>1</v>
      </c>
      <c r="GC62">
        <v>2</v>
      </c>
      <c r="GD62">
        <v>2</v>
      </c>
      <c r="GE62" t="s">
        <v>428</v>
      </c>
      <c r="GF62">
        <v>3.0305300000000002</v>
      </c>
      <c r="GG62">
        <v>2.7515299999999998</v>
      </c>
      <c r="GH62">
        <v>8.7795600000000001E-2</v>
      </c>
      <c r="GI62">
        <v>9.8264799999999999E-2</v>
      </c>
      <c r="GJ62">
        <v>0.10117</v>
      </c>
      <c r="GK62">
        <v>5.2043899999999997E-2</v>
      </c>
      <c r="GL62">
        <v>24468.6</v>
      </c>
      <c r="GM62">
        <v>21166.9</v>
      </c>
      <c r="GN62">
        <v>24734</v>
      </c>
      <c r="GO62">
        <v>22519.1</v>
      </c>
      <c r="GP62">
        <v>30254.400000000001</v>
      </c>
      <c r="GQ62">
        <v>29670.1</v>
      </c>
      <c r="GR62">
        <v>34477.5</v>
      </c>
      <c r="GS62">
        <v>32116.7</v>
      </c>
      <c r="GT62">
        <v>1.77868</v>
      </c>
      <c r="GU62">
        <v>2.0816499999999998</v>
      </c>
      <c r="GV62">
        <v>0.110276</v>
      </c>
      <c r="GW62">
        <v>0</v>
      </c>
      <c r="GX62">
        <v>26.120100000000001</v>
      </c>
      <c r="GY62">
        <v>999.9</v>
      </c>
      <c r="GZ62">
        <v>39.299999999999997</v>
      </c>
      <c r="HA62">
        <v>41</v>
      </c>
      <c r="HB62">
        <v>31.026900000000001</v>
      </c>
      <c r="HC62">
        <v>54.366700000000002</v>
      </c>
      <c r="HD62">
        <v>33.513599999999997</v>
      </c>
      <c r="HE62">
        <v>1</v>
      </c>
      <c r="HF62">
        <v>0.33357700000000001</v>
      </c>
      <c r="HG62">
        <v>4.1546200000000004</v>
      </c>
      <c r="HH62">
        <v>20.3308</v>
      </c>
      <c r="HI62">
        <v>5.2454400000000003</v>
      </c>
      <c r="HJ62">
        <v>12.023999999999999</v>
      </c>
      <c r="HK62">
        <v>4.9577999999999998</v>
      </c>
      <c r="HL62">
        <v>3.306</v>
      </c>
      <c r="HM62">
        <v>9999</v>
      </c>
      <c r="HN62">
        <v>9999</v>
      </c>
      <c r="HO62">
        <v>9999</v>
      </c>
      <c r="HP62">
        <v>383.4</v>
      </c>
      <c r="HQ62">
        <v>1.86626</v>
      </c>
      <c r="HR62">
        <v>1.8708499999999999</v>
      </c>
      <c r="HS62">
        <v>1.87357</v>
      </c>
      <c r="HT62">
        <v>1.87581</v>
      </c>
      <c r="HU62">
        <v>1.8683399999999999</v>
      </c>
      <c r="HV62">
        <v>1.8699600000000001</v>
      </c>
      <c r="HW62">
        <v>1.8669500000000001</v>
      </c>
      <c r="HX62">
        <v>1.87103</v>
      </c>
      <c r="HY62">
        <v>5</v>
      </c>
      <c r="HZ62">
        <v>0</v>
      </c>
      <c r="IA62">
        <v>0</v>
      </c>
      <c r="IB62">
        <v>0</v>
      </c>
      <c r="IC62" t="s">
        <v>429</v>
      </c>
      <c r="ID62" t="s">
        <v>430</v>
      </c>
      <c r="IE62" t="s">
        <v>431</v>
      </c>
      <c r="IF62" t="s">
        <v>431</v>
      </c>
      <c r="IG62" t="s">
        <v>431</v>
      </c>
      <c r="IH62" t="s">
        <v>431</v>
      </c>
      <c r="II62">
        <v>0</v>
      </c>
      <c r="IJ62">
        <v>100</v>
      </c>
      <c r="IK62">
        <v>100</v>
      </c>
      <c r="IL62">
        <v>2.3E-2</v>
      </c>
      <c r="IM62">
        <v>-0.10100000000000001</v>
      </c>
      <c r="IN62">
        <v>-0.24960000000004359</v>
      </c>
      <c r="IO62">
        <v>0</v>
      </c>
      <c r="IP62">
        <v>0</v>
      </c>
      <c r="IQ62">
        <v>0</v>
      </c>
      <c r="IR62">
        <v>0.1960199999999972</v>
      </c>
      <c r="IS62">
        <v>0</v>
      </c>
      <c r="IT62">
        <v>0</v>
      </c>
      <c r="IU62">
        <v>0</v>
      </c>
      <c r="IV62">
        <v>-1</v>
      </c>
      <c r="IW62">
        <v>-1</v>
      </c>
      <c r="IX62">
        <v>-1</v>
      </c>
      <c r="IY62">
        <v>-1</v>
      </c>
      <c r="IZ62">
        <v>8.1</v>
      </c>
      <c r="JA62">
        <v>8.1999999999999993</v>
      </c>
      <c r="JB62">
        <v>1.0668899999999999</v>
      </c>
      <c r="JC62">
        <v>2.7465799999999998</v>
      </c>
      <c r="JD62">
        <v>1.64551</v>
      </c>
      <c r="JE62">
        <v>2.32178</v>
      </c>
      <c r="JF62">
        <v>1.64429</v>
      </c>
      <c r="JG62">
        <v>2.3547400000000001</v>
      </c>
      <c r="JH62">
        <v>42.724200000000003</v>
      </c>
      <c r="JI62">
        <v>16.014600000000002</v>
      </c>
      <c r="JJ62">
        <v>18</v>
      </c>
      <c r="JK62">
        <v>401.10899999999998</v>
      </c>
      <c r="JL62">
        <v>592.47900000000004</v>
      </c>
      <c r="JM62">
        <v>21.2773</v>
      </c>
      <c r="JN62">
        <v>31.7197</v>
      </c>
      <c r="JO62">
        <v>29.9999</v>
      </c>
      <c r="JP62">
        <v>31.7088</v>
      </c>
      <c r="JQ62">
        <v>31.664200000000001</v>
      </c>
      <c r="JR62">
        <v>21.466000000000001</v>
      </c>
      <c r="JS62">
        <v>63.5227</v>
      </c>
      <c r="JT62">
        <v>0</v>
      </c>
      <c r="JU62">
        <v>21.2362</v>
      </c>
      <c r="JV62">
        <v>405</v>
      </c>
      <c r="JW62">
        <v>8.7944800000000001</v>
      </c>
      <c r="JX62">
        <v>98.883899999999997</v>
      </c>
      <c r="JY62">
        <v>97.485500000000002</v>
      </c>
    </row>
    <row r="63" spans="1:285" x14ac:dyDescent="0.35">
      <c r="A63">
        <v>12</v>
      </c>
      <c r="B63">
        <v>1723140217.5999999</v>
      </c>
      <c r="C63">
        <v>14395.099999904631</v>
      </c>
      <c r="D63" t="s">
        <v>615</v>
      </c>
      <c r="E63" t="s">
        <v>616</v>
      </c>
      <c r="F63" t="s">
        <v>420</v>
      </c>
      <c r="G63" t="s">
        <v>567</v>
      </c>
      <c r="H63" t="s">
        <v>422</v>
      </c>
      <c r="I63" t="s">
        <v>558</v>
      </c>
      <c r="J63">
        <v>1723140217.5999999</v>
      </c>
      <c r="K63">
        <f t="shared" si="92"/>
        <v>8.7556699095746333E-3</v>
      </c>
      <c r="L63">
        <f t="shared" si="93"/>
        <v>8.7556699095746335</v>
      </c>
      <c r="M63">
        <f t="shared" si="94"/>
        <v>34.26123139448385</v>
      </c>
      <c r="N63">
        <f t="shared" si="95"/>
        <v>349.02300000000002</v>
      </c>
      <c r="O63">
        <f t="shared" si="96"/>
        <v>243.03483806877796</v>
      </c>
      <c r="P63">
        <f t="shared" si="97"/>
        <v>24.094321900757883</v>
      </c>
      <c r="Q63">
        <f t="shared" si="98"/>
        <v>34.601922010820402</v>
      </c>
      <c r="R63">
        <f t="shared" si="99"/>
        <v>0.62981247053595313</v>
      </c>
      <c r="S63">
        <f t="shared" si="100"/>
        <v>2.2465867153111319</v>
      </c>
      <c r="T63">
        <f t="shared" si="101"/>
        <v>0.54575525548951487</v>
      </c>
      <c r="U63">
        <f t="shared" si="102"/>
        <v>0.34771018028552997</v>
      </c>
      <c r="V63">
        <f t="shared" si="103"/>
        <v>347.41068352616753</v>
      </c>
      <c r="W63">
        <f t="shared" si="104"/>
        <v>28.651571511822798</v>
      </c>
      <c r="X63">
        <f t="shared" si="105"/>
        <v>28.587199999999999</v>
      </c>
      <c r="Y63">
        <f t="shared" si="106"/>
        <v>3.9266998417492944</v>
      </c>
      <c r="Z63">
        <f t="shared" si="107"/>
        <v>59.544856689735795</v>
      </c>
      <c r="AA63">
        <f t="shared" si="108"/>
        <v>2.3868300179974002</v>
      </c>
      <c r="AB63">
        <f t="shared" si="109"/>
        <v>4.0084570703296976</v>
      </c>
      <c r="AC63">
        <f t="shared" si="110"/>
        <v>1.5398698237518942</v>
      </c>
      <c r="AD63">
        <f t="shared" si="111"/>
        <v>-386.12504301224135</v>
      </c>
      <c r="AE63">
        <f t="shared" si="112"/>
        <v>43.05744295502592</v>
      </c>
      <c r="AF63">
        <f t="shared" si="113"/>
        <v>4.2096190115395196</v>
      </c>
      <c r="AG63">
        <f t="shared" si="114"/>
        <v>8.5527024804916323</v>
      </c>
      <c r="AH63">
        <v>0</v>
      </c>
      <c r="AI63">
        <v>0</v>
      </c>
      <c r="AJ63">
        <f t="shared" si="115"/>
        <v>1</v>
      </c>
      <c r="AK63">
        <f t="shared" si="116"/>
        <v>0</v>
      </c>
      <c r="AL63">
        <f t="shared" si="117"/>
        <v>52060.392076096512</v>
      </c>
      <c r="AM63" t="s">
        <v>424</v>
      </c>
      <c r="AN63">
        <v>0</v>
      </c>
      <c r="AO63">
        <v>0</v>
      </c>
      <c r="AP63">
        <v>0</v>
      </c>
      <c r="AQ63" t="e">
        <f t="shared" si="118"/>
        <v>#DIV/0!</v>
      </c>
      <c r="AR63">
        <v>-1</v>
      </c>
      <c r="AS63" t="s">
        <v>617</v>
      </c>
      <c r="AT63">
        <v>10114.700000000001</v>
      </c>
      <c r="AU63">
        <v>987.64746153846136</v>
      </c>
      <c r="AV63">
        <v>1429.3840995188821</v>
      </c>
      <c r="AW63">
        <f t="shared" si="119"/>
        <v>0.30903984319477551</v>
      </c>
      <c r="AX63">
        <v>0.5</v>
      </c>
      <c r="AY63">
        <f t="shared" si="120"/>
        <v>1817.2323002726257</v>
      </c>
      <c r="AZ63">
        <f t="shared" si="121"/>
        <v>34.26123139448385</v>
      </c>
      <c r="BA63">
        <f t="shared" si="122"/>
        <v>280.79859256236671</v>
      </c>
      <c r="BB63">
        <f t="shared" si="123"/>
        <v>1.9403810613092157E-2</v>
      </c>
      <c r="BC63">
        <f t="shared" si="124"/>
        <v>-1</v>
      </c>
      <c r="BD63" t="e">
        <f t="shared" si="125"/>
        <v>#DIV/0!</v>
      </c>
      <c r="BE63" t="s">
        <v>424</v>
      </c>
      <c r="BF63">
        <v>0</v>
      </c>
      <c r="BG63" t="e">
        <f t="shared" si="126"/>
        <v>#DIV/0!</v>
      </c>
      <c r="BH63" t="e">
        <f t="shared" si="127"/>
        <v>#DIV/0!</v>
      </c>
      <c r="BI63" t="e">
        <f t="shared" si="128"/>
        <v>#DIV/0!</v>
      </c>
      <c r="BJ63" t="e">
        <f t="shared" si="129"/>
        <v>#DIV/0!</v>
      </c>
      <c r="BK63">
        <f t="shared" si="130"/>
        <v>0.30903984319477551</v>
      </c>
      <c r="BL63" t="e">
        <f t="shared" si="131"/>
        <v>#DIV/0!</v>
      </c>
      <c r="BM63" t="e">
        <f t="shared" si="132"/>
        <v>#DIV/0!</v>
      </c>
      <c r="BN63" t="e">
        <f t="shared" si="133"/>
        <v>#DIV/0!</v>
      </c>
      <c r="BO63">
        <v>8405</v>
      </c>
      <c r="BP63">
        <v>290.00000000000011</v>
      </c>
      <c r="BQ63">
        <v>1293.76</v>
      </c>
      <c r="BR63">
        <v>165</v>
      </c>
      <c r="BS63">
        <v>10114.700000000001</v>
      </c>
      <c r="BT63">
        <v>1290.03</v>
      </c>
      <c r="BU63">
        <v>3.73</v>
      </c>
      <c r="BV63">
        <v>300.00000000000011</v>
      </c>
      <c r="BW63">
        <v>24.2</v>
      </c>
      <c r="BX63">
        <v>1429.3840995188821</v>
      </c>
      <c r="BY63">
        <v>2.246750529667779</v>
      </c>
      <c r="BZ63">
        <v>-140.95326084796559</v>
      </c>
      <c r="CA63">
        <v>2.0327902387489689</v>
      </c>
      <c r="CB63">
        <v>0.994210099766626</v>
      </c>
      <c r="CC63">
        <v>-6.5662444938820973E-3</v>
      </c>
      <c r="CD63">
        <v>289.99999999999989</v>
      </c>
      <c r="CE63">
        <v>1290.72</v>
      </c>
      <c r="CF63">
        <v>865</v>
      </c>
      <c r="CG63">
        <v>10066</v>
      </c>
      <c r="CH63">
        <v>1289.3599999999999</v>
      </c>
      <c r="CI63">
        <v>1.36</v>
      </c>
      <c r="CW63">
        <f t="shared" si="134"/>
        <v>2161.91</v>
      </c>
      <c r="CX63">
        <f t="shared" si="135"/>
        <v>1817.2323002726257</v>
      </c>
      <c r="CY63">
        <f t="shared" si="136"/>
        <v>0.84056797011560414</v>
      </c>
      <c r="CZ63">
        <f t="shared" si="137"/>
        <v>0.16069618232311592</v>
      </c>
      <c r="DA63">
        <v>6</v>
      </c>
      <c r="DB63">
        <v>0.5</v>
      </c>
      <c r="DC63" t="s">
        <v>426</v>
      </c>
      <c r="DD63">
        <v>2</v>
      </c>
      <c r="DE63">
        <v>1723140217.5999999</v>
      </c>
      <c r="DF63">
        <v>349.02300000000002</v>
      </c>
      <c r="DG63">
        <v>405.00700000000001</v>
      </c>
      <c r="DH63">
        <v>24.075500000000002</v>
      </c>
      <c r="DI63">
        <v>11.2563</v>
      </c>
      <c r="DJ63">
        <v>349.08100000000002</v>
      </c>
      <c r="DK63">
        <v>24.1555</v>
      </c>
      <c r="DL63">
        <v>399.94099999999997</v>
      </c>
      <c r="DM63">
        <v>99.039699999999996</v>
      </c>
      <c r="DN63">
        <v>9.9674799999999994E-2</v>
      </c>
      <c r="DO63">
        <v>28.942699999999999</v>
      </c>
      <c r="DP63">
        <v>28.587199999999999</v>
      </c>
      <c r="DQ63">
        <v>999.9</v>
      </c>
      <c r="DR63">
        <v>0</v>
      </c>
      <c r="DS63">
        <v>0</v>
      </c>
      <c r="DT63">
        <v>10005.6</v>
      </c>
      <c r="DU63">
        <v>0</v>
      </c>
      <c r="DV63">
        <v>630.904</v>
      </c>
      <c r="DW63">
        <v>-55.9039</v>
      </c>
      <c r="DX63">
        <v>357.70800000000003</v>
      </c>
      <c r="DY63">
        <v>409.61799999999999</v>
      </c>
      <c r="DZ63">
        <v>12.798299999999999</v>
      </c>
      <c r="EA63">
        <v>405.00700000000001</v>
      </c>
      <c r="EB63">
        <v>11.2563</v>
      </c>
      <c r="EC63">
        <v>2.3823599999999998</v>
      </c>
      <c r="ED63">
        <v>1.1148199999999999</v>
      </c>
      <c r="EE63">
        <v>20.244299999999999</v>
      </c>
      <c r="EF63">
        <v>8.5101700000000005</v>
      </c>
      <c r="EG63">
        <v>2161.91</v>
      </c>
      <c r="EH63">
        <v>0.98102299999999998</v>
      </c>
      <c r="EI63">
        <v>1.89766E-2</v>
      </c>
      <c r="EJ63">
        <v>0</v>
      </c>
      <c r="EK63">
        <v>985.923</v>
      </c>
      <c r="EL63">
        <v>4.9995200000000004</v>
      </c>
      <c r="EM63">
        <v>24525.9</v>
      </c>
      <c r="EN63">
        <v>19598.7</v>
      </c>
      <c r="EO63">
        <v>48.125</v>
      </c>
      <c r="EP63">
        <v>48.436999999999998</v>
      </c>
      <c r="EQ63">
        <v>48.25</v>
      </c>
      <c r="ER63">
        <v>48.061999999999998</v>
      </c>
      <c r="ES63">
        <v>49.561999999999998</v>
      </c>
      <c r="ET63">
        <v>2115.98</v>
      </c>
      <c r="EU63">
        <v>40.93</v>
      </c>
      <c r="EV63">
        <v>0</v>
      </c>
      <c r="EW63">
        <v>787.30000019073486</v>
      </c>
      <c r="EX63">
        <v>0</v>
      </c>
      <c r="EY63">
        <v>987.64746153846136</v>
      </c>
      <c r="EZ63">
        <v>-10.47261540603947</v>
      </c>
      <c r="FA63">
        <v>1695.504270125816</v>
      </c>
      <c r="FB63">
        <v>24557.765384615381</v>
      </c>
      <c r="FC63">
        <v>15</v>
      </c>
      <c r="FD63">
        <v>1723140252.0999999</v>
      </c>
      <c r="FE63" t="s">
        <v>618</v>
      </c>
      <c r="FF63">
        <v>1723140246.5999999</v>
      </c>
      <c r="FG63">
        <v>1723140252.0999999</v>
      </c>
      <c r="FH63">
        <v>15</v>
      </c>
      <c r="FI63">
        <v>-8.1000000000000003E-2</v>
      </c>
      <c r="FJ63">
        <v>0.02</v>
      </c>
      <c r="FK63">
        <v>-5.8000000000000003E-2</v>
      </c>
      <c r="FL63">
        <v>-0.08</v>
      </c>
      <c r="FM63">
        <v>405</v>
      </c>
      <c r="FN63">
        <v>11</v>
      </c>
      <c r="FO63">
        <v>0.03</v>
      </c>
      <c r="FP63">
        <v>0.01</v>
      </c>
      <c r="FQ63">
        <v>34.371220245202387</v>
      </c>
      <c r="FR63">
        <v>-0.66660001724492612</v>
      </c>
      <c r="FS63">
        <v>0.1082479287626022</v>
      </c>
      <c r="FT63">
        <v>1</v>
      </c>
      <c r="FU63">
        <v>989.50801960784315</v>
      </c>
      <c r="FV63">
        <v>-11.86904977670485</v>
      </c>
      <c r="FW63">
        <v>1.771148619113613</v>
      </c>
      <c r="FX63">
        <v>-1</v>
      </c>
      <c r="FY63">
        <v>0.61907728843878218</v>
      </c>
      <c r="FZ63">
        <v>-4.8717325174558561E-2</v>
      </c>
      <c r="GA63">
        <v>7.2808160130747842E-3</v>
      </c>
      <c r="GB63">
        <v>1</v>
      </c>
      <c r="GC63">
        <v>2</v>
      </c>
      <c r="GD63">
        <v>2</v>
      </c>
      <c r="GE63" t="s">
        <v>428</v>
      </c>
      <c r="GF63">
        <v>3.0321899999999999</v>
      </c>
      <c r="GG63">
        <v>2.75135</v>
      </c>
      <c r="GH63">
        <v>8.6042599999999997E-2</v>
      </c>
      <c r="GI63">
        <v>9.8299899999999996E-2</v>
      </c>
      <c r="GJ63">
        <v>0.111294</v>
      </c>
      <c r="GK63">
        <v>6.4239900000000003E-2</v>
      </c>
      <c r="GL63">
        <v>24518.1</v>
      </c>
      <c r="GM63">
        <v>21168.1</v>
      </c>
      <c r="GN63">
        <v>24736.5</v>
      </c>
      <c r="GO63">
        <v>22521.1</v>
      </c>
      <c r="GP63">
        <v>29914.3</v>
      </c>
      <c r="GQ63">
        <v>29290.1</v>
      </c>
      <c r="GR63">
        <v>34482</v>
      </c>
      <c r="GS63">
        <v>32119.4</v>
      </c>
      <c r="GT63">
        <v>1.77695</v>
      </c>
      <c r="GU63">
        <v>2.08935</v>
      </c>
      <c r="GV63">
        <v>8.8401099999999996E-2</v>
      </c>
      <c r="GW63">
        <v>0</v>
      </c>
      <c r="GX63">
        <v>27.143599999999999</v>
      </c>
      <c r="GY63">
        <v>999.9</v>
      </c>
      <c r="GZ63">
        <v>37.799999999999997</v>
      </c>
      <c r="HA63">
        <v>40.6</v>
      </c>
      <c r="HB63">
        <v>29.2164</v>
      </c>
      <c r="HC63">
        <v>55.736600000000003</v>
      </c>
      <c r="HD63">
        <v>33.489600000000003</v>
      </c>
      <c r="HE63">
        <v>1</v>
      </c>
      <c r="HF63">
        <v>0.32127</v>
      </c>
      <c r="HG63">
        <v>1.5794600000000001</v>
      </c>
      <c r="HH63">
        <v>20.376100000000001</v>
      </c>
      <c r="HI63">
        <v>5.2423000000000002</v>
      </c>
      <c r="HJ63">
        <v>12.0219</v>
      </c>
      <c r="HK63">
        <v>4.9577</v>
      </c>
      <c r="HL63">
        <v>3.306</v>
      </c>
      <c r="HM63">
        <v>9999</v>
      </c>
      <c r="HN63">
        <v>9999</v>
      </c>
      <c r="HO63">
        <v>9999</v>
      </c>
      <c r="HP63">
        <v>383.6</v>
      </c>
      <c r="HQ63">
        <v>1.8661799999999999</v>
      </c>
      <c r="HR63">
        <v>1.87073</v>
      </c>
      <c r="HS63">
        <v>1.87351</v>
      </c>
      <c r="HT63">
        <v>1.8757600000000001</v>
      </c>
      <c r="HU63">
        <v>1.86829</v>
      </c>
      <c r="HV63">
        <v>1.8699399999999999</v>
      </c>
      <c r="HW63">
        <v>1.8669100000000001</v>
      </c>
      <c r="HX63">
        <v>1.87103</v>
      </c>
      <c r="HY63">
        <v>5</v>
      </c>
      <c r="HZ63">
        <v>0</v>
      </c>
      <c r="IA63">
        <v>0</v>
      </c>
      <c r="IB63">
        <v>0</v>
      </c>
      <c r="IC63" t="s">
        <v>429</v>
      </c>
      <c r="ID63" t="s">
        <v>430</v>
      </c>
      <c r="IE63" t="s">
        <v>431</v>
      </c>
      <c r="IF63" t="s">
        <v>431</v>
      </c>
      <c r="IG63" t="s">
        <v>431</v>
      </c>
      <c r="IH63" t="s">
        <v>431</v>
      </c>
      <c r="II63">
        <v>0</v>
      </c>
      <c r="IJ63">
        <v>100</v>
      </c>
      <c r="IK63">
        <v>100</v>
      </c>
      <c r="IL63">
        <v>-5.8000000000000003E-2</v>
      </c>
      <c r="IM63">
        <v>-0.08</v>
      </c>
      <c r="IN63">
        <v>2.2699999999986179E-2</v>
      </c>
      <c r="IO63">
        <v>0</v>
      </c>
      <c r="IP63">
        <v>0</v>
      </c>
      <c r="IQ63">
        <v>0</v>
      </c>
      <c r="IR63">
        <v>-0.1009538095238085</v>
      </c>
      <c r="IS63">
        <v>0</v>
      </c>
      <c r="IT63">
        <v>0</v>
      </c>
      <c r="IU63">
        <v>0</v>
      </c>
      <c r="IV63">
        <v>-1</v>
      </c>
      <c r="IW63">
        <v>-1</v>
      </c>
      <c r="IX63">
        <v>-1</v>
      </c>
      <c r="IY63">
        <v>-1</v>
      </c>
      <c r="IZ63">
        <v>12.7</v>
      </c>
      <c r="JA63">
        <v>12.5</v>
      </c>
      <c r="JB63">
        <v>1.07056</v>
      </c>
      <c r="JC63">
        <v>2.7331500000000002</v>
      </c>
      <c r="JD63">
        <v>1.64551</v>
      </c>
      <c r="JE63">
        <v>2.31812</v>
      </c>
      <c r="JF63">
        <v>1.64429</v>
      </c>
      <c r="JG63">
        <v>2.4389599999999998</v>
      </c>
      <c r="JH63">
        <v>41.927500000000002</v>
      </c>
      <c r="JI63">
        <v>16.005800000000001</v>
      </c>
      <c r="JJ63">
        <v>18</v>
      </c>
      <c r="JK63">
        <v>400.20600000000002</v>
      </c>
      <c r="JL63">
        <v>598.21600000000001</v>
      </c>
      <c r="JM63">
        <v>25.217600000000001</v>
      </c>
      <c r="JN63">
        <v>31.741</v>
      </c>
      <c r="JO63">
        <v>29.998999999999999</v>
      </c>
      <c r="JP63">
        <v>31.710100000000001</v>
      </c>
      <c r="JQ63">
        <v>31.6541</v>
      </c>
      <c r="JR63">
        <v>21.536799999999999</v>
      </c>
      <c r="JS63">
        <v>54.006900000000002</v>
      </c>
      <c r="JT63">
        <v>0</v>
      </c>
      <c r="JU63">
        <v>25.234500000000001</v>
      </c>
      <c r="JV63">
        <v>405</v>
      </c>
      <c r="JW63">
        <v>11.415900000000001</v>
      </c>
      <c r="JX63">
        <v>98.895600000000002</v>
      </c>
      <c r="JY63">
        <v>97.494100000000003</v>
      </c>
    </row>
    <row r="64" spans="1:285" x14ac:dyDescent="0.35">
      <c r="A64">
        <v>12</v>
      </c>
      <c r="B64">
        <v>1723140522.0999999</v>
      </c>
      <c r="C64">
        <v>14699.599999904631</v>
      </c>
      <c r="D64" t="s">
        <v>619</v>
      </c>
      <c r="E64" t="s">
        <v>620</v>
      </c>
      <c r="F64" t="s">
        <v>420</v>
      </c>
      <c r="G64" t="s">
        <v>567</v>
      </c>
      <c r="H64" t="s">
        <v>434</v>
      </c>
      <c r="I64" t="s">
        <v>558</v>
      </c>
      <c r="J64">
        <v>1723140522.0999999</v>
      </c>
      <c r="K64">
        <f t="shared" si="92"/>
        <v>1.2199572458900508E-2</v>
      </c>
      <c r="L64">
        <f t="shared" si="93"/>
        <v>12.199572458900509</v>
      </c>
      <c r="M64">
        <f t="shared" si="94"/>
        <v>36.879855132744048</v>
      </c>
      <c r="N64">
        <f t="shared" si="95"/>
        <v>343.41199999999998</v>
      </c>
      <c r="O64">
        <f t="shared" si="96"/>
        <v>260.9143557050283</v>
      </c>
      <c r="P64">
        <f t="shared" si="97"/>
        <v>25.867068610533138</v>
      </c>
      <c r="Q64">
        <f t="shared" si="98"/>
        <v>34.045891195511601</v>
      </c>
      <c r="R64">
        <f t="shared" si="99"/>
        <v>0.94114731341414304</v>
      </c>
      <c r="S64">
        <f t="shared" si="100"/>
        <v>2.2501375002381665</v>
      </c>
      <c r="T64">
        <f t="shared" si="101"/>
        <v>0.76595415675105172</v>
      </c>
      <c r="U64">
        <f t="shared" si="102"/>
        <v>0.49172454634368223</v>
      </c>
      <c r="V64">
        <f t="shared" si="103"/>
        <v>347.45333752636134</v>
      </c>
      <c r="W64">
        <f t="shared" si="104"/>
        <v>27.575037353859152</v>
      </c>
      <c r="X64">
        <f t="shared" si="105"/>
        <v>28.7026</v>
      </c>
      <c r="Y64">
        <f t="shared" si="106"/>
        <v>3.9530784018005352</v>
      </c>
      <c r="Z64">
        <f t="shared" si="107"/>
        <v>60.272516713076719</v>
      </c>
      <c r="AA64">
        <f t="shared" si="108"/>
        <v>2.4248373352814103</v>
      </c>
      <c r="AB64">
        <f t="shared" si="109"/>
        <v>4.0231227556411593</v>
      </c>
      <c r="AC64">
        <f t="shared" si="110"/>
        <v>1.5282410665191248</v>
      </c>
      <c r="AD64">
        <f t="shared" si="111"/>
        <v>-538.00114543751238</v>
      </c>
      <c r="AE64">
        <f t="shared" si="112"/>
        <v>36.781013995173147</v>
      </c>
      <c r="AF64">
        <f t="shared" si="113"/>
        <v>3.5934998138487244</v>
      </c>
      <c r="AG64">
        <f t="shared" si="114"/>
        <v>-150.17329410212918</v>
      </c>
      <c r="AH64">
        <v>0</v>
      </c>
      <c r="AI64">
        <v>0</v>
      </c>
      <c r="AJ64">
        <f t="shared" si="115"/>
        <v>1</v>
      </c>
      <c r="AK64">
        <f t="shared" si="116"/>
        <v>0</v>
      </c>
      <c r="AL64">
        <f t="shared" si="117"/>
        <v>52165.529821777534</v>
      </c>
      <c r="AM64" t="s">
        <v>424</v>
      </c>
      <c r="AN64">
        <v>0</v>
      </c>
      <c r="AO64">
        <v>0</v>
      </c>
      <c r="AP64">
        <v>0</v>
      </c>
      <c r="AQ64" t="e">
        <f t="shared" si="118"/>
        <v>#DIV/0!</v>
      </c>
      <c r="AR64">
        <v>-1</v>
      </c>
      <c r="AS64" t="s">
        <v>621</v>
      </c>
      <c r="AT64">
        <v>10140.6</v>
      </c>
      <c r="AU64">
        <v>1064.645</v>
      </c>
      <c r="AV64">
        <v>1523.0009858627591</v>
      </c>
      <c r="AW64">
        <f t="shared" si="119"/>
        <v>0.30095580378308606</v>
      </c>
      <c r="AX64">
        <v>0.5</v>
      </c>
      <c r="AY64">
        <f t="shared" si="120"/>
        <v>1817.4513002727263</v>
      </c>
      <c r="AZ64">
        <f t="shared" si="121"/>
        <v>36.879855132744048</v>
      </c>
      <c r="BA64">
        <f t="shared" si="122"/>
        <v>273.48625845509662</v>
      </c>
      <c r="BB64">
        <f t="shared" si="123"/>
        <v>2.0842294441154933E-2</v>
      </c>
      <c r="BC64">
        <f t="shared" si="124"/>
        <v>-1</v>
      </c>
      <c r="BD64" t="e">
        <f t="shared" si="125"/>
        <v>#DIV/0!</v>
      </c>
      <c r="BE64" t="s">
        <v>424</v>
      </c>
      <c r="BF64">
        <v>0</v>
      </c>
      <c r="BG64" t="e">
        <f t="shared" si="126"/>
        <v>#DIV/0!</v>
      </c>
      <c r="BH64" t="e">
        <f t="shared" si="127"/>
        <v>#DIV/0!</v>
      </c>
      <c r="BI64" t="e">
        <f t="shared" si="128"/>
        <v>#DIV/0!</v>
      </c>
      <c r="BJ64" t="e">
        <f t="shared" si="129"/>
        <v>#DIV/0!</v>
      </c>
      <c r="BK64">
        <f t="shared" si="130"/>
        <v>0.30095580378308601</v>
      </c>
      <c r="BL64" t="e">
        <f t="shared" si="131"/>
        <v>#DIV/0!</v>
      </c>
      <c r="BM64" t="e">
        <f t="shared" si="132"/>
        <v>#DIV/0!</v>
      </c>
      <c r="BN64" t="e">
        <f t="shared" si="133"/>
        <v>#DIV/0!</v>
      </c>
      <c r="BO64">
        <v>8406</v>
      </c>
      <c r="BP64">
        <v>290.00000000000011</v>
      </c>
      <c r="BQ64">
        <v>1385.03</v>
      </c>
      <c r="BR64">
        <v>125</v>
      </c>
      <c r="BS64">
        <v>10140.6</v>
      </c>
      <c r="BT64">
        <v>1379.58</v>
      </c>
      <c r="BU64">
        <v>5.45</v>
      </c>
      <c r="BV64">
        <v>300.00000000000011</v>
      </c>
      <c r="BW64">
        <v>24.2</v>
      </c>
      <c r="BX64">
        <v>1523.0009858627591</v>
      </c>
      <c r="BY64">
        <v>2.1750669184177109</v>
      </c>
      <c r="BZ64">
        <v>-145.43787442541949</v>
      </c>
      <c r="CA64">
        <v>1.971353499774376</v>
      </c>
      <c r="CB64">
        <v>0.99488196128364403</v>
      </c>
      <c r="CC64">
        <v>-6.5780420467185779E-3</v>
      </c>
      <c r="CD64">
        <v>289.99999999999989</v>
      </c>
      <c r="CE64">
        <v>1380.2</v>
      </c>
      <c r="CF64">
        <v>815</v>
      </c>
      <c r="CG64">
        <v>10085.6</v>
      </c>
      <c r="CH64">
        <v>1378.8</v>
      </c>
      <c r="CI64">
        <v>1.4</v>
      </c>
      <c r="CW64">
        <f t="shared" si="134"/>
        <v>2162.17</v>
      </c>
      <c r="CX64">
        <f t="shared" si="135"/>
        <v>1817.4513002727263</v>
      </c>
      <c r="CY64">
        <f t="shared" si="136"/>
        <v>0.84056817931648586</v>
      </c>
      <c r="CZ64">
        <f t="shared" si="137"/>
        <v>0.16069658608081758</v>
      </c>
      <c r="DA64">
        <v>6</v>
      </c>
      <c r="DB64">
        <v>0.5</v>
      </c>
      <c r="DC64" t="s">
        <v>426</v>
      </c>
      <c r="DD64">
        <v>2</v>
      </c>
      <c r="DE64">
        <v>1723140522.0999999</v>
      </c>
      <c r="DF64">
        <v>343.41199999999998</v>
      </c>
      <c r="DG64">
        <v>405.01400000000001</v>
      </c>
      <c r="DH64">
        <v>24.4587</v>
      </c>
      <c r="DI64">
        <v>6.6074999999999999</v>
      </c>
      <c r="DJ64">
        <v>343.27600000000001</v>
      </c>
      <c r="DK64">
        <v>24.576699999999999</v>
      </c>
      <c r="DL64">
        <v>400.01299999999998</v>
      </c>
      <c r="DM64">
        <v>99.040300000000002</v>
      </c>
      <c r="DN64">
        <v>9.9774299999999996E-2</v>
      </c>
      <c r="DO64">
        <v>29.005800000000001</v>
      </c>
      <c r="DP64">
        <v>28.7026</v>
      </c>
      <c r="DQ64">
        <v>999.9</v>
      </c>
      <c r="DR64">
        <v>0</v>
      </c>
      <c r="DS64">
        <v>0</v>
      </c>
      <c r="DT64">
        <v>10028.799999999999</v>
      </c>
      <c r="DU64">
        <v>0</v>
      </c>
      <c r="DV64">
        <v>1977.2</v>
      </c>
      <c r="DW64">
        <v>-61.796399999999998</v>
      </c>
      <c r="DX64">
        <v>351.83600000000001</v>
      </c>
      <c r="DY64">
        <v>407.70800000000003</v>
      </c>
      <c r="DZ64">
        <v>17.8888</v>
      </c>
      <c r="EA64">
        <v>405.01400000000001</v>
      </c>
      <c r="EB64">
        <v>6.6074999999999999</v>
      </c>
      <c r="EC64">
        <v>2.4261200000000001</v>
      </c>
      <c r="ED64">
        <v>0.65440900000000002</v>
      </c>
      <c r="EE64">
        <v>20.539200000000001</v>
      </c>
      <c r="EF64">
        <v>0.88866400000000001</v>
      </c>
      <c r="EG64">
        <v>2162.17</v>
      </c>
      <c r="EH64">
        <v>0.981016</v>
      </c>
      <c r="EI64">
        <v>1.89836E-2</v>
      </c>
      <c r="EJ64">
        <v>0</v>
      </c>
      <c r="EK64">
        <v>1062.74</v>
      </c>
      <c r="EL64">
        <v>4.9995200000000004</v>
      </c>
      <c r="EM64">
        <v>30820.400000000001</v>
      </c>
      <c r="EN64">
        <v>19601</v>
      </c>
      <c r="EO64">
        <v>48.5</v>
      </c>
      <c r="EP64">
        <v>50.061999999999998</v>
      </c>
      <c r="EQ64">
        <v>48.5</v>
      </c>
      <c r="ER64">
        <v>49.311999999999998</v>
      </c>
      <c r="ES64">
        <v>49.936999999999998</v>
      </c>
      <c r="ET64">
        <v>2116.2199999999998</v>
      </c>
      <c r="EU64">
        <v>40.950000000000003</v>
      </c>
      <c r="EV64">
        <v>0</v>
      </c>
      <c r="EW64">
        <v>303.70000004768372</v>
      </c>
      <c r="EX64">
        <v>0</v>
      </c>
      <c r="EY64">
        <v>1064.645</v>
      </c>
      <c r="EZ64">
        <v>-17.503247885153272</v>
      </c>
      <c r="FA64">
        <v>-103.4393135136453</v>
      </c>
      <c r="FB64">
        <v>30858.24615384615</v>
      </c>
      <c r="FC64">
        <v>15</v>
      </c>
      <c r="FD64">
        <v>1723140562.5999999</v>
      </c>
      <c r="FE64" t="s">
        <v>622</v>
      </c>
      <c r="FF64">
        <v>1723140546.0999999</v>
      </c>
      <c r="FG64">
        <v>1723140562.5999999</v>
      </c>
      <c r="FH64">
        <v>16</v>
      </c>
      <c r="FI64">
        <v>0.19500000000000001</v>
      </c>
      <c r="FJ64">
        <v>-3.6999999999999998E-2</v>
      </c>
      <c r="FK64">
        <v>0.13600000000000001</v>
      </c>
      <c r="FL64">
        <v>-0.11799999999999999</v>
      </c>
      <c r="FM64">
        <v>405</v>
      </c>
      <c r="FN64">
        <v>7</v>
      </c>
      <c r="FO64">
        <v>0.02</v>
      </c>
      <c r="FP64">
        <v>0.01</v>
      </c>
      <c r="FQ64">
        <v>36.872657983364519</v>
      </c>
      <c r="FR64">
        <v>0.60637389732775027</v>
      </c>
      <c r="FS64">
        <v>0.1021735496204116</v>
      </c>
      <c r="FT64">
        <v>1</v>
      </c>
      <c r="FU64">
        <v>1067.1312</v>
      </c>
      <c r="FV64">
        <v>-20.110732303312101</v>
      </c>
      <c r="FW64">
        <v>2.926172681165613</v>
      </c>
      <c r="FX64">
        <v>-1</v>
      </c>
      <c r="FY64">
        <v>0.89736068403238989</v>
      </c>
      <c r="FZ64">
        <v>-6.0885908162804517E-3</v>
      </c>
      <c r="GA64">
        <v>4.2558028801196754E-3</v>
      </c>
      <c r="GB64">
        <v>1</v>
      </c>
      <c r="GC64">
        <v>2</v>
      </c>
      <c r="GD64">
        <v>2</v>
      </c>
      <c r="GE64" t="s">
        <v>428</v>
      </c>
      <c r="GF64">
        <v>3.0294699999999999</v>
      </c>
      <c r="GG64">
        <v>2.7516699999999998</v>
      </c>
      <c r="GH64">
        <v>8.4932499999999994E-2</v>
      </c>
      <c r="GI64">
        <v>9.8287700000000006E-2</v>
      </c>
      <c r="GJ64">
        <v>0.112719</v>
      </c>
      <c r="GK64">
        <v>4.1823699999999998E-2</v>
      </c>
      <c r="GL64">
        <v>24547.599999999999</v>
      </c>
      <c r="GM64">
        <v>21167</v>
      </c>
      <c r="GN64">
        <v>24735.8</v>
      </c>
      <c r="GO64">
        <v>22519.4</v>
      </c>
      <c r="GP64">
        <v>29864</v>
      </c>
      <c r="GQ64">
        <v>29991.3</v>
      </c>
      <c r="GR64">
        <v>34480.5</v>
      </c>
      <c r="GS64">
        <v>32117.1</v>
      </c>
      <c r="GT64">
        <v>1.7811999999999999</v>
      </c>
      <c r="GU64">
        <v>2.0879799999999999</v>
      </c>
      <c r="GV64">
        <v>5.2899100000000003E-4</v>
      </c>
      <c r="GW64">
        <v>0</v>
      </c>
      <c r="GX64">
        <v>28.693999999999999</v>
      </c>
      <c r="GY64">
        <v>999.9</v>
      </c>
      <c r="GZ64">
        <v>37.6</v>
      </c>
      <c r="HA64">
        <v>40.299999999999997</v>
      </c>
      <c r="HB64">
        <v>28.599</v>
      </c>
      <c r="HC64">
        <v>53.796700000000001</v>
      </c>
      <c r="HD64">
        <v>33.958300000000001</v>
      </c>
      <c r="HE64">
        <v>1</v>
      </c>
      <c r="HF64">
        <v>0.32674999999999998</v>
      </c>
      <c r="HG64">
        <v>3.9836100000000001</v>
      </c>
      <c r="HH64">
        <v>20.3354</v>
      </c>
      <c r="HI64">
        <v>5.24275</v>
      </c>
      <c r="HJ64">
        <v>12.0228</v>
      </c>
      <c r="HK64">
        <v>4.9576500000000001</v>
      </c>
      <c r="HL64">
        <v>3.306</v>
      </c>
      <c r="HM64">
        <v>9999</v>
      </c>
      <c r="HN64">
        <v>9999</v>
      </c>
      <c r="HO64">
        <v>9999</v>
      </c>
      <c r="HP64">
        <v>383.7</v>
      </c>
      <c r="HQ64">
        <v>1.8661700000000001</v>
      </c>
      <c r="HR64">
        <v>1.87076</v>
      </c>
      <c r="HS64">
        <v>1.87348</v>
      </c>
      <c r="HT64">
        <v>1.8757600000000001</v>
      </c>
      <c r="HU64">
        <v>1.86829</v>
      </c>
      <c r="HV64">
        <v>1.8699600000000001</v>
      </c>
      <c r="HW64">
        <v>1.8669100000000001</v>
      </c>
      <c r="HX64">
        <v>1.87103</v>
      </c>
      <c r="HY64">
        <v>5</v>
      </c>
      <c r="HZ64">
        <v>0</v>
      </c>
      <c r="IA64">
        <v>0</v>
      </c>
      <c r="IB64">
        <v>0</v>
      </c>
      <c r="IC64" t="s">
        <v>429</v>
      </c>
      <c r="ID64" t="s">
        <v>430</v>
      </c>
      <c r="IE64" t="s">
        <v>431</v>
      </c>
      <c r="IF64" t="s">
        <v>431</v>
      </c>
      <c r="IG64" t="s">
        <v>431</v>
      </c>
      <c r="IH64" t="s">
        <v>431</v>
      </c>
      <c r="II64">
        <v>0</v>
      </c>
      <c r="IJ64">
        <v>100</v>
      </c>
      <c r="IK64">
        <v>100</v>
      </c>
      <c r="IL64">
        <v>0.13600000000000001</v>
      </c>
      <c r="IM64">
        <v>-0.11799999999999999</v>
      </c>
      <c r="IN64">
        <v>-5.8449999999993452E-2</v>
      </c>
      <c r="IO64">
        <v>0</v>
      </c>
      <c r="IP64">
        <v>0</v>
      </c>
      <c r="IQ64">
        <v>0</v>
      </c>
      <c r="IR64">
        <v>-8.0480952380954207E-2</v>
      </c>
      <c r="IS64">
        <v>0</v>
      </c>
      <c r="IT64">
        <v>0</v>
      </c>
      <c r="IU64">
        <v>0</v>
      </c>
      <c r="IV64">
        <v>-1</v>
      </c>
      <c r="IW64">
        <v>-1</v>
      </c>
      <c r="IX64">
        <v>-1</v>
      </c>
      <c r="IY64">
        <v>-1</v>
      </c>
      <c r="IZ64">
        <v>4.5999999999999996</v>
      </c>
      <c r="JA64">
        <v>4.5</v>
      </c>
      <c r="JB64">
        <v>1.06812</v>
      </c>
      <c r="JC64">
        <v>2.7441399999999998</v>
      </c>
      <c r="JD64">
        <v>1.64551</v>
      </c>
      <c r="JE64">
        <v>2.31934</v>
      </c>
      <c r="JF64">
        <v>1.64429</v>
      </c>
      <c r="JG64">
        <v>2.32056</v>
      </c>
      <c r="JH64">
        <v>41.796100000000003</v>
      </c>
      <c r="JI64">
        <v>15.918200000000001</v>
      </c>
      <c r="JJ64">
        <v>18</v>
      </c>
      <c r="JK64">
        <v>401.62200000000001</v>
      </c>
      <c r="JL64">
        <v>595.96600000000001</v>
      </c>
      <c r="JM64">
        <v>23.284800000000001</v>
      </c>
      <c r="JN64">
        <v>31.6265</v>
      </c>
      <c r="JO64">
        <v>30.001100000000001</v>
      </c>
      <c r="JP64">
        <v>31.5731</v>
      </c>
      <c r="JQ64">
        <v>31.536100000000001</v>
      </c>
      <c r="JR64">
        <v>21.4635</v>
      </c>
      <c r="JS64">
        <v>69.036199999999994</v>
      </c>
      <c r="JT64">
        <v>0</v>
      </c>
      <c r="JU64">
        <v>23.2807</v>
      </c>
      <c r="JV64">
        <v>405</v>
      </c>
      <c r="JW64">
        <v>6.5818700000000003</v>
      </c>
      <c r="JX64">
        <v>98.891800000000003</v>
      </c>
      <c r="JY64">
        <v>97.486999999999995</v>
      </c>
    </row>
    <row r="65" spans="1:285" x14ac:dyDescent="0.35">
      <c r="A65">
        <v>12</v>
      </c>
      <c r="B65">
        <v>1723140919.0999999</v>
      </c>
      <c r="C65">
        <v>15096.599999904631</v>
      </c>
      <c r="D65" t="s">
        <v>623</v>
      </c>
      <c r="E65" t="s">
        <v>624</v>
      </c>
      <c r="F65" t="s">
        <v>420</v>
      </c>
      <c r="G65" t="s">
        <v>576</v>
      </c>
      <c r="H65" t="s">
        <v>422</v>
      </c>
      <c r="I65" t="s">
        <v>558</v>
      </c>
      <c r="J65">
        <v>1723140919.0999999</v>
      </c>
      <c r="K65">
        <f t="shared" si="92"/>
        <v>1.2361274456764446E-2</v>
      </c>
      <c r="L65">
        <f t="shared" si="93"/>
        <v>12.361274456764447</v>
      </c>
      <c r="M65">
        <f t="shared" si="94"/>
        <v>35.004777194531115</v>
      </c>
      <c r="N65">
        <f t="shared" si="95"/>
        <v>346.05499999999989</v>
      </c>
      <c r="O65">
        <f t="shared" si="96"/>
        <v>271.4849068698116</v>
      </c>
      <c r="P65">
        <f t="shared" si="97"/>
        <v>26.911688519933776</v>
      </c>
      <c r="Q65">
        <f t="shared" si="98"/>
        <v>34.303654218359981</v>
      </c>
      <c r="R65">
        <f t="shared" si="99"/>
        <v>1.0091852862549848</v>
      </c>
      <c r="S65">
        <f t="shared" si="100"/>
        <v>2.2359696654138941</v>
      </c>
      <c r="T65">
        <f t="shared" si="101"/>
        <v>0.8095789983193008</v>
      </c>
      <c r="U65">
        <f t="shared" si="102"/>
        <v>0.52060505362606535</v>
      </c>
      <c r="V65">
        <f t="shared" si="103"/>
        <v>347.44216552637835</v>
      </c>
      <c r="W65">
        <f t="shared" si="104"/>
        <v>27.456771724460392</v>
      </c>
      <c r="X65">
        <f t="shared" si="105"/>
        <v>28.257000000000001</v>
      </c>
      <c r="Y65">
        <f t="shared" si="106"/>
        <v>3.8520677435514945</v>
      </c>
      <c r="Z65">
        <f t="shared" si="107"/>
        <v>59.503028092165131</v>
      </c>
      <c r="AA65">
        <f t="shared" si="108"/>
        <v>2.3861338567176</v>
      </c>
      <c r="AB65">
        <f t="shared" si="109"/>
        <v>4.0101049194028944</v>
      </c>
      <c r="AC65">
        <f t="shared" si="110"/>
        <v>1.4659338868338945</v>
      </c>
      <c r="AD65">
        <f t="shared" si="111"/>
        <v>-545.13220354331202</v>
      </c>
      <c r="AE65">
        <f t="shared" si="112"/>
        <v>83.513989325722576</v>
      </c>
      <c r="AF65">
        <f t="shared" si="113"/>
        <v>8.1905638881030463</v>
      </c>
      <c r="AG65">
        <f t="shared" si="114"/>
        <v>-105.98548480310805</v>
      </c>
      <c r="AH65">
        <v>0</v>
      </c>
      <c r="AI65">
        <v>0</v>
      </c>
      <c r="AJ65">
        <f t="shared" si="115"/>
        <v>1</v>
      </c>
      <c r="AK65">
        <f t="shared" si="116"/>
        <v>0</v>
      </c>
      <c r="AL65">
        <f t="shared" si="117"/>
        <v>51712.507775327533</v>
      </c>
      <c r="AM65" t="s">
        <v>424</v>
      </c>
      <c r="AN65">
        <v>0</v>
      </c>
      <c r="AO65">
        <v>0</v>
      </c>
      <c r="AP65">
        <v>0</v>
      </c>
      <c r="AQ65" t="e">
        <f t="shared" si="118"/>
        <v>#DIV/0!</v>
      </c>
      <c r="AR65">
        <v>-1</v>
      </c>
      <c r="AS65" t="s">
        <v>625</v>
      </c>
      <c r="AT65">
        <v>10172.5</v>
      </c>
      <c r="AU65">
        <v>982.65179999999998</v>
      </c>
      <c r="AV65">
        <v>1373.85413358439</v>
      </c>
      <c r="AW65">
        <f t="shared" si="119"/>
        <v>0.28474808498318649</v>
      </c>
      <c r="AX65">
        <v>0.5</v>
      </c>
      <c r="AY65">
        <f t="shared" si="120"/>
        <v>1817.3925002727349</v>
      </c>
      <c r="AZ65">
        <f t="shared" si="121"/>
        <v>35.004777194531115</v>
      </c>
      <c r="BA65">
        <f t="shared" si="122"/>
        <v>258.74951705773321</v>
      </c>
      <c r="BB65">
        <f t="shared" si="123"/>
        <v>1.9811228003377312E-2</v>
      </c>
      <c r="BC65">
        <f t="shared" si="124"/>
        <v>-1</v>
      </c>
      <c r="BD65" t="e">
        <f t="shared" si="125"/>
        <v>#DIV/0!</v>
      </c>
      <c r="BE65" t="s">
        <v>424</v>
      </c>
      <c r="BF65">
        <v>0</v>
      </c>
      <c r="BG65" t="e">
        <f t="shared" si="126"/>
        <v>#DIV/0!</v>
      </c>
      <c r="BH65" t="e">
        <f t="shared" si="127"/>
        <v>#DIV/0!</v>
      </c>
      <c r="BI65" t="e">
        <f t="shared" si="128"/>
        <v>#DIV/0!</v>
      </c>
      <c r="BJ65" t="e">
        <f t="shared" si="129"/>
        <v>#DIV/0!</v>
      </c>
      <c r="BK65">
        <f t="shared" si="130"/>
        <v>0.28474808498318654</v>
      </c>
      <c r="BL65" t="e">
        <f t="shared" si="131"/>
        <v>#DIV/0!</v>
      </c>
      <c r="BM65" t="e">
        <f t="shared" si="132"/>
        <v>#DIV/0!</v>
      </c>
      <c r="BN65" t="e">
        <f t="shared" si="133"/>
        <v>#DIV/0!</v>
      </c>
      <c r="BO65">
        <v>8407</v>
      </c>
      <c r="BP65">
        <v>290.00000000000011</v>
      </c>
      <c r="BQ65">
        <v>1256.1099999999999</v>
      </c>
      <c r="BR65">
        <v>95</v>
      </c>
      <c r="BS65">
        <v>10172.5</v>
      </c>
      <c r="BT65">
        <v>1250.3800000000001</v>
      </c>
      <c r="BU65">
        <v>5.73</v>
      </c>
      <c r="BV65">
        <v>300.00000000000011</v>
      </c>
      <c r="BW65">
        <v>24.2</v>
      </c>
      <c r="BX65">
        <v>1373.85413358439</v>
      </c>
      <c r="BY65">
        <v>2.2650740448332671</v>
      </c>
      <c r="BZ65">
        <v>-125.6025210744771</v>
      </c>
      <c r="CA65">
        <v>2.0578184380591429</v>
      </c>
      <c r="CB65">
        <v>0.99254026225883074</v>
      </c>
      <c r="CC65">
        <v>-6.594760845383762E-3</v>
      </c>
      <c r="CD65">
        <v>289.99999999999989</v>
      </c>
      <c r="CE65">
        <v>1249.8499999999999</v>
      </c>
      <c r="CF65">
        <v>765</v>
      </c>
      <c r="CG65">
        <v>10112.1</v>
      </c>
      <c r="CH65">
        <v>1249.6400000000001</v>
      </c>
      <c r="CI65">
        <v>0.21</v>
      </c>
      <c r="CW65">
        <f t="shared" si="134"/>
        <v>2162.1</v>
      </c>
      <c r="CX65">
        <f t="shared" si="135"/>
        <v>1817.3925002727349</v>
      </c>
      <c r="CY65">
        <f t="shared" si="136"/>
        <v>0.84056819771182412</v>
      </c>
      <c r="CZ65">
        <f t="shared" si="137"/>
        <v>0.16069662158382053</v>
      </c>
      <c r="DA65">
        <v>6</v>
      </c>
      <c r="DB65">
        <v>0.5</v>
      </c>
      <c r="DC65" t="s">
        <v>426</v>
      </c>
      <c r="DD65">
        <v>2</v>
      </c>
      <c r="DE65">
        <v>1723140919.0999999</v>
      </c>
      <c r="DF65">
        <v>346.05499999999989</v>
      </c>
      <c r="DG65">
        <v>404.94099999999997</v>
      </c>
      <c r="DH65">
        <v>24.071300000000001</v>
      </c>
      <c r="DI65">
        <v>5.9872899999999998</v>
      </c>
      <c r="DJ65">
        <v>345.91699999999997</v>
      </c>
      <c r="DK65">
        <v>24.182300000000001</v>
      </c>
      <c r="DL65">
        <v>400.25599999999997</v>
      </c>
      <c r="DM65">
        <v>99.027199999999993</v>
      </c>
      <c r="DN65">
        <v>0.100552</v>
      </c>
      <c r="DO65">
        <v>28.9498</v>
      </c>
      <c r="DP65">
        <v>28.257000000000001</v>
      </c>
      <c r="DQ65">
        <v>999.9</v>
      </c>
      <c r="DR65">
        <v>0</v>
      </c>
      <c r="DS65">
        <v>0</v>
      </c>
      <c r="DT65">
        <v>9937.5</v>
      </c>
      <c r="DU65">
        <v>0</v>
      </c>
      <c r="DV65">
        <v>406.22199999999998</v>
      </c>
      <c r="DW65">
        <v>-58.887700000000002</v>
      </c>
      <c r="DX65">
        <v>354.58699999999999</v>
      </c>
      <c r="DY65">
        <v>407.38</v>
      </c>
      <c r="DZ65">
        <v>18.077000000000002</v>
      </c>
      <c r="EA65">
        <v>404.94099999999997</v>
      </c>
      <c r="EB65">
        <v>5.9872899999999998</v>
      </c>
      <c r="EC65">
        <v>2.3830200000000001</v>
      </c>
      <c r="ED65">
        <v>0.59290500000000002</v>
      </c>
      <c r="EE65">
        <v>20.248899999999999</v>
      </c>
      <c r="EF65">
        <v>-0.47256900000000002</v>
      </c>
      <c r="EG65">
        <v>2162.1</v>
      </c>
      <c r="EH65">
        <v>0.98101799999999995</v>
      </c>
      <c r="EI65">
        <v>1.8982099999999998E-2</v>
      </c>
      <c r="EJ65">
        <v>0</v>
      </c>
      <c r="EK65">
        <v>981.31299999999999</v>
      </c>
      <c r="EL65">
        <v>4.9995200000000004</v>
      </c>
      <c r="EM65">
        <v>23870.7</v>
      </c>
      <c r="EN65">
        <v>19600.400000000001</v>
      </c>
      <c r="EO65">
        <v>49.186999999999998</v>
      </c>
      <c r="EP65">
        <v>49.936999999999998</v>
      </c>
      <c r="EQ65">
        <v>49.25</v>
      </c>
      <c r="ER65">
        <v>49.811999999999998</v>
      </c>
      <c r="ES65">
        <v>50.5</v>
      </c>
      <c r="ET65">
        <v>2116.15</v>
      </c>
      <c r="EU65">
        <v>40.950000000000003</v>
      </c>
      <c r="EV65">
        <v>0</v>
      </c>
      <c r="EW65">
        <v>396.30000019073492</v>
      </c>
      <c r="EX65">
        <v>0</v>
      </c>
      <c r="EY65">
        <v>982.65179999999998</v>
      </c>
      <c r="EZ65">
        <v>-13.94338459848132</v>
      </c>
      <c r="FA65">
        <v>-194.33076899682931</v>
      </c>
      <c r="FB65">
        <v>23920.12</v>
      </c>
      <c r="FC65">
        <v>15</v>
      </c>
      <c r="FD65">
        <v>1723140959.5999999</v>
      </c>
      <c r="FE65" t="s">
        <v>626</v>
      </c>
      <c r="FF65">
        <v>1723140950.0999999</v>
      </c>
      <c r="FG65">
        <v>1723140959.5999999</v>
      </c>
      <c r="FH65">
        <v>17</v>
      </c>
      <c r="FI65">
        <v>2E-3</v>
      </c>
      <c r="FJ65">
        <v>7.0000000000000001E-3</v>
      </c>
      <c r="FK65">
        <v>0.13800000000000001</v>
      </c>
      <c r="FL65">
        <v>-0.111</v>
      </c>
      <c r="FM65">
        <v>405</v>
      </c>
      <c r="FN65">
        <v>6</v>
      </c>
      <c r="FO65">
        <v>0.02</v>
      </c>
      <c r="FP65">
        <v>0.01</v>
      </c>
      <c r="FQ65">
        <v>34.867425414258719</v>
      </c>
      <c r="FR65">
        <v>0.60047766122015012</v>
      </c>
      <c r="FS65">
        <v>0.10155998537333</v>
      </c>
      <c r="FT65">
        <v>1</v>
      </c>
      <c r="FU65">
        <v>984.54891999999995</v>
      </c>
      <c r="FV65">
        <v>-14.159711893647421</v>
      </c>
      <c r="FW65">
        <v>2.0547546017955449</v>
      </c>
      <c r="FX65">
        <v>-1</v>
      </c>
      <c r="FY65">
        <v>0.95858457776711392</v>
      </c>
      <c r="FZ65">
        <v>-4.2290681672911307E-2</v>
      </c>
      <c r="GA65">
        <v>6.5659273629467864E-3</v>
      </c>
      <c r="GB65">
        <v>1</v>
      </c>
      <c r="GC65">
        <v>2</v>
      </c>
      <c r="GD65">
        <v>2</v>
      </c>
      <c r="GE65" t="s">
        <v>428</v>
      </c>
      <c r="GF65">
        <v>3.0290499999999998</v>
      </c>
      <c r="GG65">
        <v>2.7516500000000002</v>
      </c>
      <c r="GH65">
        <v>8.5177699999999995E-2</v>
      </c>
      <c r="GI65">
        <v>9.7971100000000005E-2</v>
      </c>
      <c r="GJ65">
        <v>0.111097</v>
      </c>
      <c r="GK65">
        <v>3.8389E-2</v>
      </c>
      <c r="GL65">
        <v>24457.5</v>
      </c>
      <c r="GM65">
        <v>21113.9</v>
      </c>
      <c r="GN65">
        <v>24657.200000000001</v>
      </c>
      <c r="GO65">
        <v>22459.8</v>
      </c>
      <c r="GP65">
        <v>29832.400000000001</v>
      </c>
      <c r="GQ65">
        <v>30016.5</v>
      </c>
      <c r="GR65">
        <v>34375.699999999997</v>
      </c>
      <c r="GS65">
        <v>32028.3</v>
      </c>
      <c r="GT65">
        <v>1.7698</v>
      </c>
      <c r="GU65">
        <v>2.0691000000000002</v>
      </c>
      <c r="GV65">
        <v>8.5607200000000008E-3</v>
      </c>
      <c r="GW65">
        <v>0</v>
      </c>
      <c r="GX65">
        <v>28.1173</v>
      </c>
      <c r="GY65">
        <v>999.9</v>
      </c>
      <c r="GZ65">
        <v>37.9</v>
      </c>
      <c r="HA65">
        <v>40.1</v>
      </c>
      <c r="HB65">
        <v>28.525600000000001</v>
      </c>
      <c r="HC65">
        <v>55.676600000000001</v>
      </c>
      <c r="HD65">
        <v>33.4495</v>
      </c>
      <c r="HE65">
        <v>1</v>
      </c>
      <c r="HF65">
        <v>0.43629800000000002</v>
      </c>
      <c r="HG65">
        <v>2.8055300000000001</v>
      </c>
      <c r="HH65">
        <v>20.357600000000001</v>
      </c>
      <c r="HI65">
        <v>5.2406499999999996</v>
      </c>
      <c r="HJ65">
        <v>12.0219</v>
      </c>
      <c r="HK65">
        <v>4.9577</v>
      </c>
      <c r="HL65">
        <v>3.306</v>
      </c>
      <c r="HM65">
        <v>9999</v>
      </c>
      <c r="HN65">
        <v>9999</v>
      </c>
      <c r="HO65">
        <v>9999</v>
      </c>
      <c r="HP65">
        <v>383.8</v>
      </c>
      <c r="HQ65">
        <v>1.86616</v>
      </c>
      <c r="HR65">
        <v>1.87073</v>
      </c>
      <c r="HS65">
        <v>1.87348</v>
      </c>
      <c r="HT65">
        <v>1.8757600000000001</v>
      </c>
      <c r="HU65">
        <v>1.86829</v>
      </c>
      <c r="HV65">
        <v>1.8698999999999999</v>
      </c>
      <c r="HW65">
        <v>1.8669100000000001</v>
      </c>
      <c r="HX65">
        <v>1.8710199999999999</v>
      </c>
      <c r="HY65">
        <v>5</v>
      </c>
      <c r="HZ65">
        <v>0</v>
      </c>
      <c r="IA65">
        <v>0</v>
      </c>
      <c r="IB65">
        <v>0</v>
      </c>
      <c r="IC65" t="s">
        <v>429</v>
      </c>
      <c r="ID65" t="s">
        <v>430</v>
      </c>
      <c r="IE65" t="s">
        <v>431</v>
      </c>
      <c r="IF65" t="s">
        <v>431</v>
      </c>
      <c r="IG65" t="s">
        <v>431</v>
      </c>
      <c r="IH65" t="s">
        <v>431</v>
      </c>
      <c r="II65">
        <v>0</v>
      </c>
      <c r="IJ65">
        <v>100</v>
      </c>
      <c r="IK65">
        <v>100</v>
      </c>
      <c r="IL65">
        <v>0.13800000000000001</v>
      </c>
      <c r="IM65">
        <v>-0.111</v>
      </c>
      <c r="IN65">
        <v>0.1364000000000942</v>
      </c>
      <c r="IO65">
        <v>0</v>
      </c>
      <c r="IP65">
        <v>0</v>
      </c>
      <c r="IQ65">
        <v>0</v>
      </c>
      <c r="IR65">
        <v>-0.1179642857142866</v>
      </c>
      <c r="IS65">
        <v>0</v>
      </c>
      <c r="IT65">
        <v>0</v>
      </c>
      <c r="IU65">
        <v>0</v>
      </c>
      <c r="IV65">
        <v>-1</v>
      </c>
      <c r="IW65">
        <v>-1</v>
      </c>
      <c r="IX65">
        <v>-1</v>
      </c>
      <c r="IY65">
        <v>-1</v>
      </c>
      <c r="IZ65">
        <v>6.2</v>
      </c>
      <c r="JA65">
        <v>5.9</v>
      </c>
      <c r="JB65">
        <v>1.0668899999999999</v>
      </c>
      <c r="JC65">
        <v>2.7355999999999998</v>
      </c>
      <c r="JD65">
        <v>1.64551</v>
      </c>
      <c r="JE65">
        <v>2.3168899999999999</v>
      </c>
      <c r="JF65">
        <v>1.64429</v>
      </c>
      <c r="JG65">
        <v>2.3938000000000001</v>
      </c>
      <c r="JH65">
        <v>41.664999999999999</v>
      </c>
      <c r="JI65">
        <v>15.891999999999999</v>
      </c>
      <c r="JJ65">
        <v>18</v>
      </c>
      <c r="JK65">
        <v>402.62299999999999</v>
      </c>
      <c r="JL65">
        <v>593.19100000000003</v>
      </c>
      <c r="JM65">
        <v>24.477799999999998</v>
      </c>
      <c r="JN65">
        <v>32.931800000000003</v>
      </c>
      <c r="JO65">
        <v>29.999600000000001</v>
      </c>
      <c r="JP65">
        <v>32.749000000000002</v>
      </c>
      <c r="JQ65">
        <v>32.686300000000003</v>
      </c>
      <c r="JR65">
        <v>21.4312</v>
      </c>
      <c r="JS65">
        <v>69.152199999999993</v>
      </c>
      <c r="JT65">
        <v>0</v>
      </c>
      <c r="JU65">
        <v>24.557400000000001</v>
      </c>
      <c r="JV65">
        <v>405</v>
      </c>
      <c r="JW65">
        <v>6.1168399999999998</v>
      </c>
      <c r="JX65">
        <v>98.585599999999999</v>
      </c>
      <c r="JY65">
        <v>97.222200000000001</v>
      </c>
    </row>
    <row r="66" spans="1:285" x14ac:dyDescent="0.35">
      <c r="A66">
        <v>12</v>
      </c>
      <c r="B66">
        <v>1723141210</v>
      </c>
      <c r="C66">
        <v>15387.5</v>
      </c>
      <c r="D66" t="s">
        <v>627</v>
      </c>
      <c r="E66" t="s">
        <v>628</v>
      </c>
      <c r="F66" t="s">
        <v>420</v>
      </c>
      <c r="G66" t="s">
        <v>576</v>
      </c>
      <c r="H66" t="s">
        <v>434</v>
      </c>
      <c r="I66" t="s">
        <v>558</v>
      </c>
      <c r="J66">
        <v>1723141210</v>
      </c>
      <c r="K66">
        <f t="shared" si="92"/>
        <v>9.861438452888286E-3</v>
      </c>
      <c r="L66">
        <f t="shared" si="93"/>
        <v>9.8614384528882866</v>
      </c>
      <c r="M66">
        <f t="shared" si="94"/>
        <v>35.907785978952077</v>
      </c>
      <c r="N66">
        <f t="shared" si="95"/>
        <v>346.01600000000002</v>
      </c>
      <c r="O66">
        <f t="shared" si="96"/>
        <v>235.21617668938072</v>
      </c>
      <c r="P66">
        <f t="shared" si="97"/>
        <v>23.314802904719226</v>
      </c>
      <c r="Q66">
        <f t="shared" si="98"/>
        <v>34.297364047936007</v>
      </c>
      <c r="R66">
        <f t="shared" si="99"/>
        <v>0.63456525092806026</v>
      </c>
      <c r="S66">
        <f t="shared" si="100"/>
        <v>2.2418980515740055</v>
      </c>
      <c r="T66">
        <f t="shared" si="101"/>
        <v>0.54917326879482153</v>
      </c>
      <c r="U66">
        <f t="shared" si="102"/>
        <v>0.34994350612710989</v>
      </c>
      <c r="V66">
        <f t="shared" si="103"/>
        <v>347.43679852625712</v>
      </c>
      <c r="W66">
        <f t="shared" si="104"/>
        <v>28.379367505595649</v>
      </c>
      <c r="X66">
        <f t="shared" si="105"/>
        <v>29.397099999999998</v>
      </c>
      <c r="Y66">
        <f t="shared" si="106"/>
        <v>4.1151176758163759</v>
      </c>
      <c r="Z66">
        <f t="shared" si="107"/>
        <v>59.386062368829819</v>
      </c>
      <c r="AA66">
        <f t="shared" si="108"/>
        <v>2.3936569830794001</v>
      </c>
      <c r="AB66">
        <f t="shared" si="109"/>
        <v>4.0306713184872951</v>
      </c>
      <c r="AC66">
        <f t="shared" si="110"/>
        <v>1.7214606927369758</v>
      </c>
      <c r="AD66">
        <f t="shared" si="111"/>
        <v>-434.88943577237342</v>
      </c>
      <c r="AE66">
        <f t="shared" si="112"/>
        <v>-43.378523063792514</v>
      </c>
      <c r="AF66">
        <f t="shared" si="113"/>
        <v>-4.2690351960668433</v>
      </c>
      <c r="AG66">
        <f t="shared" si="114"/>
        <v>-135.10019550597565</v>
      </c>
      <c r="AH66">
        <v>0</v>
      </c>
      <c r="AI66">
        <v>0</v>
      </c>
      <c r="AJ66">
        <f t="shared" si="115"/>
        <v>1</v>
      </c>
      <c r="AK66">
        <f t="shared" si="116"/>
        <v>0</v>
      </c>
      <c r="AL66">
        <f t="shared" si="117"/>
        <v>51890.496791385427</v>
      </c>
      <c r="AM66" t="s">
        <v>424</v>
      </c>
      <c r="AN66">
        <v>0</v>
      </c>
      <c r="AO66">
        <v>0</v>
      </c>
      <c r="AP66">
        <v>0</v>
      </c>
      <c r="AQ66" t="e">
        <f t="shared" si="118"/>
        <v>#DIV/0!</v>
      </c>
      <c r="AR66">
        <v>-1</v>
      </c>
      <c r="AS66" t="s">
        <v>629</v>
      </c>
      <c r="AT66">
        <v>10182.700000000001</v>
      </c>
      <c r="AU66">
        <v>966.14736000000005</v>
      </c>
      <c r="AV66">
        <v>1405.4814613623109</v>
      </c>
      <c r="AW66">
        <f t="shared" si="119"/>
        <v>0.31258619443935698</v>
      </c>
      <c r="AX66">
        <v>0.5</v>
      </c>
      <c r="AY66">
        <f t="shared" si="120"/>
        <v>1817.3670002726722</v>
      </c>
      <c r="AZ66">
        <f t="shared" si="121"/>
        <v>35.907785978952077</v>
      </c>
      <c r="BA66">
        <f t="shared" si="122"/>
        <v>284.04191725745221</v>
      </c>
      <c r="BB66">
        <f t="shared" si="123"/>
        <v>2.0308383487437895E-2</v>
      </c>
      <c r="BC66">
        <f t="shared" si="124"/>
        <v>-1</v>
      </c>
      <c r="BD66" t="e">
        <f t="shared" si="125"/>
        <v>#DIV/0!</v>
      </c>
      <c r="BE66" t="s">
        <v>424</v>
      </c>
      <c r="BF66">
        <v>0</v>
      </c>
      <c r="BG66" t="e">
        <f t="shared" si="126"/>
        <v>#DIV/0!</v>
      </c>
      <c r="BH66" t="e">
        <f t="shared" si="127"/>
        <v>#DIV/0!</v>
      </c>
      <c r="BI66" t="e">
        <f t="shared" si="128"/>
        <v>#DIV/0!</v>
      </c>
      <c r="BJ66" t="e">
        <f t="shared" si="129"/>
        <v>#DIV/0!</v>
      </c>
      <c r="BK66">
        <f t="shared" si="130"/>
        <v>0.31258619443935698</v>
      </c>
      <c r="BL66" t="e">
        <f t="shared" si="131"/>
        <v>#DIV/0!</v>
      </c>
      <c r="BM66" t="e">
        <f t="shared" si="132"/>
        <v>#DIV/0!</v>
      </c>
      <c r="BN66" t="e">
        <f t="shared" si="133"/>
        <v>#DIV/0!</v>
      </c>
      <c r="BO66">
        <v>8408</v>
      </c>
      <c r="BP66">
        <v>290.00000000000011</v>
      </c>
      <c r="BQ66">
        <v>1274.9000000000001</v>
      </c>
      <c r="BR66">
        <v>95</v>
      </c>
      <c r="BS66">
        <v>10182.700000000001</v>
      </c>
      <c r="BT66">
        <v>1270.8399999999999</v>
      </c>
      <c r="BU66">
        <v>4.0599999999999996</v>
      </c>
      <c r="BV66">
        <v>300.00000000000011</v>
      </c>
      <c r="BW66">
        <v>24.2</v>
      </c>
      <c r="BX66">
        <v>1405.4814613623109</v>
      </c>
      <c r="BY66">
        <v>2.954157266068008</v>
      </c>
      <c r="BZ66">
        <v>-137.10599188682369</v>
      </c>
      <c r="CA66">
        <v>2.686530615231669</v>
      </c>
      <c r="CB66">
        <v>0.98936384191198168</v>
      </c>
      <c r="CC66">
        <v>-6.6013528364849911E-3</v>
      </c>
      <c r="CD66">
        <v>289.99999999999989</v>
      </c>
      <c r="CE66">
        <v>1276.46</v>
      </c>
      <c r="CF66">
        <v>895</v>
      </c>
      <c r="CG66">
        <v>10116.299999999999</v>
      </c>
      <c r="CH66">
        <v>1269.95</v>
      </c>
      <c r="CI66">
        <v>6.51</v>
      </c>
      <c r="CW66">
        <f t="shared" si="134"/>
        <v>2162.0700000000002</v>
      </c>
      <c r="CX66">
        <f t="shared" si="135"/>
        <v>1817.3670002726722</v>
      </c>
      <c r="CY66">
        <f t="shared" si="136"/>
        <v>0.84056806683995988</v>
      </c>
      <c r="CZ66">
        <f t="shared" si="137"/>
        <v>0.16069636900112258</v>
      </c>
      <c r="DA66">
        <v>6</v>
      </c>
      <c r="DB66">
        <v>0.5</v>
      </c>
      <c r="DC66" t="s">
        <v>426</v>
      </c>
      <c r="DD66">
        <v>2</v>
      </c>
      <c r="DE66">
        <v>1723141210</v>
      </c>
      <c r="DF66">
        <v>346.01600000000002</v>
      </c>
      <c r="DG66">
        <v>404.96800000000002</v>
      </c>
      <c r="DH66">
        <v>24.148900000000001</v>
      </c>
      <c r="DI66">
        <v>9.7208100000000002</v>
      </c>
      <c r="DJ66">
        <v>345.89600000000002</v>
      </c>
      <c r="DK66">
        <v>24.259899999999998</v>
      </c>
      <c r="DL66">
        <v>400.19</v>
      </c>
      <c r="DM66">
        <v>99.020399999999995</v>
      </c>
      <c r="DN66">
        <v>0.100346</v>
      </c>
      <c r="DO66">
        <v>29.0382</v>
      </c>
      <c r="DP66">
        <v>29.397099999999998</v>
      </c>
      <c r="DQ66">
        <v>999.9</v>
      </c>
      <c r="DR66">
        <v>0</v>
      </c>
      <c r="DS66">
        <v>0</v>
      </c>
      <c r="DT66">
        <v>9976.8799999999992</v>
      </c>
      <c r="DU66">
        <v>0</v>
      </c>
      <c r="DV66">
        <v>1571.22</v>
      </c>
      <c r="DW66">
        <v>-58.934199999999997</v>
      </c>
      <c r="DX66">
        <v>354.59699999999998</v>
      </c>
      <c r="DY66">
        <v>408.94400000000002</v>
      </c>
      <c r="DZ66">
        <v>14.4282</v>
      </c>
      <c r="EA66">
        <v>404.96800000000002</v>
      </c>
      <c r="EB66">
        <v>9.7208100000000002</v>
      </c>
      <c r="EC66">
        <v>2.3912499999999999</v>
      </c>
      <c r="ED66">
        <v>0.96255900000000005</v>
      </c>
      <c r="EE66">
        <v>20.304600000000001</v>
      </c>
      <c r="EF66">
        <v>6.3616400000000004</v>
      </c>
      <c r="EG66">
        <v>2162.0700000000002</v>
      </c>
      <c r="EH66">
        <v>0.98102199999999995</v>
      </c>
      <c r="EI66">
        <v>1.8977999999999998E-2</v>
      </c>
      <c r="EJ66">
        <v>0</v>
      </c>
      <c r="EK66">
        <v>963.87800000000004</v>
      </c>
      <c r="EL66">
        <v>4.9995200000000004</v>
      </c>
      <c r="EM66">
        <v>27982.799999999999</v>
      </c>
      <c r="EN66">
        <v>19600.2</v>
      </c>
      <c r="EO66">
        <v>49.186999999999998</v>
      </c>
      <c r="EP66">
        <v>50.561999999999998</v>
      </c>
      <c r="EQ66">
        <v>49.311999999999998</v>
      </c>
      <c r="ER66">
        <v>50.311999999999998</v>
      </c>
      <c r="ES66">
        <v>50.561999999999998</v>
      </c>
      <c r="ET66">
        <v>2116.13</v>
      </c>
      <c r="EU66">
        <v>40.94</v>
      </c>
      <c r="EV66">
        <v>0</v>
      </c>
      <c r="EW66">
        <v>290.70000004768372</v>
      </c>
      <c r="EX66">
        <v>0</v>
      </c>
      <c r="EY66">
        <v>966.14736000000005</v>
      </c>
      <c r="EZ66">
        <v>-21.28146157490383</v>
      </c>
      <c r="FA66">
        <v>-561.3384621392745</v>
      </c>
      <c r="FB66">
        <v>28047.148000000001</v>
      </c>
      <c r="FC66">
        <v>15</v>
      </c>
      <c r="FD66">
        <v>1723141250.5</v>
      </c>
      <c r="FE66" t="s">
        <v>630</v>
      </c>
      <c r="FF66">
        <v>1723141240</v>
      </c>
      <c r="FG66">
        <v>1723140959.5999999</v>
      </c>
      <c r="FH66">
        <v>18</v>
      </c>
      <c r="FI66">
        <v>-1.9E-2</v>
      </c>
      <c r="FJ66">
        <v>7.0000000000000001E-3</v>
      </c>
      <c r="FK66">
        <v>0.12</v>
      </c>
      <c r="FL66">
        <v>-0.111</v>
      </c>
      <c r="FM66">
        <v>405</v>
      </c>
      <c r="FN66">
        <v>6</v>
      </c>
      <c r="FO66">
        <v>0.02</v>
      </c>
      <c r="FP66">
        <v>0.01</v>
      </c>
      <c r="FQ66">
        <v>35.900223639028702</v>
      </c>
      <c r="FR66">
        <v>6.290388532978243E-2</v>
      </c>
      <c r="FS66">
        <v>3.3989675168131631E-2</v>
      </c>
      <c r="FT66">
        <v>1</v>
      </c>
      <c r="FU66">
        <v>969.4782745098039</v>
      </c>
      <c r="FV66">
        <v>-22.54533031722508</v>
      </c>
      <c r="FW66">
        <v>3.3298252917629161</v>
      </c>
      <c r="FX66">
        <v>-1</v>
      </c>
      <c r="FY66">
        <v>0.62599678663040459</v>
      </c>
      <c r="FZ66">
        <v>-4.7454770724194517E-2</v>
      </c>
      <c r="GA66">
        <v>7.0987925923987564E-3</v>
      </c>
      <c r="GB66">
        <v>1</v>
      </c>
      <c r="GC66">
        <v>2</v>
      </c>
      <c r="GD66">
        <v>2</v>
      </c>
      <c r="GE66" t="s">
        <v>428</v>
      </c>
      <c r="GF66">
        <v>3.0310700000000002</v>
      </c>
      <c r="GG66">
        <v>2.7517900000000002</v>
      </c>
      <c r="GH66">
        <v>8.5003499999999996E-2</v>
      </c>
      <c r="GI66">
        <v>9.7818199999999994E-2</v>
      </c>
      <c r="GJ66">
        <v>0.111152</v>
      </c>
      <c r="GK66">
        <v>5.6953499999999997E-2</v>
      </c>
      <c r="GL66">
        <v>24422.6</v>
      </c>
      <c r="GM66">
        <v>21088.1</v>
      </c>
      <c r="GN66">
        <v>24620.5</v>
      </c>
      <c r="GO66">
        <v>22431</v>
      </c>
      <c r="GP66">
        <v>29787</v>
      </c>
      <c r="GQ66">
        <v>29398.799999999999</v>
      </c>
      <c r="GR66">
        <v>34323</v>
      </c>
      <c r="GS66">
        <v>31987.1</v>
      </c>
      <c r="GT66">
        <v>1.7623500000000001</v>
      </c>
      <c r="GU66">
        <v>2.06352</v>
      </c>
      <c r="GV66">
        <v>5.0898600000000002E-2</v>
      </c>
      <c r="GW66">
        <v>0</v>
      </c>
      <c r="GX66">
        <v>28.567399999999999</v>
      </c>
      <c r="GY66">
        <v>999.9</v>
      </c>
      <c r="GZ66">
        <v>38.5</v>
      </c>
      <c r="HA66">
        <v>39.799999999999997</v>
      </c>
      <c r="HB66">
        <v>28.5182</v>
      </c>
      <c r="HC66">
        <v>55.646599999999999</v>
      </c>
      <c r="HD66">
        <v>33.289299999999997</v>
      </c>
      <c r="HE66">
        <v>1</v>
      </c>
      <c r="HF66">
        <v>0.50717199999999996</v>
      </c>
      <c r="HG66">
        <v>4.6279000000000003</v>
      </c>
      <c r="HH66">
        <v>20.315200000000001</v>
      </c>
      <c r="HI66">
        <v>5.2409499999999998</v>
      </c>
      <c r="HJ66">
        <v>12.0219</v>
      </c>
      <c r="HK66">
        <v>4.9578499999999996</v>
      </c>
      <c r="HL66">
        <v>3.306</v>
      </c>
      <c r="HM66">
        <v>9999</v>
      </c>
      <c r="HN66">
        <v>9999</v>
      </c>
      <c r="HO66">
        <v>9999</v>
      </c>
      <c r="HP66">
        <v>383.9</v>
      </c>
      <c r="HQ66">
        <v>1.86615</v>
      </c>
      <c r="HR66">
        <v>1.87073</v>
      </c>
      <c r="HS66">
        <v>1.87348</v>
      </c>
      <c r="HT66">
        <v>1.8757600000000001</v>
      </c>
      <c r="HU66">
        <v>1.86829</v>
      </c>
      <c r="HV66">
        <v>1.86991</v>
      </c>
      <c r="HW66">
        <v>1.8669</v>
      </c>
      <c r="HX66">
        <v>1.87103</v>
      </c>
      <c r="HY66">
        <v>5</v>
      </c>
      <c r="HZ66">
        <v>0</v>
      </c>
      <c r="IA66">
        <v>0</v>
      </c>
      <c r="IB66">
        <v>0</v>
      </c>
      <c r="IC66" t="s">
        <v>429</v>
      </c>
      <c r="ID66" t="s">
        <v>430</v>
      </c>
      <c r="IE66" t="s">
        <v>431</v>
      </c>
      <c r="IF66" t="s">
        <v>431</v>
      </c>
      <c r="IG66" t="s">
        <v>431</v>
      </c>
      <c r="IH66" t="s">
        <v>431</v>
      </c>
      <c r="II66">
        <v>0</v>
      </c>
      <c r="IJ66">
        <v>100</v>
      </c>
      <c r="IK66">
        <v>100</v>
      </c>
      <c r="IL66">
        <v>0.12</v>
      </c>
      <c r="IM66">
        <v>-0.111</v>
      </c>
      <c r="IN66">
        <v>0.1382499999999709</v>
      </c>
      <c r="IO66">
        <v>0</v>
      </c>
      <c r="IP66">
        <v>0</v>
      </c>
      <c r="IQ66">
        <v>0</v>
      </c>
      <c r="IR66">
        <v>-0.1108352380952384</v>
      </c>
      <c r="IS66">
        <v>0</v>
      </c>
      <c r="IT66">
        <v>0</v>
      </c>
      <c r="IU66">
        <v>0</v>
      </c>
      <c r="IV66">
        <v>-1</v>
      </c>
      <c r="IW66">
        <v>-1</v>
      </c>
      <c r="IX66">
        <v>-1</v>
      </c>
      <c r="IY66">
        <v>-1</v>
      </c>
      <c r="IZ66">
        <v>4.3</v>
      </c>
      <c r="JA66">
        <v>4.2</v>
      </c>
      <c r="JB66">
        <v>1.06812</v>
      </c>
      <c r="JC66">
        <v>2.7246100000000002</v>
      </c>
      <c r="JD66">
        <v>1.64551</v>
      </c>
      <c r="JE66">
        <v>2.3168899999999999</v>
      </c>
      <c r="JF66">
        <v>1.64429</v>
      </c>
      <c r="JG66">
        <v>2.3938000000000001</v>
      </c>
      <c r="JH66">
        <v>41.3001</v>
      </c>
      <c r="JI66">
        <v>15.821899999999999</v>
      </c>
      <c r="JJ66">
        <v>18</v>
      </c>
      <c r="JK66">
        <v>403.02199999999999</v>
      </c>
      <c r="JL66">
        <v>596.43299999999999</v>
      </c>
      <c r="JM66">
        <v>23.150300000000001</v>
      </c>
      <c r="JN66">
        <v>33.6449</v>
      </c>
      <c r="JO66">
        <v>30.001899999999999</v>
      </c>
      <c r="JP66">
        <v>33.491100000000003</v>
      </c>
      <c r="JQ66">
        <v>33.444800000000001</v>
      </c>
      <c r="JR66">
        <v>21.481999999999999</v>
      </c>
      <c r="JS66">
        <v>58.938600000000001</v>
      </c>
      <c r="JT66">
        <v>0</v>
      </c>
      <c r="JU66">
        <v>23.119299999999999</v>
      </c>
      <c r="JV66">
        <v>405</v>
      </c>
      <c r="JW66">
        <v>9.8610600000000002</v>
      </c>
      <c r="JX66">
        <v>98.436400000000006</v>
      </c>
      <c r="JY66">
        <v>97.097300000000004</v>
      </c>
    </row>
    <row r="67" spans="1:285" x14ac:dyDescent="0.35">
      <c r="A67">
        <v>12</v>
      </c>
      <c r="B67">
        <v>1723138718.0999999</v>
      </c>
      <c r="C67">
        <v>13596.5</v>
      </c>
      <c r="D67" t="s">
        <v>734</v>
      </c>
      <c r="E67" t="s">
        <v>735</v>
      </c>
      <c r="F67" t="s">
        <v>420</v>
      </c>
      <c r="G67" t="s">
        <v>681</v>
      </c>
      <c r="H67" t="s">
        <v>434</v>
      </c>
      <c r="I67" t="s">
        <v>682</v>
      </c>
      <c r="J67">
        <v>1723138718.0999999</v>
      </c>
      <c r="K67">
        <f>(L67)/1000</f>
        <v>1.1995999692484103E-2</v>
      </c>
      <c r="L67">
        <f>1000*DL67*AJ67*(DH67-DI67)/(100*DA67*(1000-AJ67*DH67))</f>
        <v>11.995999692484103</v>
      </c>
      <c r="M67">
        <f>DL67*AJ67*(DG67-DF67*(1000-AJ67*DI67)/(1000-AJ67*DH67))/(100*DA67)</f>
        <v>41.273347015635345</v>
      </c>
      <c r="N67">
        <f>DF67 - IF(AJ67&gt;1, M67*DA67*100/(AL67), 0)</f>
        <v>337.00799999999998</v>
      </c>
      <c r="O67">
        <f>((U67-K67/2)*N67-M67)/(U67+K67/2)</f>
        <v>260.1157864041798</v>
      </c>
      <c r="P67">
        <f>O67*(DM67+DN67)/1000</f>
        <v>25.787670165122321</v>
      </c>
      <c r="Q67">
        <f>(DF67 - IF(AJ67&gt;1, M67*DA67*100/(AL67), 0))*(DM67+DN67)/1000</f>
        <v>33.410702468875201</v>
      </c>
      <c r="R67">
        <f>2/((1/T67-1/S67)+SIGN(T67)*SQRT((1/T67-1/S67)*(1/T67-1/S67) + 4*DB67/((DB67+1)*(DB67+1))*(2*1/T67*1/S67-1/S67*1/S67)))</f>
        <v>1.1582061147953275</v>
      </c>
      <c r="S67">
        <f>IF(LEFT(DC67,1)&lt;&gt;"0",IF(LEFT(DC67,1)="1",3,DD67),$D$4+$E$4*(DT67*DM67/($K$4*1000))+$F$4*(DT67*DM67/($K$4*1000))*MAX(MIN(DA67,$J$4),$I$4)*MAX(MIN(DA67,$J$4),$I$4)+$G$4*MAX(MIN(DA67,$J$4),$I$4)*(DT67*DM67/($K$4*1000))+$H$4*(DT67*DM67/($K$4*1000))*(DT67*DM67/($K$4*1000)))</f>
        <v>2.2495454121026563</v>
      </c>
      <c r="T67">
        <f>K67*(1000-(1000*0.61365*EXP(17.502*X67/(240.97+X67))/(DM67+DN67)+DH67)/2)/(1000*0.61365*EXP(17.502*X67/(240.97+X67))/(DM67+DN67)-DH67)</f>
        <v>0.90434818288711205</v>
      </c>
      <c r="U67">
        <f>1/((DB67+1)/(R67/1.6)+1/(S67/1.37)) + DB67/((DB67+1)/(R67/1.6) + DB67/(S67/1.37))</f>
        <v>0.58334769279048782</v>
      </c>
      <c r="V67">
        <f>(CW67*CZ67)</f>
        <v>347.38935631783431</v>
      </c>
      <c r="W67">
        <f>(DO67+(V67+2*0.95*0.0000000567*(((DO67+$B$8)+273)^4-(DO67+273)^4)-44100*K67)/(1.84*29.3*S67+8*0.95*0.0000000567*(DO67+273)^3))</f>
        <v>25.625518862650583</v>
      </c>
      <c r="X67">
        <f>($C$8*DP67+$D$8*DQ67+$E$8*W67)</f>
        <v>26.184000000000001</v>
      </c>
      <c r="Y67">
        <f>0.61365*EXP(17.502*X67/(240.97+X67))</f>
        <v>3.4111721294600033</v>
      </c>
      <c r="Z67">
        <f>(AA67/AB67*100)</f>
        <v>59.619317159404694</v>
      </c>
      <c r="AA67">
        <f>DH67*(DM67+DN67)/1000</f>
        <v>2.1328806821066002</v>
      </c>
      <c r="AB67">
        <f>0.61365*EXP(17.502*DO67/(240.97+DO67))</f>
        <v>3.5774993470721888</v>
      </c>
      <c r="AC67">
        <f>(Y67-DH67*(DM67+DN67)/1000)</f>
        <v>1.2782914473534031</v>
      </c>
      <c r="AD67">
        <f>(-K67*44100)</f>
        <v>-529.02358643854893</v>
      </c>
      <c r="AE67">
        <f>2*29.3*S67*0.92*(DO67-X67)</f>
        <v>98.004341493106637</v>
      </c>
      <c r="AF67">
        <f>2*0.95*0.0000000567*(((DO67+$B$8)+273)^4-(X67+273)^4)</f>
        <v>9.3634523873363928</v>
      </c>
      <c r="AG67">
        <f>V67+AF67+AD67+AE67</f>
        <v>-74.266436240271588</v>
      </c>
      <c r="AH67">
        <v>0</v>
      </c>
      <c r="AI67">
        <v>0</v>
      </c>
      <c r="AJ67">
        <f>IF(AH67*$H$14&gt;=AL67,1,(AL67/(AL67-AH67*$H$14)))</f>
        <v>1</v>
      </c>
      <c r="AK67">
        <f>(AJ67-1)*100</f>
        <v>0</v>
      </c>
      <c r="AL67">
        <f>MAX(0,($B$14+$C$14*DT67)/(1+$D$14*DT67)*DM67/(DO67+273)*$E$14)</f>
        <v>52496.194799448152</v>
      </c>
      <c r="AM67" t="s">
        <v>424</v>
      </c>
      <c r="AN67">
        <v>0</v>
      </c>
      <c r="AO67">
        <v>0</v>
      </c>
      <c r="AP67">
        <v>0</v>
      </c>
      <c r="AQ67" t="e">
        <f>1-AO67/AP67</f>
        <v>#DIV/0!</v>
      </c>
      <c r="AR67">
        <v>-1</v>
      </c>
      <c r="AS67" t="s">
        <v>736</v>
      </c>
      <c r="AT67">
        <v>10250.4</v>
      </c>
      <c r="AU67">
        <v>957.60588000000007</v>
      </c>
      <c r="AV67">
        <v>1466.5187787960181</v>
      </c>
      <c r="AW67">
        <f>1-AU67/AV67</f>
        <v>0.3470210584100567</v>
      </c>
      <c r="AX67">
        <v>0.5</v>
      </c>
      <c r="AY67">
        <f>CX67</f>
        <v>1817.1228001646809</v>
      </c>
      <c r="AZ67">
        <f>M67</f>
        <v>41.273347015635345</v>
      </c>
      <c r="BA67">
        <f>AW67*AX67*AY67</f>
        <v>315.28993868709676</v>
      </c>
      <c r="BB67">
        <f>(AZ67-AR67)/AY67</f>
        <v>2.32638911425272E-2</v>
      </c>
      <c r="BC67">
        <f>(AP67-AV67)/AV67</f>
        <v>-1</v>
      </c>
      <c r="BD67" t="e">
        <f>AO67/(AQ67+AO67/AV67)</f>
        <v>#DIV/0!</v>
      </c>
      <c r="BE67" t="s">
        <v>424</v>
      </c>
      <c r="BF67">
        <v>0</v>
      </c>
      <c r="BG67" t="e">
        <f>IF(BF67&lt;&gt;0, BF67, BD67)</f>
        <v>#DIV/0!</v>
      </c>
      <c r="BH67" t="e">
        <f>1-BG67/AV67</f>
        <v>#DIV/0!</v>
      </c>
      <c r="BI67" t="e">
        <f>(AV67-AU67)/(AV67-BG67)</f>
        <v>#DIV/0!</v>
      </c>
      <c r="BJ67" t="e">
        <f>(AP67-AV67)/(AP67-BG67)</f>
        <v>#DIV/0!</v>
      </c>
      <c r="BK67">
        <f>(AV67-AU67)/(AV67-AO67)</f>
        <v>0.3470210584100567</v>
      </c>
      <c r="BL67" t="e">
        <f>(AP67-AV67)/(AP67-AO67)</f>
        <v>#DIV/0!</v>
      </c>
      <c r="BM67" t="e">
        <f>(BI67*BG67/AU67)</f>
        <v>#DIV/0!</v>
      </c>
      <c r="BN67" t="e">
        <f>(1-BM67)</f>
        <v>#DIV/0!</v>
      </c>
      <c r="BO67">
        <v>7885</v>
      </c>
      <c r="BP67">
        <v>290.00000000000011</v>
      </c>
      <c r="BQ67">
        <v>1296.5899999999999</v>
      </c>
      <c r="BR67">
        <v>95</v>
      </c>
      <c r="BS67">
        <v>10250.4</v>
      </c>
      <c r="BT67">
        <v>1291.17</v>
      </c>
      <c r="BU67">
        <v>5.42</v>
      </c>
      <c r="BV67">
        <v>300.00000000000011</v>
      </c>
      <c r="BW67">
        <v>24</v>
      </c>
      <c r="BX67">
        <v>1466.5187787960181</v>
      </c>
      <c r="BY67">
        <v>2.7037354597748631</v>
      </c>
      <c r="BZ67">
        <v>-179.744086704523</v>
      </c>
      <c r="CA67">
        <v>2.47872211241364</v>
      </c>
      <c r="CB67">
        <v>0.99470338888352394</v>
      </c>
      <c r="CC67">
        <v>-6.6715846496106799E-3</v>
      </c>
      <c r="CD67">
        <v>289.99999999999989</v>
      </c>
      <c r="CE67">
        <v>1289.3599999999999</v>
      </c>
      <c r="CF67">
        <v>745</v>
      </c>
      <c r="CG67">
        <v>10216.6</v>
      </c>
      <c r="CH67">
        <v>1290.5899999999999</v>
      </c>
      <c r="CI67">
        <v>-1.23</v>
      </c>
      <c r="CW67">
        <f>$B$12*DU67+$C$12*DV67+$F$12*EG67*(1-EJ67)</f>
        <v>2161.7800000000002</v>
      </c>
      <c r="CX67">
        <f>CW67*CY67</f>
        <v>1817.1228001646809</v>
      </c>
      <c r="CY67">
        <f>($B$12*$D$10+$C$12*$D$10+$F$12*((ET67+EL67)/MAX(ET67+EL67+EU67, 0.1)*$I$10+EU67/MAX(ET67+EL67+EU67, 0.1)*$J$10))/($B$12+$C$12+$F$12)</f>
        <v>0.84056786544638251</v>
      </c>
      <c r="CZ67">
        <f>($B$12*$K$10+$C$12*$K$10+$F$12*((ET67+EL67)/MAX(ET67+EL67+EU67, 0.1)*$P$10+EU67/MAX(ET67+EL67+EU67, 0.1)*$Q$10))/($B$12+$C$12+$F$12)</f>
        <v>0.16069598031151841</v>
      </c>
      <c r="DA67">
        <v>6</v>
      </c>
      <c r="DB67">
        <v>0.5</v>
      </c>
      <c r="DC67" t="s">
        <v>426</v>
      </c>
      <c r="DD67">
        <v>2</v>
      </c>
      <c r="DE67">
        <v>1723138718.0999999</v>
      </c>
      <c r="DF67">
        <v>337.00799999999998</v>
      </c>
      <c r="DG67">
        <v>404.99200000000002</v>
      </c>
      <c r="DH67">
        <v>21.513999999999999</v>
      </c>
      <c r="DI67">
        <v>3.9045700000000001</v>
      </c>
      <c r="DJ67">
        <v>336.58199999999999</v>
      </c>
      <c r="DK67">
        <v>21.678000000000001</v>
      </c>
      <c r="DL67">
        <v>399.94200000000001</v>
      </c>
      <c r="DM67">
        <v>99.039500000000004</v>
      </c>
      <c r="DN67">
        <v>9.9696900000000005E-2</v>
      </c>
      <c r="DO67">
        <v>26.992100000000001</v>
      </c>
      <c r="DP67">
        <v>26.184000000000001</v>
      </c>
      <c r="DQ67">
        <v>999.9</v>
      </c>
      <c r="DR67">
        <v>0</v>
      </c>
      <c r="DS67">
        <v>0</v>
      </c>
      <c r="DT67">
        <v>10025</v>
      </c>
      <c r="DU67">
        <v>0</v>
      </c>
      <c r="DV67">
        <v>582.90599999999995</v>
      </c>
      <c r="DW67">
        <v>-68.062399999999997</v>
      </c>
      <c r="DX67">
        <v>344.33800000000002</v>
      </c>
      <c r="DY67">
        <v>406.57900000000001</v>
      </c>
      <c r="DZ67">
        <v>17.610900000000001</v>
      </c>
      <c r="EA67">
        <v>404.99200000000002</v>
      </c>
      <c r="EB67">
        <v>3.9045700000000001</v>
      </c>
      <c r="EC67">
        <v>2.1308799999999999</v>
      </c>
      <c r="ED67">
        <v>0.38670700000000002</v>
      </c>
      <c r="EE67">
        <v>18.451899999999998</v>
      </c>
      <c r="EF67">
        <v>-6.1941199999999998</v>
      </c>
      <c r="EG67">
        <v>2161.7800000000002</v>
      </c>
      <c r="EH67">
        <v>0.98102599999999995</v>
      </c>
      <c r="EI67">
        <v>1.8974499999999998E-2</v>
      </c>
      <c r="EJ67">
        <v>0</v>
      </c>
      <c r="EK67">
        <v>956.50300000000004</v>
      </c>
      <c r="EL67">
        <v>4.9997100000000003</v>
      </c>
      <c r="EM67">
        <v>21113.5</v>
      </c>
      <c r="EN67">
        <v>18255.3</v>
      </c>
      <c r="EO67">
        <v>47.186999999999998</v>
      </c>
      <c r="EP67">
        <v>47.811999999999998</v>
      </c>
      <c r="EQ67">
        <v>47.5</v>
      </c>
      <c r="ER67">
        <v>47.625</v>
      </c>
      <c r="ES67">
        <v>48.811999999999998</v>
      </c>
      <c r="ET67">
        <v>2115.86</v>
      </c>
      <c r="EU67">
        <v>40.92</v>
      </c>
      <c r="EV67">
        <v>0</v>
      </c>
      <c r="EW67">
        <v>302.29999995231628</v>
      </c>
      <c r="EX67">
        <v>0</v>
      </c>
      <c r="EY67">
        <v>957.60588000000007</v>
      </c>
      <c r="EZ67">
        <v>-10.75723078612735</v>
      </c>
      <c r="FA67">
        <v>-283.53076966158238</v>
      </c>
      <c r="FB67">
        <v>21147.96</v>
      </c>
      <c r="FC67">
        <v>15</v>
      </c>
      <c r="FD67">
        <v>1723138758.5999999</v>
      </c>
      <c r="FE67" t="s">
        <v>737</v>
      </c>
      <c r="FF67">
        <v>1723138740.0999999</v>
      </c>
      <c r="FG67">
        <v>1723138758.5999999</v>
      </c>
      <c r="FH67">
        <v>14</v>
      </c>
      <c r="FI67">
        <v>7.9000000000000001E-2</v>
      </c>
      <c r="FJ67">
        <v>-2E-3</v>
      </c>
      <c r="FK67">
        <v>0.42599999999999999</v>
      </c>
      <c r="FL67">
        <v>-0.16400000000000001</v>
      </c>
      <c r="FM67">
        <v>405</v>
      </c>
      <c r="FN67">
        <v>4</v>
      </c>
      <c r="FO67">
        <v>0.02</v>
      </c>
      <c r="FP67">
        <v>0.01</v>
      </c>
      <c r="FQ67">
        <v>41.286913170466548</v>
      </c>
      <c r="FR67">
        <v>0.2336072909964941</v>
      </c>
      <c r="FS67">
        <v>4.1007617078890952E-2</v>
      </c>
      <c r="FT67">
        <v>1</v>
      </c>
      <c r="FU67">
        <v>959.36311764705886</v>
      </c>
      <c r="FV67">
        <v>-11.991420813684011</v>
      </c>
      <c r="FW67">
        <v>1.7757150412517759</v>
      </c>
      <c r="FX67">
        <v>-1</v>
      </c>
      <c r="FY67">
        <v>1.095299943303339</v>
      </c>
      <c r="FZ67">
        <v>-2.1577203841256359E-2</v>
      </c>
      <c r="GA67">
        <v>3.5349750615158411E-3</v>
      </c>
      <c r="GB67">
        <v>1</v>
      </c>
      <c r="GC67">
        <v>2</v>
      </c>
      <c r="GD67">
        <v>2</v>
      </c>
      <c r="GE67" t="s">
        <v>428</v>
      </c>
      <c r="GF67">
        <v>2.9995500000000002</v>
      </c>
      <c r="GG67">
        <v>2.7395700000000001</v>
      </c>
      <c r="GH67">
        <v>7.8973000000000002E-2</v>
      </c>
      <c r="GI67">
        <v>9.0260699999999999E-2</v>
      </c>
      <c r="GJ67">
        <v>0.105243</v>
      </c>
      <c r="GK67">
        <v>2.6557999999999998E-2</v>
      </c>
      <c r="GL67">
        <v>24394.400000000001</v>
      </c>
      <c r="GM67">
        <v>21548.7</v>
      </c>
      <c r="GN67">
        <v>24340.1</v>
      </c>
      <c r="GO67">
        <v>22353.200000000001</v>
      </c>
      <c r="GP67">
        <v>30611.1</v>
      </c>
      <c r="GQ67">
        <v>30343.7</v>
      </c>
      <c r="GR67">
        <v>35213.300000000003</v>
      </c>
      <c r="GS67">
        <v>32134.7</v>
      </c>
      <c r="GT67">
        <v>1.742</v>
      </c>
      <c r="GU67">
        <v>1.96983</v>
      </c>
      <c r="GV67">
        <v>3.2506899999999998E-2</v>
      </c>
      <c r="GW67">
        <v>0</v>
      </c>
      <c r="GX67">
        <v>25.651499999999999</v>
      </c>
      <c r="GY67">
        <v>999.9</v>
      </c>
      <c r="GZ67">
        <v>37.299999999999997</v>
      </c>
      <c r="HA67">
        <v>41</v>
      </c>
      <c r="HB67">
        <v>29.447800000000001</v>
      </c>
      <c r="HC67">
        <v>60.204300000000003</v>
      </c>
      <c r="HD67">
        <v>17.271599999999999</v>
      </c>
      <c r="HE67">
        <v>1</v>
      </c>
      <c r="HF67">
        <v>0.445046</v>
      </c>
      <c r="HG67">
        <v>2.4214500000000001</v>
      </c>
      <c r="HH67">
        <v>20.154499999999999</v>
      </c>
      <c r="HI67">
        <v>5.2512800000000004</v>
      </c>
      <c r="HJ67">
        <v>12.057700000000001</v>
      </c>
      <c r="HK67">
        <v>4.9811500000000004</v>
      </c>
      <c r="HL67">
        <v>3.30098</v>
      </c>
      <c r="HM67">
        <v>9999</v>
      </c>
      <c r="HN67">
        <v>9999</v>
      </c>
      <c r="HO67">
        <v>9999</v>
      </c>
      <c r="HP67">
        <v>371.8</v>
      </c>
      <c r="HQ67">
        <v>3.3569300000000002E-3</v>
      </c>
      <c r="HR67">
        <v>3.0517600000000001E-3</v>
      </c>
      <c r="HS67">
        <v>-9.1552699999999996E-4</v>
      </c>
      <c r="HT67">
        <v>-1.0681200000000001E-3</v>
      </c>
      <c r="HU67">
        <v>9.0026799999999997E-4</v>
      </c>
      <c r="HV67">
        <v>-1.0681200000000001E-3</v>
      </c>
      <c r="HW67">
        <v>-4.6653700000000003E-3</v>
      </c>
      <c r="HX67">
        <v>7.4386600000000004E-4</v>
      </c>
      <c r="HY67">
        <v>5</v>
      </c>
      <c r="HZ67">
        <v>0</v>
      </c>
      <c r="IA67">
        <v>0</v>
      </c>
      <c r="IB67">
        <v>0</v>
      </c>
      <c r="IC67" t="s">
        <v>429</v>
      </c>
      <c r="ID67" t="s">
        <v>430</v>
      </c>
      <c r="IE67" t="s">
        <v>431</v>
      </c>
      <c r="IF67" t="s">
        <v>431</v>
      </c>
      <c r="IG67" t="s">
        <v>431</v>
      </c>
      <c r="IH67" t="s">
        <v>431</v>
      </c>
      <c r="II67">
        <v>0</v>
      </c>
      <c r="IJ67">
        <v>100</v>
      </c>
      <c r="IK67">
        <v>100</v>
      </c>
      <c r="IL67">
        <v>0.42599999999999999</v>
      </c>
      <c r="IM67">
        <v>-0.16400000000000001</v>
      </c>
      <c r="IN67">
        <v>0.34752380952386369</v>
      </c>
      <c r="IO67">
        <v>0</v>
      </c>
      <c r="IP67">
        <v>0</v>
      </c>
      <c r="IQ67">
        <v>0</v>
      </c>
      <c r="IR67">
        <v>-0.16252380952380999</v>
      </c>
      <c r="IS67">
        <v>0</v>
      </c>
      <c r="IT67">
        <v>0</v>
      </c>
      <c r="IU67">
        <v>0</v>
      </c>
      <c r="IV67">
        <v>-1</v>
      </c>
      <c r="IW67">
        <v>-1</v>
      </c>
      <c r="IX67">
        <v>-1</v>
      </c>
      <c r="IY67">
        <v>-1</v>
      </c>
      <c r="IZ67">
        <v>4.5999999999999996</v>
      </c>
      <c r="JA67">
        <v>4.4000000000000004</v>
      </c>
      <c r="JB67">
        <v>1.02661</v>
      </c>
      <c r="JC67">
        <v>2.7160600000000001</v>
      </c>
      <c r="JD67">
        <v>1.5954600000000001</v>
      </c>
      <c r="JE67">
        <v>2.3071299999999999</v>
      </c>
      <c r="JF67">
        <v>1.54541</v>
      </c>
      <c r="JG67">
        <v>2.4255399999999998</v>
      </c>
      <c r="JH67">
        <v>41.743600000000001</v>
      </c>
      <c r="JI67">
        <v>15.9095</v>
      </c>
      <c r="JJ67">
        <v>18</v>
      </c>
      <c r="JK67">
        <v>390.03300000000002</v>
      </c>
      <c r="JL67">
        <v>600.22400000000005</v>
      </c>
      <c r="JM67">
        <v>22.880099999999999</v>
      </c>
      <c r="JN67">
        <v>32.826500000000003</v>
      </c>
      <c r="JO67">
        <v>29.999600000000001</v>
      </c>
      <c r="JP67">
        <v>33.107300000000002</v>
      </c>
      <c r="JQ67">
        <v>33.095199999999998</v>
      </c>
      <c r="JR67">
        <v>20.584399999999999</v>
      </c>
      <c r="JS67">
        <v>78.581400000000002</v>
      </c>
      <c r="JT67">
        <v>0</v>
      </c>
      <c r="JU67">
        <v>22.882000000000001</v>
      </c>
      <c r="JV67">
        <v>405</v>
      </c>
      <c r="JW67">
        <v>3.9734600000000002</v>
      </c>
      <c r="JX67">
        <v>99.262</v>
      </c>
      <c r="JY67">
        <v>98.038399999999996</v>
      </c>
    </row>
    <row r="68" spans="1:285" x14ac:dyDescent="0.35">
      <c r="A68">
        <v>12</v>
      </c>
      <c r="B68">
        <v>1723139126.5999999</v>
      </c>
      <c r="C68">
        <v>14005</v>
      </c>
      <c r="D68" t="s">
        <v>738</v>
      </c>
      <c r="E68" t="s">
        <v>739</v>
      </c>
      <c r="F68" t="s">
        <v>420</v>
      </c>
      <c r="G68" t="s">
        <v>539</v>
      </c>
      <c r="H68" t="s">
        <v>422</v>
      </c>
      <c r="I68" t="s">
        <v>682</v>
      </c>
      <c r="J68">
        <v>1723139126.5999999</v>
      </c>
      <c r="K68">
        <f>(L68)/1000</f>
        <v>1.2821694526088188E-2</v>
      </c>
      <c r="L68">
        <f>1000*DL68*AJ68*(DH68-DI68)/(100*DA68*(1000-AJ68*DH68))</f>
        <v>12.821694526088189</v>
      </c>
      <c r="M68">
        <f>DL68*AJ68*(DG68-DF68*(1000-AJ68*DI68)/(1000-AJ68*DH68))/(100*DA68)</f>
        <v>32.919260257127434</v>
      </c>
      <c r="N68">
        <f>DF68 - IF(AJ68&gt;1, M68*DA68*100/(AL68), 0)</f>
        <v>348.87799999999999</v>
      </c>
      <c r="O68">
        <f>((U68-K68/2)*N68-M68)/(U68+K68/2)</f>
        <v>276.33154157403635</v>
      </c>
      <c r="P68">
        <f>O68*(DM68+DN68)/1000</f>
        <v>27.396357922145679</v>
      </c>
      <c r="Q68">
        <f>(DF68 - IF(AJ68&gt;1, M68*DA68*100/(AL68), 0))*(DM68+DN68)/1000</f>
        <v>34.588836673216001</v>
      </c>
      <c r="R68">
        <f>2/((1/T68-1/S68)+SIGN(T68)*SQRT((1/T68-1/S68)*(1/T68-1/S68) + 4*DB68/((DB68+1)*(DB68+1))*(2*1/T68*1/S68-1/S68*1/S68)))</f>
        <v>0.98129657587489982</v>
      </c>
      <c r="S68">
        <f>IF(LEFT(DC68,1)&lt;&gt;"0",IF(LEFT(DC68,1)="1",3,DD68),$D$4+$E$4*(DT68*DM68/($K$4*1000))+$F$4*(DT68*DM68/($K$4*1000))*MAX(MIN(DA68,$J$4),$I$4)*MAX(MIN(DA68,$J$4),$I$4)+$G$4*MAX(MIN(DA68,$J$4),$I$4)*(DT68*DM68/($K$4*1000))+$H$4*(DT68*DM68/($K$4*1000))*(DT68*DM68/($K$4*1000)))</f>
        <v>2.2457820287710222</v>
      </c>
      <c r="T68">
        <f>K68*(1000-(1000*0.61365*EXP(17.502*X68/(240.97+X68))/(DM68+DN68)+DH68)/2)/(1000*0.61365*EXP(17.502*X68/(240.97+X68))/(DM68+DN68)-DH68)</f>
        <v>0.79213291854697976</v>
      </c>
      <c r="U68">
        <f>1/((DB68+1)/(R68/1.6)+1/(S68/1.37)) + DB68/((DB68+1)/(R68/1.6) + DB68/(S68/1.37))</f>
        <v>0.50901703455644431</v>
      </c>
      <c r="V68">
        <f>(CW68*CZ68)</f>
        <v>347.42606431780052</v>
      </c>
      <c r="W68">
        <f>(DO68+(V68+2*0.95*0.0000000567*(((DO68+$B$8)+273)^4-(DO68+273)^4)-44100*K68)/(1.84*29.3*S68+8*0.95*0.0000000567*(DO68+273)^3))</f>
        <v>27.53908781458636</v>
      </c>
      <c r="X68">
        <f>($C$8*DP68+$D$8*DQ68+$E$8*W68)</f>
        <v>28.721800000000002</v>
      </c>
      <c r="Y68">
        <f>0.61365*EXP(17.502*X68/(240.97+X68))</f>
        <v>3.9574821709172867</v>
      </c>
      <c r="Z68">
        <f>(AA68/AB68*100)</f>
        <v>59.165278785148026</v>
      </c>
      <c r="AA68">
        <f>DH68*(DM68+DN68)/1000</f>
        <v>2.4042095816928</v>
      </c>
      <c r="AB68">
        <f>0.61365*EXP(17.502*DO68/(240.97+DO68))</f>
        <v>4.0635481333966386</v>
      </c>
      <c r="AC68">
        <f>(Y68-DH68*(DM68+DN68)/1000)</f>
        <v>1.5532725892244867</v>
      </c>
      <c r="AD68">
        <f>(-K68*44100)</f>
        <v>-565.43672860048912</v>
      </c>
      <c r="AE68">
        <f>2*29.3*S68*0.92*(DO68-X68)</f>
        <v>55.318985075868405</v>
      </c>
      <c r="AF68">
        <f>2*0.95*0.0000000567*(((DO68+$B$8)+273)^4-(X68+273)^4)</f>
        <v>5.4203114082502477</v>
      </c>
      <c r="AG68">
        <f>V68+AF68+AD68+AE68</f>
        <v>-157.27136779856994</v>
      </c>
      <c r="AH68">
        <v>0</v>
      </c>
      <c r="AI68">
        <v>0</v>
      </c>
      <c r="AJ68">
        <f>IF(AH68*$H$14&gt;=AL68,1,(AL68/(AL68-AH68*$H$14)))</f>
        <v>1</v>
      </c>
      <c r="AK68">
        <f>(AJ68-1)*100</f>
        <v>0</v>
      </c>
      <c r="AL68">
        <f>MAX(0,($B$14+$C$14*DT68)/(1+$D$14*DT68)*DM68/(DO68+273)*$E$14)</f>
        <v>51993.542439869889</v>
      </c>
      <c r="AM68" t="s">
        <v>424</v>
      </c>
      <c r="AN68">
        <v>0</v>
      </c>
      <c r="AO68">
        <v>0</v>
      </c>
      <c r="AP68">
        <v>0</v>
      </c>
      <c r="AQ68" t="e">
        <f>1-AO68/AP68</f>
        <v>#DIV/0!</v>
      </c>
      <c r="AR68">
        <v>-1</v>
      </c>
      <c r="AS68" t="s">
        <v>740</v>
      </c>
      <c r="AT68">
        <v>10228.200000000001</v>
      </c>
      <c r="AU68">
        <v>1091.2044000000001</v>
      </c>
      <c r="AV68">
        <v>1514.1176125866059</v>
      </c>
      <c r="AW68">
        <f>1-AU68/AV68</f>
        <v>0.27931331692531625</v>
      </c>
      <c r="AX68">
        <v>0.5</v>
      </c>
      <c r="AY68">
        <f>CX68</f>
        <v>1817.3160001646636</v>
      </c>
      <c r="AZ68">
        <f>M68</f>
        <v>32.919260257127434</v>
      </c>
      <c r="BA68">
        <f>AW68*AX68*AY68</f>
        <v>253.80027995372038</v>
      </c>
      <c r="BB68">
        <f>(AZ68-AR68)/AY68</f>
        <v>1.8664481165660829E-2</v>
      </c>
      <c r="BC68">
        <f>(AP68-AV68)/AV68</f>
        <v>-1</v>
      </c>
      <c r="BD68" t="e">
        <f>AO68/(AQ68+AO68/AV68)</f>
        <v>#DIV/0!</v>
      </c>
      <c r="BE68" t="s">
        <v>424</v>
      </c>
      <c r="BF68">
        <v>0</v>
      </c>
      <c r="BG68" t="e">
        <f>IF(BF68&lt;&gt;0, BF68, BD68)</f>
        <v>#DIV/0!</v>
      </c>
      <c r="BH68" t="e">
        <f>1-BG68/AV68</f>
        <v>#DIV/0!</v>
      </c>
      <c r="BI68" t="e">
        <f>(AV68-AU68)/(AV68-BG68)</f>
        <v>#DIV/0!</v>
      </c>
      <c r="BJ68" t="e">
        <f>(AP68-AV68)/(AP68-BG68)</f>
        <v>#DIV/0!</v>
      </c>
      <c r="BK68">
        <f>(AV68-AU68)/(AV68-AO68)</f>
        <v>0.27931331692531625</v>
      </c>
      <c r="BL68" t="e">
        <f>(AP68-AV68)/(AP68-AO68)</f>
        <v>#DIV/0!</v>
      </c>
      <c r="BM68" t="e">
        <f>(BI68*BG68/AU68)</f>
        <v>#DIV/0!</v>
      </c>
      <c r="BN68" t="e">
        <f>(1-BM68)</f>
        <v>#DIV/0!</v>
      </c>
      <c r="BO68">
        <v>7886</v>
      </c>
      <c r="BP68">
        <v>290.00000000000011</v>
      </c>
      <c r="BQ68">
        <v>1389.31</v>
      </c>
      <c r="BR68">
        <v>85</v>
      </c>
      <c r="BS68">
        <v>10228.200000000001</v>
      </c>
      <c r="BT68">
        <v>1384.77</v>
      </c>
      <c r="BU68">
        <v>4.54</v>
      </c>
      <c r="BV68">
        <v>300.00000000000011</v>
      </c>
      <c r="BW68">
        <v>24</v>
      </c>
      <c r="BX68">
        <v>1514.1176125866059</v>
      </c>
      <c r="BY68">
        <v>2.6173404877782991</v>
      </c>
      <c r="BZ68">
        <v>-132.29947578700779</v>
      </c>
      <c r="CA68">
        <v>2.3935466253331721</v>
      </c>
      <c r="CB68">
        <v>0.99091837738358646</v>
      </c>
      <c r="CC68">
        <v>-6.6557808676307104E-3</v>
      </c>
      <c r="CD68">
        <v>289.99999999999989</v>
      </c>
      <c r="CE68">
        <v>1385.46</v>
      </c>
      <c r="CF68">
        <v>875</v>
      </c>
      <c r="CG68">
        <v>10186.4</v>
      </c>
      <c r="CH68">
        <v>1384.24</v>
      </c>
      <c r="CI68">
        <v>1.22</v>
      </c>
      <c r="CW68">
        <f>$B$12*DU68+$C$12*DV68+$F$12*EG68*(1-EJ68)</f>
        <v>2162.0100000000002</v>
      </c>
      <c r="CX68">
        <f>CW68*CY68</f>
        <v>1817.3160001646636</v>
      </c>
      <c r="CY68">
        <f>($B$12*$D$10+$C$12*$D$10+$F$12*((ET68+EL68)/MAX(ET68+EL68+EU68, 0.1)*$I$10+EU68/MAX(ET68+EL68+EU68, 0.1)*$J$10))/($B$12+$C$12+$F$12)</f>
        <v>0.84056780503543616</v>
      </c>
      <c r="CZ68">
        <f>($B$12*$K$10+$C$12*$K$10+$F$12*((ET68+EL68)/MAX(ET68+EL68+EU68, 0.1)*$P$10+EU68/MAX(ET68+EL68+EU68, 0.1)*$Q$10))/($B$12+$C$12+$F$12)</f>
        <v>0.1606958637183919</v>
      </c>
      <c r="DA68">
        <v>6</v>
      </c>
      <c r="DB68">
        <v>0.5</v>
      </c>
      <c r="DC68" t="s">
        <v>426</v>
      </c>
      <c r="DD68">
        <v>2</v>
      </c>
      <c r="DE68">
        <v>1723139126.5999999</v>
      </c>
      <c r="DF68">
        <v>348.87799999999999</v>
      </c>
      <c r="DG68">
        <v>404.96600000000001</v>
      </c>
      <c r="DH68">
        <v>24.2499</v>
      </c>
      <c r="DI68">
        <v>5.4839799999999999</v>
      </c>
      <c r="DJ68">
        <v>348.40100000000001</v>
      </c>
      <c r="DK68">
        <v>24.431899999999999</v>
      </c>
      <c r="DL68">
        <v>400.005</v>
      </c>
      <c r="DM68">
        <v>99.043000000000006</v>
      </c>
      <c r="DN68">
        <v>0.10007199999999999</v>
      </c>
      <c r="DO68">
        <v>29.178699999999999</v>
      </c>
      <c r="DP68">
        <v>28.721800000000002</v>
      </c>
      <c r="DQ68">
        <v>999.9</v>
      </c>
      <c r="DR68">
        <v>0</v>
      </c>
      <c r="DS68">
        <v>0</v>
      </c>
      <c r="DT68">
        <v>10000</v>
      </c>
      <c r="DU68">
        <v>0</v>
      </c>
      <c r="DV68">
        <v>1769.78</v>
      </c>
      <c r="DW68">
        <v>-56.139099999999999</v>
      </c>
      <c r="DX68">
        <v>357.50299999999999</v>
      </c>
      <c r="DY68">
        <v>407.19900000000001</v>
      </c>
      <c r="DZ68">
        <v>18.783799999999999</v>
      </c>
      <c r="EA68">
        <v>404.96600000000001</v>
      </c>
      <c r="EB68">
        <v>5.4839799999999999</v>
      </c>
      <c r="EC68">
        <v>2.4035500000000001</v>
      </c>
      <c r="ED68">
        <v>0.54315000000000002</v>
      </c>
      <c r="EE68">
        <v>20.387699999999999</v>
      </c>
      <c r="EF68">
        <v>-1.66862</v>
      </c>
      <c r="EG68">
        <v>2162.0100000000002</v>
      </c>
      <c r="EH68">
        <v>0.98102800000000001</v>
      </c>
      <c r="EI68">
        <v>1.8972099999999999E-2</v>
      </c>
      <c r="EJ68">
        <v>0</v>
      </c>
      <c r="EK68">
        <v>1084.57</v>
      </c>
      <c r="EL68">
        <v>4.9997100000000003</v>
      </c>
      <c r="EM68">
        <v>26746.7</v>
      </c>
      <c r="EN68">
        <v>18257.2</v>
      </c>
      <c r="EO68">
        <v>49.75</v>
      </c>
      <c r="EP68">
        <v>52.25</v>
      </c>
      <c r="EQ68">
        <v>50.125</v>
      </c>
      <c r="ER68">
        <v>51.25</v>
      </c>
      <c r="ES68">
        <v>51.375</v>
      </c>
      <c r="ET68">
        <v>2116.09</v>
      </c>
      <c r="EU68">
        <v>40.92</v>
      </c>
      <c r="EV68">
        <v>0</v>
      </c>
      <c r="EW68">
        <v>407.90000009536737</v>
      </c>
      <c r="EX68">
        <v>0</v>
      </c>
      <c r="EY68">
        <v>1091.2044000000001</v>
      </c>
      <c r="EZ68">
        <v>-58.926922993028853</v>
      </c>
      <c r="FA68">
        <v>-1387.784613136726</v>
      </c>
      <c r="FB68">
        <v>26902.216</v>
      </c>
      <c r="FC68">
        <v>15</v>
      </c>
      <c r="FD68">
        <v>1723139167.0999999</v>
      </c>
      <c r="FE68" t="s">
        <v>741</v>
      </c>
      <c r="FF68">
        <v>1723139147.5999999</v>
      </c>
      <c r="FG68">
        <v>1723139167.0999999</v>
      </c>
      <c r="FH68">
        <v>15</v>
      </c>
      <c r="FI68">
        <v>0.05</v>
      </c>
      <c r="FJ68">
        <v>-1.7999999999999999E-2</v>
      </c>
      <c r="FK68">
        <v>0.47699999999999998</v>
      </c>
      <c r="FL68">
        <v>-0.182</v>
      </c>
      <c r="FM68">
        <v>405</v>
      </c>
      <c r="FN68">
        <v>6</v>
      </c>
      <c r="FO68">
        <v>0.04</v>
      </c>
      <c r="FP68">
        <v>0.01</v>
      </c>
      <c r="FQ68">
        <v>32.824708167959876</v>
      </c>
      <c r="FR68">
        <v>0.21541335020913779</v>
      </c>
      <c r="FS68">
        <v>4.8787519341523512E-2</v>
      </c>
      <c r="FT68">
        <v>1</v>
      </c>
      <c r="FU68">
        <v>1098.3786</v>
      </c>
      <c r="FV68">
        <v>-52.998943598095977</v>
      </c>
      <c r="FW68">
        <v>7.6638063675956838</v>
      </c>
      <c r="FX68">
        <v>-1</v>
      </c>
      <c r="FY68">
        <v>0.875006045814264</v>
      </c>
      <c r="FZ68">
        <v>0.1842450967920263</v>
      </c>
      <c r="GA68">
        <v>3.4372454337218521E-2</v>
      </c>
      <c r="GB68">
        <v>0</v>
      </c>
      <c r="GC68">
        <v>1</v>
      </c>
      <c r="GD68">
        <v>2</v>
      </c>
      <c r="GE68" t="s">
        <v>475</v>
      </c>
      <c r="GF68">
        <v>2.9997799999999999</v>
      </c>
      <c r="GG68">
        <v>2.7397300000000002</v>
      </c>
      <c r="GH68">
        <v>8.1013799999999997E-2</v>
      </c>
      <c r="GI68">
        <v>9.0087299999999995E-2</v>
      </c>
      <c r="GJ68">
        <v>0.114458</v>
      </c>
      <c r="GK68">
        <v>3.5478700000000002E-2</v>
      </c>
      <c r="GL68">
        <v>24282.6</v>
      </c>
      <c r="GM68">
        <v>21502.3</v>
      </c>
      <c r="GN68">
        <v>24287.3</v>
      </c>
      <c r="GO68">
        <v>22306.2</v>
      </c>
      <c r="GP68">
        <v>30229.9</v>
      </c>
      <c r="GQ68">
        <v>30003</v>
      </c>
      <c r="GR68">
        <v>35134.9</v>
      </c>
      <c r="GS68">
        <v>32070</v>
      </c>
      <c r="GT68">
        <v>1.7353499999999999</v>
      </c>
      <c r="GU68">
        <v>1.9567000000000001</v>
      </c>
      <c r="GV68">
        <v>-1.07139E-2</v>
      </c>
      <c r="GW68">
        <v>0</v>
      </c>
      <c r="GX68">
        <v>28.8965</v>
      </c>
      <c r="GY68">
        <v>999.9</v>
      </c>
      <c r="GZ68">
        <v>37.5</v>
      </c>
      <c r="HA68">
        <v>40.5</v>
      </c>
      <c r="HB68">
        <v>28.828199999999999</v>
      </c>
      <c r="HC68">
        <v>60.294400000000003</v>
      </c>
      <c r="HD68">
        <v>16.927099999999999</v>
      </c>
      <c r="HE68">
        <v>1</v>
      </c>
      <c r="HF68">
        <v>0.55493099999999995</v>
      </c>
      <c r="HG68">
        <v>3.9117899999999999</v>
      </c>
      <c r="HH68">
        <v>20.1309</v>
      </c>
      <c r="HI68">
        <v>5.2475399999999999</v>
      </c>
      <c r="HJ68">
        <v>12.0579</v>
      </c>
      <c r="HK68">
        <v>4.9795999999999996</v>
      </c>
      <c r="HL68">
        <v>3.3002500000000001</v>
      </c>
      <c r="HM68">
        <v>9999</v>
      </c>
      <c r="HN68">
        <v>9999</v>
      </c>
      <c r="HO68">
        <v>9999</v>
      </c>
      <c r="HP68">
        <v>371.9</v>
      </c>
      <c r="HQ68">
        <v>3.3569300000000002E-3</v>
      </c>
      <c r="HR68">
        <v>3.0517600000000001E-3</v>
      </c>
      <c r="HS68">
        <v>-9.1552699999999996E-4</v>
      </c>
      <c r="HT68">
        <v>-1.0681200000000001E-3</v>
      </c>
      <c r="HU68">
        <v>8.8882399999999997E-4</v>
      </c>
      <c r="HV68">
        <v>-1.0566799999999999E-3</v>
      </c>
      <c r="HW68">
        <v>-4.6272300000000004E-3</v>
      </c>
      <c r="HX68">
        <v>7.3623600000000003E-4</v>
      </c>
      <c r="HY68">
        <v>5</v>
      </c>
      <c r="HZ68">
        <v>0</v>
      </c>
      <c r="IA68">
        <v>0</v>
      </c>
      <c r="IB68">
        <v>0</v>
      </c>
      <c r="IC68" t="s">
        <v>429</v>
      </c>
      <c r="ID68" t="s">
        <v>430</v>
      </c>
      <c r="IE68" t="s">
        <v>431</v>
      </c>
      <c r="IF68" t="s">
        <v>431</v>
      </c>
      <c r="IG68" t="s">
        <v>431</v>
      </c>
      <c r="IH68" t="s">
        <v>431</v>
      </c>
      <c r="II68">
        <v>0</v>
      </c>
      <c r="IJ68">
        <v>100</v>
      </c>
      <c r="IK68">
        <v>100</v>
      </c>
      <c r="IL68">
        <v>0.47699999999999998</v>
      </c>
      <c r="IM68">
        <v>-0.182</v>
      </c>
      <c r="IN68">
        <v>0.42634999999989992</v>
      </c>
      <c r="IO68">
        <v>0</v>
      </c>
      <c r="IP68">
        <v>0</v>
      </c>
      <c r="IQ68">
        <v>0</v>
      </c>
      <c r="IR68">
        <v>-0.16420619047618959</v>
      </c>
      <c r="IS68">
        <v>0</v>
      </c>
      <c r="IT68">
        <v>0</v>
      </c>
      <c r="IU68">
        <v>0</v>
      </c>
      <c r="IV68">
        <v>-1</v>
      </c>
      <c r="IW68">
        <v>-1</v>
      </c>
      <c r="IX68">
        <v>-1</v>
      </c>
      <c r="IY68">
        <v>-1</v>
      </c>
      <c r="IZ68">
        <v>6.4</v>
      </c>
      <c r="JA68">
        <v>6.1</v>
      </c>
      <c r="JB68">
        <v>1.02905</v>
      </c>
      <c r="JC68">
        <v>2.7185100000000002</v>
      </c>
      <c r="JD68">
        <v>1.5954600000000001</v>
      </c>
      <c r="JE68">
        <v>2.3071299999999999</v>
      </c>
      <c r="JF68">
        <v>1.54541</v>
      </c>
      <c r="JG68">
        <v>2.2973599999999998</v>
      </c>
      <c r="JH68">
        <v>41.041200000000003</v>
      </c>
      <c r="JI68">
        <v>15.786899999999999</v>
      </c>
      <c r="JJ68">
        <v>18</v>
      </c>
      <c r="JK68">
        <v>391.40499999999997</v>
      </c>
      <c r="JL68">
        <v>597.88099999999997</v>
      </c>
      <c r="JM68">
        <v>23.114699999999999</v>
      </c>
      <c r="JN68">
        <v>34.064399999999999</v>
      </c>
      <c r="JO68">
        <v>30.001000000000001</v>
      </c>
      <c r="JP68">
        <v>33.951599999999999</v>
      </c>
      <c r="JQ68">
        <v>33.920299999999997</v>
      </c>
      <c r="JR68">
        <v>20.6386</v>
      </c>
      <c r="JS68">
        <v>73.042900000000003</v>
      </c>
      <c r="JT68">
        <v>0</v>
      </c>
      <c r="JU68">
        <v>22.752700000000001</v>
      </c>
      <c r="JV68">
        <v>405</v>
      </c>
      <c r="JW68">
        <v>5.7534799999999997</v>
      </c>
      <c r="JX68">
        <v>99.043199999999999</v>
      </c>
      <c r="JY68">
        <v>97.837299999999999</v>
      </c>
    </row>
    <row r="69" spans="1:285" x14ac:dyDescent="0.35">
      <c r="A69">
        <v>12</v>
      </c>
      <c r="B69">
        <v>1723139498.0999999</v>
      </c>
      <c r="C69">
        <v>14376.5</v>
      </c>
      <c r="D69" t="s">
        <v>742</v>
      </c>
      <c r="E69" t="s">
        <v>743</v>
      </c>
      <c r="F69" t="s">
        <v>420</v>
      </c>
      <c r="G69" t="s">
        <v>539</v>
      </c>
      <c r="H69" t="s">
        <v>434</v>
      </c>
      <c r="I69" t="s">
        <v>682</v>
      </c>
      <c r="J69">
        <v>1723139498.0999999</v>
      </c>
      <c r="K69">
        <f>(L69)/1000</f>
        <v>3.5867047114167554E-3</v>
      </c>
      <c r="L69">
        <f>1000*DL69*AJ69*(DH69-DI69)/(100*DA69*(1000-AJ69*DH69))</f>
        <v>3.5867047114167554</v>
      </c>
      <c r="M69">
        <f>DL69*AJ69*(DG69-DF69*(1000-AJ69*DI69)/(1000-AJ69*DH69))/(100*DA69)</f>
        <v>22.390386284702181</v>
      </c>
      <c r="N69">
        <f>DF69 - IF(AJ69&gt;1, M69*DA69*100/(AL69), 0)</f>
        <v>369.48500000000001</v>
      </c>
      <c r="O69">
        <f>((U69-K69/2)*N69-M69)/(U69+K69/2)</f>
        <v>154.19667160849465</v>
      </c>
      <c r="P69">
        <f>O69*(DM69+DN69)/1000</f>
        <v>15.285499927578226</v>
      </c>
      <c r="Q69">
        <f>(DF69 - IF(AJ69&gt;1, M69*DA69*100/(AL69), 0))*(DM69+DN69)/1000</f>
        <v>36.627009401869003</v>
      </c>
      <c r="R69">
        <f>2/((1/T69-1/S69)+SIGN(T69)*SQRT((1/T69-1/S69)*(1/T69-1/S69) + 4*DB69/((DB69+1)*(DB69+1))*(2*1/T69*1/S69-1/S69*1/S69)))</f>
        <v>0.17997001132655158</v>
      </c>
      <c r="S69">
        <f>IF(LEFT(DC69,1)&lt;&gt;"0",IF(LEFT(DC69,1)="1",3,DD69),$D$4+$E$4*(DT69*DM69/($K$4*1000))+$F$4*(DT69*DM69/($K$4*1000))*MAX(MIN(DA69,$J$4),$I$4)*MAX(MIN(DA69,$J$4),$I$4)+$G$4*MAX(MIN(DA69,$J$4),$I$4)*(DT69*DM69/($K$4*1000))+$H$4*(DT69*DM69/($K$4*1000))*(DT69*DM69/($K$4*1000)))</f>
        <v>2.24663558568166</v>
      </c>
      <c r="T69">
        <f>K69*(1000-(1000*0.61365*EXP(17.502*X69/(240.97+X69))/(DM69+DN69)+DH69)/2)/(1000*0.61365*EXP(17.502*X69/(240.97+X69))/(DM69+DN69)-DH69)</f>
        <v>0.1723271988197016</v>
      </c>
      <c r="U69">
        <f>1/((DB69+1)/(R69/1.6)+1/(S69/1.37)) + DB69/((DB69+1)/(R69/1.6) + DB69/(S69/1.37))</f>
        <v>0.10836412832235587</v>
      </c>
      <c r="V69">
        <f>(CW69*CZ69)</f>
        <v>347.41445431796757</v>
      </c>
      <c r="W69">
        <f>(DO69+(V69+2*0.95*0.0000000567*(((DO69+$B$8)+273)^4-(DO69+273)^4)-44100*K69)/(1.84*29.3*S69+8*0.95*0.0000000567*(DO69+273)^3))</f>
        <v>30.331588490493953</v>
      </c>
      <c r="X69">
        <f>($C$8*DP69+$D$8*DQ69+$E$8*W69)</f>
        <v>30.561299999999999</v>
      </c>
      <c r="Y69">
        <f>0.61365*EXP(17.502*X69/(240.97+X69))</f>
        <v>4.3997543085314801</v>
      </c>
      <c r="Z69">
        <f>(AA69/AB69*100)</f>
        <v>60.176297281253376</v>
      </c>
      <c r="AA69">
        <f>DH69*(DM69+DN69)/1000</f>
        <v>2.407369509789</v>
      </c>
      <c r="AB69">
        <f>0.61365*EXP(17.502*DO69/(240.97+DO69))</f>
        <v>4.0005278133637576</v>
      </c>
      <c r="AC69">
        <f>(Y69-DH69*(DM69+DN69)/1000)</f>
        <v>1.9923847987424801</v>
      </c>
      <c r="AD69">
        <f>(-K69*44100)</f>
        <v>-158.17367777347891</v>
      </c>
      <c r="AE69">
        <f>2*29.3*S69*0.92*(DO69-X69)</f>
        <v>-200.18815692674161</v>
      </c>
      <c r="AF69">
        <f>2*0.95*0.0000000567*(((DO69+$B$8)+273)^4-(X69+273)^4)</f>
        <v>-19.760942870535033</v>
      </c>
      <c r="AG69">
        <f>V69+AF69+AD69+AE69</f>
        <v>-30.708323252787977</v>
      </c>
      <c r="AH69">
        <v>0</v>
      </c>
      <c r="AI69">
        <v>0</v>
      </c>
      <c r="AJ69">
        <f>IF(AH69*$H$14&gt;=AL69,1,(AL69/(AL69-AH69*$H$14)))</f>
        <v>1</v>
      </c>
      <c r="AK69">
        <f>(AJ69-1)*100</f>
        <v>0</v>
      </c>
      <c r="AL69">
        <f>MAX(0,($B$14+$C$14*DT69)/(1+$D$14*DT69)*DM69/(DO69+273)*$E$14)</f>
        <v>52067.676706169914</v>
      </c>
      <c r="AM69" t="s">
        <v>424</v>
      </c>
      <c r="AN69">
        <v>0</v>
      </c>
      <c r="AO69">
        <v>0</v>
      </c>
      <c r="AP69">
        <v>0</v>
      </c>
      <c r="AQ69" t="e">
        <f>1-AO69/AP69</f>
        <v>#DIV/0!</v>
      </c>
      <c r="AR69">
        <v>-1</v>
      </c>
      <c r="AS69" t="s">
        <v>744</v>
      </c>
      <c r="AT69">
        <v>10228.1</v>
      </c>
      <c r="AU69">
        <v>812.24880769230754</v>
      </c>
      <c r="AV69">
        <v>1153.880254939309</v>
      </c>
      <c r="AW69">
        <f>1-AU69/AV69</f>
        <v>0.29607183742386711</v>
      </c>
      <c r="AX69">
        <v>0.5</v>
      </c>
      <c r="AY69">
        <f>CX69</f>
        <v>1817.2494001647499</v>
      </c>
      <c r="AZ69">
        <f>M69</f>
        <v>22.390386284702181</v>
      </c>
      <c r="BA69">
        <f>AW69*AX69*AY69</f>
        <v>269.01818448209895</v>
      </c>
      <c r="BB69">
        <f>(AZ69-AR69)/AY69</f>
        <v>1.2871313250994406E-2</v>
      </c>
      <c r="BC69">
        <f>(AP69-AV69)/AV69</f>
        <v>-1</v>
      </c>
      <c r="BD69" t="e">
        <f>AO69/(AQ69+AO69/AV69)</f>
        <v>#DIV/0!</v>
      </c>
      <c r="BE69" t="s">
        <v>424</v>
      </c>
      <c r="BF69">
        <v>0</v>
      </c>
      <c r="BG69" t="e">
        <f>IF(BF69&lt;&gt;0, BF69, BD69)</f>
        <v>#DIV/0!</v>
      </c>
      <c r="BH69" t="e">
        <f>1-BG69/AV69</f>
        <v>#DIV/0!</v>
      </c>
      <c r="BI69" t="e">
        <f>(AV69-AU69)/(AV69-BG69)</f>
        <v>#DIV/0!</v>
      </c>
      <c r="BJ69" t="e">
        <f>(AP69-AV69)/(AP69-BG69)</f>
        <v>#DIV/0!</v>
      </c>
      <c r="BK69">
        <f>(AV69-AU69)/(AV69-AO69)</f>
        <v>0.29607183742386711</v>
      </c>
      <c r="BL69" t="e">
        <f>(AP69-AV69)/(AP69-AO69)</f>
        <v>#DIV/0!</v>
      </c>
      <c r="BM69" t="e">
        <f>(BI69*BG69/AU69)</f>
        <v>#DIV/0!</v>
      </c>
      <c r="BN69" t="e">
        <f>(1-BM69)</f>
        <v>#DIV/0!</v>
      </c>
      <c r="BO69">
        <v>7887</v>
      </c>
      <c r="BP69">
        <v>290.00000000000011</v>
      </c>
      <c r="BQ69">
        <v>1048.3800000000001</v>
      </c>
      <c r="BR69">
        <v>125</v>
      </c>
      <c r="BS69">
        <v>10228.1</v>
      </c>
      <c r="BT69">
        <v>1047.45</v>
      </c>
      <c r="BU69">
        <v>0.93</v>
      </c>
      <c r="BV69">
        <v>300.00000000000011</v>
      </c>
      <c r="BW69">
        <v>24</v>
      </c>
      <c r="BX69">
        <v>1153.880254939309</v>
      </c>
      <c r="BY69">
        <v>1.854753449654762</v>
      </c>
      <c r="BZ69">
        <v>-108.8626572560642</v>
      </c>
      <c r="CA69">
        <v>1.697145163031575</v>
      </c>
      <c r="CB69">
        <v>0.9932408401167383</v>
      </c>
      <c r="CC69">
        <v>-6.6593070077864396E-3</v>
      </c>
      <c r="CD69">
        <v>289.99999999999989</v>
      </c>
      <c r="CE69">
        <v>1051.83</v>
      </c>
      <c r="CF69">
        <v>875</v>
      </c>
      <c r="CG69">
        <v>10192.5</v>
      </c>
      <c r="CH69">
        <v>1047.07</v>
      </c>
      <c r="CI69">
        <v>4.76</v>
      </c>
      <c r="CW69">
        <f>$B$12*DU69+$C$12*DV69+$F$12*EG69*(1-EJ69)</f>
        <v>2161.9299999999998</v>
      </c>
      <c r="CX69">
        <f>CW69*CY69</f>
        <v>1817.2494001647499</v>
      </c>
      <c r="CY69">
        <f>($B$12*$D$10+$C$12*$D$10+$F$12*((ET69+EL69)/MAX(ET69+EL69+EU69, 0.1)*$I$10+EU69/MAX(ET69+EL69+EU69, 0.1)*$J$10))/($B$12+$C$12+$F$12)</f>
        <v>0.84056810357631839</v>
      </c>
      <c r="CZ69">
        <f>($B$12*$K$10+$C$12*$K$10+$F$12*((ET69+EL69)/MAX(ET69+EL69+EU69, 0.1)*$P$10+EU69/MAX(ET69+EL69+EU69, 0.1)*$Q$10))/($B$12+$C$12+$F$12)</f>
        <v>0.16069643990229451</v>
      </c>
      <c r="DA69">
        <v>6</v>
      </c>
      <c r="DB69">
        <v>0.5</v>
      </c>
      <c r="DC69" t="s">
        <v>426</v>
      </c>
      <c r="DD69">
        <v>2</v>
      </c>
      <c r="DE69">
        <v>1723139498.0999999</v>
      </c>
      <c r="DF69">
        <v>369.48500000000001</v>
      </c>
      <c r="DG69">
        <v>405.07400000000001</v>
      </c>
      <c r="DH69">
        <v>24.285</v>
      </c>
      <c r="DI69">
        <v>19.033300000000001</v>
      </c>
      <c r="DJ69">
        <v>369.09300000000002</v>
      </c>
      <c r="DK69">
        <v>24.425000000000001</v>
      </c>
      <c r="DL69">
        <v>399.82499999999999</v>
      </c>
      <c r="DM69">
        <v>99.03</v>
      </c>
      <c r="DN69">
        <v>9.9895399999999995E-2</v>
      </c>
      <c r="DO69">
        <v>28.9085</v>
      </c>
      <c r="DP69">
        <v>30.561299999999999</v>
      </c>
      <c r="DQ69">
        <v>999.9</v>
      </c>
      <c r="DR69">
        <v>0</v>
      </c>
      <c r="DS69">
        <v>0</v>
      </c>
      <c r="DT69">
        <v>10006.9</v>
      </c>
      <c r="DU69">
        <v>0</v>
      </c>
      <c r="DV69">
        <v>483.80799999999999</v>
      </c>
      <c r="DW69">
        <v>-35.5045</v>
      </c>
      <c r="DX69">
        <v>378.75099999999998</v>
      </c>
      <c r="DY69">
        <v>412.93299999999999</v>
      </c>
      <c r="DZ69">
        <v>5.2094800000000001</v>
      </c>
      <c r="EA69">
        <v>405.07400000000001</v>
      </c>
      <c r="EB69">
        <v>19.033300000000001</v>
      </c>
      <c r="EC69">
        <v>2.40076</v>
      </c>
      <c r="ED69">
        <v>1.88487</v>
      </c>
      <c r="EE69">
        <v>20.3689</v>
      </c>
      <c r="EF69">
        <v>16.508900000000001</v>
      </c>
      <c r="EG69">
        <v>2161.9299999999998</v>
      </c>
      <c r="EH69">
        <v>0.98101700000000003</v>
      </c>
      <c r="EI69">
        <v>1.8982599999999999E-2</v>
      </c>
      <c r="EJ69">
        <v>0</v>
      </c>
      <c r="EK69">
        <v>811.63800000000003</v>
      </c>
      <c r="EL69">
        <v>4.9997100000000003</v>
      </c>
      <c r="EM69">
        <v>18507.7</v>
      </c>
      <c r="EN69">
        <v>18256.400000000001</v>
      </c>
      <c r="EO69">
        <v>49.125</v>
      </c>
      <c r="EP69">
        <v>51.186999999999998</v>
      </c>
      <c r="EQ69">
        <v>49.686999999999998</v>
      </c>
      <c r="ER69">
        <v>50.875</v>
      </c>
      <c r="ES69">
        <v>50.875</v>
      </c>
      <c r="ET69">
        <v>2115.9899999999998</v>
      </c>
      <c r="EU69">
        <v>40.94</v>
      </c>
      <c r="EV69">
        <v>0</v>
      </c>
      <c r="EW69">
        <v>371.29999995231628</v>
      </c>
      <c r="EX69">
        <v>0</v>
      </c>
      <c r="EY69">
        <v>812.24880769230754</v>
      </c>
      <c r="EZ69">
        <v>-3.534803436554343</v>
      </c>
      <c r="FA69">
        <v>-60.981196608374013</v>
      </c>
      <c r="FB69">
        <v>18512.657692307701</v>
      </c>
      <c r="FC69">
        <v>15</v>
      </c>
      <c r="FD69">
        <v>1723139523.5999999</v>
      </c>
      <c r="FE69" t="s">
        <v>745</v>
      </c>
      <c r="FF69">
        <v>1723139523.0999999</v>
      </c>
      <c r="FG69">
        <v>1723139523.5999999</v>
      </c>
      <c r="FH69">
        <v>16</v>
      </c>
      <c r="FI69">
        <v>-8.5000000000000006E-2</v>
      </c>
      <c r="FJ69">
        <v>4.2000000000000003E-2</v>
      </c>
      <c r="FK69">
        <v>0.39200000000000002</v>
      </c>
      <c r="FL69">
        <v>-0.14000000000000001</v>
      </c>
      <c r="FM69">
        <v>405</v>
      </c>
      <c r="FN69">
        <v>19</v>
      </c>
      <c r="FO69">
        <v>0.04</v>
      </c>
      <c r="FP69">
        <v>0.02</v>
      </c>
      <c r="FQ69">
        <v>22.56993429299305</v>
      </c>
      <c r="FR69">
        <v>-1.01633659927776</v>
      </c>
      <c r="FS69">
        <v>0.14840864364733339</v>
      </c>
      <c r="FT69">
        <v>1</v>
      </c>
      <c r="FU69">
        <v>812.80743137254899</v>
      </c>
      <c r="FV69">
        <v>-4.0179909529552464</v>
      </c>
      <c r="FW69">
        <v>0.63781290682597813</v>
      </c>
      <c r="FX69">
        <v>-1</v>
      </c>
      <c r="FY69">
        <v>0.16965885069623471</v>
      </c>
      <c r="FZ69">
        <v>3.0228911532042591E-2</v>
      </c>
      <c r="GA69">
        <v>4.3977869242555669E-3</v>
      </c>
      <c r="GB69">
        <v>1</v>
      </c>
      <c r="GC69">
        <v>2</v>
      </c>
      <c r="GD69">
        <v>2</v>
      </c>
      <c r="GE69" t="s">
        <v>428</v>
      </c>
      <c r="GF69">
        <v>3.0017299999999998</v>
      </c>
      <c r="GG69">
        <v>2.7395999999999998</v>
      </c>
      <c r="GH69">
        <v>8.44115E-2</v>
      </c>
      <c r="GI69">
        <v>8.9839299999999997E-2</v>
      </c>
      <c r="GJ69">
        <v>0.11398</v>
      </c>
      <c r="GK69">
        <v>9.4006999999999993E-2</v>
      </c>
      <c r="GL69">
        <v>24110.400000000001</v>
      </c>
      <c r="GM69">
        <v>21429.200000000001</v>
      </c>
      <c r="GN69">
        <v>24210.7</v>
      </c>
      <c r="GO69">
        <v>22230.6</v>
      </c>
      <c r="GP69">
        <v>30154.799999999999</v>
      </c>
      <c r="GQ69">
        <v>28085.599999999999</v>
      </c>
      <c r="GR69">
        <v>35021.5</v>
      </c>
      <c r="GS69">
        <v>31966.799999999999</v>
      </c>
      <c r="GT69">
        <v>1.7057800000000001</v>
      </c>
      <c r="GU69">
        <v>1.9493</v>
      </c>
      <c r="GV69">
        <v>0.181779</v>
      </c>
      <c r="GW69">
        <v>0</v>
      </c>
      <c r="GX69">
        <v>27.598500000000001</v>
      </c>
      <c r="GY69">
        <v>999.9</v>
      </c>
      <c r="GZ69">
        <v>38.1</v>
      </c>
      <c r="HA69">
        <v>40.299999999999997</v>
      </c>
      <c r="HB69">
        <v>28.984300000000001</v>
      </c>
      <c r="HC69">
        <v>60.444400000000002</v>
      </c>
      <c r="HD69">
        <v>15.3606</v>
      </c>
      <c r="HE69">
        <v>1</v>
      </c>
      <c r="HF69">
        <v>0.69713400000000003</v>
      </c>
      <c r="HG69">
        <v>3.5958199999999998</v>
      </c>
      <c r="HH69">
        <v>20.132899999999999</v>
      </c>
      <c r="HI69">
        <v>5.2460399999999998</v>
      </c>
      <c r="HJ69">
        <v>12.0579</v>
      </c>
      <c r="HK69">
        <v>4.9782000000000002</v>
      </c>
      <c r="HL69">
        <v>3.30023</v>
      </c>
      <c r="HM69">
        <v>9999</v>
      </c>
      <c r="HN69">
        <v>9999</v>
      </c>
      <c r="HO69">
        <v>9999</v>
      </c>
      <c r="HP69">
        <v>372</v>
      </c>
      <c r="HQ69">
        <v>3.3645599999999999E-3</v>
      </c>
      <c r="HR69">
        <v>3.0517600000000001E-3</v>
      </c>
      <c r="HS69">
        <v>-9.1552699999999996E-4</v>
      </c>
      <c r="HT69">
        <v>-1.0681200000000001E-3</v>
      </c>
      <c r="HU69">
        <v>8.8882399999999997E-4</v>
      </c>
      <c r="HV69">
        <v>-1.0681200000000001E-3</v>
      </c>
      <c r="HW69">
        <v>-4.6730000000000001E-3</v>
      </c>
      <c r="HX69">
        <v>7.4386600000000004E-4</v>
      </c>
      <c r="HY69">
        <v>5</v>
      </c>
      <c r="HZ69">
        <v>0</v>
      </c>
      <c r="IA69">
        <v>0</v>
      </c>
      <c r="IB69">
        <v>0</v>
      </c>
      <c r="IC69" t="s">
        <v>429</v>
      </c>
      <c r="ID69" t="s">
        <v>430</v>
      </c>
      <c r="IE69" t="s">
        <v>431</v>
      </c>
      <c r="IF69" t="s">
        <v>431</v>
      </c>
      <c r="IG69" t="s">
        <v>431</v>
      </c>
      <c r="IH69" t="s">
        <v>431</v>
      </c>
      <c r="II69">
        <v>0</v>
      </c>
      <c r="IJ69">
        <v>100</v>
      </c>
      <c r="IK69">
        <v>100</v>
      </c>
      <c r="IL69">
        <v>0.39200000000000002</v>
      </c>
      <c r="IM69">
        <v>-0.14000000000000001</v>
      </c>
      <c r="IN69">
        <v>0.47659999999996222</v>
      </c>
      <c r="IO69">
        <v>0</v>
      </c>
      <c r="IP69">
        <v>0</v>
      </c>
      <c r="IQ69">
        <v>0</v>
      </c>
      <c r="IR69">
        <v>-0.18223047619047611</v>
      </c>
      <c r="IS69">
        <v>0</v>
      </c>
      <c r="IT69">
        <v>0</v>
      </c>
      <c r="IU69">
        <v>0</v>
      </c>
      <c r="IV69">
        <v>-1</v>
      </c>
      <c r="IW69">
        <v>-1</v>
      </c>
      <c r="IX69">
        <v>-1</v>
      </c>
      <c r="IY69">
        <v>-1</v>
      </c>
      <c r="IZ69">
        <v>5.8</v>
      </c>
      <c r="JA69">
        <v>5.5</v>
      </c>
      <c r="JB69">
        <v>1.0388200000000001</v>
      </c>
      <c r="JC69">
        <v>2.6989700000000001</v>
      </c>
      <c r="JD69">
        <v>1.5954600000000001</v>
      </c>
      <c r="JE69">
        <v>2.3059099999999999</v>
      </c>
      <c r="JF69">
        <v>1.54541</v>
      </c>
      <c r="JG69">
        <v>2.4682599999999999</v>
      </c>
      <c r="JH69">
        <v>40.604199999999999</v>
      </c>
      <c r="JI69">
        <v>15.786899999999999</v>
      </c>
      <c r="JJ69">
        <v>18</v>
      </c>
      <c r="JK69">
        <v>384.96199999999999</v>
      </c>
      <c r="JL69">
        <v>608.18299999999999</v>
      </c>
      <c r="JM69">
        <v>22.984300000000001</v>
      </c>
      <c r="JN69">
        <v>35.633200000000002</v>
      </c>
      <c r="JO69">
        <v>30.0001</v>
      </c>
      <c r="JP69">
        <v>35.614800000000002</v>
      </c>
      <c r="JQ69">
        <v>35.5779</v>
      </c>
      <c r="JR69">
        <v>20.825299999999999</v>
      </c>
      <c r="JS69">
        <v>35.107199999999999</v>
      </c>
      <c r="JT69">
        <v>0</v>
      </c>
      <c r="JU69">
        <v>23.03</v>
      </c>
      <c r="JV69">
        <v>405</v>
      </c>
      <c r="JW69">
        <v>19.015699999999999</v>
      </c>
      <c r="JX69">
        <v>98.726699999999994</v>
      </c>
      <c r="JY69">
        <v>97.515500000000003</v>
      </c>
    </row>
    <row r="70" spans="1:285" x14ac:dyDescent="0.35">
      <c r="A70">
        <v>12</v>
      </c>
      <c r="B70">
        <v>1723139947.5999999</v>
      </c>
      <c r="C70">
        <v>14826</v>
      </c>
      <c r="D70" t="s">
        <v>746</v>
      </c>
      <c r="E70" t="s">
        <v>747</v>
      </c>
      <c r="F70" t="s">
        <v>420</v>
      </c>
      <c r="G70" t="s">
        <v>699</v>
      </c>
      <c r="H70" t="s">
        <v>422</v>
      </c>
      <c r="I70" t="s">
        <v>682</v>
      </c>
      <c r="J70">
        <v>1723139947.5999999</v>
      </c>
      <c r="K70">
        <f>(L70)/1000</f>
        <v>8.249396688421777E-3</v>
      </c>
      <c r="L70">
        <f>1000*DL70*AJ70*(DH70-DI70)/(100*DA70*(1000-AJ70*DH70))</f>
        <v>8.2493966884217773</v>
      </c>
      <c r="M70">
        <f>DL70*AJ70*(DG70-DF70*(1000-AJ70*DI70)/(1000-AJ70*DH70))/(100*DA70)</f>
        <v>33.432640511220782</v>
      </c>
      <c r="N70">
        <f>DF70 - IF(AJ70&gt;1, M70*DA70*100/(AL70), 0)</f>
        <v>350.53399999999999</v>
      </c>
      <c r="O70">
        <f>((U70-K70/2)*N70-M70)/(U70+K70/2)</f>
        <v>220.74085575722034</v>
      </c>
      <c r="P70">
        <f>O70*(DM70+DN70)/1000</f>
        <v>21.881283492744469</v>
      </c>
      <c r="Q70">
        <f>(DF70 - IF(AJ70&gt;1, M70*DA70*100/(AL70), 0))*(DM70+DN70)/1000</f>
        <v>34.747232457418804</v>
      </c>
      <c r="R70">
        <f>2/((1/T70-1/S70)+SIGN(T70)*SQRT((1/T70-1/S70)*(1/T70-1/S70) + 4*DB70/((DB70+1)*(DB70+1))*(2*1/T70*1/S70-1/S70*1/S70)))</f>
        <v>0.48623564847233292</v>
      </c>
      <c r="S70">
        <f>IF(LEFT(DC70,1)&lt;&gt;"0",IF(LEFT(DC70,1)="1",3,DD70),$D$4+$E$4*(DT70*DM70/($K$4*1000))+$F$4*(DT70*DM70/($K$4*1000))*MAX(MIN(DA70,$J$4),$I$4)*MAX(MIN(DA70,$J$4),$I$4)+$G$4*MAX(MIN(DA70,$J$4),$I$4)*(DT70*DM70/($K$4*1000))+$H$4*(DT70*DM70/($K$4*1000))*(DT70*DM70/($K$4*1000)))</f>
        <v>2.2477283956958756</v>
      </c>
      <c r="T70">
        <f>K70*(1000-(1000*0.61365*EXP(17.502*X70/(240.97+X70))/(DM70+DN70)+DH70)/2)/(1000*0.61365*EXP(17.502*X70/(240.97+X70))/(DM70+DN70)-DH70)</f>
        <v>0.43447824725671896</v>
      </c>
      <c r="U70">
        <f>1/((DB70+1)/(R70/1.6)+1/(S70/1.37)) + DB70/((DB70+1)/(R70/1.6) + DB70/(S70/1.37))</f>
        <v>0.27573857750073588</v>
      </c>
      <c r="V70">
        <f>(CW70*CZ70)</f>
        <v>347.43781531786783</v>
      </c>
      <c r="W70">
        <f>(DO70+(V70+2*0.95*0.0000000567*(((DO70+$B$8)+273)^4-(DO70+273)^4)-44100*K70)/(1.84*29.3*S70+8*0.95*0.0000000567*(DO70+273)^3))</f>
        <v>29.102657684478032</v>
      </c>
      <c r="X70">
        <f>($C$8*DP70+$D$8*DQ70+$E$8*W70)</f>
        <v>29.789000000000001</v>
      </c>
      <c r="Y70">
        <f>0.61365*EXP(17.502*X70/(240.97+X70))</f>
        <v>4.2090864263305541</v>
      </c>
      <c r="Z70">
        <f>(AA70/AB70*100)</f>
        <v>58.647210802981199</v>
      </c>
      <c r="AA70">
        <f>DH70*(DM70+DN70)/1000</f>
        <v>2.3896243542837601</v>
      </c>
      <c r="AB70">
        <f>0.61365*EXP(17.502*DO70/(240.97+DO70))</f>
        <v>4.0745745988013615</v>
      </c>
      <c r="AC70">
        <f>(Y70-DH70*(DM70+DN70)/1000)</f>
        <v>1.819462072046794</v>
      </c>
      <c r="AD70">
        <f>(-K70*44100)</f>
        <v>-363.79839395940036</v>
      </c>
      <c r="AE70">
        <f>2*29.3*S70*0.92*(DO70-X70)</f>
        <v>-68.272549043617346</v>
      </c>
      <c r="AF70">
        <f>2*0.95*0.0000000567*(((DO70+$B$8)+273)^4-(X70+273)^4)</f>
        <v>-6.7208073785667715</v>
      </c>
      <c r="AG70">
        <f>V70+AF70+AD70+AE70</f>
        <v>-91.353935063716619</v>
      </c>
      <c r="AH70">
        <v>0</v>
      </c>
      <c r="AI70">
        <v>0</v>
      </c>
      <c r="AJ70">
        <f>IF(AH70*$H$14&gt;=AL70,1,(AL70/(AL70-AH70*$H$14)))</f>
        <v>1</v>
      </c>
      <c r="AK70">
        <f>(AJ70-1)*100</f>
        <v>0</v>
      </c>
      <c r="AL70">
        <f>MAX(0,($B$14+$C$14*DT70)/(1+$D$14*DT70)*DM70/(DO70+273)*$E$14)</f>
        <v>52048.638391613284</v>
      </c>
      <c r="AM70" t="s">
        <v>424</v>
      </c>
      <c r="AN70">
        <v>0</v>
      </c>
      <c r="AO70">
        <v>0</v>
      </c>
      <c r="AP70">
        <v>0</v>
      </c>
      <c r="AQ70" t="e">
        <f>1-AO70/AP70</f>
        <v>#DIV/0!</v>
      </c>
      <c r="AR70">
        <v>-1</v>
      </c>
      <c r="AS70" t="s">
        <v>748</v>
      </c>
      <c r="AT70">
        <v>10315.299999999999</v>
      </c>
      <c r="AU70">
        <v>865.83807692307687</v>
      </c>
      <c r="AV70">
        <v>1321.076039510448</v>
      </c>
      <c r="AW70">
        <f>1-AU70/AV70</f>
        <v>0.34459633584458094</v>
      </c>
      <c r="AX70">
        <v>0.5</v>
      </c>
      <c r="AY70">
        <f>CX70</f>
        <v>1817.3751001646983</v>
      </c>
      <c r="AZ70">
        <f>M70</f>
        <v>33.432640511220782</v>
      </c>
      <c r="BA70">
        <f>AW70*AX70*AY70</f>
        <v>313.13040018596666</v>
      </c>
      <c r="BB70">
        <f>(AZ70-AR70)/AY70</f>
        <v>1.8946358684071522E-2</v>
      </c>
      <c r="BC70">
        <f>(AP70-AV70)/AV70</f>
        <v>-1</v>
      </c>
      <c r="BD70" t="e">
        <f>AO70/(AQ70+AO70/AV70)</f>
        <v>#DIV/0!</v>
      </c>
      <c r="BE70" t="s">
        <v>424</v>
      </c>
      <c r="BF70">
        <v>0</v>
      </c>
      <c r="BG70" t="e">
        <f>IF(BF70&lt;&gt;0, BF70, BD70)</f>
        <v>#DIV/0!</v>
      </c>
      <c r="BH70" t="e">
        <f>1-BG70/AV70</f>
        <v>#DIV/0!</v>
      </c>
      <c r="BI70" t="e">
        <f>(AV70-AU70)/(AV70-BG70)</f>
        <v>#DIV/0!</v>
      </c>
      <c r="BJ70" t="e">
        <f>(AP70-AV70)/(AP70-BG70)</f>
        <v>#DIV/0!</v>
      </c>
      <c r="BK70">
        <f>(AV70-AU70)/(AV70-AO70)</f>
        <v>0.34459633584458088</v>
      </c>
      <c r="BL70" t="e">
        <f>(AP70-AV70)/(AP70-AO70)</f>
        <v>#DIV/0!</v>
      </c>
      <c r="BM70" t="e">
        <f>(BI70*BG70/AU70)</f>
        <v>#DIV/0!</v>
      </c>
      <c r="BN70" t="e">
        <f>(1-BM70)</f>
        <v>#DIV/0!</v>
      </c>
      <c r="BO70">
        <v>7888</v>
      </c>
      <c r="BP70">
        <v>290.00000000000011</v>
      </c>
      <c r="BQ70">
        <v>1179.3699999999999</v>
      </c>
      <c r="BR70">
        <v>95</v>
      </c>
      <c r="BS70">
        <v>10315.299999999999</v>
      </c>
      <c r="BT70">
        <v>1179.5999999999999</v>
      </c>
      <c r="BU70">
        <v>-0.23</v>
      </c>
      <c r="BV70">
        <v>300.00000000000011</v>
      </c>
      <c r="BW70">
        <v>24</v>
      </c>
      <c r="BX70">
        <v>1321.076039510448</v>
      </c>
      <c r="BY70">
        <v>2.4341343298459699</v>
      </c>
      <c r="BZ70">
        <v>-145.93756293306731</v>
      </c>
      <c r="CA70">
        <v>2.2454251054730849</v>
      </c>
      <c r="CB70">
        <v>0.99341506123830925</v>
      </c>
      <c r="CC70">
        <v>-6.7138909899888844E-3</v>
      </c>
      <c r="CD70">
        <v>289.99999999999989</v>
      </c>
      <c r="CE70">
        <v>1186.1400000000001</v>
      </c>
      <c r="CF70">
        <v>855</v>
      </c>
      <c r="CG70">
        <v>10276.299999999999</v>
      </c>
      <c r="CH70">
        <v>1179.06</v>
      </c>
      <c r="CI70">
        <v>7.08</v>
      </c>
      <c r="CW70">
        <f>$B$12*DU70+$C$12*DV70+$F$12*EG70*(1-EJ70)</f>
        <v>2162.08</v>
      </c>
      <c r="CX70">
        <f>CW70*CY70</f>
        <v>1817.3751001646983</v>
      </c>
      <c r="CY70">
        <f>($B$12*$D$10+$C$12*$D$10+$F$12*((ET70+EL70)/MAX(ET70+EL70+EU70, 0.1)*$I$10+EU70/MAX(ET70+EL70+EU70, 0.1)*$J$10))/($B$12+$C$12+$F$12)</f>
        <v>0.84056792540733849</v>
      </c>
      <c r="CZ70">
        <f>($B$12*$K$10+$C$12*$K$10+$F$12*((ET70+EL70)/MAX(ET70+EL70+EU70, 0.1)*$P$10+EU70/MAX(ET70+EL70+EU70, 0.1)*$Q$10))/($B$12+$C$12+$F$12)</f>
        <v>0.16069609603616325</v>
      </c>
      <c r="DA70">
        <v>6</v>
      </c>
      <c r="DB70">
        <v>0.5</v>
      </c>
      <c r="DC70" t="s">
        <v>426</v>
      </c>
      <c r="DD70">
        <v>2</v>
      </c>
      <c r="DE70">
        <v>1723139947.5999999</v>
      </c>
      <c r="DF70">
        <v>350.53399999999999</v>
      </c>
      <c r="DG70">
        <v>404.99299999999999</v>
      </c>
      <c r="DH70">
        <v>24.1068</v>
      </c>
      <c r="DI70">
        <v>12.037100000000001</v>
      </c>
      <c r="DJ70">
        <v>350.13</v>
      </c>
      <c r="DK70">
        <v>24.296800000000001</v>
      </c>
      <c r="DL70">
        <v>400.202</v>
      </c>
      <c r="DM70">
        <v>99.026600000000002</v>
      </c>
      <c r="DN70">
        <v>9.9968199999999993E-2</v>
      </c>
      <c r="DO70">
        <v>29.2256</v>
      </c>
      <c r="DP70">
        <v>29.789000000000001</v>
      </c>
      <c r="DQ70">
        <v>999.9</v>
      </c>
      <c r="DR70">
        <v>0</v>
      </c>
      <c r="DS70">
        <v>0</v>
      </c>
      <c r="DT70">
        <v>10014.4</v>
      </c>
      <c r="DU70">
        <v>0</v>
      </c>
      <c r="DV70">
        <v>2037.47</v>
      </c>
      <c r="DW70">
        <v>-54.4711</v>
      </c>
      <c r="DX70">
        <v>359.19900000000001</v>
      </c>
      <c r="DY70">
        <v>409.92700000000002</v>
      </c>
      <c r="DZ70">
        <v>12.1196</v>
      </c>
      <c r="EA70">
        <v>404.99299999999999</v>
      </c>
      <c r="EB70">
        <v>12.037100000000001</v>
      </c>
      <c r="EC70">
        <v>2.39215</v>
      </c>
      <c r="ED70">
        <v>1.1919900000000001</v>
      </c>
      <c r="EE70">
        <v>20.3108</v>
      </c>
      <c r="EF70">
        <v>9.5018899999999995</v>
      </c>
      <c r="EG70">
        <v>2162.08</v>
      </c>
      <c r="EH70">
        <v>0.98102500000000004</v>
      </c>
      <c r="EI70">
        <v>1.8974999999999999E-2</v>
      </c>
      <c r="EJ70">
        <v>0</v>
      </c>
      <c r="EK70">
        <v>864.99300000000005</v>
      </c>
      <c r="EL70">
        <v>4.9997100000000003</v>
      </c>
      <c r="EM70">
        <v>21147.599999999999</v>
      </c>
      <c r="EN70">
        <v>18257.8</v>
      </c>
      <c r="EO70">
        <v>48.625</v>
      </c>
      <c r="EP70">
        <v>51</v>
      </c>
      <c r="EQ70">
        <v>49.061999999999998</v>
      </c>
      <c r="ER70">
        <v>50.311999999999998</v>
      </c>
      <c r="ES70">
        <v>50.436999999999998</v>
      </c>
      <c r="ET70">
        <v>2116.15</v>
      </c>
      <c r="EU70">
        <v>40.93</v>
      </c>
      <c r="EV70">
        <v>0</v>
      </c>
      <c r="EW70">
        <v>448.90000009536737</v>
      </c>
      <c r="EX70">
        <v>0</v>
      </c>
      <c r="EY70">
        <v>865.83807692307687</v>
      </c>
      <c r="EZ70">
        <v>-9.1280000134610084</v>
      </c>
      <c r="FA70">
        <v>86.352137206561309</v>
      </c>
      <c r="FB70">
        <v>21136.63846153846</v>
      </c>
      <c r="FC70">
        <v>15</v>
      </c>
      <c r="FD70">
        <v>1723139983.5</v>
      </c>
      <c r="FE70" t="s">
        <v>749</v>
      </c>
      <c r="FF70">
        <v>1723139972.5</v>
      </c>
      <c r="FG70">
        <v>1723139983.5</v>
      </c>
      <c r="FH70">
        <v>17</v>
      </c>
      <c r="FI70">
        <v>1.2E-2</v>
      </c>
      <c r="FJ70">
        <v>-0.05</v>
      </c>
      <c r="FK70">
        <v>0.40400000000000003</v>
      </c>
      <c r="FL70">
        <v>-0.19</v>
      </c>
      <c r="FM70">
        <v>405</v>
      </c>
      <c r="FN70">
        <v>12</v>
      </c>
      <c r="FO70">
        <v>0.03</v>
      </c>
      <c r="FP70">
        <v>0.01</v>
      </c>
      <c r="FQ70">
        <v>33.551257351634199</v>
      </c>
      <c r="FR70">
        <v>-0.37042750757959608</v>
      </c>
      <c r="FS70">
        <v>5.8249942247780441E-2</v>
      </c>
      <c r="FT70">
        <v>1</v>
      </c>
      <c r="FU70">
        <v>867.37706000000003</v>
      </c>
      <c r="FV70">
        <v>-11.134708282788679</v>
      </c>
      <c r="FW70">
        <v>1.6273987637945451</v>
      </c>
      <c r="FX70">
        <v>-1</v>
      </c>
      <c r="FY70">
        <v>0.48786098110150761</v>
      </c>
      <c r="FZ70">
        <v>-2.9080674858637381E-2</v>
      </c>
      <c r="GA70">
        <v>4.3930342900741067E-3</v>
      </c>
      <c r="GB70">
        <v>1</v>
      </c>
      <c r="GC70">
        <v>2</v>
      </c>
      <c r="GD70">
        <v>2</v>
      </c>
      <c r="GE70" t="s">
        <v>428</v>
      </c>
      <c r="GF70">
        <v>3.0009700000000001</v>
      </c>
      <c r="GG70">
        <v>2.7397399999999998</v>
      </c>
      <c r="GH70">
        <v>8.0890500000000004E-2</v>
      </c>
      <c r="GI70">
        <v>8.9670600000000003E-2</v>
      </c>
      <c r="GJ70">
        <v>0.11344799999999999</v>
      </c>
      <c r="GK70">
        <v>6.6600900000000005E-2</v>
      </c>
      <c r="GL70">
        <v>24196.9</v>
      </c>
      <c r="GM70">
        <v>21428.3</v>
      </c>
      <c r="GN70">
        <v>24205.599999999999</v>
      </c>
      <c r="GO70">
        <v>22227</v>
      </c>
      <c r="GP70">
        <v>30166.5</v>
      </c>
      <c r="GQ70">
        <v>28931.7</v>
      </c>
      <c r="GR70">
        <v>35013.300000000003</v>
      </c>
      <c r="GS70">
        <v>31960.5</v>
      </c>
      <c r="GT70">
        <v>1.71187</v>
      </c>
      <c r="GU70">
        <v>1.94302</v>
      </c>
      <c r="GV70">
        <v>4.6744899999999999E-2</v>
      </c>
      <c r="GW70">
        <v>0</v>
      </c>
      <c r="GX70">
        <v>29.0275</v>
      </c>
      <c r="GY70">
        <v>999.9</v>
      </c>
      <c r="GZ70">
        <v>38.1</v>
      </c>
      <c r="HA70">
        <v>39.6</v>
      </c>
      <c r="HB70">
        <v>27.918600000000001</v>
      </c>
      <c r="HC70">
        <v>61.444499999999998</v>
      </c>
      <c r="HD70">
        <v>15.801299999999999</v>
      </c>
      <c r="HE70">
        <v>1</v>
      </c>
      <c r="HF70">
        <v>0.73075199999999996</v>
      </c>
      <c r="HG70">
        <v>6.8123500000000003</v>
      </c>
      <c r="HH70">
        <v>20.041499999999999</v>
      </c>
      <c r="HI70">
        <v>5.2503799999999998</v>
      </c>
      <c r="HJ70">
        <v>12.0579</v>
      </c>
      <c r="HK70">
        <v>4.9792500000000004</v>
      </c>
      <c r="HL70">
        <v>3.30063</v>
      </c>
      <c r="HM70">
        <v>9999</v>
      </c>
      <c r="HN70">
        <v>9999</v>
      </c>
      <c r="HO70">
        <v>9999</v>
      </c>
      <c r="HP70">
        <v>372.1</v>
      </c>
      <c r="HQ70">
        <v>3.3760000000000001E-3</v>
      </c>
      <c r="HR70">
        <v>3.0517600000000001E-3</v>
      </c>
      <c r="HS70">
        <v>-9.1552699999999996E-4</v>
      </c>
      <c r="HT70">
        <v>-1.0681200000000001E-3</v>
      </c>
      <c r="HU70">
        <v>8.2015899999999999E-4</v>
      </c>
      <c r="HV70">
        <v>-1.06431E-3</v>
      </c>
      <c r="HW70">
        <v>-4.6768199999999999E-3</v>
      </c>
      <c r="HX70">
        <v>7.6293900000000002E-4</v>
      </c>
      <c r="HY70">
        <v>5</v>
      </c>
      <c r="HZ70">
        <v>0</v>
      </c>
      <c r="IA70">
        <v>0</v>
      </c>
      <c r="IB70">
        <v>0</v>
      </c>
      <c r="IC70" t="s">
        <v>429</v>
      </c>
      <c r="ID70" t="s">
        <v>430</v>
      </c>
      <c r="IE70" t="s">
        <v>431</v>
      </c>
      <c r="IF70" t="s">
        <v>431</v>
      </c>
      <c r="IG70" t="s">
        <v>431</v>
      </c>
      <c r="IH70" t="s">
        <v>431</v>
      </c>
      <c r="II70">
        <v>0</v>
      </c>
      <c r="IJ70">
        <v>100</v>
      </c>
      <c r="IK70">
        <v>100</v>
      </c>
      <c r="IL70">
        <v>0.40400000000000003</v>
      </c>
      <c r="IM70">
        <v>-0.19</v>
      </c>
      <c r="IN70">
        <v>0.39199999999993912</v>
      </c>
      <c r="IO70">
        <v>0</v>
      </c>
      <c r="IP70">
        <v>0</v>
      </c>
      <c r="IQ70">
        <v>0</v>
      </c>
      <c r="IR70">
        <v>-0.14014285714285529</v>
      </c>
      <c r="IS70">
        <v>0</v>
      </c>
      <c r="IT70">
        <v>0</v>
      </c>
      <c r="IU70">
        <v>0</v>
      </c>
      <c r="IV70">
        <v>-1</v>
      </c>
      <c r="IW70">
        <v>-1</v>
      </c>
      <c r="IX70">
        <v>-1</v>
      </c>
      <c r="IY70">
        <v>-1</v>
      </c>
      <c r="IZ70">
        <v>7.1</v>
      </c>
      <c r="JA70">
        <v>7.1</v>
      </c>
      <c r="JB70">
        <v>1.0339400000000001</v>
      </c>
      <c r="JC70">
        <v>2.7050800000000002</v>
      </c>
      <c r="JD70">
        <v>1.5954600000000001</v>
      </c>
      <c r="JE70">
        <v>2.3059099999999999</v>
      </c>
      <c r="JF70">
        <v>1.54541</v>
      </c>
      <c r="JG70">
        <v>2.3779300000000001</v>
      </c>
      <c r="JH70">
        <v>39.8932</v>
      </c>
      <c r="JI70">
        <v>15.5768</v>
      </c>
      <c r="JJ70">
        <v>18</v>
      </c>
      <c r="JK70">
        <v>390.40800000000002</v>
      </c>
      <c r="JL70">
        <v>607.03</v>
      </c>
      <c r="JM70">
        <v>20.977599999999999</v>
      </c>
      <c r="JN70">
        <v>35.895099999999999</v>
      </c>
      <c r="JO70">
        <v>30.0017</v>
      </c>
      <c r="JP70">
        <v>36.002400000000002</v>
      </c>
      <c r="JQ70">
        <v>35.990400000000001</v>
      </c>
      <c r="JR70">
        <v>20.7288</v>
      </c>
      <c r="JS70">
        <v>55.016100000000002</v>
      </c>
      <c r="JT70">
        <v>0</v>
      </c>
      <c r="JU70">
        <v>20.944400000000002</v>
      </c>
      <c r="JV70">
        <v>405</v>
      </c>
      <c r="JW70">
        <v>11.931100000000001</v>
      </c>
      <c r="JX70">
        <v>98.704400000000007</v>
      </c>
      <c r="JY70">
        <v>97.497699999999995</v>
      </c>
    </row>
    <row r="71" spans="1:285" x14ac:dyDescent="0.35">
      <c r="A71">
        <v>12</v>
      </c>
      <c r="B71">
        <v>1723140451</v>
      </c>
      <c r="C71">
        <v>15329.400000095369</v>
      </c>
      <c r="D71" t="s">
        <v>750</v>
      </c>
      <c r="E71" t="s">
        <v>751</v>
      </c>
      <c r="F71" t="s">
        <v>420</v>
      </c>
      <c r="G71" t="s">
        <v>699</v>
      </c>
      <c r="H71" t="s">
        <v>434</v>
      </c>
      <c r="I71" t="s">
        <v>682</v>
      </c>
      <c r="J71">
        <v>1723140451</v>
      </c>
      <c r="K71">
        <f>(L71)/1000</f>
        <v>3.5996084504615381E-3</v>
      </c>
      <c r="L71">
        <f>1000*DL71*AJ71*(DH71-DI71)/(100*DA71*(1000-AJ71*DH71))</f>
        <v>3.5996084504615382</v>
      </c>
      <c r="M71">
        <f>DL71*AJ71*(DG71-DF71*(1000-AJ71*DI71)/(1000-AJ71*DH71))/(100*DA71)</f>
        <v>21.964752183880471</v>
      </c>
      <c r="N71">
        <f>DF71 - IF(AJ71&gt;1, M71*DA71*100/(AL71), 0)</f>
        <v>370.06099999999998</v>
      </c>
      <c r="O71">
        <f>((U71-K71/2)*N71-M71)/(U71+K71/2)</f>
        <v>165.23031268749523</v>
      </c>
      <c r="P71">
        <f>O71*(DM71+DN71)/1000</f>
        <v>16.378185304077064</v>
      </c>
      <c r="Q71">
        <f>(DF71 - IF(AJ71&gt;1, M71*DA71*100/(AL71), 0))*(DM71+DN71)/1000</f>
        <v>36.681693166527296</v>
      </c>
      <c r="R71">
        <f>2/((1/T71-1/S71)+SIGN(T71)*SQRT((1/T71-1/S71)*(1/T71-1/S71) + 4*DB71/((DB71+1)*(DB71+1))*(2*1/T71*1/S71-1/S71*1/S71)))</f>
        <v>0.18613440690432234</v>
      </c>
      <c r="S71">
        <f>IF(LEFT(DC71,1)&lt;&gt;"0",IF(LEFT(DC71,1)="1",3,DD71),$D$4+$E$4*(DT71*DM71/($K$4*1000))+$F$4*(DT71*DM71/($K$4*1000))*MAX(MIN(DA71,$J$4),$I$4)*MAX(MIN(DA71,$J$4),$I$4)+$G$4*MAX(MIN(DA71,$J$4),$I$4)*(DT71*DM71/($K$4*1000))+$H$4*(DT71*DM71/($K$4*1000))*(DT71*DM71/($K$4*1000)))</f>
        <v>2.2473050092027456</v>
      </c>
      <c r="T71">
        <f>K71*(1000-(1000*0.61365*EXP(17.502*X71/(240.97+X71))/(DM71+DN71)+DH71)/2)/(1000*0.61365*EXP(17.502*X71/(240.97+X71))/(DM71+DN71)-DH71)</f>
        <v>0.1779741401230471</v>
      </c>
      <c r="U71">
        <f>1/((DB71+1)/(R71/1.6)+1/(S71/1.37)) + DB71/((DB71+1)/(R71/1.6) + DB71/(S71/1.37))</f>
        <v>0.11193719091126147</v>
      </c>
      <c r="V71">
        <f>(CW71*CZ71)</f>
        <v>347.43781531786783</v>
      </c>
      <c r="W71">
        <f>(DO71+(V71+2*0.95*0.0000000567*(((DO71+$B$8)+273)^4-(DO71+273)^4)-44100*K71)/(1.84*29.3*S71+8*0.95*0.0000000567*(DO71+273)^3))</f>
        <v>30.484002375052796</v>
      </c>
      <c r="X71">
        <f>($C$8*DP71+$D$8*DQ71+$E$8*W71)</f>
        <v>30.316700000000001</v>
      </c>
      <c r="Y71">
        <f>0.61365*EXP(17.502*X71/(240.97+X71))</f>
        <v>4.3385686404870194</v>
      </c>
      <c r="Z71">
        <f>(AA71/AB71*100)</f>
        <v>59.496640869683404</v>
      </c>
      <c r="AA71">
        <f>DH71*(DM71+DN71)/1000</f>
        <v>2.40191783552988</v>
      </c>
      <c r="AB71">
        <f>0.61365*EXP(17.502*DO71/(240.97+DO71))</f>
        <v>4.0370646147752192</v>
      </c>
      <c r="AC71">
        <f>(Y71-DH71*(DM71+DN71)/1000)</f>
        <v>1.9366508049571394</v>
      </c>
      <c r="AD71">
        <f>(-K71*44100)</f>
        <v>-158.74273266535383</v>
      </c>
      <c r="AE71">
        <f>2*29.3*S71*0.92*(DO71-X71)</f>
        <v>-151.57915694859491</v>
      </c>
      <c r="AF71">
        <f>2*0.95*0.0000000567*(((DO71+$B$8)+273)^4-(X71+273)^4)</f>
        <v>-14.951669899456599</v>
      </c>
      <c r="AG71">
        <f>V71+AF71+AD71+AE71</f>
        <v>22.164255804462499</v>
      </c>
      <c r="AH71">
        <v>0</v>
      </c>
      <c r="AI71">
        <v>0</v>
      </c>
      <c r="AJ71">
        <f>IF(AH71*$H$14&gt;=AL71,1,(AL71/(AL71-AH71*$H$14)))</f>
        <v>1</v>
      </c>
      <c r="AK71">
        <f>(AJ71-1)*100</f>
        <v>0</v>
      </c>
      <c r="AL71">
        <f>MAX(0,($B$14+$C$14*DT71)/(1+$D$14*DT71)*DM71/(DO71+273)*$E$14)</f>
        <v>52062.323377946428</v>
      </c>
      <c r="AM71" t="s">
        <v>424</v>
      </c>
      <c r="AN71">
        <v>0</v>
      </c>
      <c r="AO71">
        <v>0</v>
      </c>
      <c r="AP71">
        <v>0</v>
      </c>
      <c r="AQ71" t="e">
        <f>1-AO71/AP71</f>
        <v>#DIV/0!</v>
      </c>
      <c r="AR71">
        <v>-1</v>
      </c>
      <c r="AS71" t="s">
        <v>752</v>
      </c>
      <c r="AT71">
        <v>10277.1</v>
      </c>
      <c r="AU71">
        <v>804.92995999999994</v>
      </c>
      <c r="AV71">
        <v>1181.1372364374281</v>
      </c>
      <c r="AW71">
        <f>1-AU71/AV71</f>
        <v>0.31851275603853857</v>
      </c>
      <c r="AX71">
        <v>0.5</v>
      </c>
      <c r="AY71">
        <f>CX71</f>
        <v>1817.3751001646983</v>
      </c>
      <c r="AZ71">
        <f>M71</f>
        <v>21.964752183880471</v>
      </c>
      <c r="BA71">
        <f>AW71*AX71*AY71</f>
        <v>289.42857595463659</v>
      </c>
      <c r="BB71">
        <f>(AZ71-AR71)/AY71</f>
        <v>1.2636220327767948E-2</v>
      </c>
      <c r="BC71">
        <f>(AP71-AV71)/AV71</f>
        <v>-1</v>
      </c>
      <c r="BD71" t="e">
        <f>AO71/(AQ71+AO71/AV71)</f>
        <v>#DIV/0!</v>
      </c>
      <c r="BE71" t="s">
        <v>424</v>
      </c>
      <c r="BF71">
        <v>0</v>
      </c>
      <c r="BG71" t="e">
        <f>IF(BF71&lt;&gt;0, BF71, BD71)</f>
        <v>#DIV/0!</v>
      </c>
      <c r="BH71" t="e">
        <f>1-BG71/AV71</f>
        <v>#DIV/0!</v>
      </c>
      <c r="BI71" t="e">
        <f>(AV71-AU71)/(AV71-BG71)</f>
        <v>#DIV/0!</v>
      </c>
      <c r="BJ71" t="e">
        <f>(AP71-AV71)/(AP71-BG71)</f>
        <v>#DIV/0!</v>
      </c>
      <c r="BK71">
        <f>(AV71-AU71)/(AV71-AO71)</f>
        <v>0.31851275603853857</v>
      </c>
      <c r="BL71" t="e">
        <f>(AP71-AV71)/(AP71-AO71)</f>
        <v>#DIV/0!</v>
      </c>
      <c r="BM71" t="e">
        <f>(BI71*BG71/AU71)</f>
        <v>#DIV/0!</v>
      </c>
      <c r="BN71" t="e">
        <f>(1-BM71)</f>
        <v>#DIV/0!</v>
      </c>
      <c r="BO71">
        <v>7889</v>
      </c>
      <c r="BP71">
        <v>290.00000000000011</v>
      </c>
      <c r="BQ71">
        <v>1066.75</v>
      </c>
      <c r="BR71">
        <v>245</v>
      </c>
      <c r="BS71">
        <v>10277.1</v>
      </c>
      <c r="BT71">
        <v>1067.3</v>
      </c>
      <c r="BU71">
        <v>-0.55000000000000004</v>
      </c>
      <c r="BV71">
        <v>300.00000000000011</v>
      </c>
      <c r="BW71">
        <v>24</v>
      </c>
      <c r="BX71">
        <v>1181.1372364374281</v>
      </c>
      <c r="BY71">
        <v>2.2668299221208201</v>
      </c>
      <c r="BZ71">
        <v>-116.9903916181522</v>
      </c>
      <c r="CA71">
        <v>2.0868533255329669</v>
      </c>
      <c r="CB71">
        <v>0.99116941680492121</v>
      </c>
      <c r="CC71">
        <v>-6.7002211345939941E-3</v>
      </c>
      <c r="CD71">
        <v>289.99999999999989</v>
      </c>
      <c r="CE71">
        <v>1073.54</v>
      </c>
      <c r="CF71">
        <v>865</v>
      </c>
      <c r="CG71">
        <v>10254.9</v>
      </c>
      <c r="CH71">
        <v>1067.05</v>
      </c>
      <c r="CI71">
        <v>6.49</v>
      </c>
      <c r="CW71">
        <f>$B$12*DU71+$C$12*DV71+$F$12*EG71*(1-EJ71)</f>
        <v>2162.08</v>
      </c>
      <c r="CX71">
        <f>CW71*CY71</f>
        <v>1817.3751001646983</v>
      </c>
      <c r="CY71">
        <f>($B$12*$D$10+$C$12*$D$10+$F$12*((ET71+EL71)/MAX(ET71+EL71+EU71, 0.1)*$I$10+EU71/MAX(ET71+EL71+EU71, 0.1)*$J$10))/($B$12+$C$12+$F$12)</f>
        <v>0.84056792540733849</v>
      </c>
      <c r="CZ71">
        <f>($B$12*$K$10+$C$12*$K$10+$F$12*((ET71+EL71)/MAX(ET71+EL71+EU71, 0.1)*$P$10+EU71/MAX(ET71+EL71+EU71, 0.1)*$Q$10))/($B$12+$C$12+$F$12)</f>
        <v>0.16069609603616325</v>
      </c>
      <c r="DA71">
        <v>6</v>
      </c>
      <c r="DB71">
        <v>0.5</v>
      </c>
      <c r="DC71" t="s">
        <v>426</v>
      </c>
      <c r="DD71">
        <v>2</v>
      </c>
      <c r="DE71">
        <v>1723140451</v>
      </c>
      <c r="DF71">
        <v>370.06099999999998</v>
      </c>
      <c r="DG71">
        <v>405.01900000000001</v>
      </c>
      <c r="DH71">
        <v>24.2316</v>
      </c>
      <c r="DI71">
        <v>18.961099999999998</v>
      </c>
      <c r="DJ71">
        <v>369.72899999999998</v>
      </c>
      <c r="DK71">
        <v>24.384599999999999</v>
      </c>
      <c r="DL71">
        <v>399.85399999999998</v>
      </c>
      <c r="DM71">
        <v>99.023899999999998</v>
      </c>
      <c r="DN71">
        <v>9.9469299999999997E-2</v>
      </c>
      <c r="DO71">
        <v>29.0656</v>
      </c>
      <c r="DP71">
        <v>30.316700000000001</v>
      </c>
      <c r="DQ71">
        <v>999.9</v>
      </c>
      <c r="DR71">
        <v>0</v>
      </c>
      <c r="DS71">
        <v>0</v>
      </c>
      <c r="DT71">
        <v>10011.9</v>
      </c>
      <c r="DU71">
        <v>0</v>
      </c>
      <c r="DV71">
        <v>1929.52</v>
      </c>
      <c r="DW71">
        <v>-34.885199999999998</v>
      </c>
      <c r="DX71">
        <v>379.31099999999998</v>
      </c>
      <c r="DY71">
        <v>412.84699999999998</v>
      </c>
      <c r="DZ71">
        <v>5.2332099999999997</v>
      </c>
      <c r="EA71">
        <v>405.01900000000001</v>
      </c>
      <c r="EB71">
        <v>18.961099999999998</v>
      </c>
      <c r="EC71">
        <v>2.3958200000000001</v>
      </c>
      <c r="ED71">
        <v>1.87761</v>
      </c>
      <c r="EE71">
        <v>20.3355</v>
      </c>
      <c r="EF71">
        <v>16.4483</v>
      </c>
      <c r="EG71">
        <v>2162.08</v>
      </c>
      <c r="EH71">
        <v>0.98102500000000004</v>
      </c>
      <c r="EI71">
        <v>1.89754E-2</v>
      </c>
      <c r="EJ71">
        <v>0</v>
      </c>
      <c r="EK71">
        <v>803.55600000000004</v>
      </c>
      <c r="EL71">
        <v>4.9997100000000003</v>
      </c>
      <c r="EM71">
        <v>20157.7</v>
      </c>
      <c r="EN71">
        <v>18257.8</v>
      </c>
      <c r="EO71">
        <v>49.186999999999998</v>
      </c>
      <c r="EP71">
        <v>51.25</v>
      </c>
      <c r="EQ71">
        <v>49.625</v>
      </c>
      <c r="ER71">
        <v>50.811999999999998</v>
      </c>
      <c r="ES71">
        <v>50.936999999999998</v>
      </c>
      <c r="ET71">
        <v>2116.15</v>
      </c>
      <c r="EU71">
        <v>40.93</v>
      </c>
      <c r="EV71">
        <v>0</v>
      </c>
      <c r="EW71">
        <v>502.70000004768372</v>
      </c>
      <c r="EX71">
        <v>0</v>
      </c>
      <c r="EY71">
        <v>804.92995999999994</v>
      </c>
      <c r="EZ71">
        <v>-12.733076905043511</v>
      </c>
      <c r="FA71">
        <v>-288.59230858536591</v>
      </c>
      <c r="FB71">
        <v>20262.7</v>
      </c>
      <c r="FC71">
        <v>15</v>
      </c>
      <c r="FD71">
        <v>1723140475</v>
      </c>
      <c r="FE71" t="s">
        <v>753</v>
      </c>
      <c r="FF71">
        <v>1723140475</v>
      </c>
      <c r="FG71">
        <v>1723140475</v>
      </c>
      <c r="FH71">
        <v>18</v>
      </c>
      <c r="FI71">
        <v>-7.1999999999999995E-2</v>
      </c>
      <c r="FJ71">
        <v>3.6999999999999998E-2</v>
      </c>
      <c r="FK71">
        <v>0.33200000000000002</v>
      </c>
      <c r="FL71">
        <v>-0.153</v>
      </c>
      <c r="FM71">
        <v>405</v>
      </c>
      <c r="FN71">
        <v>19</v>
      </c>
      <c r="FO71">
        <v>0.03</v>
      </c>
      <c r="FP71">
        <v>0.02</v>
      </c>
      <c r="FQ71">
        <v>21.98655878895665</v>
      </c>
      <c r="FR71">
        <v>-0.42228943424145687</v>
      </c>
      <c r="FS71">
        <v>6.4452564791549177E-2</v>
      </c>
      <c r="FT71">
        <v>1</v>
      </c>
      <c r="FU71">
        <v>806.57360000000006</v>
      </c>
      <c r="FV71">
        <v>-12.39351740948244</v>
      </c>
      <c r="FW71">
        <v>1.8021660300871329</v>
      </c>
      <c r="FX71">
        <v>-1</v>
      </c>
      <c r="FY71">
        <v>0.1847498508320839</v>
      </c>
      <c r="FZ71">
        <v>-1.058953091845273E-2</v>
      </c>
      <c r="GA71">
        <v>1.670429629914071E-3</v>
      </c>
      <c r="GB71">
        <v>1</v>
      </c>
      <c r="GC71">
        <v>2</v>
      </c>
      <c r="GD71">
        <v>2</v>
      </c>
      <c r="GE71" t="s">
        <v>428</v>
      </c>
      <c r="GF71">
        <v>3.00162</v>
      </c>
      <c r="GG71">
        <v>2.7392099999999999</v>
      </c>
      <c r="GH71">
        <v>8.4180599999999994E-2</v>
      </c>
      <c r="GI71">
        <v>8.9468400000000003E-2</v>
      </c>
      <c r="GJ71">
        <v>0.113422</v>
      </c>
      <c r="GK71">
        <v>9.3389399999999997E-2</v>
      </c>
      <c r="GL71">
        <v>24054.5</v>
      </c>
      <c r="GM71">
        <v>21383.4</v>
      </c>
      <c r="GN71">
        <v>24154.7</v>
      </c>
      <c r="GO71">
        <v>22180.799999999999</v>
      </c>
      <c r="GP71">
        <v>30107.200000000001</v>
      </c>
      <c r="GQ71">
        <v>28045.9</v>
      </c>
      <c r="GR71">
        <v>34937.800000000003</v>
      </c>
      <c r="GS71">
        <v>31898.3</v>
      </c>
      <c r="GT71">
        <v>1.6928700000000001</v>
      </c>
      <c r="GU71">
        <v>1.93445</v>
      </c>
      <c r="GV71">
        <v>0.11938799999999999</v>
      </c>
      <c r="GW71">
        <v>0</v>
      </c>
      <c r="GX71">
        <v>28.371700000000001</v>
      </c>
      <c r="GY71">
        <v>999.9</v>
      </c>
      <c r="GZ71">
        <v>38.6</v>
      </c>
      <c r="HA71">
        <v>39.200000000000003</v>
      </c>
      <c r="HB71">
        <v>27.689</v>
      </c>
      <c r="HC71">
        <v>61.384599999999999</v>
      </c>
      <c r="HD71">
        <v>15.1683</v>
      </c>
      <c r="HE71">
        <v>1</v>
      </c>
      <c r="HF71">
        <v>0.83492100000000002</v>
      </c>
      <c r="HG71">
        <v>6.7597500000000004</v>
      </c>
      <c r="HH71">
        <v>20.040199999999999</v>
      </c>
      <c r="HI71">
        <v>5.2441000000000004</v>
      </c>
      <c r="HJ71">
        <v>12.0579</v>
      </c>
      <c r="HK71">
        <v>4.9783499999999998</v>
      </c>
      <c r="HL71">
        <v>3.2997299999999998</v>
      </c>
      <c r="HM71">
        <v>9999</v>
      </c>
      <c r="HN71">
        <v>9999</v>
      </c>
      <c r="HO71">
        <v>9999</v>
      </c>
      <c r="HP71">
        <v>372.3</v>
      </c>
      <c r="HQ71">
        <v>3.3645599999999999E-3</v>
      </c>
      <c r="HR71">
        <v>3.0517600000000001E-3</v>
      </c>
      <c r="HS71">
        <v>-9.1934199999999997E-4</v>
      </c>
      <c r="HT71">
        <v>-1.0681200000000001E-3</v>
      </c>
      <c r="HU71">
        <v>7.8201200000000001E-4</v>
      </c>
      <c r="HV71">
        <v>-1.0490499999999999E-3</v>
      </c>
      <c r="HW71">
        <v>-4.64249E-3</v>
      </c>
      <c r="HX71">
        <v>7.5149500000000003E-4</v>
      </c>
      <c r="HY71">
        <v>5</v>
      </c>
      <c r="HZ71">
        <v>0</v>
      </c>
      <c r="IA71">
        <v>0</v>
      </c>
      <c r="IB71">
        <v>0</v>
      </c>
      <c r="IC71" t="s">
        <v>429</v>
      </c>
      <c r="ID71" t="s">
        <v>430</v>
      </c>
      <c r="IE71" t="s">
        <v>431</v>
      </c>
      <c r="IF71" t="s">
        <v>431</v>
      </c>
      <c r="IG71" t="s">
        <v>431</v>
      </c>
      <c r="IH71" t="s">
        <v>431</v>
      </c>
      <c r="II71">
        <v>0</v>
      </c>
      <c r="IJ71">
        <v>100</v>
      </c>
      <c r="IK71">
        <v>100</v>
      </c>
      <c r="IL71">
        <v>0.33200000000000002</v>
      </c>
      <c r="IM71">
        <v>-0.153</v>
      </c>
      <c r="IN71">
        <v>0.40404761904767378</v>
      </c>
      <c r="IO71">
        <v>0</v>
      </c>
      <c r="IP71">
        <v>0</v>
      </c>
      <c r="IQ71">
        <v>0</v>
      </c>
      <c r="IR71">
        <v>-0.19024999999999889</v>
      </c>
      <c r="IS71">
        <v>0</v>
      </c>
      <c r="IT71">
        <v>0</v>
      </c>
      <c r="IU71">
        <v>0</v>
      </c>
      <c r="IV71">
        <v>-1</v>
      </c>
      <c r="IW71">
        <v>-1</v>
      </c>
      <c r="IX71">
        <v>-1</v>
      </c>
      <c r="IY71">
        <v>-1</v>
      </c>
      <c r="IZ71">
        <v>8</v>
      </c>
      <c r="JA71">
        <v>7.8</v>
      </c>
      <c r="JB71">
        <v>1.0388200000000001</v>
      </c>
      <c r="JC71">
        <v>2.6940900000000001</v>
      </c>
      <c r="JD71">
        <v>1.5954600000000001</v>
      </c>
      <c r="JE71">
        <v>2.3071299999999999</v>
      </c>
      <c r="JF71">
        <v>1.54541</v>
      </c>
      <c r="JG71">
        <v>2.2912599999999999</v>
      </c>
      <c r="JH71">
        <v>39.868000000000002</v>
      </c>
      <c r="JI71">
        <v>15.410399999999999</v>
      </c>
      <c r="JJ71">
        <v>18</v>
      </c>
      <c r="JK71">
        <v>386.68700000000001</v>
      </c>
      <c r="JL71">
        <v>611.34299999999996</v>
      </c>
      <c r="JM71">
        <v>21.117999999999999</v>
      </c>
      <c r="JN71">
        <v>37.164900000000003</v>
      </c>
      <c r="JO71">
        <v>30.000399999999999</v>
      </c>
      <c r="JP71">
        <v>37.204500000000003</v>
      </c>
      <c r="JQ71">
        <v>37.173900000000003</v>
      </c>
      <c r="JR71">
        <v>20.813700000000001</v>
      </c>
      <c r="JS71">
        <v>32.983600000000003</v>
      </c>
      <c r="JT71">
        <v>0</v>
      </c>
      <c r="JU71">
        <v>21.0489</v>
      </c>
      <c r="JV71">
        <v>405</v>
      </c>
      <c r="JW71">
        <v>18.851700000000001</v>
      </c>
      <c r="JX71">
        <v>98.493799999999993</v>
      </c>
      <c r="JY71">
        <v>97.302599999999998</v>
      </c>
    </row>
    <row r="72" spans="1:285" x14ac:dyDescent="0.35">
      <c r="A72">
        <v>14</v>
      </c>
      <c r="B72">
        <v>1723146219.5</v>
      </c>
      <c r="C72">
        <v>21195.5</v>
      </c>
      <c r="D72" t="s">
        <v>503</v>
      </c>
      <c r="E72" t="s">
        <v>504</v>
      </c>
      <c r="F72" t="s">
        <v>420</v>
      </c>
      <c r="G72" t="s">
        <v>421</v>
      </c>
      <c r="H72" t="s">
        <v>422</v>
      </c>
      <c r="I72" t="s">
        <v>423</v>
      </c>
      <c r="J72">
        <v>1723146219.5</v>
      </c>
      <c r="K72">
        <f t="shared" ref="K72:K91" si="138">(L72)/1000</f>
        <v>1.0768951918145411E-2</v>
      </c>
      <c r="L72">
        <f t="shared" ref="L72:L91" si="139">1000*DL72*AJ72*(DH72-DI72)/(100*DA72*(1000-AJ72*DH72))</f>
        <v>10.768951918145412</v>
      </c>
      <c r="M72">
        <f t="shared" ref="M72:M91" si="140">DL72*AJ72*(DG72-DF72*(1000-AJ72*DI72)/(1000-AJ72*DH72))/(100*DA72)</f>
        <v>35.312582082150847</v>
      </c>
      <c r="N72">
        <f t="shared" ref="N72:N91" si="141">DF72 - IF(AJ72&gt;1, M72*DA72*100/(AL72), 0)</f>
        <v>346.45400000000001</v>
      </c>
      <c r="O72">
        <f t="shared" ref="O72:O91" si="142">((U72-K72/2)*N72-M72)/(U72+K72/2)</f>
        <v>264.61391499975531</v>
      </c>
      <c r="P72">
        <f t="shared" ref="P72:P91" si="143">O72*(DM72+DN72)/1000</f>
        <v>26.216988054884492</v>
      </c>
      <c r="Q72">
        <f t="shared" ref="Q72:Q91" si="144">(DF72 - IF(AJ72&gt;1, M72*DA72*100/(AL72), 0))*(DM72+DN72)/1000</f>
        <v>34.3254071864488</v>
      </c>
      <c r="R72">
        <f t="shared" ref="R72:R91" si="145">2/((1/T72-1/S72)+SIGN(T72)*SQRT((1/T72-1/S72)*(1/T72-1/S72) + 4*DB72/((DB72+1)*(DB72+1))*(2*1/T72*1/S72-1/S72*1/S72)))</f>
        <v>0.89604896348811003</v>
      </c>
      <c r="S72">
        <f t="shared" ref="S72:S91" si="146">IF(LEFT(DC72,1)&lt;&gt;"0",IF(LEFT(DC72,1)="1",3,DD72),$D$4+$E$4*(DT72*DM72/($K$4*1000))+$F$4*(DT72*DM72/($K$4*1000))*MAX(MIN(DA72,$J$4),$I$4)*MAX(MIN(DA72,$J$4),$I$4)+$G$4*MAX(MIN(DA72,$J$4),$I$4)*(DT72*DM72/($K$4*1000))+$H$4*(DT72*DM72/($K$4*1000))*(DT72*DM72/($K$4*1000)))</f>
        <v>2.2458081611463943</v>
      </c>
      <c r="T72">
        <f t="shared" ref="T72:T91" si="147">K72*(1000-(1000*0.61365*EXP(17.502*X72/(240.97+X72))/(DM72+DN72)+DH72)/2)/(1000*0.61365*EXP(17.502*X72/(240.97+X72))/(DM72+DN72)-DH72)</f>
        <v>0.73547854626351405</v>
      </c>
      <c r="U72">
        <f t="shared" ref="U72:U91" si="148">1/((DB72+1)/(R72/1.6)+1/(S72/1.37)) + DB72/((DB72+1)/(R72/1.6) + DB72/(S72/1.37))</f>
        <v>0.47168649176882294</v>
      </c>
      <c r="V72">
        <f t="shared" ref="V72:V91" si="149">(CW72*CZ72)</f>
        <v>282.90857374781416</v>
      </c>
      <c r="W72">
        <f t="shared" ref="W72:W91" si="150">(DO72+(V72+2*0.95*0.0000000567*(((DO72+$B$8)+273)^4-(DO72+273)^4)-44100*K72)/(1.84*29.3*S72+8*0.95*0.0000000567*(DO72+273)^3))</f>
        <v>27.43632549643177</v>
      </c>
      <c r="X72">
        <f t="shared" ref="X72:X91" si="151">($C$8*DP72+$D$8*DQ72+$E$8*W72)</f>
        <v>28.007000000000001</v>
      </c>
      <c r="Y72">
        <f t="shared" ref="Y72:Y91" si="152">0.61365*EXP(17.502*X72/(240.97+X72))</f>
        <v>3.7963885380732076</v>
      </c>
      <c r="Z72">
        <f t="shared" ref="Z72:Z91" si="153">(AA72/AB72*100)</f>
        <v>59.863418739897234</v>
      </c>
      <c r="AA72">
        <f t="shared" ref="AA72:AA91" si="154">DH72*(DM72+DN72)/1000</f>
        <v>2.3910003033298799</v>
      </c>
      <c r="AB72">
        <f t="shared" ref="AB72:AB91" si="155">0.61365*EXP(17.502*DO72/(240.97+DO72))</f>
        <v>3.994092475270457</v>
      </c>
      <c r="AC72">
        <f t="shared" ref="AC72:AC91" si="156">(Y72-DH72*(DM72+DN72)/1000)</f>
        <v>1.4053882347433277</v>
      </c>
      <c r="AD72">
        <f t="shared" ref="AD72:AD91" si="157">(-K72*44100)</f>
        <v>-474.9107795902126</v>
      </c>
      <c r="AE72">
        <f t="shared" ref="AE72:AE91" si="158">2*29.3*S72*0.92*(DO72-X72)</f>
        <v>105.78410957329994</v>
      </c>
      <c r="AF72">
        <f t="shared" ref="AF72:AF91" si="159">2*0.95*0.0000000567*(((DO72+$B$8)+273)^4-(X72+273)^4)</f>
        <v>10.312861437780736</v>
      </c>
      <c r="AG72">
        <f t="shared" ref="AG72:AG91" si="160">V72+AF72+AD72+AE72</f>
        <v>-75.90523483131777</v>
      </c>
      <c r="AH72">
        <v>0</v>
      </c>
      <c r="AI72">
        <v>0</v>
      </c>
      <c r="AJ72">
        <f t="shared" ref="AJ72:AJ91" si="161">IF(AH72*$H$14&gt;=AL72,1,(AL72/(AL72-AH72*$H$14)))</f>
        <v>1</v>
      </c>
      <c r="AK72">
        <f t="shared" ref="AK72:AK91" si="162">(AJ72-1)*100</f>
        <v>0</v>
      </c>
      <c r="AL72">
        <f t="shared" ref="AL72:AL91" si="163">MAX(0,($B$14+$C$14*DT72)/(1+$D$14*DT72)*DM72/(DO72+273)*$E$14)</f>
        <v>52044.287353296997</v>
      </c>
      <c r="AM72" t="s">
        <v>424</v>
      </c>
      <c r="AN72">
        <v>0</v>
      </c>
      <c r="AO72">
        <v>0</v>
      </c>
      <c r="AP72">
        <v>0</v>
      </c>
      <c r="AQ72" t="e">
        <f t="shared" ref="AQ72:AQ91" si="164">1-AO72/AP72</f>
        <v>#DIV/0!</v>
      </c>
      <c r="AR72">
        <v>-1</v>
      </c>
      <c r="AS72" t="s">
        <v>505</v>
      </c>
      <c r="AT72">
        <v>10158.700000000001</v>
      </c>
      <c r="AU72">
        <v>932.93857692307699</v>
      </c>
      <c r="AV72">
        <v>1518.7221360118019</v>
      </c>
      <c r="AW72">
        <f t="shared" ref="AW72:AW91" si="165">1-AU72/AV72</f>
        <v>0.38570818532151352</v>
      </c>
      <c r="AX72">
        <v>0.5</v>
      </c>
      <c r="AY72">
        <f t="shared" ref="AY72:AY91" si="166">CX72</f>
        <v>1477.9205998693337</v>
      </c>
      <c r="AZ72">
        <f t="shared" ref="AZ72:AZ91" si="167">M72</f>
        <v>35.312582082150847</v>
      </c>
      <c r="BA72">
        <f t="shared" ref="BA72:BA91" si="168">AW72*AX72*AY72</f>
        <v>285.02303631244172</v>
      </c>
      <c r="BB72">
        <f t="shared" ref="BB72:BB91" si="169">(AZ72-AR72)/AY72</f>
        <v>2.4570049355399283E-2</v>
      </c>
      <c r="BC72">
        <f t="shared" ref="BC72:BC91" si="170">(AP72-AV72)/AV72</f>
        <v>-1</v>
      </c>
      <c r="BD72" t="e">
        <f t="shared" ref="BD72:BD91" si="171">AO72/(AQ72+AO72/AV72)</f>
        <v>#DIV/0!</v>
      </c>
      <c r="BE72" t="s">
        <v>424</v>
      </c>
      <c r="BF72">
        <v>0</v>
      </c>
      <c r="BG72" t="e">
        <f t="shared" ref="BG72:BG91" si="172">IF(BF72&lt;&gt;0, BF72, BD72)</f>
        <v>#DIV/0!</v>
      </c>
      <c r="BH72" t="e">
        <f t="shared" ref="BH72:BH91" si="173">1-BG72/AV72</f>
        <v>#DIV/0!</v>
      </c>
      <c r="BI72" t="e">
        <f t="shared" ref="BI72:BI91" si="174">(AV72-AU72)/(AV72-BG72)</f>
        <v>#DIV/0!</v>
      </c>
      <c r="BJ72" t="e">
        <f t="shared" ref="BJ72:BJ91" si="175">(AP72-AV72)/(AP72-BG72)</f>
        <v>#DIV/0!</v>
      </c>
      <c r="BK72">
        <f t="shared" ref="BK72:BK91" si="176">(AV72-AU72)/(AV72-AO72)</f>
        <v>0.38570818532151352</v>
      </c>
      <c r="BL72" t="e">
        <f t="shared" ref="BL72:BL91" si="177">(AP72-AV72)/(AP72-AO72)</f>
        <v>#DIV/0!</v>
      </c>
      <c r="BM72" t="e">
        <f t="shared" ref="BM72:BM91" si="178">(BI72*BG72/AU72)</f>
        <v>#DIV/0!</v>
      </c>
      <c r="BN72" t="e">
        <f t="shared" ref="BN72:BN91" si="179">(1-BM72)</f>
        <v>#DIV/0!</v>
      </c>
      <c r="BO72">
        <v>577</v>
      </c>
      <c r="BP72">
        <v>290.00000000000011</v>
      </c>
      <c r="BQ72">
        <v>1363.93</v>
      </c>
      <c r="BR72">
        <v>175</v>
      </c>
      <c r="BS72">
        <v>10158.700000000001</v>
      </c>
      <c r="BT72">
        <v>1363.41</v>
      </c>
      <c r="BU72">
        <v>0.52</v>
      </c>
      <c r="BV72">
        <v>300.00000000000011</v>
      </c>
      <c r="BW72">
        <v>24.1</v>
      </c>
      <c r="BX72">
        <v>1518.7221360118019</v>
      </c>
      <c r="BY72">
        <v>2.395366730429914</v>
      </c>
      <c r="BZ72">
        <v>-157.7733824823982</v>
      </c>
      <c r="CA72">
        <v>2.1648948991446688</v>
      </c>
      <c r="CB72">
        <v>0.99475578286291455</v>
      </c>
      <c r="CC72">
        <v>-6.9472140155728652E-3</v>
      </c>
      <c r="CD72">
        <v>289.99999999999989</v>
      </c>
      <c r="CE72">
        <v>1364.89</v>
      </c>
      <c r="CF72">
        <v>875</v>
      </c>
      <c r="CG72">
        <v>10131.1</v>
      </c>
      <c r="CH72">
        <v>1362.99</v>
      </c>
      <c r="CI72">
        <v>1.9</v>
      </c>
      <c r="CW72">
        <f t="shared" ref="CW72:CW91" si="180">$B$12*DU72+$C$12*DV72+$F$12*EG72*(1-EJ72)</f>
        <v>1757.99</v>
      </c>
      <c r="CX72">
        <f t="shared" ref="CX72:CX91" si="181">CW72*CY72</f>
        <v>1477.9205998693337</v>
      </c>
      <c r="CY72">
        <f t="shared" ref="CY72:CY91" si="182">($B$12*$D$10+$C$12*$D$10+$F$12*((ET72+EL72)/MAX(ET72+EL72+EU72, 0.1)*$I$10+EU72/MAX(ET72+EL72+EU72, 0.1)*$J$10))/($B$12+$C$12+$F$12)</f>
        <v>0.84068771714818269</v>
      </c>
      <c r="CZ72">
        <f t="shared" ref="CZ72:CZ91" si="183">($B$12*$K$10+$C$12*$K$10+$F$12*((ET72+EL72)/MAX(ET72+EL72+EU72, 0.1)*$P$10+EU72/MAX(ET72+EL72+EU72, 0.1)*$Q$10))/($B$12+$C$12+$F$12)</f>
        <v>0.16092729409599266</v>
      </c>
      <c r="DA72">
        <v>6</v>
      </c>
      <c r="DB72">
        <v>0.5</v>
      </c>
      <c r="DC72" t="s">
        <v>426</v>
      </c>
      <c r="DD72">
        <v>2</v>
      </c>
      <c r="DE72">
        <v>1723146219.5</v>
      </c>
      <c r="DF72">
        <v>346.45400000000001</v>
      </c>
      <c r="DG72">
        <v>405.01900000000001</v>
      </c>
      <c r="DH72">
        <v>24.132899999999999</v>
      </c>
      <c r="DI72">
        <v>8.3693799999999996</v>
      </c>
      <c r="DJ72">
        <v>348.73200000000003</v>
      </c>
      <c r="DK72">
        <v>24.164899999999999</v>
      </c>
      <c r="DL72">
        <v>400.00200000000001</v>
      </c>
      <c r="DM72">
        <v>98.976399999999998</v>
      </c>
      <c r="DN72">
        <v>9.9977200000000002E-2</v>
      </c>
      <c r="DO72">
        <v>28.880700000000001</v>
      </c>
      <c r="DP72">
        <v>28.007000000000001</v>
      </c>
      <c r="DQ72">
        <v>999.9</v>
      </c>
      <c r="DR72">
        <v>0</v>
      </c>
      <c r="DS72">
        <v>0</v>
      </c>
      <c r="DT72">
        <v>10006.9</v>
      </c>
      <c r="DU72">
        <v>0</v>
      </c>
      <c r="DV72">
        <v>1799.04</v>
      </c>
      <c r="DW72">
        <v>-58.726799999999997</v>
      </c>
      <c r="DX72">
        <v>354.87799999999999</v>
      </c>
      <c r="DY72">
        <v>408.43700000000001</v>
      </c>
      <c r="DZ72">
        <v>15.8248</v>
      </c>
      <c r="EA72">
        <v>405.01900000000001</v>
      </c>
      <c r="EB72">
        <v>8.3693799999999996</v>
      </c>
      <c r="EC72">
        <v>2.39466</v>
      </c>
      <c r="ED72">
        <v>0.82837099999999997</v>
      </c>
      <c r="EE72">
        <v>20.3277</v>
      </c>
      <c r="EF72">
        <v>4.2030000000000003</v>
      </c>
      <c r="EG72">
        <v>1757.99</v>
      </c>
      <c r="EH72">
        <v>0.97700900000000002</v>
      </c>
      <c r="EI72">
        <v>2.2991399999999999E-2</v>
      </c>
      <c r="EJ72">
        <v>0</v>
      </c>
      <c r="EK72">
        <v>932.01599999999996</v>
      </c>
      <c r="EL72">
        <v>5.0001899999999999</v>
      </c>
      <c r="EM72">
        <v>23564.1</v>
      </c>
      <c r="EN72">
        <v>15758</v>
      </c>
      <c r="EO72">
        <v>46.625</v>
      </c>
      <c r="EP72">
        <v>48.186999999999998</v>
      </c>
      <c r="EQ72">
        <v>47.125</v>
      </c>
      <c r="ER72">
        <v>48.25</v>
      </c>
      <c r="ES72">
        <v>49.061999999999998</v>
      </c>
      <c r="ET72">
        <v>1712.69</v>
      </c>
      <c r="EU72">
        <v>40.299999999999997</v>
      </c>
      <c r="EV72">
        <v>0</v>
      </c>
      <c r="EW72">
        <v>3636.099999904633</v>
      </c>
      <c r="EX72">
        <v>0</v>
      </c>
      <c r="EY72">
        <v>932.93857692307699</v>
      </c>
      <c r="EZ72">
        <v>-9.3047179325195355</v>
      </c>
      <c r="FA72">
        <v>-565.95555604077697</v>
      </c>
      <c r="FB72">
        <v>23658.1</v>
      </c>
      <c r="FC72">
        <v>15</v>
      </c>
      <c r="FD72">
        <v>1723146257.5</v>
      </c>
      <c r="FE72" t="s">
        <v>506</v>
      </c>
      <c r="FF72">
        <v>1723146244.5</v>
      </c>
      <c r="FG72">
        <v>1723146257.5</v>
      </c>
      <c r="FH72">
        <v>18</v>
      </c>
      <c r="FI72">
        <v>0.16200000000000001</v>
      </c>
      <c r="FJ72">
        <v>-6.0999999999999999E-2</v>
      </c>
      <c r="FK72">
        <v>-2.278</v>
      </c>
      <c r="FL72">
        <v>-3.2000000000000001E-2</v>
      </c>
      <c r="FM72">
        <v>405</v>
      </c>
      <c r="FN72">
        <v>8</v>
      </c>
      <c r="FO72">
        <v>0.05</v>
      </c>
      <c r="FP72">
        <v>0.01</v>
      </c>
      <c r="FQ72">
        <v>35.49941157738909</v>
      </c>
      <c r="FR72">
        <v>-0.41265077324225752</v>
      </c>
      <c r="FS72">
        <v>7.7432554727675962E-2</v>
      </c>
      <c r="FT72">
        <v>1</v>
      </c>
      <c r="FU72">
        <v>933.98863999999992</v>
      </c>
      <c r="FV72">
        <v>-8.3686626620994247</v>
      </c>
      <c r="FW72">
        <v>1.233417265324267</v>
      </c>
      <c r="FX72">
        <v>-1</v>
      </c>
      <c r="FY72">
        <v>0.9144515998206808</v>
      </c>
      <c r="FZ72">
        <v>-2.9820023320911049E-2</v>
      </c>
      <c r="GA72">
        <v>4.4492708569935004E-3</v>
      </c>
      <c r="GB72">
        <v>1</v>
      </c>
      <c r="GC72">
        <v>2</v>
      </c>
      <c r="GD72">
        <v>2</v>
      </c>
      <c r="GE72" t="s">
        <v>428</v>
      </c>
      <c r="GF72">
        <v>3.0007000000000001</v>
      </c>
      <c r="GG72">
        <v>2.6375299999999999</v>
      </c>
      <c r="GH72">
        <v>7.8912300000000005E-2</v>
      </c>
      <c r="GI72">
        <v>9.0055099999999999E-2</v>
      </c>
      <c r="GJ72">
        <v>0.10861800000000001</v>
      </c>
      <c r="GK72">
        <v>4.8885100000000001E-2</v>
      </c>
      <c r="GL72">
        <v>32600.7</v>
      </c>
      <c r="GM72">
        <v>27650.6</v>
      </c>
      <c r="GN72">
        <v>30766.6</v>
      </c>
      <c r="GO72">
        <v>26567.4</v>
      </c>
      <c r="GP72">
        <v>38467.9</v>
      </c>
      <c r="GQ72">
        <v>38039.599999999999</v>
      </c>
      <c r="GR72">
        <v>43188.6</v>
      </c>
      <c r="GS72">
        <v>40765.9</v>
      </c>
      <c r="GT72">
        <v>1.78325</v>
      </c>
      <c r="GU72">
        <v>2.0325500000000001</v>
      </c>
      <c r="GV72">
        <v>-8.2232100000000002E-2</v>
      </c>
      <c r="GW72">
        <v>0</v>
      </c>
      <c r="GX72">
        <v>29.347999999999999</v>
      </c>
      <c r="GY72">
        <v>999.9</v>
      </c>
      <c r="GZ72">
        <v>43.3</v>
      </c>
      <c r="HA72">
        <v>35</v>
      </c>
      <c r="HB72">
        <v>24.71</v>
      </c>
      <c r="HC72">
        <v>56.9</v>
      </c>
      <c r="HD72">
        <v>30.889399999999998</v>
      </c>
      <c r="HE72">
        <v>1</v>
      </c>
      <c r="HF72">
        <v>0.31219999999999998</v>
      </c>
      <c r="HG72">
        <v>3.7886899999999999</v>
      </c>
      <c r="HH72">
        <v>20.267900000000001</v>
      </c>
      <c r="HI72">
        <v>5.2360100000000003</v>
      </c>
      <c r="HJ72">
        <v>12.069100000000001</v>
      </c>
      <c r="HK72">
        <v>4.9706999999999999</v>
      </c>
      <c r="HL72">
        <v>3.2905500000000001</v>
      </c>
      <c r="HM72">
        <v>9999</v>
      </c>
      <c r="HN72">
        <v>9999</v>
      </c>
      <c r="HO72">
        <v>9999</v>
      </c>
      <c r="HP72">
        <v>335.3</v>
      </c>
      <c r="HQ72">
        <v>1.8734900000000001</v>
      </c>
      <c r="HR72">
        <v>1.8696600000000001</v>
      </c>
      <c r="HS72">
        <v>1.86818</v>
      </c>
      <c r="HT72">
        <v>1.86887</v>
      </c>
      <c r="HU72">
        <v>1.8642300000000001</v>
      </c>
      <c r="HV72">
        <v>1.86608</v>
      </c>
      <c r="HW72">
        <v>1.8655200000000001</v>
      </c>
      <c r="HX72">
        <v>1.87253</v>
      </c>
      <c r="HY72">
        <v>5</v>
      </c>
      <c r="HZ72">
        <v>0</v>
      </c>
      <c r="IA72">
        <v>0</v>
      </c>
      <c r="IB72">
        <v>0</v>
      </c>
      <c r="IC72" t="s">
        <v>429</v>
      </c>
      <c r="ID72" t="s">
        <v>430</v>
      </c>
      <c r="IE72" t="s">
        <v>431</v>
      </c>
      <c r="IF72" t="s">
        <v>431</v>
      </c>
      <c r="IG72" t="s">
        <v>431</v>
      </c>
      <c r="IH72" t="s">
        <v>431</v>
      </c>
      <c r="II72">
        <v>0</v>
      </c>
      <c r="IJ72">
        <v>100</v>
      </c>
      <c r="IK72">
        <v>100</v>
      </c>
      <c r="IL72">
        <v>-2.278</v>
      </c>
      <c r="IM72">
        <v>-3.2000000000000001E-2</v>
      </c>
      <c r="IN72">
        <v>-2.4403000000000361</v>
      </c>
      <c r="IO72">
        <v>0</v>
      </c>
      <c r="IP72">
        <v>0</v>
      </c>
      <c r="IQ72">
        <v>0</v>
      </c>
      <c r="IR72">
        <v>2.9274999999998389E-2</v>
      </c>
      <c r="IS72">
        <v>0</v>
      </c>
      <c r="IT72">
        <v>0</v>
      </c>
      <c r="IU72">
        <v>0</v>
      </c>
      <c r="IV72">
        <v>-1</v>
      </c>
      <c r="IW72">
        <v>-1</v>
      </c>
      <c r="IX72">
        <v>-1</v>
      </c>
      <c r="IY72">
        <v>-1</v>
      </c>
      <c r="IZ72">
        <v>72.400000000000006</v>
      </c>
      <c r="JA72">
        <v>72.3</v>
      </c>
      <c r="JB72">
        <v>0.97778299999999996</v>
      </c>
      <c r="JC72">
        <v>2.52563</v>
      </c>
      <c r="JD72">
        <v>1.64673</v>
      </c>
      <c r="JE72">
        <v>2.33521</v>
      </c>
      <c r="JF72">
        <v>1.5466299999999999</v>
      </c>
      <c r="JG72">
        <v>2.3767100000000001</v>
      </c>
      <c r="JH72">
        <v>37.2181</v>
      </c>
      <c r="JI72">
        <v>15.1127</v>
      </c>
      <c r="JJ72">
        <v>18</v>
      </c>
      <c r="JK72">
        <v>400.09100000000001</v>
      </c>
      <c r="JL72">
        <v>642.09299999999996</v>
      </c>
      <c r="JM72">
        <v>23.8064</v>
      </c>
      <c r="JN72">
        <v>31.335699999999999</v>
      </c>
      <c r="JO72">
        <v>30.000399999999999</v>
      </c>
      <c r="JP72">
        <v>31.2377</v>
      </c>
      <c r="JQ72">
        <v>31.217700000000001</v>
      </c>
      <c r="JR72">
        <v>19.555900000000001</v>
      </c>
      <c r="JS72">
        <v>59.818800000000003</v>
      </c>
      <c r="JT72">
        <v>0</v>
      </c>
      <c r="JU72">
        <v>23.809799999999999</v>
      </c>
      <c r="JV72">
        <v>405</v>
      </c>
      <c r="JW72">
        <v>8.3943700000000003</v>
      </c>
      <c r="JX72">
        <v>98.490899999999996</v>
      </c>
      <c r="JY72">
        <v>96.181100000000001</v>
      </c>
    </row>
    <row r="73" spans="1:285" x14ac:dyDescent="0.35">
      <c r="A73">
        <v>14</v>
      </c>
      <c r="B73">
        <v>1723146593.5</v>
      </c>
      <c r="C73">
        <v>21569.5</v>
      </c>
      <c r="D73" t="s">
        <v>507</v>
      </c>
      <c r="E73" t="s">
        <v>508</v>
      </c>
      <c r="F73" t="s">
        <v>420</v>
      </c>
      <c r="G73" t="s">
        <v>421</v>
      </c>
      <c r="H73" t="s">
        <v>434</v>
      </c>
      <c r="I73" t="s">
        <v>423</v>
      </c>
      <c r="J73">
        <v>1723146593.5</v>
      </c>
      <c r="K73">
        <f t="shared" si="138"/>
        <v>1.2408668817317489E-2</v>
      </c>
      <c r="L73">
        <f t="shared" si="139"/>
        <v>12.408668817317489</v>
      </c>
      <c r="M73">
        <f t="shared" si="140"/>
        <v>38.802834845711963</v>
      </c>
      <c r="N73">
        <f t="shared" si="141"/>
        <v>340.49599999999998</v>
      </c>
      <c r="O73">
        <f t="shared" si="142"/>
        <v>268.73006544376926</v>
      </c>
      <c r="P73">
        <f t="shared" si="143"/>
        <v>26.625434671905804</v>
      </c>
      <c r="Q73">
        <f t="shared" si="144"/>
        <v>33.735912612063998</v>
      </c>
      <c r="R73">
        <f t="shared" si="145"/>
        <v>1.1835692892910903</v>
      </c>
      <c r="S73">
        <f t="shared" si="146"/>
        <v>2.2441204925668918</v>
      </c>
      <c r="T73">
        <f t="shared" si="147"/>
        <v>0.91931921523269255</v>
      </c>
      <c r="U73">
        <f t="shared" si="148"/>
        <v>0.59335501376118416</v>
      </c>
      <c r="V73">
        <f t="shared" si="149"/>
        <v>282.91612902699467</v>
      </c>
      <c r="W73">
        <f t="shared" si="150"/>
        <v>27.735333061204173</v>
      </c>
      <c r="X73">
        <f t="shared" si="151"/>
        <v>28.031099999999999</v>
      </c>
      <c r="Y73">
        <f t="shared" si="152"/>
        <v>3.8017252557065695</v>
      </c>
      <c r="Z73">
        <f t="shared" si="153"/>
        <v>59.785802503808604</v>
      </c>
      <c r="AA73">
        <f t="shared" si="154"/>
        <v>2.5069693906552</v>
      </c>
      <c r="AB73">
        <f t="shared" si="155"/>
        <v>4.1932520526014443</v>
      </c>
      <c r="AC73">
        <f t="shared" si="156"/>
        <v>1.2947558650513695</v>
      </c>
      <c r="AD73">
        <f t="shared" si="157"/>
        <v>-547.22229484370132</v>
      </c>
      <c r="AE73">
        <f t="shared" si="158"/>
        <v>204.75505460958897</v>
      </c>
      <c r="AF73">
        <f t="shared" si="159"/>
        <v>20.06293431392751</v>
      </c>
      <c r="AG73">
        <f t="shared" si="160"/>
        <v>-39.4881768931902</v>
      </c>
      <c r="AH73">
        <v>0</v>
      </c>
      <c r="AI73">
        <v>0</v>
      </c>
      <c r="AJ73">
        <f t="shared" si="161"/>
        <v>1</v>
      </c>
      <c r="AK73">
        <f t="shared" si="162"/>
        <v>0</v>
      </c>
      <c r="AL73">
        <f t="shared" si="163"/>
        <v>51844.487199671144</v>
      </c>
      <c r="AM73" t="s">
        <v>424</v>
      </c>
      <c r="AN73">
        <v>0</v>
      </c>
      <c r="AO73">
        <v>0</v>
      </c>
      <c r="AP73">
        <v>0</v>
      </c>
      <c r="AQ73" t="e">
        <f t="shared" si="164"/>
        <v>#DIV/0!</v>
      </c>
      <c r="AR73">
        <v>-1</v>
      </c>
      <c r="AS73" t="s">
        <v>509</v>
      </c>
      <c r="AT73">
        <v>10155.799999999999</v>
      </c>
      <c r="AU73">
        <v>940.27153846153863</v>
      </c>
      <c r="AV73">
        <v>1614.014781573534</v>
      </c>
      <c r="AW73">
        <f t="shared" si="165"/>
        <v>0.41743313060314735</v>
      </c>
      <c r="AX73">
        <v>0.5</v>
      </c>
      <c r="AY73">
        <f t="shared" si="166"/>
        <v>1477.9548067497381</v>
      </c>
      <c r="AZ73">
        <f t="shared" si="167"/>
        <v>38.802834845711963</v>
      </c>
      <c r="BA73">
        <f t="shared" si="168"/>
        <v>308.47365093575638</v>
      </c>
      <c r="BB73">
        <f t="shared" si="169"/>
        <v>2.693102296764056E-2</v>
      </c>
      <c r="BC73">
        <f t="shared" si="170"/>
        <v>-1</v>
      </c>
      <c r="BD73" t="e">
        <f t="shared" si="171"/>
        <v>#DIV/0!</v>
      </c>
      <c r="BE73" t="s">
        <v>424</v>
      </c>
      <c r="BF73">
        <v>0</v>
      </c>
      <c r="BG73" t="e">
        <f t="shared" si="172"/>
        <v>#DIV/0!</v>
      </c>
      <c r="BH73" t="e">
        <f t="shared" si="173"/>
        <v>#DIV/0!</v>
      </c>
      <c r="BI73" t="e">
        <f t="shared" si="174"/>
        <v>#DIV/0!</v>
      </c>
      <c r="BJ73" t="e">
        <f t="shared" si="175"/>
        <v>#DIV/0!</v>
      </c>
      <c r="BK73">
        <f t="shared" si="176"/>
        <v>0.41743313060314735</v>
      </c>
      <c r="BL73" t="e">
        <f t="shared" si="177"/>
        <v>#DIV/0!</v>
      </c>
      <c r="BM73" t="e">
        <f t="shared" si="178"/>
        <v>#DIV/0!</v>
      </c>
      <c r="BN73" t="e">
        <f t="shared" si="179"/>
        <v>#DIV/0!</v>
      </c>
      <c r="BO73">
        <v>578</v>
      </c>
      <c r="BP73">
        <v>290.00000000000011</v>
      </c>
      <c r="BQ73">
        <v>1430.28</v>
      </c>
      <c r="BR73">
        <v>115</v>
      </c>
      <c r="BS73">
        <v>10155.799999999999</v>
      </c>
      <c r="BT73">
        <v>1428.92</v>
      </c>
      <c r="BU73">
        <v>1.36</v>
      </c>
      <c r="BV73">
        <v>300.00000000000011</v>
      </c>
      <c r="BW73">
        <v>24.1</v>
      </c>
      <c r="BX73">
        <v>1614.014781573534</v>
      </c>
      <c r="BY73">
        <v>2.927484454414373</v>
      </c>
      <c r="BZ73">
        <v>-187.97920888402419</v>
      </c>
      <c r="CA73">
        <v>2.6425129259043101</v>
      </c>
      <c r="CB73">
        <v>0.99449729484551064</v>
      </c>
      <c r="CC73">
        <v>-6.939986206896555E-3</v>
      </c>
      <c r="CD73">
        <v>289.99999999999989</v>
      </c>
      <c r="CE73">
        <v>1430.35</v>
      </c>
      <c r="CF73">
        <v>895</v>
      </c>
      <c r="CG73">
        <v>10117.5</v>
      </c>
      <c r="CH73">
        <v>1428.22</v>
      </c>
      <c r="CI73">
        <v>2.13</v>
      </c>
      <c r="CW73">
        <f t="shared" si="180"/>
        <v>1758.03</v>
      </c>
      <c r="CX73">
        <f t="shared" si="181"/>
        <v>1477.9548067497381</v>
      </c>
      <c r="CY73">
        <f t="shared" si="182"/>
        <v>0.84068804670553865</v>
      </c>
      <c r="CZ73">
        <f t="shared" si="183"/>
        <v>0.16092793014168966</v>
      </c>
      <c r="DA73">
        <v>6</v>
      </c>
      <c r="DB73">
        <v>0.5</v>
      </c>
      <c r="DC73" t="s">
        <v>426</v>
      </c>
      <c r="DD73">
        <v>2</v>
      </c>
      <c r="DE73">
        <v>1723146593.5</v>
      </c>
      <c r="DF73">
        <v>340.49599999999998</v>
      </c>
      <c r="DG73">
        <v>405.03</v>
      </c>
      <c r="DH73">
        <v>25.302800000000001</v>
      </c>
      <c r="DI73">
        <v>7.1629800000000001</v>
      </c>
      <c r="DJ73">
        <v>342.60599999999999</v>
      </c>
      <c r="DK73">
        <v>25.334800000000001</v>
      </c>
      <c r="DL73">
        <v>400.04899999999998</v>
      </c>
      <c r="DM73">
        <v>98.978700000000003</v>
      </c>
      <c r="DN73">
        <v>0.100034</v>
      </c>
      <c r="DO73">
        <v>29.723500000000001</v>
      </c>
      <c r="DP73">
        <v>28.031099999999999</v>
      </c>
      <c r="DQ73">
        <v>999.9</v>
      </c>
      <c r="DR73">
        <v>0</v>
      </c>
      <c r="DS73">
        <v>0</v>
      </c>
      <c r="DT73">
        <v>9995.6200000000008</v>
      </c>
      <c r="DU73">
        <v>0</v>
      </c>
      <c r="DV73">
        <v>1583.25</v>
      </c>
      <c r="DW73">
        <v>-64.703100000000006</v>
      </c>
      <c r="DX73">
        <v>349.16199999999998</v>
      </c>
      <c r="DY73">
        <v>407.95299999999997</v>
      </c>
      <c r="DZ73">
        <v>18.139800000000001</v>
      </c>
      <c r="EA73">
        <v>405.03</v>
      </c>
      <c r="EB73">
        <v>7.1629800000000001</v>
      </c>
      <c r="EC73">
        <v>2.5044300000000002</v>
      </c>
      <c r="ED73">
        <v>0.708982</v>
      </c>
      <c r="EE73">
        <v>21.055299999999999</v>
      </c>
      <c r="EF73">
        <v>2.00474</v>
      </c>
      <c r="EG73">
        <v>1758.03</v>
      </c>
      <c r="EH73">
        <v>0.976997</v>
      </c>
      <c r="EI73">
        <v>2.3002700000000001E-2</v>
      </c>
      <c r="EJ73">
        <v>0</v>
      </c>
      <c r="EK73">
        <v>939.00900000000001</v>
      </c>
      <c r="EL73">
        <v>5.0001899999999999</v>
      </c>
      <c r="EM73">
        <v>21836.7</v>
      </c>
      <c r="EN73">
        <v>15758.3</v>
      </c>
      <c r="EO73">
        <v>48.561999999999998</v>
      </c>
      <c r="EP73">
        <v>49.875</v>
      </c>
      <c r="EQ73">
        <v>49.125</v>
      </c>
      <c r="ER73">
        <v>49.936999999999998</v>
      </c>
      <c r="ES73">
        <v>50.875</v>
      </c>
      <c r="ET73">
        <v>1712.7</v>
      </c>
      <c r="EU73">
        <v>40.32</v>
      </c>
      <c r="EV73">
        <v>0</v>
      </c>
      <c r="EW73">
        <v>373.70000004768372</v>
      </c>
      <c r="EX73">
        <v>0</v>
      </c>
      <c r="EY73">
        <v>940.27153846153863</v>
      </c>
      <c r="EZ73">
        <v>-12.672205144982691</v>
      </c>
      <c r="FA73">
        <v>-912.17777901189925</v>
      </c>
      <c r="FB73">
        <v>22093.669230769228</v>
      </c>
      <c r="FC73">
        <v>15</v>
      </c>
      <c r="FD73">
        <v>1723146634</v>
      </c>
      <c r="FE73" t="s">
        <v>510</v>
      </c>
      <c r="FF73">
        <v>1723146613.5</v>
      </c>
      <c r="FG73">
        <v>1723146257.5</v>
      </c>
      <c r="FH73">
        <v>19</v>
      </c>
      <c r="FI73">
        <v>0.16900000000000001</v>
      </c>
      <c r="FJ73">
        <v>-6.0999999999999999E-2</v>
      </c>
      <c r="FK73">
        <v>-2.11</v>
      </c>
      <c r="FL73">
        <v>-3.2000000000000001E-2</v>
      </c>
      <c r="FM73">
        <v>405</v>
      </c>
      <c r="FN73">
        <v>8</v>
      </c>
      <c r="FO73">
        <v>0.02</v>
      </c>
      <c r="FP73">
        <v>0.01</v>
      </c>
      <c r="FQ73">
        <v>38.898153479249338</v>
      </c>
      <c r="FR73">
        <v>-1.161033585808076E-2</v>
      </c>
      <c r="FS73">
        <v>4.9727602485444868E-2</v>
      </c>
      <c r="FT73">
        <v>1</v>
      </c>
      <c r="FU73">
        <v>942.40537254901949</v>
      </c>
      <c r="FV73">
        <v>-13.775628961889931</v>
      </c>
      <c r="FW73">
        <v>2.0423442793331601</v>
      </c>
      <c r="FX73">
        <v>-1</v>
      </c>
      <c r="FY73">
        <v>1.187478049147187</v>
      </c>
      <c r="FZ73">
        <v>-2.2579662865507839E-2</v>
      </c>
      <c r="GA73">
        <v>3.6142240446527928E-3</v>
      </c>
      <c r="GB73">
        <v>1</v>
      </c>
      <c r="GC73">
        <v>2</v>
      </c>
      <c r="GD73">
        <v>2</v>
      </c>
      <c r="GE73" t="s">
        <v>428</v>
      </c>
      <c r="GF73">
        <v>3.0005099999999998</v>
      </c>
      <c r="GG73">
        <v>2.6375799999999998</v>
      </c>
      <c r="GH73">
        <v>7.7743999999999994E-2</v>
      </c>
      <c r="GI73">
        <v>8.9969199999999999E-2</v>
      </c>
      <c r="GJ73">
        <v>0.11226700000000001</v>
      </c>
      <c r="GK73">
        <v>4.29912E-2</v>
      </c>
      <c r="GL73">
        <v>32625.7</v>
      </c>
      <c r="GM73">
        <v>27645.8</v>
      </c>
      <c r="GN73">
        <v>30752.2</v>
      </c>
      <c r="GO73">
        <v>26561.599999999999</v>
      </c>
      <c r="GP73">
        <v>38294.6</v>
      </c>
      <c r="GQ73">
        <v>38268.400000000001</v>
      </c>
      <c r="GR73">
        <v>43171.1</v>
      </c>
      <c r="GS73">
        <v>40758.800000000003</v>
      </c>
      <c r="GT73">
        <v>1.78145</v>
      </c>
      <c r="GU73">
        <v>2.0247799999999998</v>
      </c>
      <c r="GV73">
        <v>-5.2690500000000001E-2</v>
      </c>
      <c r="GW73">
        <v>0</v>
      </c>
      <c r="GX73">
        <v>28.890699999999999</v>
      </c>
      <c r="GY73">
        <v>999.9</v>
      </c>
      <c r="GZ73">
        <v>43.6</v>
      </c>
      <c r="HA73">
        <v>35.200000000000003</v>
      </c>
      <c r="HB73">
        <v>25.157699999999998</v>
      </c>
      <c r="HC73">
        <v>57.48</v>
      </c>
      <c r="HD73">
        <v>31.630600000000001</v>
      </c>
      <c r="HE73">
        <v>1</v>
      </c>
      <c r="HF73">
        <v>0.331123</v>
      </c>
      <c r="HG73">
        <v>2.6513599999999999</v>
      </c>
      <c r="HH73">
        <v>20.289300000000001</v>
      </c>
      <c r="HI73">
        <v>5.2354099999999999</v>
      </c>
      <c r="HJ73">
        <v>12.0687</v>
      </c>
      <c r="HK73">
        <v>4.9705000000000004</v>
      </c>
      <c r="HL73">
        <v>3.2907999999999999</v>
      </c>
      <c r="HM73">
        <v>9999</v>
      </c>
      <c r="HN73">
        <v>9999</v>
      </c>
      <c r="HO73">
        <v>9999</v>
      </c>
      <c r="HP73">
        <v>335.4</v>
      </c>
      <c r="HQ73">
        <v>1.8734900000000001</v>
      </c>
      <c r="HR73">
        <v>1.8696699999999999</v>
      </c>
      <c r="HS73">
        <v>1.8682700000000001</v>
      </c>
      <c r="HT73">
        <v>1.8688899999999999</v>
      </c>
      <c r="HU73">
        <v>1.8642300000000001</v>
      </c>
      <c r="HV73">
        <v>1.86615</v>
      </c>
      <c r="HW73">
        <v>1.86554</v>
      </c>
      <c r="HX73">
        <v>1.87252</v>
      </c>
      <c r="HY73">
        <v>5</v>
      </c>
      <c r="HZ73">
        <v>0</v>
      </c>
      <c r="IA73">
        <v>0</v>
      </c>
      <c r="IB73">
        <v>0</v>
      </c>
      <c r="IC73" t="s">
        <v>429</v>
      </c>
      <c r="ID73" t="s">
        <v>430</v>
      </c>
      <c r="IE73" t="s">
        <v>431</v>
      </c>
      <c r="IF73" t="s">
        <v>431</v>
      </c>
      <c r="IG73" t="s">
        <v>431</v>
      </c>
      <c r="IH73" t="s">
        <v>431</v>
      </c>
      <c r="II73">
        <v>0</v>
      </c>
      <c r="IJ73">
        <v>100</v>
      </c>
      <c r="IK73">
        <v>100</v>
      </c>
      <c r="IL73">
        <v>-2.11</v>
      </c>
      <c r="IM73">
        <v>-3.2000000000000001E-2</v>
      </c>
      <c r="IN73">
        <v>-2.2784000000000328</v>
      </c>
      <c r="IO73">
        <v>0</v>
      </c>
      <c r="IP73">
        <v>0</v>
      </c>
      <c r="IQ73">
        <v>0</v>
      </c>
      <c r="IR73">
        <v>-3.2028000000000389E-2</v>
      </c>
      <c r="IS73">
        <v>0</v>
      </c>
      <c r="IT73">
        <v>0</v>
      </c>
      <c r="IU73">
        <v>0</v>
      </c>
      <c r="IV73">
        <v>-1</v>
      </c>
      <c r="IW73">
        <v>-1</v>
      </c>
      <c r="IX73">
        <v>-1</v>
      </c>
      <c r="IY73">
        <v>-1</v>
      </c>
      <c r="IZ73">
        <v>5.8</v>
      </c>
      <c r="JA73">
        <v>5.6</v>
      </c>
      <c r="JB73">
        <v>0.97778299999999996</v>
      </c>
      <c r="JC73">
        <v>2.5280800000000001</v>
      </c>
      <c r="JD73">
        <v>1.64673</v>
      </c>
      <c r="JE73">
        <v>2.3339799999999999</v>
      </c>
      <c r="JF73">
        <v>1.5466299999999999</v>
      </c>
      <c r="JG73">
        <v>2.3938000000000001</v>
      </c>
      <c r="JH73">
        <v>37.795299999999997</v>
      </c>
      <c r="JI73">
        <v>15.0602</v>
      </c>
      <c r="JJ73">
        <v>18</v>
      </c>
      <c r="JK73">
        <v>401.166</v>
      </c>
      <c r="JL73">
        <v>639.33500000000004</v>
      </c>
      <c r="JM73">
        <v>25.860700000000001</v>
      </c>
      <c r="JN73">
        <v>31.656500000000001</v>
      </c>
      <c r="JO73">
        <v>30.000499999999999</v>
      </c>
      <c r="JP73">
        <v>31.588000000000001</v>
      </c>
      <c r="JQ73">
        <v>31.567900000000002</v>
      </c>
      <c r="JR73">
        <v>19.552</v>
      </c>
      <c r="JS73">
        <v>64.209800000000001</v>
      </c>
      <c r="JT73">
        <v>0</v>
      </c>
      <c r="JU73">
        <v>25.854500000000002</v>
      </c>
      <c r="JV73">
        <v>405</v>
      </c>
      <c r="JW73">
        <v>7.1254200000000001</v>
      </c>
      <c r="JX73">
        <v>98.448300000000003</v>
      </c>
      <c r="JY73">
        <v>96.162700000000001</v>
      </c>
    </row>
    <row r="74" spans="1:285" x14ac:dyDescent="0.35">
      <c r="A74">
        <v>14</v>
      </c>
      <c r="B74">
        <v>1723147449.5999999</v>
      </c>
      <c r="C74">
        <v>22425.599999904629</v>
      </c>
      <c r="D74" t="s">
        <v>511</v>
      </c>
      <c r="E74" t="s">
        <v>512</v>
      </c>
      <c r="F74" t="s">
        <v>420</v>
      </c>
      <c r="G74" t="s">
        <v>439</v>
      </c>
      <c r="H74" t="s">
        <v>422</v>
      </c>
      <c r="I74" t="s">
        <v>423</v>
      </c>
      <c r="J74">
        <v>1723147449.5999999</v>
      </c>
      <c r="K74">
        <f t="shared" si="138"/>
        <v>3.4623051778663191E-3</v>
      </c>
      <c r="L74">
        <f t="shared" si="139"/>
        <v>3.4623051778663192</v>
      </c>
      <c r="M74">
        <f t="shared" si="140"/>
        <v>20.266159248758754</v>
      </c>
      <c r="N74">
        <f t="shared" si="141"/>
        <v>372.68400000000003</v>
      </c>
      <c r="O74">
        <f t="shared" si="142"/>
        <v>182.35713625320977</v>
      </c>
      <c r="P74">
        <f t="shared" si="143"/>
        <v>18.069829356256932</v>
      </c>
      <c r="Q74">
        <f t="shared" si="144"/>
        <v>36.929381663771998</v>
      </c>
      <c r="R74">
        <f t="shared" si="145"/>
        <v>0.18541297447921626</v>
      </c>
      <c r="S74">
        <f t="shared" si="146"/>
        <v>2.2525048559468601</v>
      </c>
      <c r="T74">
        <f t="shared" si="147"/>
        <v>0.1773321816117405</v>
      </c>
      <c r="U74">
        <f t="shared" si="148"/>
        <v>0.11152929087818211</v>
      </c>
      <c r="V74">
        <f t="shared" si="149"/>
        <v>282.92888374770615</v>
      </c>
      <c r="W74">
        <f t="shared" si="150"/>
        <v>27.760015584068313</v>
      </c>
      <c r="X74">
        <f t="shared" si="151"/>
        <v>28.9559</v>
      </c>
      <c r="Y74">
        <f t="shared" si="152"/>
        <v>4.0115211487961053</v>
      </c>
      <c r="Z74">
        <f t="shared" si="153"/>
        <v>60.476094272494684</v>
      </c>
      <c r="AA74">
        <f t="shared" si="154"/>
        <v>2.1368632130784002</v>
      </c>
      <c r="AB74">
        <f t="shared" si="155"/>
        <v>3.5334014849736644</v>
      </c>
      <c r="AC74">
        <f t="shared" si="156"/>
        <v>1.8746579357177051</v>
      </c>
      <c r="AD74">
        <f t="shared" si="157"/>
        <v>-152.68765834390467</v>
      </c>
      <c r="AE74">
        <f t="shared" si="158"/>
        <v>-264.10127849317189</v>
      </c>
      <c r="AF74">
        <f t="shared" si="159"/>
        <v>-25.524180720429662</v>
      </c>
      <c r="AG74">
        <f t="shared" si="160"/>
        <v>-159.38423380980009</v>
      </c>
      <c r="AH74">
        <v>0</v>
      </c>
      <c r="AI74">
        <v>0</v>
      </c>
      <c r="AJ74">
        <f t="shared" si="161"/>
        <v>1</v>
      </c>
      <c r="AK74">
        <f t="shared" si="162"/>
        <v>0</v>
      </c>
      <c r="AL74">
        <f t="shared" si="163"/>
        <v>52629.500972126974</v>
      </c>
      <c r="AM74" t="s">
        <v>424</v>
      </c>
      <c r="AN74">
        <v>0</v>
      </c>
      <c r="AO74">
        <v>0</v>
      </c>
      <c r="AP74">
        <v>0</v>
      </c>
      <c r="AQ74" t="e">
        <f t="shared" si="164"/>
        <v>#DIV/0!</v>
      </c>
      <c r="AR74">
        <v>-1</v>
      </c>
      <c r="AS74" t="s">
        <v>513</v>
      </c>
      <c r="AT74">
        <v>10149.9</v>
      </c>
      <c r="AU74">
        <v>882.82015999999999</v>
      </c>
      <c r="AV74">
        <v>1247.2650264869119</v>
      </c>
      <c r="AW74">
        <f t="shared" si="165"/>
        <v>0.29219521011778826</v>
      </c>
      <c r="AX74">
        <v>0.5</v>
      </c>
      <c r="AY74">
        <f t="shared" si="166"/>
        <v>1478.0219998692776</v>
      </c>
      <c r="AZ74">
        <f t="shared" si="167"/>
        <v>20.266159248758754</v>
      </c>
      <c r="BA74">
        <f t="shared" si="168"/>
        <v>215.93547440525859</v>
      </c>
      <c r="BB74">
        <f t="shared" si="169"/>
        <v>1.4388256230718908E-2</v>
      </c>
      <c r="BC74">
        <f t="shared" si="170"/>
        <v>-1</v>
      </c>
      <c r="BD74" t="e">
        <f t="shared" si="171"/>
        <v>#DIV/0!</v>
      </c>
      <c r="BE74" t="s">
        <v>424</v>
      </c>
      <c r="BF74">
        <v>0</v>
      </c>
      <c r="BG74" t="e">
        <f t="shared" si="172"/>
        <v>#DIV/0!</v>
      </c>
      <c r="BH74" t="e">
        <f t="shared" si="173"/>
        <v>#DIV/0!</v>
      </c>
      <c r="BI74" t="e">
        <f t="shared" si="174"/>
        <v>#DIV/0!</v>
      </c>
      <c r="BJ74" t="e">
        <f t="shared" si="175"/>
        <v>#DIV/0!</v>
      </c>
      <c r="BK74">
        <f t="shared" si="176"/>
        <v>0.29219521011778821</v>
      </c>
      <c r="BL74" t="e">
        <f t="shared" si="177"/>
        <v>#DIV/0!</v>
      </c>
      <c r="BM74" t="e">
        <f t="shared" si="178"/>
        <v>#DIV/0!</v>
      </c>
      <c r="BN74" t="e">
        <f t="shared" si="179"/>
        <v>#DIV/0!</v>
      </c>
      <c r="BO74">
        <v>579</v>
      </c>
      <c r="BP74">
        <v>290.00000000000011</v>
      </c>
      <c r="BQ74">
        <v>1156.83</v>
      </c>
      <c r="BR74">
        <v>125</v>
      </c>
      <c r="BS74">
        <v>10149.9</v>
      </c>
      <c r="BT74">
        <v>1156.5899999999999</v>
      </c>
      <c r="BU74">
        <v>0.24</v>
      </c>
      <c r="BV74">
        <v>300.00000000000011</v>
      </c>
      <c r="BW74">
        <v>24.1</v>
      </c>
      <c r="BX74">
        <v>1247.2650264869119</v>
      </c>
      <c r="BY74">
        <v>1.9939651592034819</v>
      </c>
      <c r="BZ74">
        <v>-92.037559994596293</v>
      </c>
      <c r="CA74">
        <v>1.798985273707614</v>
      </c>
      <c r="CB74">
        <v>0.98941570696285741</v>
      </c>
      <c r="CC74">
        <v>-6.9368164627363884E-3</v>
      </c>
      <c r="CD74">
        <v>289.99999999999989</v>
      </c>
      <c r="CE74">
        <v>1159.52</v>
      </c>
      <c r="CF74">
        <v>895</v>
      </c>
      <c r="CG74">
        <v>10112</v>
      </c>
      <c r="CH74">
        <v>1156.25</v>
      </c>
      <c r="CI74">
        <v>3.27</v>
      </c>
      <c r="CW74">
        <f t="shared" si="180"/>
        <v>1758.11</v>
      </c>
      <c r="CX74">
        <f t="shared" si="181"/>
        <v>1478.0219998692776</v>
      </c>
      <c r="CY74">
        <f t="shared" si="182"/>
        <v>0.84068801148351224</v>
      </c>
      <c r="CZ74">
        <f t="shared" si="183"/>
        <v>0.16092786216317873</v>
      </c>
      <c r="DA74">
        <v>6</v>
      </c>
      <c r="DB74">
        <v>0.5</v>
      </c>
      <c r="DC74" t="s">
        <v>426</v>
      </c>
      <c r="DD74">
        <v>2</v>
      </c>
      <c r="DE74">
        <v>1723147449.5999999</v>
      </c>
      <c r="DF74">
        <v>372.68400000000003</v>
      </c>
      <c r="DG74">
        <v>405.01900000000001</v>
      </c>
      <c r="DH74">
        <v>21.564800000000002</v>
      </c>
      <c r="DI74">
        <v>16.4833</v>
      </c>
      <c r="DJ74">
        <v>375.11599999999999</v>
      </c>
      <c r="DK74">
        <v>21.523800000000001</v>
      </c>
      <c r="DL74">
        <v>399.99700000000001</v>
      </c>
      <c r="DM74">
        <v>98.990300000000005</v>
      </c>
      <c r="DN74">
        <v>0.100033</v>
      </c>
      <c r="DO74">
        <v>26.781099999999999</v>
      </c>
      <c r="DP74">
        <v>28.9559</v>
      </c>
      <c r="DQ74">
        <v>999.9</v>
      </c>
      <c r="DR74">
        <v>0</v>
      </c>
      <c r="DS74">
        <v>0</v>
      </c>
      <c r="DT74">
        <v>10049.4</v>
      </c>
      <c r="DU74">
        <v>0</v>
      </c>
      <c r="DV74">
        <v>1645.84</v>
      </c>
      <c r="DW74">
        <v>-32.012900000000002</v>
      </c>
      <c r="DX74">
        <v>381.19900000000001</v>
      </c>
      <c r="DY74">
        <v>411.80700000000002</v>
      </c>
      <c r="DZ74">
        <v>5.0084799999999996</v>
      </c>
      <c r="EA74">
        <v>405.01900000000001</v>
      </c>
      <c r="EB74">
        <v>16.4833</v>
      </c>
      <c r="EC74">
        <v>2.1274799999999998</v>
      </c>
      <c r="ED74">
        <v>1.6316900000000001</v>
      </c>
      <c r="EE74">
        <v>18.426400000000001</v>
      </c>
      <c r="EF74">
        <v>14.2614</v>
      </c>
      <c r="EG74">
        <v>1758.11</v>
      </c>
      <c r="EH74">
        <v>0.97700100000000001</v>
      </c>
      <c r="EI74">
        <v>2.2999200000000001E-2</v>
      </c>
      <c r="EJ74">
        <v>0</v>
      </c>
      <c r="EK74">
        <v>882.03599999999994</v>
      </c>
      <c r="EL74">
        <v>5.0001899999999999</v>
      </c>
      <c r="EM74">
        <v>21167.7</v>
      </c>
      <c r="EN74">
        <v>15759.1</v>
      </c>
      <c r="EO74">
        <v>49.75</v>
      </c>
      <c r="EP74">
        <v>51</v>
      </c>
      <c r="EQ74">
        <v>50.561999999999998</v>
      </c>
      <c r="ER74">
        <v>50.811999999999998</v>
      </c>
      <c r="ES74">
        <v>51.561999999999998</v>
      </c>
      <c r="ET74">
        <v>1712.79</v>
      </c>
      <c r="EU74">
        <v>40.32</v>
      </c>
      <c r="EV74">
        <v>0</v>
      </c>
      <c r="EW74">
        <v>855.70000004768372</v>
      </c>
      <c r="EX74">
        <v>0</v>
      </c>
      <c r="EY74">
        <v>882.82015999999999</v>
      </c>
      <c r="EZ74">
        <v>-1.702769232009782</v>
      </c>
      <c r="FA74">
        <v>360.68461590244237</v>
      </c>
      <c r="FB74">
        <v>21162.204000000002</v>
      </c>
      <c r="FC74">
        <v>15</v>
      </c>
      <c r="FD74">
        <v>1723147480.5999999</v>
      </c>
      <c r="FE74" t="s">
        <v>514</v>
      </c>
      <c r="FF74">
        <v>1723147480.5999999</v>
      </c>
      <c r="FG74">
        <v>1723147477.5999999</v>
      </c>
      <c r="FH74">
        <v>20</v>
      </c>
      <c r="FI74">
        <v>-0.32300000000000001</v>
      </c>
      <c r="FJ74">
        <v>7.2999999999999995E-2</v>
      </c>
      <c r="FK74">
        <v>-2.4319999999999999</v>
      </c>
      <c r="FL74">
        <v>4.1000000000000002E-2</v>
      </c>
      <c r="FM74">
        <v>405</v>
      </c>
      <c r="FN74">
        <v>16</v>
      </c>
      <c r="FO74">
        <v>0.16</v>
      </c>
      <c r="FP74">
        <v>0.03</v>
      </c>
      <c r="FQ74">
        <v>19.65167245381539</v>
      </c>
      <c r="FR74">
        <v>1.4981221445648589</v>
      </c>
      <c r="FS74">
        <v>0.22235209131334169</v>
      </c>
      <c r="FT74">
        <v>1</v>
      </c>
      <c r="FU74">
        <v>883.24201960784296</v>
      </c>
      <c r="FV74">
        <v>-2.4031221689803721</v>
      </c>
      <c r="FW74">
        <v>0.42967472832894099</v>
      </c>
      <c r="FX74">
        <v>-1</v>
      </c>
      <c r="FY74">
        <v>0.1788811289008497</v>
      </c>
      <c r="FZ74">
        <v>1.000463288905193E-2</v>
      </c>
      <c r="GA74">
        <v>1.5670301590962831E-3</v>
      </c>
      <c r="GB74">
        <v>1</v>
      </c>
      <c r="GC74">
        <v>2</v>
      </c>
      <c r="GD74">
        <v>2</v>
      </c>
      <c r="GE74" t="s">
        <v>428</v>
      </c>
      <c r="GF74">
        <v>3.0019800000000001</v>
      </c>
      <c r="GG74">
        <v>2.6375799999999998</v>
      </c>
      <c r="GH74">
        <v>8.3511500000000002E-2</v>
      </c>
      <c r="GI74">
        <v>9.00619E-2</v>
      </c>
      <c r="GJ74">
        <v>9.9840200000000004E-2</v>
      </c>
      <c r="GK74">
        <v>8.28734E-2</v>
      </c>
      <c r="GL74">
        <v>32440.2</v>
      </c>
      <c r="GM74">
        <v>27645.599999999999</v>
      </c>
      <c r="GN74">
        <v>30769.4</v>
      </c>
      <c r="GO74">
        <v>26562.3</v>
      </c>
      <c r="GP74">
        <v>38856.1</v>
      </c>
      <c r="GQ74">
        <v>36670.400000000001</v>
      </c>
      <c r="GR74">
        <v>43195.9</v>
      </c>
      <c r="GS74">
        <v>40757.599999999999</v>
      </c>
      <c r="GT74">
        <v>1.76908</v>
      </c>
      <c r="GU74">
        <v>2.0356000000000001</v>
      </c>
      <c r="GV74">
        <v>0.123553</v>
      </c>
      <c r="GW74">
        <v>0</v>
      </c>
      <c r="GX74">
        <v>26.938500000000001</v>
      </c>
      <c r="GY74">
        <v>999.9</v>
      </c>
      <c r="GZ74">
        <v>44.6</v>
      </c>
      <c r="HA74">
        <v>35.5</v>
      </c>
      <c r="HB74">
        <v>26.1617</v>
      </c>
      <c r="HC74">
        <v>57.35</v>
      </c>
      <c r="HD74">
        <v>31.975200000000001</v>
      </c>
      <c r="HE74">
        <v>1</v>
      </c>
      <c r="HF74">
        <v>0.32268000000000002</v>
      </c>
      <c r="HG74">
        <v>3.9348700000000001</v>
      </c>
      <c r="HH74">
        <v>20.265699999999999</v>
      </c>
      <c r="HI74">
        <v>5.2364600000000001</v>
      </c>
      <c r="HJ74">
        <v>12.0694</v>
      </c>
      <c r="HK74">
        <v>4.97065</v>
      </c>
      <c r="HL74">
        <v>3.2902999999999998</v>
      </c>
      <c r="HM74">
        <v>9999</v>
      </c>
      <c r="HN74">
        <v>9999</v>
      </c>
      <c r="HO74">
        <v>9999</v>
      </c>
      <c r="HP74">
        <v>335.7</v>
      </c>
      <c r="HQ74">
        <v>1.8734900000000001</v>
      </c>
      <c r="HR74">
        <v>1.86968</v>
      </c>
      <c r="HS74">
        <v>1.86826</v>
      </c>
      <c r="HT74">
        <v>1.8688800000000001</v>
      </c>
      <c r="HU74">
        <v>1.8642300000000001</v>
      </c>
      <c r="HV74">
        <v>1.86615</v>
      </c>
      <c r="HW74">
        <v>1.86554</v>
      </c>
      <c r="HX74">
        <v>1.87252</v>
      </c>
      <c r="HY74">
        <v>5</v>
      </c>
      <c r="HZ74">
        <v>0</v>
      </c>
      <c r="IA74">
        <v>0</v>
      </c>
      <c r="IB74">
        <v>0</v>
      </c>
      <c r="IC74" t="s">
        <v>429</v>
      </c>
      <c r="ID74" t="s">
        <v>430</v>
      </c>
      <c r="IE74" t="s">
        <v>431</v>
      </c>
      <c r="IF74" t="s">
        <v>431</v>
      </c>
      <c r="IG74" t="s">
        <v>431</v>
      </c>
      <c r="IH74" t="s">
        <v>431</v>
      </c>
      <c r="II74">
        <v>0</v>
      </c>
      <c r="IJ74">
        <v>100</v>
      </c>
      <c r="IK74">
        <v>100</v>
      </c>
      <c r="IL74">
        <v>-2.4319999999999999</v>
      </c>
      <c r="IM74">
        <v>4.1000000000000002E-2</v>
      </c>
      <c r="IN74">
        <v>-2.1096999999999748</v>
      </c>
      <c r="IO74">
        <v>0</v>
      </c>
      <c r="IP74">
        <v>0</v>
      </c>
      <c r="IQ74">
        <v>0</v>
      </c>
      <c r="IR74">
        <v>-3.2028000000000389E-2</v>
      </c>
      <c r="IS74">
        <v>0</v>
      </c>
      <c r="IT74">
        <v>0</v>
      </c>
      <c r="IU74">
        <v>0</v>
      </c>
      <c r="IV74">
        <v>-1</v>
      </c>
      <c r="IW74">
        <v>-1</v>
      </c>
      <c r="IX74">
        <v>-1</v>
      </c>
      <c r="IY74">
        <v>-1</v>
      </c>
      <c r="IZ74">
        <v>13.9</v>
      </c>
      <c r="JA74">
        <v>19.899999999999999</v>
      </c>
      <c r="JB74">
        <v>0.98510699999999995</v>
      </c>
      <c r="JC74">
        <v>2.5549300000000001</v>
      </c>
      <c r="JD74">
        <v>1.64673</v>
      </c>
      <c r="JE74">
        <v>2.3339799999999999</v>
      </c>
      <c r="JF74">
        <v>1.5466299999999999</v>
      </c>
      <c r="JG74">
        <v>2.32056</v>
      </c>
      <c r="JH74">
        <v>38.378999999999998</v>
      </c>
      <c r="JI74">
        <v>14.8588</v>
      </c>
      <c r="JJ74">
        <v>18</v>
      </c>
      <c r="JK74">
        <v>394.37900000000002</v>
      </c>
      <c r="JL74">
        <v>648.28899999999999</v>
      </c>
      <c r="JM74">
        <v>21.3416</v>
      </c>
      <c r="JN74">
        <v>31.436699999999998</v>
      </c>
      <c r="JO74">
        <v>30.000599999999999</v>
      </c>
      <c r="JP74">
        <v>31.543700000000001</v>
      </c>
      <c r="JQ74">
        <v>31.549700000000001</v>
      </c>
      <c r="JR74">
        <v>19.7102</v>
      </c>
      <c r="JS74">
        <v>38.619700000000002</v>
      </c>
      <c r="JT74">
        <v>0</v>
      </c>
      <c r="JU74">
        <v>21.362400000000001</v>
      </c>
      <c r="JV74">
        <v>405</v>
      </c>
      <c r="JW74">
        <v>16.329899999999999</v>
      </c>
      <c r="JX74">
        <v>98.504300000000001</v>
      </c>
      <c r="JY74">
        <v>96.161900000000003</v>
      </c>
    </row>
    <row r="75" spans="1:285" x14ac:dyDescent="0.35">
      <c r="A75">
        <v>14</v>
      </c>
      <c r="B75">
        <v>1723148057.5999999</v>
      </c>
      <c r="C75">
        <v>23033.599999904629</v>
      </c>
      <c r="D75" t="s">
        <v>515</v>
      </c>
      <c r="E75" t="s">
        <v>516</v>
      </c>
      <c r="F75" t="s">
        <v>420</v>
      </c>
      <c r="G75" t="s">
        <v>439</v>
      </c>
      <c r="H75" t="s">
        <v>434</v>
      </c>
      <c r="I75" t="s">
        <v>423</v>
      </c>
      <c r="J75">
        <v>1723148057.5999999</v>
      </c>
      <c r="K75">
        <f t="shared" si="138"/>
        <v>7.908857356531445E-3</v>
      </c>
      <c r="L75">
        <f t="shared" si="139"/>
        <v>7.9088573565314455</v>
      </c>
      <c r="M75">
        <f t="shared" si="140"/>
        <v>31.833055570072453</v>
      </c>
      <c r="N75">
        <f t="shared" si="141"/>
        <v>353.11399999999998</v>
      </c>
      <c r="O75">
        <f t="shared" si="142"/>
        <v>237.59095887331401</v>
      </c>
      <c r="P75">
        <f t="shared" si="143"/>
        <v>23.537159297797235</v>
      </c>
      <c r="Q75">
        <f t="shared" si="144"/>
        <v>34.9815519399206</v>
      </c>
      <c r="R75">
        <f t="shared" si="145"/>
        <v>0.52556321474806045</v>
      </c>
      <c r="S75">
        <f t="shared" si="146"/>
        <v>2.2427766164393792</v>
      </c>
      <c r="T75">
        <f t="shared" si="147"/>
        <v>0.46552919594771397</v>
      </c>
      <c r="U75">
        <f t="shared" si="148"/>
        <v>0.2957761141551335</v>
      </c>
      <c r="V75">
        <f t="shared" si="149"/>
        <v>282.89798074774149</v>
      </c>
      <c r="W75">
        <f t="shared" si="150"/>
        <v>28.564053889493113</v>
      </c>
      <c r="X75">
        <f t="shared" si="151"/>
        <v>29.052099999999999</v>
      </c>
      <c r="Y75">
        <f t="shared" si="152"/>
        <v>4.0339135288510208</v>
      </c>
      <c r="Z75">
        <f t="shared" si="153"/>
        <v>59.606147425308329</v>
      </c>
      <c r="AA75">
        <f t="shared" si="154"/>
        <v>2.40558723610933</v>
      </c>
      <c r="AB75">
        <f t="shared" si="155"/>
        <v>4.0358039229489533</v>
      </c>
      <c r="AC75">
        <f t="shared" si="156"/>
        <v>1.6283262927416908</v>
      </c>
      <c r="AD75">
        <f t="shared" si="157"/>
        <v>-348.78060942303671</v>
      </c>
      <c r="AE75">
        <f t="shared" si="158"/>
        <v>0.97939184085825171</v>
      </c>
      <c r="AF75">
        <f t="shared" si="159"/>
        <v>9.6193276528453428E-2</v>
      </c>
      <c r="AG75">
        <f t="shared" si="160"/>
        <v>-64.807043557908486</v>
      </c>
      <c r="AH75">
        <v>0</v>
      </c>
      <c r="AI75">
        <v>0</v>
      </c>
      <c r="AJ75">
        <f t="shared" si="161"/>
        <v>1</v>
      </c>
      <c r="AK75">
        <f t="shared" si="162"/>
        <v>0</v>
      </c>
      <c r="AL75">
        <f t="shared" si="163"/>
        <v>51914.218509728438</v>
      </c>
      <c r="AM75" t="s">
        <v>424</v>
      </c>
      <c r="AN75">
        <v>0</v>
      </c>
      <c r="AO75">
        <v>0</v>
      </c>
      <c r="AP75">
        <v>0</v>
      </c>
      <c r="AQ75" t="e">
        <f t="shared" si="164"/>
        <v>#DIV/0!</v>
      </c>
      <c r="AR75">
        <v>-1</v>
      </c>
      <c r="AS75" t="s">
        <v>517</v>
      </c>
      <c r="AT75">
        <v>10173.299999999999</v>
      </c>
      <c r="AU75">
        <v>927.84156000000007</v>
      </c>
      <c r="AV75">
        <v>1504.542183554317</v>
      </c>
      <c r="AW75">
        <f t="shared" si="165"/>
        <v>0.38330638373456871</v>
      </c>
      <c r="AX75">
        <v>0.5</v>
      </c>
      <c r="AY75">
        <f t="shared" si="166"/>
        <v>1477.8620998692961</v>
      </c>
      <c r="AZ75">
        <f t="shared" si="167"/>
        <v>31.833055570072453</v>
      </c>
      <c r="BA75">
        <f t="shared" si="168"/>
        <v>283.23698857963797</v>
      </c>
      <c r="BB75">
        <f t="shared" si="169"/>
        <v>2.2216589472709429E-2</v>
      </c>
      <c r="BC75">
        <f t="shared" si="170"/>
        <v>-1</v>
      </c>
      <c r="BD75" t="e">
        <f t="shared" si="171"/>
        <v>#DIV/0!</v>
      </c>
      <c r="BE75" t="s">
        <v>424</v>
      </c>
      <c r="BF75">
        <v>0</v>
      </c>
      <c r="BG75" t="e">
        <f t="shared" si="172"/>
        <v>#DIV/0!</v>
      </c>
      <c r="BH75" t="e">
        <f t="shared" si="173"/>
        <v>#DIV/0!</v>
      </c>
      <c r="BI75" t="e">
        <f t="shared" si="174"/>
        <v>#DIV/0!</v>
      </c>
      <c r="BJ75" t="e">
        <f t="shared" si="175"/>
        <v>#DIV/0!</v>
      </c>
      <c r="BK75">
        <f t="shared" si="176"/>
        <v>0.38330638373456871</v>
      </c>
      <c r="BL75" t="e">
        <f t="shared" si="177"/>
        <v>#DIV/0!</v>
      </c>
      <c r="BM75" t="e">
        <f t="shared" si="178"/>
        <v>#DIV/0!</v>
      </c>
      <c r="BN75" t="e">
        <f t="shared" si="179"/>
        <v>#DIV/0!</v>
      </c>
      <c r="BO75">
        <v>580</v>
      </c>
      <c r="BP75">
        <v>290.00000000000011</v>
      </c>
      <c r="BQ75">
        <v>1351.5</v>
      </c>
      <c r="BR75">
        <v>115</v>
      </c>
      <c r="BS75">
        <v>10173.299999999999</v>
      </c>
      <c r="BT75">
        <v>1350.28</v>
      </c>
      <c r="BU75">
        <v>1.22</v>
      </c>
      <c r="BV75">
        <v>300.00000000000011</v>
      </c>
      <c r="BW75">
        <v>24.1</v>
      </c>
      <c r="BX75">
        <v>1504.542183554317</v>
      </c>
      <c r="BY75">
        <v>2.1446613707720692</v>
      </c>
      <c r="BZ75">
        <v>-156.9355251178979</v>
      </c>
      <c r="CA75">
        <v>1.9391855218032219</v>
      </c>
      <c r="CB75">
        <v>0.99574302114700397</v>
      </c>
      <c r="CC75">
        <v>-6.9519339265850964E-3</v>
      </c>
      <c r="CD75">
        <v>289.99999999999989</v>
      </c>
      <c r="CE75">
        <v>1349.85</v>
      </c>
      <c r="CF75">
        <v>705</v>
      </c>
      <c r="CG75">
        <v>10140.6</v>
      </c>
      <c r="CH75">
        <v>1349.78</v>
      </c>
      <c r="CI75">
        <v>7.0000000000000007E-2</v>
      </c>
      <c r="CW75">
        <f t="shared" si="180"/>
        <v>1757.92</v>
      </c>
      <c r="CX75">
        <f t="shared" si="181"/>
        <v>1477.8620998692961</v>
      </c>
      <c r="CY75">
        <f t="shared" si="182"/>
        <v>0.84068791518914177</v>
      </c>
      <c r="CZ75">
        <f t="shared" si="183"/>
        <v>0.16092767631504362</v>
      </c>
      <c r="DA75">
        <v>6</v>
      </c>
      <c r="DB75">
        <v>0.5</v>
      </c>
      <c r="DC75" t="s">
        <v>426</v>
      </c>
      <c r="DD75">
        <v>2</v>
      </c>
      <c r="DE75">
        <v>1723148057.5999999</v>
      </c>
      <c r="DF75">
        <v>353.11399999999998</v>
      </c>
      <c r="DG75">
        <v>405.05799999999999</v>
      </c>
      <c r="DH75">
        <v>24.282699999999998</v>
      </c>
      <c r="DI75">
        <v>12.706300000000001</v>
      </c>
      <c r="DJ75">
        <v>355.20800000000003</v>
      </c>
      <c r="DK75">
        <v>24.276700000000002</v>
      </c>
      <c r="DL75">
        <v>399.959</v>
      </c>
      <c r="DM75">
        <v>98.965900000000005</v>
      </c>
      <c r="DN75">
        <v>9.9987900000000005E-2</v>
      </c>
      <c r="DO75">
        <v>29.060199999999998</v>
      </c>
      <c r="DP75">
        <v>29.052099999999999</v>
      </c>
      <c r="DQ75">
        <v>999.9</v>
      </c>
      <c r="DR75">
        <v>0</v>
      </c>
      <c r="DS75">
        <v>0</v>
      </c>
      <c r="DT75">
        <v>9988.1200000000008</v>
      </c>
      <c r="DU75">
        <v>0</v>
      </c>
      <c r="DV75">
        <v>1680.61</v>
      </c>
      <c r="DW75">
        <v>-52.281799999999997</v>
      </c>
      <c r="DX75">
        <v>361.56799999999998</v>
      </c>
      <c r="DY75">
        <v>410.27100000000002</v>
      </c>
      <c r="DZ75">
        <v>11.611000000000001</v>
      </c>
      <c r="EA75">
        <v>405.05799999999999</v>
      </c>
      <c r="EB75">
        <v>12.706300000000001</v>
      </c>
      <c r="EC75">
        <v>2.40659</v>
      </c>
      <c r="ED75">
        <v>1.25749</v>
      </c>
      <c r="EE75">
        <v>20.408200000000001</v>
      </c>
      <c r="EF75">
        <v>10.3001</v>
      </c>
      <c r="EG75">
        <v>1757.92</v>
      </c>
      <c r="EH75">
        <v>0.97700600000000004</v>
      </c>
      <c r="EI75">
        <v>2.2994299999999999E-2</v>
      </c>
      <c r="EJ75">
        <v>0</v>
      </c>
      <c r="EK75">
        <v>927.17899999999997</v>
      </c>
      <c r="EL75">
        <v>5.0001899999999999</v>
      </c>
      <c r="EM75">
        <v>22111.3</v>
      </c>
      <c r="EN75">
        <v>15757.4</v>
      </c>
      <c r="EO75">
        <v>49</v>
      </c>
      <c r="EP75">
        <v>51.125</v>
      </c>
      <c r="EQ75">
        <v>49.686999999999998</v>
      </c>
      <c r="ER75">
        <v>50.875</v>
      </c>
      <c r="ES75">
        <v>51.125</v>
      </c>
      <c r="ET75">
        <v>1712.61</v>
      </c>
      <c r="EU75">
        <v>40.31</v>
      </c>
      <c r="EV75">
        <v>0</v>
      </c>
      <c r="EW75">
        <v>607.30000019073486</v>
      </c>
      <c r="EX75">
        <v>0</v>
      </c>
      <c r="EY75">
        <v>927.84156000000007</v>
      </c>
      <c r="EZ75">
        <v>-3.851846139460875</v>
      </c>
      <c r="FA75">
        <v>-1318.8384600307129</v>
      </c>
      <c r="FB75">
        <v>22191.556</v>
      </c>
      <c r="FC75">
        <v>15</v>
      </c>
      <c r="FD75">
        <v>1723148084.5999999</v>
      </c>
      <c r="FE75" t="s">
        <v>518</v>
      </c>
      <c r="FF75">
        <v>1723148080.5999999</v>
      </c>
      <c r="FG75">
        <v>1723148084.5999999</v>
      </c>
      <c r="FH75">
        <v>21</v>
      </c>
      <c r="FI75">
        <v>0.33800000000000002</v>
      </c>
      <c r="FJ75">
        <v>-3.5000000000000003E-2</v>
      </c>
      <c r="FK75">
        <v>-2.0939999999999999</v>
      </c>
      <c r="FL75">
        <v>6.0000000000000001E-3</v>
      </c>
      <c r="FM75">
        <v>405</v>
      </c>
      <c r="FN75">
        <v>13</v>
      </c>
      <c r="FO75">
        <v>0.04</v>
      </c>
      <c r="FP75">
        <v>0.01</v>
      </c>
      <c r="FQ75">
        <v>32.19890869452545</v>
      </c>
      <c r="FR75">
        <v>-0.82125205844741045</v>
      </c>
      <c r="FS75">
        <v>0.12604136063053711</v>
      </c>
      <c r="FT75">
        <v>1</v>
      </c>
      <c r="FU75">
        <v>928.46864000000005</v>
      </c>
      <c r="FV75">
        <v>-4.5613637462740098</v>
      </c>
      <c r="FW75">
        <v>0.69259421770615615</v>
      </c>
      <c r="FX75">
        <v>-1</v>
      </c>
      <c r="FY75">
        <v>0.53883778855648246</v>
      </c>
      <c r="FZ75">
        <v>-3.6301252055165177E-2</v>
      </c>
      <c r="GA75">
        <v>5.5119303609411953E-3</v>
      </c>
      <c r="GB75">
        <v>1</v>
      </c>
      <c r="GC75">
        <v>2</v>
      </c>
      <c r="GD75">
        <v>2</v>
      </c>
      <c r="GE75" t="s">
        <v>428</v>
      </c>
      <c r="GF75">
        <v>3.0010300000000001</v>
      </c>
      <c r="GG75">
        <v>2.63754</v>
      </c>
      <c r="GH75">
        <v>7.9651299999999994E-2</v>
      </c>
      <c r="GI75">
        <v>8.9638399999999993E-2</v>
      </c>
      <c r="GJ75">
        <v>0.108457</v>
      </c>
      <c r="GK75">
        <v>6.7698599999999998E-2</v>
      </c>
      <c r="GL75">
        <v>32419.599999999999</v>
      </c>
      <c r="GM75">
        <v>27558.5</v>
      </c>
      <c r="GN75">
        <v>30626.9</v>
      </c>
      <c r="GO75">
        <v>26474.799999999999</v>
      </c>
      <c r="GP75">
        <v>38316.699999999997</v>
      </c>
      <c r="GQ75">
        <v>37164.400000000001</v>
      </c>
      <c r="GR75">
        <v>43006</v>
      </c>
      <c r="GS75">
        <v>40636.1</v>
      </c>
      <c r="GT75">
        <v>1.7599499999999999</v>
      </c>
      <c r="GU75">
        <v>1.99705</v>
      </c>
      <c r="GV75">
        <v>-4.8264899999999999E-2</v>
      </c>
      <c r="GW75">
        <v>0</v>
      </c>
      <c r="GX75">
        <v>29.838200000000001</v>
      </c>
      <c r="GY75">
        <v>999.9</v>
      </c>
      <c r="GZ75">
        <v>45.3</v>
      </c>
      <c r="HA75">
        <v>35.700000000000003</v>
      </c>
      <c r="HB75">
        <v>26.874500000000001</v>
      </c>
      <c r="HC75">
        <v>59.25</v>
      </c>
      <c r="HD75">
        <v>31.822900000000001</v>
      </c>
      <c r="HE75">
        <v>1</v>
      </c>
      <c r="HF75">
        <v>0.50490599999999997</v>
      </c>
      <c r="HG75">
        <v>5.8099299999999996</v>
      </c>
      <c r="HH75">
        <v>20.208200000000001</v>
      </c>
      <c r="HI75">
        <v>5.2354099999999999</v>
      </c>
      <c r="HJ75">
        <v>12.069800000000001</v>
      </c>
      <c r="HK75">
        <v>4.9698000000000002</v>
      </c>
      <c r="HL75">
        <v>3.2905500000000001</v>
      </c>
      <c r="HM75">
        <v>9999</v>
      </c>
      <c r="HN75">
        <v>9999</v>
      </c>
      <c r="HO75">
        <v>9999</v>
      </c>
      <c r="HP75">
        <v>335.9</v>
      </c>
      <c r="HQ75">
        <v>1.87347</v>
      </c>
      <c r="HR75">
        <v>1.8696600000000001</v>
      </c>
      <c r="HS75">
        <v>1.86829</v>
      </c>
      <c r="HT75">
        <v>1.86883</v>
      </c>
      <c r="HU75">
        <v>1.8641700000000001</v>
      </c>
      <c r="HV75">
        <v>1.8661399999999999</v>
      </c>
      <c r="HW75">
        <v>1.8654999999999999</v>
      </c>
      <c r="HX75">
        <v>1.8725000000000001</v>
      </c>
      <c r="HY75">
        <v>5</v>
      </c>
      <c r="HZ75">
        <v>0</v>
      </c>
      <c r="IA75">
        <v>0</v>
      </c>
      <c r="IB75">
        <v>0</v>
      </c>
      <c r="IC75" t="s">
        <v>429</v>
      </c>
      <c r="ID75" t="s">
        <v>430</v>
      </c>
      <c r="IE75" t="s">
        <v>431</v>
      </c>
      <c r="IF75" t="s">
        <v>431</v>
      </c>
      <c r="IG75" t="s">
        <v>431</v>
      </c>
      <c r="IH75" t="s">
        <v>431</v>
      </c>
      <c r="II75">
        <v>0</v>
      </c>
      <c r="IJ75">
        <v>100</v>
      </c>
      <c r="IK75">
        <v>100</v>
      </c>
      <c r="IL75">
        <v>-2.0939999999999999</v>
      </c>
      <c r="IM75">
        <v>6.0000000000000001E-3</v>
      </c>
      <c r="IN75">
        <v>-2.4321999999999662</v>
      </c>
      <c r="IO75">
        <v>0</v>
      </c>
      <c r="IP75">
        <v>0</v>
      </c>
      <c r="IQ75">
        <v>0</v>
      </c>
      <c r="IR75">
        <v>4.0604999999999343E-2</v>
      </c>
      <c r="IS75">
        <v>0</v>
      </c>
      <c r="IT75">
        <v>0</v>
      </c>
      <c r="IU75">
        <v>0</v>
      </c>
      <c r="IV75">
        <v>-1</v>
      </c>
      <c r="IW75">
        <v>-1</v>
      </c>
      <c r="IX75">
        <v>-1</v>
      </c>
      <c r="IY75">
        <v>-1</v>
      </c>
      <c r="IZ75">
        <v>9.6</v>
      </c>
      <c r="JA75">
        <v>9.6999999999999993</v>
      </c>
      <c r="JB75">
        <v>0.98388699999999996</v>
      </c>
      <c r="JC75">
        <v>2.5415000000000001</v>
      </c>
      <c r="JD75">
        <v>1.64673</v>
      </c>
      <c r="JE75">
        <v>2.33521</v>
      </c>
      <c r="JF75">
        <v>1.5466299999999999</v>
      </c>
      <c r="JG75">
        <v>2.3730500000000001</v>
      </c>
      <c r="JH75">
        <v>38.870399999999997</v>
      </c>
      <c r="JI75">
        <v>14.6661</v>
      </c>
      <c r="JJ75">
        <v>18</v>
      </c>
      <c r="JK75">
        <v>399.065</v>
      </c>
      <c r="JL75">
        <v>633.37099999999998</v>
      </c>
      <c r="JM75">
        <v>22.886399999999998</v>
      </c>
      <c r="JN75">
        <v>33.502099999999999</v>
      </c>
      <c r="JO75">
        <v>30.001899999999999</v>
      </c>
      <c r="JP75">
        <v>33.235500000000002</v>
      </c>
      <c r="JQ75">
        <v>33.213900000000002</v>
      </c>
      <c r="JR75">
        <v>19.680199999999999</v>
      </c>
      <c r="JS75">
        <v>50.1248</v>
      </c>
      <c r="JT75">
        <v>0</v>
      </c>
      <c r="JU75">
        <v>22.8445</v>
      </c>
      <c r="JV75">
        <v>405</v>
      </c>
      <c r="JW75">
        <v>12.7826</v>
      </c>
      <c r="JX75">
        <v>98.061599999999999</v>
      </c>
      <c r="JY75">
        <v>95.863500000000002</v>
      </c>
    </row>
    <row r="76" spans="1:285" x14ac:dyDescent="0.35">
      <c r="A76">
        <v>14</v>
      </c>
      <c r="B76">
        <v>1723148653.0999999</v>
      </c>
      <c r="C76">
        <v>23629.099999904629</v>
      </c>
      <c r="D76" t="s">
        <v>519</v>
      </c>
      <c r="E76" t="s">
        <v>520</v>
      </c>
      <c r="F76" t="s">
        <v>420</v>
      </c>
      <c r="G76" t="s">
        <v>448</v>
      </c>
      <c r="H76" t="s">
        <v>422</v>
      </c>
      <c r="I76" t="s">
        <v>423</v>
      </c>
      <c r="J76">
        <v>1723148653.0999999</v>
      </c>
      <c r="K76">
        <f t="shared" si="138"/>
        <v>4.2237403885332907E-3</v>
      </c>
      <c r="L76">
        <f t="shared" si="139"/>
        <v>4.2237403885332911</v>
      </c>
      <c r="M76">
        <f t="shared" si="140"/>
        <v>23.026039206259917</v>
      </c>
      <c r="N76">
        <f t="shared" si="141"/>
        <v>368.05099999999999</v>
      </c>
      <c r="O76">
        <f t="shared" si="142"/>
        <v>202.52842747666921</v>
      </c>
      <c r="P76">
        <f t="shared" si="143"/>
        <v>20.06982574687061</v>
      </c>
      <c r="Q76">
        <f t="shared" si="144"/>
        <v>36.472506738899199</v>
      </c>
      <c r="R76">
        <f t="shared" si="145"/>
        <v>0.24637196483055845</v>
      </c>
      <c r="S76">
        <f t="shared" si="146"/>
        <v>2.2509840124929905</v>
      </c>
      <c r="T76">
        <f t="shared" si="147"/>
        <v>0.23231155803669501</v>
      </c>
      <c r="U76">
        <f t="shared" si="148"/>
        <v>0.14639108444979132</v>
      </c>
      <c r="V76">
        <f t="shared" si="149"/>
        <v>282.91074874775296</v>
      </c>
      <c r="W76">
        <f t="shared" si="150"/>
        <v>28.740853550727628</v>
      </c>
      <c r="X76">
        <f t="shared" si="151"/>
        <v>28.9983</v>
      </c>
      <c r="Y76">
        <f t="shared" si="152"/>
        <v>4.0213771611564875</v>
      </c>
      <c r="Z76">
        <f t="shared" si="153"/>
        <v>59.948859921076803</v>
      </c>
      <c r="AA76">
        <f t="shared" si="154"/>
        <v>2.27692667616448</v>
      </c>
      <c r="AB76">
        <f t="shared" si="155"/>
        <v>3.7981150586717973</v>
      </c>
      <c r="AC76">
        <f t="shared" si="156"/>
        <v>1.7444504849920075</v>
      </c>
      <c r="AD76">
        <f t="shared" si="157"/>
        <v>-186.26695113431813</v>
      </c>
      <c r="AE76">
        <f t="shared" si="158"/>
        <v>-119.35269175517693</v>
      </c>
      <c r="AF76">
        <f t="shared" si="159"/>
        <v>-11.616155700130424</v>
      </c>
      <c r="AG76">
        <f t="shared" si="160"/>
        <v>-34.325049841872541</v>
      </c>
      <c r="AH76">
        <v>0</v>
      </c>
      <c r="AI76">
        <v>0</v>
      </c>
      <c r="AJ76">
        <f t="shared" si="161"/>
        <v>1</v>
      </c>
      <c r="AK76">
        <f t="shared" si="162"/>
        <v>0</v>
      </c>
      <c r="AL76">
        <f t="shared" si="163"/>
        <v>52364.058677920591</v>
      </c>
      <c r="AM76" t="s">
        <v>424</v>
      </c>
      <c r="AN76">
        <v>0</v>
      </c>
      <c r="AO76">
        <v>0</v>
      </c>
      <c r="AP76">
        <v>0</v>
      </c>
      <c r="AQ76" t="e">
        <f t="shared" si="164"/>
        <v>#DIV/0!</v>
      </c>
      <c r="AR76">
        <v>-1</v>
      </c>
      <c r="AS76" t="s">
        <v>521</v>
      </c>
      <c r="AT76">
        <v>10242.9</v>
      </c>
      <c r="AU76">
        <v>871.40963999999997</v>
      </c>
      <c r="AV76">
        <v>1366.99643506384</v>
      </c>
      <c r="AW76">
        <f t="shared" si="165"/>
        <v>0.36253700620711249</v>
      </c>
      <c r="AX76">
        <v>0.5</v>
      </c>
      <c r="AY76">
        <f t="shared" si="166"/>
        <v>1477.9292998693022</v>
      </c>
      <c r="AZ76">
        <f t="shared" si="167"/>
        <v>23.026039206259917</v>
      </c>
      <c r="BA76">
        <f t="shared" si="168"/>
        <v>267.9020318801953</v>
      </c>
      <c r="BB76">
        <f t="shared" si="169"/>
        <v>1.6256555173772259E-2</v>
      </c>
      <c r="BC76">
        <f t="shared" si="170"/>
        <v>-1</v>
      </c>
      <c r="BD76" t="e">
        <f t="shared" si="171"/>
        <v>#DIV/0!</v>
      </c>
      <c r="BE76" t="s">
        <v>424</v>
      </c>
      <c r="BF76">
        <v>0</v>
      </c>
      <c r="BG76" t="e">
        <f t="shared" si="172"/>
        <v>#DIV/0!</v>
      </c>
      <c r="BH76" t="e">
        <f t="shared" si="173"/>
        <v>#DIV/0!</v>
      </c>
      <c r="BI76" t="e">
        <f t="shared" si="174"/>
        <v>#DIV/0!</v>
      </c>
      <c r="BJ76" t="e">
        <f t="shared" si="175"/>
        <v>#DIV/0!</v>
      </c>
      <c r="BK76">
        <f t="shared" si="176"/>
        <v>0.36253700620711249</v>
      </c>
      <c r="BL76" t="e">
        <f t="shared" si="177"/>
        <v>#DIV/0!</v>
      </c>
      <c r="BM76" t="e">
        <f t="shared" si="178"/>
        <v>#DIV/0!</v>
      </c>
      <c r="BN76" t="e">
        <f t="shared" si="179"/>
        <v>#DIV/0!</v>
      </c>
      <c r="BO76">
        <v>581</v>
      </c>
      <c r="BP76">
        <v>290.00000000000011</v>
      </c>
      <c r="BQ76">
        <v>1241.6600000000001</v>
      </c>
      <c r="BR76">
        <v>145</v>
      </c>
      <c r="BS76">
        <v>10242.9</v>
      </c>
      <c r="BT76">
        <v>1240.3599999999999</v>
      </c>
      <c r="BU76">
        <v>1.3</v>
      </c>
      <c r="BV76">
        <v>300.00000000000011</v>
      </c>
      <c r="BW76">
        <v>24</v>
      </c>
      <c r="BX76">
        <v>1366.99643506384</v>
      </c>
      <c r="BY76">
        <v>2.2942701757836499</v>
      </c>
      <c r="BZ76">
        <v>-129.70790843044301</v>
      </c>
      <c r="CA76">
        <v>2.0898783251647459</v>
      </c>
      <c r="CB76">
        <v>0.99278358154316226</v>
      </c>
      <c r="CC76">
        <v>-7.0020800889877659E-3</v>
      </c>
      <c r="CD76">
        <v>289.99999999999989</v>
      </c>
      <c r="CE76">
        <v>1250.4100000000001</v>
      </c>
      <c r="CF76">
        <v>885</v>
      </c>
      <c r="CG76">
        <v>10210.700000000001</v>
      </c>
      <c r="CH76">
        <v>1239.97</v>
      </c>
      <c r="CI76">
        <v>10.44</v>
      </c>
      <c r="CW76">
        <f t="shared" si="180"/>
        <v>1758</v>
      </c>
      <c r="CX76">
        <f t="shared" si="181"/>
        <v>1477.9292998693022</v>
      </c>
      <c r="CY76">
        <f t="shared" si="182"/>
        <v>0.84068788388469973</v>
      </c>
      <c r="CZ76">
        <f t="shared" si="183"/>
        <v>0.1609276158974704</v>
      </c>
      <c r="DA76">
        <v>6</v>
      </c>
      <c r="DB76">
        <v>0.5</v>
      </c>
      <c r="DC76" t="s">
        <v>426</v>
      </c>
      <c r="DD76">
        <v>2</v>
      </c>
      <c r="DE76">
        <v>1723148653.0999999</v>
      </c>
      <c r="DF76">
        <v>368.05099999999999</v>
      </c>
      <c r="DG76">
        <v>404.93</v>
      </c>
      <c r="DH76">
        <v>22.976900000000001</v>
      </c>
      <c r="DI76">
        <v>16.785499999999999</v>
      </c>
      <c r="DJ76">
        <v>370.21300000000002</v>
      </c>
      <c r="DK76">
        <v>22.921900000000001</v>
      </c>
      <c r="DL76">
        <v>399.91199999999998</v>
      </c>
      <c r="DM76">
        <v>98.996399999999994</v>
      </c>
      <c r="DN76">
        <v>9.9939200000000006E-2</v>
      </c>
      <c r="DO76">
        <v>28.014800000000001</v>
      </c>
      <c r="DP76">
        <v>28.9983</v>
      </c>
      <c r="DQ76">
        <v>999.9</v>
      </c>
      <c r="DR76">
        <v>0</v>
      </c>
      <c r="DS76">
        <v>0</v>
      </c>
      <c r="DT76">
        <v>10038.799999999999</v>
      </c>
      <c r="DU76">
        <v>0</v>
      </c>
      <c r="DV76">
        <v>983.44200000000001</v>
      </c>
      <c r="DW76">
        <v>-36.811399999999999</v>
      </c>
      <c r="DX76">
        <v>376.75700000000001</v>
      </c>
      <c r="DY76">
        <v>411.84300000000002</v>
      </c>
      <c r="DZ76">
        <v>6.1420399999999997</v>
      </c>
      <c r="EA76">
        <v>404.93</v>
      </c>
      <c r="EB76">
        <v>16.785499999999999</v>
      </c>
      <c r="EC76">
        <v>2.2697500000000002</v>
      </c>
      <c r="ED76">
        <v>1.66171</v>
      </c>
      <c r="EE76">
        <v>19.4633</v>
      </c>
      <c r="EF76">
        <v>14.5433</v>
      </c>
      <c r="EG76">
        <v>1758</v>
      </c>
      <c r="EH76">
        <v>0.97700600000000004</v>
      </c>
      <c r="EI76">
        <v>2.2993699999999999E-2</v>
      </c>
      <c r="EJ76">
        <v>0</v>
      </c>
      <c r="EK76">
        <v>870.53499999999997</v>
      </c>
      <c r="EL76">
        <v>5.0001899999999999</v>
      </c>
      <c r="EM76">
        <v>19393.5</v>
      </c>
      <c r="EN76">
        <v>15758.2</v>
      </c>
      <c r="EO76">
        <v>46.686999999999998</v>
      </c>
      <c r="EP76">
        <v>48.625</v>
      </c>
      <c r="EQ76">
        <v>47.5</v>
      </c>
      <c r="ER76">
        <v>48.125</v>
      </c>
      <c r="ES76">
        <v>48.875</v>
      </c>
      <c r="ET76">
        <v>1712.69</v>
      </c>
      <c r="EU76">
        <v>40.31</v>
      </c>
      <c r="EV76">
        <v>0</v>
      </c>
      <c r="EW76">
        <v>595.10000014305115</v>
      </c>
      <c r="EX76">
        <v>0</v>
      </c>
      <c r="EY76">
        <v>871.40963999999997</v>
      </c>
      <c r="EZ76">
        <v>-2.734461542308543</v>
      </c>
      <c r="FA76">
        <v>-1337.300001388958</v>
      </c>
      <c r="FB76">
        <v>19366.684000000001</v>
      </c>
      <c r="FC76">
        <v>15</v>
      </c>
      <c r="FD76">
        <v>1723148680.0999999</v>
      </c>
      <c r="FE76" t="s">
        <v>522</v>
      </c>
      <c r="FF76">
        <v>1723148680.0999999</v>
      </c>
      <c r="FG76">
        <v>1723148678.0999999</v>
      </c>
      <c r="FH76">
        <v>22</v>
      </c>
      <c r="FI76">
        <v>-6.8000000000000005E-2</v>
      </c>
      <c r="FJ76">
        <v>4.9000000000000002E-2</v>
      </c>
      <c r="FK76">
        <v>-2.1619999999999999</v>
      </c>
      <c r="FL76">
        <v>5.5E-2</v>
      </c>
      <c r="FM76">
        <v>405</v>
      </c>
      <c r="FN76">
        <v>17</v>
      </c>
      <c r="FO76">
        <v>0.03</v>
      </c>
      <c r="FP76">
        <v>0.01</v>
      </c>
      <c r="FQ76">
        <v>23.233142323511871</v>
      </c>
      <c r="FR76">
        <v>-0.6487706318360158</v>
      </c>
      <c r="FS76">
        <v>0.1011792448122889</v>
      </c>
      <c r="FT76">
        <v>1</v>
      </c>
      <c r="FU76">
        <v>871.94494117647059</v>
      </c>
      <c r="FV76">
        <v>-3.548280542234874</v>
      </c>
      <c r="FW76">
        <v>0.5949899129731463</v>
      </c>
      <c r="FX76">
        <v>-1</v>
      </c>
      <c r="FY76">
        <v>0.24756819511138331</v>
      </c>
      <c r="FZ76">
        <v>-2.151184910262215E-2</v>
      </c>
      <c r="GA76">
        <v>3.2725455779851541E-3</v>
      </c>
      <c r="GB76">
        <v>1</v>
      </c>
      <c r="GC76">
        <v>2</v>
      </c>
      <c r="GD76">
        <v>2</v>
      </c>
      <c r="GE76" t="s">
        <v>428</v>
      </c>
      <c r="GF76">
        <v>3.0017200000000002</v>
      </c>
      <c r="GG76">
        <v>2.6374900000000001</v>
      </c>
      <c r="GH76">
        <v>8.2336699999999999E-2</v>
      </c>
      <c r="GI76">
        <v>8.9699399999999999E-2</v>
      </c>
      <c r="GJ76">
        <v>0.10412200000000001</v>
      </c>
      <c r="GK76">
        <v>8.3689100000000002E-2</v>
      </c>
      <c r="GL76">
        <v>32382.6</v>
      </c>
      <c r="GM76">
        <v>27601.8</v>
      </c>
      <c r="GN76">
        <v>30679.7</v>
      </c>
      <c r="GO76">
        <v>26515.4</v>
      </c>
      <c r="GP76">
        <v>38561.699999999997</v>
      </c>
      <c r="GQ76">
        <v>36579.1</v>
      </c>
      <c r="GR76">
        <v>43072.1</v>
      </c>
      <c r="GS76">
        <v>40693.800000000003</v>
      </c>
      <c r="GT76">
        <v>1.7553700000000001</v>
      </c>
      <c r="GU76">
        <v>2.0099300000000002</v>
      </c>
      <c r="GV76">
        <v>7.0877399999999993E-2</v>
      </c>
      <c r="GW76">
        <v>0</v>
      </c>
      <c r="GX76">
        <v>27.841899999999999</v>
      </c>
      <c r="GY76">
        <v>999.9</v>
      </c>
      <c r="GZ76">
        <v>45.7</v>
      </c>
      <c r="HA76">
        <v>35.9</v>
      </c>
      <c r="HB76">
        <v>27.401299999999999</v>
      </c>
      <c r="HC76">
        <v>57.55</v>
      </c>
      <c r="HD76">
        <v>31.9071</v>
      </c>
      <c r="HE76">
        <v>1</v>
      </c>
      <c r="HF76">
        <v>0.43088199999999999</v>
      </c>
      <c r="HG76">
        <v>3.1824599999999998</v>
      </c>
      <c r="HH76">
        <v>20.2804</v>
      </c>
      <c r="HI76">
        <v>5.2351099999999997</v>
      </c>
      <c r="HJ76">
        <v>12.069599999999999</v>
      </c>
      <c r="HK76">
        <v>4.9696499999999997</v>
      </c>
      <c r="HL76">
        <v>3.2907299999999999</v>
      </c>
      <c r="HM76">
        <v>9999</v>
      </c>
      <c r="HN76">
        <v>9999</v>
      </c>
      <c r="HO76">
        <v>9999</v>
      </c>
      <c r="HP76">
        <v>336</v>
      </c>
      <c r="HQ76">
        <v>1.8734999999999999</v>
      </c>
      <c r="HR76">
        <v>1.86968</v>
      </c>
      <c r="HS76">
        <v>1.86829</v>
      </c>
      <c r="HT76">
        <v>1.8688899999999999</v>
      </c>
      <c r="HU76">
        <v>1.86425</v>
      </c>
      <c r="HV76">
        <v>1.86615</v>
      </c>
      <c r="HW76">
        <v>1.86554</v>
      </c>
      <c r="HX76">
        <v>1.87253</v>
      </c>
      <c r="HY76">
        <v>5</v>
      </c>
      <c r="HZ76">
        <v>0</v>
      </c>
      <c r="IA76">
        <v>0</v>
      </c>
      <c r="IB76">
        <v>0</v>
      </c>
      <c r="IC76" t="s">
        <v>429</v>
      </c>
      <c r="ID76" t="s">
        <v>430</v>
      </c>
      <c r="IE76" t="s">
        <v>431</v>
      </c>
      <c r="IF76" t="s">
        <v>431</v>
      </c>
      <c r="IG76" t="s">
        <v>431</v>
      </c>
      <c r="IH76" t="s">
        <v>431</v>
      </c>
      <c r="II76">
        <v>0</v>
      </c>
      <c r="IJ76">
        <v>100</v>
      </c>
      <c r="IK76">
        <v>100</v>
      </c>
      <c r="IL76">
        <v>-2.1619999999999999</v>
      </c>
      <c r="IM76">
        <v>5.5E-2</v>
      </c>
      <c r="IN76">
        <v>-2.0940499999999251</v>
      </c>
      <c r="IO76">
        <v>0</v>
      </c>
      <c r="IP76">
        <v>0</v>
      </c>
      <c r="IQ76">
        <v>0</v>
      </c>
      <c r="IR76">
        <v>5.6349999999998346E-3</v>
      </c>
      <c r="IS76">
        <v>0</v>
      </c>
      <c r="IT76">
        <v>0</v>
      </c>
      <c r="IU76">
        <v>0</v>
      </c>
      <c r="IV76">
        <v>-1</v>
      </c>
      <c r="IW76">
        <v>-1</v>
      </c>
      <c r="IX76">
        <v>-1</v>
      </c>
      <c r="IY76">
        <v>-1</v>
      </c>
      <c r="IZ76">
        <v>9.5</v>
      </c>
      <c r="JA76">
        <v>9.5</v>
      </c>
      <c r="JB76">
        <v>0.98632799999999998</v>
      </c>
      <c r="JC76">
        <v>2.5610400000000002</v>
      </c>
      <c r="JD76">
        <v>1.64673</v>
      </c>
      <c r="JE76">
        <v>2.3339799999999999</v>
      </c>
      <c r="JF76">
        <v>1.5466299999999999</v>
      </c>
      <c r="JG76">
        <v>2.2949199999999998</v>
      </c>
      <c r="JH76">
        <v>38.845700000000001</v>
      </c>
      <c r="JI76">
        <v>14.587300000000001</v>
      </c>
      <c r="JJ76">
        <v>18</v>
      </c>
      <c r="JK76">
        <v>395.94799999999998</v>
      </c>
      <c r="JL76">
        <v>643.28899999999999</v>
      </c>
      <c r="JM76">
        <v>23.494199999999999</v>
      </c>
      <c r="JN76">
        <v>32.885399999999997</v>
      </c>
      <c r="JO76">
        <v>29.998899999999999</v>
      </c>
      <c r="JP76">
        <v>33.113399999999999</v>
      </c>
      <c r="JQ76">
        <v>33.119900000000001</v>
      </c>
      <c r="JR76">
        <v>19.732700000000001</v>
      </c>
      <c r="JS76">
        <v>39.660200000000003</v>
      </c>
      <c r="JT76">
        <v>0</v>
      </c>
      <c r="JU76">
        <v>23.4983</v>
      </c>
      <c r="JV76">
        <v>405</v>
      </c>
      <c r="JW76">
        <v>16.8887</v>
      </c>
      <c r="JX76">
        <v>98.219899999999996</v>
      </c>
      <c r="JY76">
        <v>96.003900000000002</v>
      </c>
    </row>
    <row r="77" spans="1:285" x14ac:dyDescent="0.35">
      <c r="A77">
        <v>14</v>
      </c>
      <c r="B77">
        <v>1723149165</v>
      </c>
      <c r="C77">
        <v>24141</v>
      </c>
      <c r="D77" t="s">
        <v>523</v>
      </c>
      <c r="E77" t="s">
        <v>524</v>
      </c>
      <c r="F77" t="s">
        <v>420</v>
      </c>
      <c r="G77" t="s">
        <v>448</v>
      </c>
      <c r="H77" t="s">
        <v>434</v>
      </c>
      <c r="I77" t="s">
        <v>423</v>
      </c>
      <c r="J77">
        <v>1723149165</v>
      </c>
      <c r="K77">
        <f t="shared" si="138"/>
        <v>4.9495871391091687E-3</v>
      </c>
      <c r="L77">
        <f t="shared" si="139"/>
        <v>4.9495871391091688</v>
      </c>
      <c r="M77">
        <f t="shared" si="140"/>
        <v>25.27690630632409</v>
      </c>
      <c r="N77">
        <f t="shared" si="141"/>
        <v>364.339</v>
      </c>
      <c r="O77">
        <f t="shared" si="142"/>
        <v>200.49506680929494</v>
      </c>
      <c r="P77">
        <f t="shared" si="143"/>
        <v>19.86583302992846</v>
      </c>
      <c r="Q77">
        <f t="shared" si="144"/>
        <v>36.100128823496604</v>
      </c>
      <c r="R77">
        <f t="shared" si="145"/>
        <v>0.27564907795148152</v>
      </c>
      <c r="S77">
        <f t="shared" si="146"/>
        <v>2.2430543285752442</v>
      </c>
      <c r="T77">
        <f t="shared" si="147"/>
        <v>0.25811804171186431</v>
      </c>
      <c r="U77">
        <f t="shared" si="148"/>
        <v>0.1628058696056886</v>
      </c>
      <c r="V77">
        <f t="shared" si="149"/>
        <v>282.92148274763645</v>
      </c>
      <c r="W77">
        <f t="shared" si="150"/>
        <v>27.932164306394288</v>
      </c>
      <c r="X77">
        <f t="shared" si="151"/>
        <v>29.036000000000001</v>
      </c>
      <c r="Y77">
        <f t="shared" si="152"/>
        <v>4.0301583712223685</v>
      </c>
      <c r="Z77">
        <f t="shared" si="153"/>
        <v>59.60708631052043</v>
      </c>
      <c r="AA77">
        <f t="shared" si="154"/>
        <v>2.1897938102997601</v>
      </c>
      <c r="AB77">
        <f t="shared" si="155"/>
        <v>3.6737138918217336</v>
      </c>
      <c r="AC77">
        <f t="shared" si="156"/>
        <v>1.8403645609226085</v>
      </c>
      <c r="AD77">
        <f t="shared" si="157"/>
        <v>-218.27679283471434</v>
      </c>
      <c r="AE77">
        <f t="shared" si="158"/>
        <v>-192.43200229826704</v>
      </c>
      <c r="AF77">
        <f t="shared" si="159"/>
        <v>-18.745247296438201</v>
      </c>
      <c r="AG77">
        <f t="shared" si="160"/>
        <v>-146.53255968178314</v>
      </c>
      <c r="AH77">
        <v>0</v>
      </c>
      <c r="AI77">
        <v>0</v>
      </c>
      <c r="AJ77">
        <f t="shared" si="161"/>
        <v>1</v>
      </c>
      <c r="AK77">
        <f t="shared" si="162"/>
        <v>0</v>
      </c>
      <c r="AL77">
        <f t="shared" si="163"/>
        <v>52202.855763656858</v>
      </c>
      <c r="AM77" t="s">
        <v>424</v>
      </c>
      <c r="AN77">
        <v>0</v>
      </c>
      <c r="AO77">
        <v>0</v>
      </c>
      <c r="AP77">
        <v>0</v>
      </c>
      <c r="AQ77" t="e">
        <f t="shared" si="164"/>
        <v>#DIV/0!</v>
      </c>
      <c r="AR77">
        <v>-1</v>
      </c>
      <c r="AS77" t="s">
        <v>525</v>
      </c>
      <c r="AT77">
        <v>10234.799999999999</v>
      </c>
      <c r="AU77">
        <v>887.31687999999997</v>
      </c>
      <c r="AV77">
        <v>1390.1817090642039</v>
      </c>
      <c r="AW77">
        <f t="shared" si="165"/>
        <v>0.3617259713499652</v>
      </c>
      <c r="AX77">
        <v>0.5</v>
      </c>
      <c r="AY77">
        <f t="shared" si="166"/>
        <v>1477.9802998692417</v>
      </c>
      <c r="AZ77">
        <f t="shared" si="167"/>
        <v>25.27690630632409</v>
      </c>
      <c r="BA77">
        <f t="shared" si="168"/>
        <v>267.31192980315717</v>
      </c>
      <c r="BB77">
        <f t="shared" si="169"/>
        <v>1.7778928655983326E-2</v>
      </c>
      <c r="BC77">
        <f t="shared" si="170"/>
        <v>-1</v>
      </c>
      <c r="BD77" t="e">
        <f t="shared" si="171"/>
        <v>#DIV/0!</v>
      </c>
      <c r="BE77" t="s">
        <v>424</v>
      </c>
      <c r="BF77">
        <v>0</v>
      </c>
      <c r="BG77" t="e">
        <f t="shared" si="172"/>
        <v>#DIV/0!</v>
      </c>
      <c r="BH77" t="e">
        <f t="shared" si="173"/>
        <v>#DIV/0!</v>
      </c>
      <c r="BI77" t="e">
        <f t="shared" si="174"/>
        <v>#DIV/0!</v>
      </c>
      <c r="BJ77" t="e">
        <f t="shared" si="175"/>
        <v>#DIV/0!</v>
      </c>
      <c r="BK77">
        <f t="shared" si="176"/>
        <v>0.36172597134996526</v>
      </c>
      <c r="BL77" t="e">
        <f t="shared" si="177"/>
        <v>#DIV/0!</v>
      </c>
      <c r="BM77" t="e">
        <f t="shared" si="178"/>
        <v>#DIV/0!</v>
      </c>
      <c r="BN77" t="e">
        <f t="shared" si="179"/>
        <v>#DIV/0!</v>
      </c>
      <c r="BO77">
        <v>582</v>
      </c>
      <c r="BP77">
        <v>290.00000000000011</v>
      </c>
      <c r="BQ77">
        <v>1259.1400000000001</v>
      </c>
      <c r="BR77">
        <v>125</v>
      </c>
      <c r="BS77">
        <v>10234.799999999999</v>
      </c>
      <c r="BT77">
        <v>1255.8900000000001</v>
      </c>
      <c r="BU77">
        <v>3.25</v>
      </c>
      <c r="BV77">
        <v>300.00000000000011</v>
      </c>
      <c r="BW77">
        <v>24</v>
      </c>
      <c r="BX77">
        <v>1390.1817090642039</v>
      </c>
      <c r="BY77">
        <v>2.1375380153630918</v>
      </c>
      <c r="BZ77">
        <v>-137.44799881459221</v>
      </c>
      <c r="CA77">
        <v>1.9449230693936079</v>
      </c>
      <c r="CB77">
        <v>0.99442483140809734</v>
      </c>
      <c r="CC77">
        <v>-6.9948516129032219E-3</v>
      </c>
      <c r="CD77">
        <v>289.99999999999989</v>
      </c>
      <c r="CE77">
        <v>1262.3699999999999</v>
      </c>
      <c r="CF77">
        <v>875</v>
      </c>
      <c r="CG77">
        <v>10199.200000000001</v>
      </c>
      <c r="CH77">
        <v>1255.42</v>
      </c>
      <c r="CI77">
        <v>6.95</v>
      </c>
      <c r="CW77">
        <f t="shared" si="180"/>
        <v>1758.06</v>
      </c>
      <c r="CX77">
        <f t="shared" si="181"/>
        <v>1477.9802998692417</v>
      </c>
      <c r="CY77">
        <f t="shared" si="182"/>
        <v>0.84068820169348124</v>
      </c>
      <c r="CZ77">
        <f t="shared" si="183"/>
        <v>0.16092822926841885</v>
      </c>
      <c r="DA77">
        <v>6</v>
      </c>
      <c r="DB77">
        <v>0.5</v>
      </c>
      <c r="DC77" t="s">
        <v>426</v>
      </c>
      <c r="DD77">
        <v>2</v>
      </c>
      <c r="DE77">
        <v>1723149165</v>
      </c>
      <c r="DF77">
        <v>364.339</v>
      </c>
      <c r="DG77">
        <v>404.95600000000002</v>
      </c>
      <c r="DH77">
        <v>22.1004</v>
      </c>
      <c r="DI77">
        <v>14.8407</v>
      </c>
      <c r="DJ77">
        <v>366.42200000000003</v>
      </c>
      <c r="DK77">
        <v>22.071400000000001</v>
      </c>
      <c r="DL77">
        <v>400.03300000000002</v>
      </c>
      <c r="DM77">
        <v>98.983900000000006</v>
      </c>
      <c r="DN77">
        <v>9.9999400000000002E-2</v>
      </c>
      <c r="DO77">
        <v>27.444700000000001</v>
      </c>
      <c r="DP77">
        <v>29.036000000000001</v>
      </c>
      <c r="DQ77">
        <v>999.9</v>
      </c>
      <c r="DR77">
        <v>0</v>
      </c>
      <c r="DS77">
        <v>0</v>
      </c>
      <c r="DT77">
        <v>9988.1200000000008</v>
      </c>
      <c r="DU77">
        <v>0</v>
      </c>
      <c r="DV77">
        <v>1595.77</v>
      </c>
      <c r="DW77">
        <v>-40.695</v>
      </c>
      <c r="DX77">
        <v>372.50299999999999</v>
      </c>
      <c r="DY77">
        <v>411.05599999999998</v>
      </c>
      <c r="DZ77">
        <v>7.2854299999999999</v>
      </c>
      <c r="EA77">
        <v>404.95600000000002</v>
      </c>
      <c r="EB77">
        <v>14.8407</v>
      </c>
      <c r="EC77">
        <v>2.1901299999999999</v>
      </c>
      <c r="ED77">
        <v>1.46899</v>
      </c>
      <c r="EE77">
        <v>18.8903</v>
      </c>
      <c r="EF77">
        <v>12.6492</v>
      </c>
      <c r="EG77">
        <v>1758.06</v>
      </c>
      <c r="EH77">
        <v>0.97699499999999995</v>
      </c>
      <c r="EI77">
        <v>2.3005100000000001E-2</v>
      </c>
      <c r="EJ77">
        <v>0</v>
      </c>
      <c r="EK77">
        <v>886.72799999999995</v>
      </c>
      <c r="EL77">
        <v>5.0001899999999999</v>
      </c>
      <c r="EM77">
        <v>21437.4</v>
      </c>
      <c r="EN77">
        <v>15758.6</v>
      </c>
      <c r="EO77">
        <v>47.311999999999998</v>
      </c>
      <c r="EP77">
        <v>50.25</v>
      </c>
      <c r="EQ77">
        <v>48.186999999999998</v>
      </c>
      <c r="ER77">
        <v>49.436999999999998</v>
      </c>
      <c r="ES77">
        <v>49.436999999999998</v>
      </c>
      <c r="ET77">
        <v>1712.73</v>
      </c>
      <c r="EU77">
        <v>40.33</v>
      </c>
      <c r="EV77">
        <v>0</v>
      </c>
      <c r="EW77">
        <v>511.70000004768372</v>
      </c>
      <c r="EX77">
        <v>0</v>
      </c>
      <c r="EY77">
        <v>887.31687999999997</v>
      </c>
      <c r="EZ77">
        <v>-6.8994615487508026</v>
      </c>
      <c r="FA77">
        <v>-1927.653849812845</v>
      </c>
      <c r="FB77">
        <v>21666.063999999998</v>
      </c>
      <c r="FC77">
        <v>15</v>
      </c>
      <c r="FD77">
        <v>1723149190</v>
      </c>
      <c r="FE77" t="s">
        <v>526</v>
      </c>
      <c r="FF77">
        <v>1723149190</v>
      </c>
      <c r="FG77">
        <v>1723149190</v>
      </c>
      <c r="FH77">
        <v>23</v>
      </c>
      <c r="FI77">
        <v>7.9000000000000001E-2</v>
      </c>
      <c r="FJ77">
        <v>-2.5999999999999999E-2</v>
      </c>
      <c r="FK77">
        <v>-2.0830000000000002</v>
      </c>
      <c r="FL77">
        <v>2.9000000000000001E-2</v>
      </c>
      <c r="FM77">
        <v>405</v>
      </c>
      <c r="FN77">
        <v>15</v>
      </c>
      <c r="FO77">
        <v>0.06</v>
      </c>
      <c r="FP77">
        <v>0.01</v>
      </c>
      <c r="FQ77">
        <v>25.349339812178751</v>
      </c>
      <c r="FR77">
        <v>-0.1226853322360289</v>
      </c>
      <c r="FS77">
        <v>4.614519801492923E-2</v>
      </c>
      <c r="FT77">
        <v>1</v>
      </c>
      <c r="FU77">
        <v>888.06694000000005</v>
      </c>
      <c r="FV77">
        <v>-5.8257911164505218</v>
      </c>
      <c r="FW77">
        <v>0.86241339066598532</v>
      </c>
      <c r="FX77">
        <v>-1</v>
      </c>
      <c r="FY77">
        <v>0.28028668961710468</v>
      </c>
      <c r="FZ77">
        <v>-2.0636288689921029E-2</v>
      </c>
      <c r="GA77">
        <v>3.2323169600442388E-3</v>
      </c>
      <c r="GB77">
        <v>1</v>
      </c>
      <c r="GC77">
        <v>2</v>
      </c>
      <c r="GD77">
        <v>2</v>
      </c>
      <c r="GE77" t="s">
        <v>428</v>
      </c>
      <c r="GF77">
        <v>3.0014400000000001</v>
      </c>
      <c r="GG77">
        <v>2.6375500000000001</v>
      </c>
      <c r="GH77">
        <v>8.1548899999999994E-2</v>
      </c>
      <c r="GI77">
        <v>8.9557499999999998E-2</v>
      </c>
      <c r="GJ77">
        <v>0.101172</v>
      </c>
      <c r="GK77">
        <v>7.6175099999999996E-2</v>
      </c>
      <c r="GL77">
        <v>32350.799999999999</v>
      </c>
      <c r="GM77">
        <v>27563.8</v>
      </c>
      <c r="GN77">
        <v>30625.599999999999</v>
      </c>
      <c r="GO77">
        <v>26477.9</v>
      </c>
      <c r="GP77">
        <v>38624.699999999997</v>
      </c>
      <c r="GQ77">
        <v>36829.300000000003</v>
      </c>
      <c r="GR77">
        <v>42999.5</v>
      </c>
      <c r="GS77">
        <v>40639.599999999999</v>
      </c>
      <c r="GT77">
        <v>1.7562</v>
      </c>
      <c r="GU77">
        <v>1.9942</v>
      </c>
      <c r="GV77">
        <v>1.4256700000000001E-2</v>
      </c>
      <c r="GW77">
        <v>0</v>
      </c>
      <c r="GX77">
        <v>28.803599999999999</v>
      </c>
      <c r="GY77">
        <v>999.9</v>
      </c>
      <c r="GZ77">
        <v>46.2</v>
      </c>
      <c r="HA77">
        <v>36</v>
      </c>
      <c r="HB77">
        <v>27.857500000000002</v>
      </c>
      <c r="HC77">
        <v>59.63</v>
      </c>
      <c r="HD77">
        <v>31.782900000000001</v>
      </c>
      <c r="HE77">
        <v>1</v>
      </c>
      <c r="HF77">
        <v>0.51173500000000005</v>
      </c>
      <c r="HG77">
        <v>5.8045</v>
      </c>
      <c r="HH77">
        <v>20.209299999999999</v>
      </c>
      <c r="HI77">
        <v>5.2352600000000002</v>
      </c>
      <c r="HJ77">
        <v>12.069800000000001</v>
      </c>
      <c r="HK77">
        <v>4.9696499999999997</v>
      </c>
      <c r="HL77">
        <v>3.2908499999999998</v>
      </c>
      <c r="HM77">
        <v>9999</v>
      </c>
      <c r="HN77">
        <v>9999</v>
      </c>
      <c r="HO77">
        <v>9999</v>
      </c>
      <c r="HP77">
        <v>336.2</v>
      </c>
      <c r="HQ77">
        <v>1.87347</v>
      </c>
      <c r="HR77">
        <v>1.8696600000000001</v>
      </c>
      <c r="HS77">
        <v>1.86822</v>
      </c>
      <c r="HT77">
        <v>1.8688100000000001</v>
      </c>
      <c r="HU77">
        <v>1.8641700000000001</v>
      </c>
      <c r="HV77">
        <v>1.8661399999999999</v>
      </c>
      <c r="HW77">
        <v>1.86554</v>
      </c>
      <c r="HX77">
        <v>1.8724799999999999</v>
      </c>
      <c r="HY77">
        <v>5</v>
      </c>
      <c r="HZ77">
        <v>0</v>
      </c>
      <c r="IA77">
        <v>0</v>
      </c>
      <c r="IB77">
        <v>0</v>
      </c>
      <c r="IC77" t="s">
        <v>429</v>
      </c>
      <c r="ID77" t="s">
        <v>430</v>
      </c>
      <c r="IE77" t="s">
        <v>431</v>
      </c>
      <c r="IF77" t="s">
        <v>431</v>
      </c>
      <c r="IG77" t="s">
        <v>431</v>
      </c>
      <c r="IH77" t="s">
        <v>431</v>
      </c>
      <c r="II77">
        <v>0</v>
      </c>
      <c r="IJ77">
        <v>100</v>
      </c>
      <c r="IK77">
        <v>100</v>
      </c>
      <c r="IL77">
        <v>-2.0830000000000002</v>
      </c>
      <c r="IM77">
        <v>2.9000000000000001E-2</v>
      </c>
      <c r="IN77">
        <v>-2.16175000000004</v>
      </c>
      <c r="IO77">
        <v>0</v>
      </c>
      <c r="IP77">
        <v>0</v>
      </c>
      <c r="IQ77">
        <v>0</v>
      </c>
      <c r="IR77">
        <v>5.4800000000000182E-2</v>
      </c>
      <c r="IS77">
        <v>0</v>
      </c>
      <c r="IT77">
        <v>0</v>
      </c>
      <c r="IU77">
        <v>0</v>
      </c>
      <c r="IV77">
        <v>-1</v>
      </c>
      <c r="IW77">
        <v>-1</v>
      </c>
      <c r="IX77">
        <v>-1</v>
      </c>
      <c r="IY77">
        <v>-1</v>
      </c>
      <c r="IZ77">
        <v>8.1</v>
      </c>
      <c r="JA77">
        <v>8.1</v>
      </c>
      <c r="JB77">
        <v>0.98510699999999995</v>
      </c>
      <c r="JC77">
        <v>2.5634800000000002</v>
      </c>
      <c r="JD77">
        <v>1.64673</v>
      </c>
      <c r="JE77">
        <v>2.3339799999999999</v>
      </c>
      <c r="JF77">
        <v>1.5466299999999999</v>
      </c>
      <c r="JG77">
        <v>2.2924799999999999</v>
      </c>
      <c r="JH77">
        <v>38.722499999999997</v>
      </c>
      <c r="JI77">
        <v>14.4297</v>
      </c>
      <c r="JJ77">
        <v>18</v>
      </c>
      <c r="JK77">
        <v>399.23899999999998</v>
      </c>
      <c r="JL77">
        <v>635.44500000000005</v>
      </c>
      <c r="JM77">
        <v>21.334499999999998</v>
      </c>
      <c r="JN77">
        <v>33.641100000000002</v>
      </c>
      <c r="JO77">
        <v>30.001999999999999</v>
      </c>
      <c r="JP77">
        <v>33.627499999999998</v>
      </c>
      <c r="JQ77">
        <v>33.647599999999997</v>
      </c>
      <c r="JR77">
        <v>19.724499999999999</v>
      </c>
      <c r="JS77">
        <v>45.274000000000001</v>
      </c>
      <c r="JT77">
        <v>0</v>
      </c>
      <c r="JU77">
        <v>21.2867</v>
      </c>
      <c r="JV77">
        <v>405</v>
      </c>
      <c r="JW77">
        <v>14.7988</v>
      </c>
      <c r="JX77">
        <v>98.051199999999994</v>
      </c>
      <c r="JY77">
        <v>95.872699999999995</v>
      </c>
    </row>
    <row r="78" spans="1:285" x14ac:dyDescent="0.35">
      <c r="A78">
        <v>14</v>
      </c>
      <c r="B78">
        <v>1723154571.5</v>
      </c>
      <c r="C78">
        <v>29547.5</v>
      </c>
      <c r="D78" t="s">
        <v>527</v>
      </c>
      <c r="E78" t="s">
        <v>528</v>
      </c>
      <c r="F78" t="s">
        <v>420</v>
      </c>
      <c r="G78" t="s">
        <v>421</v>
      </c>
      <c r="H78" t="s">
        <v>422</v>
      </c>
      <c r="I78" t="s">
        <v>423</v>
      </c>
      <c r="J78">
        <v>1723154571.5</v>
      </c>
      <c r="K78">
        <f t="shared" si="138"/>
        <v>2.0460068445138286E-3</v>
      </c>
      <c r="L78">
        <f t="shared" si="139"/>
        <v>2.0460068445138284</v>
      </c>
      <c r="M78">
        <f t="shared" si="140"/>
        <v>13.97566219302349</v>
      </c>
      <c r="N78">
        <f t="shared" si="141"/>
        <v>382.93099999999998</v>
      </c>
      <c r="O78">
        <f t="shared" si="142"/>
        <v>197.44867603903029</v>
      </c>
      <c r="P78">
        <f t="shared" si="143"/>
        <v>19.555367619215303</v>
      </c>
      <c r="Q78">
        <f t="shared" si="144"/>
        <v>37.925584653267002</v>
      </c>
      <c r="R78">
        <f t="shared" si="145"/>
        <v>0.12908638548028306</v>
      </c>
      <c r="S78">
        <f t="shared" si="146"/>
        <v>2.2593329325168421</v>
      </c>
      <c r="T78">
        <f t="shared" si="147"/>
        <v>0.12512457690423198</v>
      </c>
      <c r="U78">
        <f t="shared" si="148"/>
        <v>7.8548684730117793E-2</v>
      </c>
      <c r="V78">
        <f t="shared" si="149"/>
        <v>203.41865064927211</v>
      </c>
      <c r="W78">
        <f t="shared" si="150"/>
        <v>26.326666499894035</v>
      </c>
      <c r="X78">
        <f t="shared" si="151"/>
        <v>26.859200000000001</v>
      </c>
      <c r="Y78">
        <f t="shared" si="152"/>
        <v>3.5496683276478125</v>
      </c>
      <c r="Z78">
        <f t="shared" si="153"/>
        <v>60.384640373647379</v>
      </c>
      <c r="AA78">
        <f t="shared" si="154"/>
        <v>1.9753579258650003</v>
      </c>
      <c r="AB78">
        <f t="shared" si="155"/>
        <v>3.2712920266509879</v>
      </c>
      <c r="AC78">
        <f t="shared" si="156"/>
        <v>1.5743104017828122</v>
      </c>
      <c r="AD78">
        <f t="shared" si="157"/>
        <v>-90.228901843059845</v>
      </c>
      <c r="AE78">
        <f t="shared" si="158"/>
        <v>-168.32254653824037</v>
      </c>
      <c r="AF78">
        <f t="shared" si="159"/>
        <v>-15.944910565100447</v>
      </c>
      <c r="AG78">
        <f t="shared" si="160"/>
        <v>-71.077708297128567</v>
      </c>
      <c r="AH78">
        <v>0</v>
      </c>
      <c r="AI78">
        <v>0</v>
      </c>
      <c r="AJ78">
        <f t="shared" si="161"/>
        <v>1</v>
      </c>
      <c r="AK78">
        <f t="shared" si="162"/>
        <v>0</v>
      </c>
      <c r="AL78">
        <f t="shared" si="163"/>
        <v>53084.268415756756</v>
      </c>
      <c r="AM78" t="s">
        <v>424</v>
      </c>
      <c r="AN78">
        <v>0</v>
      </c>
      <c r="AO78">
        <v>0</v>
      </c>
      <c r="AP78">
        <v>0</v>
      </c>
      <c r="AQ78" t="e">
        <f t="shared" si="164"/>
        <v>#DIV/0!</v>
      </c>
      <c r="AR78">
        <v>-1</v>
      </c>
      <c r="AS78" t="s">
        <v>529</v>
      </c>
      <c r="AT78">
        <v>10158.5</v>
      </c>
      <c r="AU78">
        <v>867.23319230769243</v>
      </c>
      <c r="AV78">
        <v>1347.5765743175491</v>
      </c>
      <c r="AW78">
        <f t="shared" si="165"/>
        <v>0.35644978635304359</v>
      </c>
      <c r="AX78">
        <v>0.5</v>
      </c>
      <c r="AY78">
        <f t="shared" si="166"/>
        <v>1059.5882998182756</v>
      </c>
      <c r="AZ78">
        <f t="shared" si="167"/>
        <v>13.97566219302349</v>
      </c>
      <c r="BA78">
        <f t="shared" si="168"/>
        <v>188.84501154620452</v>
      </c>
      <c r="BB78">
        <f t="shared" si="169"/>
        <v>1.4133472590808984E-2</v>
      </c>
      <c r="BC78">
        <f t="shared" si="170"/>
        <v>-1</v>
      </c>
      <c r="BD78" t="e">
        <f t="shared" si="171"/>
        <v>#DIV/0!</v>
      </c>
      <c r="BE78" t="s">
        <v>424</v>
      </c>
      <c r="BF78">
        <v>0</v>
      </c>
      <c r="BG78" t="e">
        <f t="shared" si="172"/>
        <v>#DIV/0!</v>
      </c>
      <c r="BH78" t="e">
        <f t="shared" si="173"/>
        <v>#DIV/0!</v>
      </c>
      <c r="BI78" t="e">
        <f t="shared" si="174"/>
        <v>#DIV/0!</v>
      </c>
      <c r="BJ78" t="e">
        <f t="shared" si="175"/>
        <v>#DIV/0!</v>
      </c>
      <c r="BK78">
        <f t="shared" si="176"/>
        <v>0.35644978635304353</v>
      </c>
      <c r="BL78" t="e">
        <f t="shared" si="177"/>
        <v>#DIV/0!</v>
      </c>
      <c r="BM78" t="e">
        <f t="shared" si="178"/>
        <v>#DIV/0!</v>
      </c>
      <c r="BN78" t="e">
        <f t="shared" si="179"/>
        <v>#DIV/0!</v>
      </c>
      <c r="BO78">
        <v>583</v>
      </c>
      <c r="BP78">
        <v>290.00000000000011</v>
      </c>
      <c r="BQ78">
        <v>1258.54</v>
      </c>
      <c r="BR78">
        <v>265</v>
      </c>
      <c r="BS78">
        <v>10158.5</v>
      </c>
      <c r="BT78">
        <v>1258.4000000000001</v>
      </c>
      <c r="BU78">
        <v>0.14000000000000001</v>
      </c>
      <c r="BV78">
        <v>300.00000000000011</v>
      </c>
      <c r="BW78">
        <v>24.1</v>
      </c>
      <c r="BX78">
        <v>1347.5765743175491</v>
      </c>
      <c r="BY78">
        <v>2.1552526853998359</v>
      </c>
      <c r="BZ78">
        <v>-90.5949972423643</v>
      </c>
      <c r="CA78">
        <v>1.934336517441344</v>
      </c>
      <c r="CB78">
        <v>0.98739609658087524</v>
      </c>
      <c r="CC78">
        <v>-7.369777530589549E-3</v>
      </c>
      <c r="CD78">
        <v>289.99999999999989</v>
      </c>
      <c r="CE78">
        <v>1263.4000000000001</v>
      </c>
      <c r="CF78">
        <v>805</v>
      </c>
      <c r="CG78">
        <v>10141.5</v>
      </c>
      <c r="CH78">
        <v>1258.25</v>
      </c>
      <c r="CI78">
        <v>5.15</v>
      </c>
      <c r="CW78">
        <f t="shared" si="180"/>
        <v>1259.98</v>
      </c>
      <c r="CX78">
        <f t="shared" si="181"/>
        <v>1059.5882998182756</v>
      </c>
      <c r="CY78">
        <f t="shared" si="182"/>
        <v>0.84095644360884747</v>
      </c>
      <c r="CZ78">
        <f t="shared" si="183"/>
        <v>0.16144593616507572</v>
      </c>
      <c r="DA78">
        <v>6</v>
      </c>
      <c r="DB78">
        <v>0.5</v>
      </c>
      <c r="DC78" t="s">
        <v>426</v>
      </c>
      <c r="DD78">
        <v>2</v>
      </c>
      <c r="DE78">
        <v>1723154571.5</v>
      </c>
      <c r="DF78">
        <v>382.93099999999998</v>
      </c>
      <c r="DG78">
        <v>405.05500000000001</v>
      </c>
      <c r="DH78">
        <v>19.945</v>
      </c>
      <c r="DI78">
        <v>16.9392</v>
      </c>
      <c r="DJ78">
        <v>385.47899999999998</v>
      </c>
      <c r="DK78">
        <v>19.89</v>
      </c>
      <c r="DL78">
        <v>400.26600000000002</v>
      </c>
      <c r="DM78">
        <v>98.940200000000004</v>
      </c>
      <c r="DN78">
        <v>0.10005699999999999</v>
      </c>
      <c r="DO78">
        <v>25.4773</v>
      </c>
      <c r="DP78">
        <v>26.859200000000001</v>
      </c>
      <c r="DQ78">
        <v>999.9</v>
      </c>
      <c r="DR78">
        <v>0</v>
      </c>
      <c r="DS78">
        <v>0</v>
      </c>
      <c r="DT78">
        <v>10099.4</v>
      </c>
      <c r="DU78">
        <v>0</v>
      </c>
      <c r="DV78">
        <v>205.38200000000001</v>
      </c>
      <c r="DW78">
        <v>-21.659600000000001</v>
      </c>
      <c r="DX78">
        <v>391.18799999999999</v>
      </c>
      <c r="DY78">
        <v>412.03500000000003</v>
      </c>
      <c r="DZ78">
        <v>2.9798</v>
      </c>
      <c r="EA78">
        <v>405.05500000000001</v>
      </c>
      <c r="EB78">
        <v>16.9392</v>
      </c>
      <c r="EC78">
        <v>1.97079</v>
      </c>
      <c r="ED78">
        <v>1.67597</v>
      </c>
      <c r="EE78">
        <v>17.211600000000001</v>
      </c>
      <c r="EF78">
        <v>14.675599999999999</v>
      </c>
      <c r="EG78">
        <v>1259.98</v>
      </c>
      <c r="EH78">
        <v>0.96799299999999999</v>
      </c>
      <c r="EI78">
        <v>3.2007099999999997E-2</v>
      </c>
      <c r="EJ78">
        <v>0</v>
      </c>
      <c r="EK78">
        <v>867.46900000000005</v>
      </c>
      <c r="EL78">
        <v>5.0001899999999999</v>
      </c>
      <c r="EM78">
        <v>12197.6</v>
      </c>
      <c r="EN78">
        <v>11254.7</v>
      </c>
      <c r="EO78">
        <v>45.811999999999998</v>
      </c>
      <c r="EP78">
        <v>47.686999999999998</v>
      </c>
      <c r="EQ78">
        <v>47</v>
      </c>
      <c r="ER78">
        <v>47.811999999999998</v>
      </c>
      <c r="ES78">
        <v>48.186999999999998</v>
      </c>
      <c r="ET78">
        <v>1214.81</v>
      </c>
      <c r="EU78">
        <v>40.17</v>
      </c>
      <c r="EV78">
        <v>0</v>
      </c>
      <c r="EW78">
        <v>5406.1000001430511</v>
      </c>
      <c r="EX78">
        <v>0</v>
      </c>
      <c r="EY78">
        <v>867.23319230769243</v>
      </c>
      <c r="EZ78">
        <v>-0.2171281954184916</v>
      </c>
      <c r="FA78">
        <v>-207.77094050184269</v>
      </c>
      <c r="FB78">
        <v>12227.45</v>
      </c>
      <c r="FC78">
        <v>15</v>
      </c>
      <c r="FD78">
        <v>1723154599</v>
      </c>
      <c r="FE78" t="s">
        <v>530</v>
      </c>
      <c r="FF78">
        <v>1723154593</v>
      </c>
      <c r="FG78">
        <v>1723154599</v>
      </c>
      <c r="FH78">
        <v>24</v>
      </c>
      <c r="FI78">
        <v>-0.46500000000000002</v>
      </c>
      <c r="FJ78">
        <v>2.5999999999999999E-2</v>
      </c>
      <c r="FK78">
        <v>-2.548</v>
      </c>
      <c r="FL78">
        <v>5.5E-2</v>
      </c>
      <c r="FM78">
        <v>405</v>
      </c>
      <c r="FN78">
        <v>17</v>
      </c>
      <c r="FO78">
        <v>0.19</v>
      </c>
      <c r="FP78">
        <v>0.03</v>
      </c>
      <c r="FQ78">
        <v>13.49091956306729</v>
      </c>
      <c r="FR78">
        <v>0.60093034335741191</v>
      </c>
      <c r="FS78">
        <v>9.3972343294982247E-2</v>
      </c>
      <c r="FT78">
        <v>1</v>
      </c>
      <c r="FU78">
        <v>867.14886000000001</v>
      </c>
      <c r="FV78">
        <v>0.39053541559408261</v>
      </c>
      <c r="FW78">
        <v>0.21671603632403641</v>
      </c>
      <c r="FX78">
        <v>-1</v>
      </c>
      <c r="FY78">
        <v>0.1245528690740986</v>
      </c>
      <c r="FZ78">
        <v>7.9591995188130846E-3</v>
      </c>
      <c r="GA78">
        <v>1.2131215847563861E-3</v>
      </c>
      <c r="GB78">
        <v>1</v>
      </c>
      <c r="GC78">
        <v>2</v>
      </c>
      <c r="GD78">
        <v>2</v>
      </c>
      <c r="GE78" t="s">
        <v>428</v>
      </c>
      <c r="GF78">
        <v>3.0023399999999998</v>
      </c>
      <c r="GG78">
        <v>2.63761</v>
      </c>
      <c r="GH78">
        <v>8.5241899999999995E-2</v>
      </c>
      <c r="GI78">
        <v>9.0023599999999995E-2</v>
      </c>
      <c r="GJ78">
        <v>9.4180100000000003E-2</v>
      </c>
      <c r="GK78">
        <v>8.4533200000000003E-2</v>
      </c>
      <c r="GL78">
        <v>32366.6</v>
      </c>
      <c r="GM78">
        <v>27646.9</v>
      </c>
      <c r="GN78">
        <v>30758.400000000001</v>
      </c>
      <c r="GO78">
        <v>26563.200000000001</v>
      </c>
      <c r="GP78">
        <v>39082.6</v>
      </c>
      <c r="GQ78">
        <v>36604.9</v>
      </c>
      <c r="GR78">
        <v>43174.6</v>
      </c>
      <c r="GS78">
        <v>40759</v>
      </c>
      <c r="GT78">
        <v>1.7704</v>
      </c>
      <c r="GU78">
        <v>2.0411199999999998</v>
      </c>
      <c r="GV78">
        <v>1.8879799999999999E-2</v>
      </c>
      <c r="GW78">
        <v>0</v>
      </c>
      <c r="GX78">
        <v>26.5503</v>
      </c>
      <c r="GY78">
        <v>999.9</v>
      </c>
      <c r="GZ78">
        <v>46.4</v>
      </c>
      <c r="HA78">
        <v>34.200000000000003</v>
      </c>
      <c r="HB78">
        <v>25.338899999999999</v>
      </c>
      <c r="HC78">
        <v>57.65</v>
      </c>
      <c r="HD78">
        <v>31.510400000000001</v>
      </c>
      <c r="HE78">
        <v>1</v>
      </c>
      <c r="HF78">
        <v>0.33494200000000002</v>
      </c>
      <c r="HG78">
        <v>4.6010600000000004</v>
      </c>
      <c r="HH78">
        <v>20.254799999999999</v>
      </c>
      <c r="HI78">
        <v>5.2357100000000001</v>
      </c>
      <c r="HJ78">
        <v>12.069800000000001</v>
      </c>
      <c r="HK78">
        <v>4.9714499999999999</v>
      </c>
      <c r="HL78">
        <v>3.29067</v>
      </c>
      <c r="HM78">
        <v>9999</v>
      </c>
      <c r="HN78">
        <v>9999</v>
      </c>
      <c r="HO78">
        <v>9999</v>
      </c>
      <c r="HP78">
        <v>337.7</v>
      </c>
      <c r="HQ78">
        <v>1.87347</v>
      </c>
      <c r="HR78">
        <v>1.86965</v>
      </c>
      <c r="HS78">
        <v>1.8681300000000001</v>
      </c>
      <c r="HT78">
        <v>1.8688</v>
      </c>
      <c r="HU78">
        <v>1.8641799999999999</v>
      </c>
      <c r="HV78">
        <v>1.86602</v>
      </c>
      <c r="HW78">
        <v>1.8654599999999999</v>
      </c>
      <c r="HX78">
        <v>1.87246</v>
      </c>
      <c r="HY78">
        <v>5</v>
      </c>
      <c r="HZ78">
        <v>0</v>
      </c>
      <c r="IA78">
        <v>0</v>
      </c>
      <c r="IB78">
        <v>0</v>
      </c>
      <c r="IC78" t="s">
        <v>429</v>
      </c>
      <c r="ID78" t="s">
        <v>430</v>
      </c>
      <c r="IE78" t="s">
        <v>431</v>
      </c>
      <c r="IF78" t="s">
        <v>431</v>
      </c>
      <c r="IG78" t="s">
        <v>431</v>
      </c>
      <c r="IH78" t="s">
        <v>431</v>
      </c>
      <c r="II78">
        <v>0</v>
      </c>
      <c r="IJ78">
        <v>100</v>
      </c>
      <c r="IK78">
        <v>100</v>
      </c>
      <c r="IL78">
        <v>-2.548</v>
      </c>
      <c r="IM78">
        <v>5.5E-2</v>
      </c>
      <c r="IN78">
        <v>-2.0830499999998442</v>
      </c>
      <c r="IO78">
        <v>0</v>
      </c>
      <c r="IP78">
        <v>0</v>
      </c>
      <c r="IQ78">
        <v>0</v>
      </c>
      <c r="IR78">
        <v>2.905999999999764E-2</v>
      </c>
      <c r="IS78">
        <v>0</v>
      </c>
      <c r="IT78">
        <v>0</v>
      </c>
      <c r="IU78">
        <v>0</v>
      </c>
      <c r="IV78">
        <v>-1</v>
      </c>
      <c r="IW78">
        <v>-1</v>
      </c>
      <c r="IX78">
        <v>-1</v>
      </c>
      <c r="IY78">
        <v>-1</v>
      </c>
      <c r="IZ78">
        <v>89.7</v>
      </c>
      <c r="JA78">
        <v>89.7</v>
      </c>
      <c r="JB78">
        <v>0.98388699999999996</v>
      </c>
      <c r="JC78">
        <v>2.5476100000000002</v>
      </c>
      <c r="JD78">
        <v>1.64795</v>
      </c>
      <c r="JE78">
        <v>2.33643</v>
      </c>
      <c r="JF78">
        <v>1.5466299999999999</v>
      </c>
      <c r="JG78">
        <v>2.3547400000000001</v>
      </c>
      <c r="JH78">
        <v>36.789200000000001</v>
      </c>
      <c r="JI78">
        <v>13.8606</v>
      </c>
      <c r="JJ78">
        <v>18</v>
      </c>
      <c r="JK78">
        <v>395.339</v>
      </c>
      <c r="JL78">
        <v>653.20100000000002</v>
      </c>
      <c r="JM78">
        <v>19.834299999999999</v>
      </c>
      <c r="JN78">
        <v>31.640499999999999</v>
      </c>
      <c r="JO78">
        <v>29.999400000000001</v>
      </c>
      <c r="JP78">
        <v>31.590199999999999</v>
      </c>
      <c r="JQ78">
        <v>31.567900000000002</v>
      </c>
      <c r="JR78">
        <v>19.677700000000002</v>
      </c>
      <c r="JS78">
        <v>34.694299999999998</v>
      </c>
      <c r="JT78">
        <v>0</v>
      </c>
      <c r="JU78">
        <v>19.925599999999999</v>
      </c>
      <c r="JV78">
        <v>405</v>
      </c>
      <c r="JW78">
        <v>16.913900000000002</v>
      </c>
      <c r="JX78">
        <v>98.461200000000005</v>
      </c>
      <c r="JY78">
        <v>96.165300000000002</v>
      </c>
    </row>
    <row r="79" spans="1:285" x14ac:dyDescent="0.35">
      <c r="A79">
        <v>14</v>
      </c>
      <c r="B79">
        <v>1723147096.5999999</v>
      </c>
      <c r="C79">
        <v>21274.099999904629</v>
      </c>
      <c r="D79" t="s">
        <v>631</v>
      </c>
      <c r="E79" t="s">
        <v>632</v>
      </c>
      <c r="F79" t="s">
        <v>420</v>
      </c>
      <c r="G79" t="s">
        <v>557</v>
      </c>
      <c r="H79" t="s">
        <v>422</v>
      </c>
      <c r="I79" t="s">
        <v>558</v>
      </c>
      <c r="J79">
        <v>1723147096.5999999</v>
      </c>
      <c r="K79">
        <f t="shared" si="138"/>
        <v>2.8336953652309698E-3</v>
      </c>
      <c r="L79">
        <f t="shared" si="139"/>
        <v>2.83369536523097</v>
      </c>
      <c r="M79">
        <f t="shared" si="140"/>
        <v>14.406063882793305</v>
      </c>
      <c r="N79">
        <f t="shared" si="141"/>
        <v>381.72199999999998</v>
      </c>
      <c r="O79">
        <f t="shared" si="142"/>
        <v>225.5280937591161</v>
      </c>
      <c r="P79">
        <f t="shared" si="143"/>
        <v>22.341837023193374</v>
      </c>
      <c r="Q79">
        <f t="shared" si="144"/>
        <v>37.815114605085391</v>
      </c>
      <c r="R79">
        <f t="shared" si="145"/>
        <v>0.1617250154367145</v>
      </c>
      <c r="S79">
        <f t="shared" si="146"/>
        <v>2.2467740663674416</v>
      </c>
      <c r="T79">
        <f t="shared" si="147"/>
        <v>0.15552494045839441</v>
      </c>
      <c r="U79">
        <f t="shared" si="148"/>
        <v>9.7740335319867561E-2</v>
      </c>
      <c r="V79">
        <f t="shared" si="149"/>
        <v>282.9055236375865</v>
      </c>
      <c r="W79">
        <f t="shared" si="150"/>
        <v>29.183396371985673</v>
      </c>
      <c r="X79">
        <f t="shared" si="151"/>
        <v>28.820799999999998</v>
      </c>
      <c r="Y79">
        <f t="shared" si="152"/>
        <v>3.9802570780600419</v>
      </c>
      <c r="Z79">
        <f t="shared" si="153"/>
        <v>58.831240556058653</v>
      </c>
      <c r="AA79">
        <f t="shared" si="154"/>
        <v>2.2318745697006497</v>
      </c>
      <c r="AB79">
        <f t="shared" si="155"/>
        <v>3.793689455815501</v>
      </c>
      <c r="AC79">
        <f t="shared" si="156"/>
        <v>1.7483825083593922</v>
      </c>
      <c r="AD79">
        <f t="shared" si="157"/>
        <v>-124.96596560668577</v>
      </c>
      <c r="AE79">
        <f t="shared" si="158"/>
        <v>-100.05179694291688</v>
      </c>
      <c r="AF79">
        <f t="shared" si="159"/>
        <v>-9.7463269253762927</v>
      </c>
      <c r="AG79">
        <f t="shared" si="160"/>
        <v>48.141434162607553</v>
      </c>
      <c r="AH79">
        <v>0</v>
      </c>
      <c r="AI79">
        <v>0</v>
      </c>
      <c r="AJ79">
        <f t="shared" si="161"/>
        <v>1</v>
      </c>
      <c r="AK79">
        <f t="shared" si="162"/>
        <v>0</v>
      </c>
      <c r="AL79">
        <f t="shared" si="163"/>
        <v>52228.855788925874</v>
      </c>
      <c r="AM79" t="s">
        <v>424</v>
      </c>
      <c r="AN79">
        <v>0</v>
      </c>
      <c r="AO79">
        <v>0</v>
      </c>
      <c r="AP79">
        <v>0</v>
      </c>
      <c r="AQ79" t="e">
        <f t="shared" si="164"/>
        <v>#DIV/0!</v>
      </c>
      <c r="AR79">
        <v>-1</v>
      </c>
      <c r="AS79" t="s">
        <v>633</v>
      </c>
      <c r="AT79">
        <v>10139.4</v>
      </c>
      <c r="AU79">
        <v>917.55708000000004</v>
      </c>
      <c r="AV79">
        <v>1260.767775894675</v>
      </c>
      <c r="AW79">
        <f t="shared" si="165"/>
        <v>0.27222356286122817</v>
      </c>
      <c r="AX79">
        <v>0.5</v>
      </c>
      <c r="AY79">
        <f t="shared" si="166"/>
        <v>1477.8963003303556</v>
      </c>
      <c r="AZ79">
        <f t="shared" si="167"/>
        <v>14.406063882793305</v>
      </c>
      <c r="BA79">
        <f t="shared" si="168"/>
        <v>201.15909820767857</v>
      </c>
      <c r="BB79">
        <f t="shared" si="169"/>
        <v>1.0424319946771348E-2</v>
      </c>
      <c r="BC79">
        <f t="shared" si="170"/>
        <v>-1</v>
      </c>
      <c r="BD79" t="e">
        <f t="shared" si="171"/>
        <v>#DIV/0!</v>
      </c>
      <c r="BE79" t="s">
        <v>424</v>
      </c>
      <c r="BF79">
        <v>0</v>
      </c>
      <c r="BG79" t="e">
        <f t="shared" si="172"/>
        <v>#DIV/0!</v>
      </c>
      <c r="BH79" t="e">
        <f t="shared" si="173"/>
        <v>#DIV/0!</v>
      </c>
      <c r="BI79" t="e">
        <f t="shared" si="174"/>
        <v>#DIV/0!</v>
      </c>
      <c r="BJ79" t="e">
        <f t="shared" si="175"/>
        <v>#DIV/0!</v>
      </c>
      <c r="BK79">
        <f t="shared" si="176"/>
        <v>0.27222356286122823</v>
      </c>
      <c r="BL79" t="e">
        <f t="shared" si="177"/>
        <v>#DIV/0!</v>
      </c>
      <c r="BM79" t="e">
        <f t="shared" si="178"/>
        <v>#DIV/0!</v>
      </c>
      <c r="BN79" t="e">
        <f t="shared" si="179"/>
        <v>#DIV/0!</v>
      </c>
      <c r="BO79">
        <v>8409</v>
      </c>
      <c r="BP79">
        <v>290.00000000000011</v>
      </c>
      <c r="BQ79">
        <v>1172.55</v>
      </c>
      <c r="BR79">
        <v>105</v>
      </c>
      <c r="BS79">
        <v>10139.4</v>
      </c>
      <c r="BT79">
        <v>1170.5899999999999</v>
      </c>
      <c r="BU79">
        <v>1.96</v>
      </c>
      <c r="BV79">
        <v>300.00000000000011</v>
      </c>
      <c r="BW79">
        <v>24.2</v>
      </c>
      <c r="BX79">
        <v>1260.767775894675</v>
      </c>
      <c r="BY79">
        <v>2.1763255818636882</v>
      </c>
      <c r="BZ79">
        <v>-91.43925028553349</v>
      </c>
      <c r="CA79">
        <v>1.958883991440322</v>
      </c>
      <c r="CB79">
        <v>0.98731282498829465</v>
      </c>
      <c r="CC79">
        <v>-6.9090031145717509E-3</v>
      </c>
      <c r="CD79">
        <v>289.99999999999989</v>
      </c>
      <c r="CE79">
        <v>1176.03</v>
      </c>
      <c r="CF79">
        <v>875</v>
      </c>
      <c r="CG79">
        <v>10075.4</v>
      </c>
      <c r="CH79">
        <v>1170.01</v>
      </c>
      <c r="CI79">
        <v>6.02</v>
      </c>
      <c r="CW79">
        <f t="shared" si="180"/>
        <v>1757.96</v>
      </c>
      <c r="CX79">
        <f t="shared" si="181"/>
        <v>1477.8963003303556</v>
      </c>
      <c r="CY79">
        <f t="shared" si="182"/>
        <v>0.84068824110352658</v>
      </c>
      <c r="CZ79">
        <f t="shared" si="183"/>
        <v>0.16092830532980643</v>
      </c>
      <c r="DA79">
        <v>6</v>
      </c>
      <c r="DB79">
        <v>0.5</v>
      </c>
      <c r="DC79" t="s">
        <v>426</v>
      </c>
      <c r="DD79">
        <v>2</v>
      </c>
      <c r="DE79">
        <v>1723147096.5999999</v>
      </c>
      <c r="DF79">
        <v>381.72199999999998</v>
      </c>
      <c r="DG79">
        <v>404.96100000000001</v>
      </c>
      <c r="DH79">
        <v>22.529499999999999</v>
      </c>
      <c r="DI79">
        <v>18.3734</v>
      </c>
      <c r="DJ79">
        <v>381.79500000000002</v>
      </c>
      <c r="DK79">
        <v>22.493500000000001</v>
      </c>
      <c r="DL79">
        <v>399.87299999999999</v>
      </c>
      <c r="DM79">
        <v>98.964799999999997</v>
      </c>
      <c r="DN79">
        <v>9.9740700000000002E-2</v>
      </c>
      <c r="DO79">
        <v>27.994800000000001</v>
      </c>
      <c r="DP79">
        <v>28.820799999999998</v>
      </c>
      <c r="DQ79">
        <v>999.9</v>
      </c>
      <c r="DR79">
        <v>0</v>
      </c>
      <c r="DS79">
        <v>0</v>
      </c>
      <c r="DT79">
        <v>10014.4</v>
      </c>
      <c r="DU79">
        <v>0</v>
      </c>
      <c r="DV79">
        <v>1104.69</v>
      </c>
      <c r="DW79">
        <v>-23.641100000000002</v>
      </c>
      <c r="DX79">
        <v>390.15</v>
      </c>
      <c r="DY79">
        <v>412.541</v>
      </c>
      <c r="DZ79">
        <v>4.2589399999999999</v>
      </c>
      <c r="EA79">
        <v>404.96100000000001</v>
      </c>
      <c r="EB79">
        <v>18.3734</v>
      </c>
      <c r="EC79">
        <v>2.2398099999999999</v>
      </c>
      <c r="ED79">
        <v>1.8183199999999999</v>
      </c>
      <c r="EE79">
        <v>19.2499</v>
      </c>
      <c r="EF79">
        <v>15.9452</v>
      </c>
      <c r="EG79">
        <v>1757.96</v>
      </c>
      <c r="EH79">
        <v>0.97699199999999997</v>
      </c>
      <c r="EI79">
        <v>2.3007799999999998E-2</v>
      </c>
      <c r="EJ79">
        <v>0</v>
      </c>
      <c r="EK79">
        <v>913.428</v>
      </c>
      <c r="EL79">
        <v>4.9995200000000004</v>
      </c>
      <c r="EM79">
        <v>23148.7</v>
      </c>
      <c r="EN79">
        <v>15907.5</v>
      </c>
      <c r="EO79">
        <v>48.311999999999998</v>
      </c>
      <c r="EP79">
        <v>49.186999999999998</v>
      </c>
      <c r="EQ79">
        <v>48.686999999999998</v>
      </c>
      <c r="ER79">
        <v>48.811999999999998</v>
      </c>
      <c r="ES79">
        <v>49.75</v>
      </c>
      <c r="ET79">
        <v>1712.63</v>
      </c>
      <c r="EU79">
        <v>40.33</v>
      </c>
      <c r="EV79">
        <v>0</v>
      </c>
      <c r="EW79">
        <v>5886.1000001430511</v>
      </c>
      <c r="EX79">
        <v>0</v>
      </c>
      <c r="EY79">
        <v>917.55708000000004</v>
      </c>
      <c r="EZ79">
        <v>-40.299153851116543</v>
      </c>
      <c r="FA79">
        <v>-2127.8769249274301</v>
      </c>
      <c r="FB79">
        <v>23529.696</v>
      </c>
      <c r="FC79">
        <v>15</v>
      </c>
      <c r="FD79">
        <v>1723147123.0999999</v>
      </c>
      <c r="FE79" t="s">
        <v>634</v>
      </c>
      <c r="FF79">
        <v>1723147114.5999999</v>
      </c>
      <c r="FG79">
        <v>1723147123.0999999</v>
      </c>
      <c r="FH79">
        <v>20</v>
      </c>
      <c r="FI79">
        <v>0.40300000000000002</v>
      </c>
      <c r="FJ79">
        <v>-0.10299999999999999</v>
      </c>
      <c r="FK79">
        <v>-7.2999999999999995E-2</v>
      </c>
      <c r="FL79">
        <v>3.5999999999999997E-2</v>
      </c>
      <c r="FM79">
        <v>405</v>
      </c>
      <c r="FN79">
        <v>18</v>
      </c>
      <c r="FO79">
        <v>0.06</v>
      </c>
      <c r="FP79">
        <v>0.03</v>
      </c>
      <c r="FQ79">
        <v>14.75979052713428</v>
      </c>
      <c r="FR79">
        <v>-0.36025054459725209</v>
      </c>
      <c r="FS79">
        <v>5.831925227389733E-2</v>
      </c>
      <c r="FT79">
        <v>1</v>
      </c>
      <c r="FU79">
        <v>925.36266666666666</v>
      </c>
      <c r="FV79">
        <v>-54.244877811601199</v>
      </c>
      <c r="FW79">
        <v>8.0558355871092555</v>
      </c>
      <c r="FX79">
        <v>-1</v>
      </c>
      <c r="FY79">
        <v>0.1707989174376639</v>
      </c>
      <c r="FZ79">
        <v>-2.473040605027936E-2</v>
      </c>
      <c r="GA79">
        <v>3.8355146931237259E-3</v>
      </c>
      <c r="GB79">
        <v>1</v>
      </c>
      <c r="GC79">
        <v>2</v>
      </c>
      <c r="GD79">
        <v>2</v>
      </c>
      <c r="GE79" t="s">
        <v>428</v>
      </c>
      <c r="GF79">
        <v>3.0362499999999999</v>
      </c>
      <c r="GG79">
        <v>2.7515100000000001</v>
      </c>
      <c r="GH79">
        <v>9.20295E-2</v>
      </c>
      <c r="GI79">
        <v>9.8039000000000001E-2</v>
      </c>
      <c r="GJ79">
        <v>0.105393</v>
      </c>
      <c r="GK79">
        <v>9.2824900000000002E-2</v>
      </c>
      <c r="GL79">
        <v>24286.5</v>
      </c>
      <c r="GM79">
        <v>21120.2</v>
      </c>
      <c r="GN79">
        <v>24669.599999999999</v>
      </c>
      <c r="GO79">
        <v>22467.5</v>
      </c>
      <c r="GP79">
        <v>30038.6</v>
      </c>
      <c r="GQ79">
        <v>28327.3</v>
      </c>
      <c r="GR79">
        <v>34390.800000000003</v>
      </c>
      <c r="GS79">
        <v>32041.9</v>
      </c>
      <c r="GT79">
        <v>1.76753</v>
      </c>
      <c r="GU79">
        <v>2.0927500000000001</v>
      </c>
      <c r="GV79">
        <v>5.78836E-2</v>
      </c>
      <c r="GW79">
        <v>0</v>
      </c>
      <c r="GX79">
        <v>27.876300000000001</v>
      </c>
      <c r="GY79">
        <v>999.9</v>
      </c>
      <c r="GZ79">
        <v>39.4</v>
      </c>
      <c r="HA79">
        <v>38.6</v>
      </c>
      <c r="HB79">
        <v>27.378</v>
      </c>
      <c r="HC79">
        <v>55.188499999999998</v>
      </c>
      <c r="HD79">
        <v>33.349400000000003</v>
      </c>
      <c r="HE79">
        <v>1</v>
      </c>
      <c r="HF79">
        <v>0.43037900000000001</v>
      </c>
      <c r="HG79">
        <v>4.3096800000000002</v>
      </c>
      <c r="HH79">
        <v>20.329000000000001</v>
      </c>
      <c r="HI79">
        <v>5.24125</v>
      </c>
      <c r="HJ79">
        <v>12.0242</v>
      </c>
      <c r="HK79">
        <v>4.9578499999999996</v>
      </c>
      <c r="HL79">
        <v>3.306</v>
      </c>
      <c r="HM79">
        <v>9999</v>
      </c>
      <c r="HN79">
        <v>9999</v>
      </c>
      <c r="HO79">
        <v>9999</v>
      </c>
      <c r="HP79">
        <v>385.5</v>
      </c>
      <c r="HQ79">
        <v>1.8661300000000001</v>
      </c>
      <c r="HR79">
        <v>1.8706400000000001</v>
      </c>
      <c r="HS79">
        <v>1.8734599999999999</v>
      </c>
      <c r="HT79">
        <v>1.8756299999999999</v>
      </c>
      <c r="HU79">
        <v>1.86819</v>
      </c>
      <c r="HV79">
        <v>1.86981</v>
      </c>
      <c r="HW79">
        <v>1.8667899999999999</v>
      </c>
      <c r="HX79">
        <v>1.87097</v>
      </c>
      <c r="HY79">
        <v>5</v>
      </c>
      <c r="HZ79">
        <v>0</v>
      </c>
      <c r="IA79">
        <v>0</v>
      </c>
      <c r="IB79">
        <v>0</v>
      </c>
      <c r="IC79" t="s">
        <v>429</v>
      </c>
      <c r="ID79" t="s">
        <v>430</v>
      </c>
      <c r="IE79" t="s">
        <v>431</v>
      </c>
      <c r="IF79" t="s">
        <v>431</v>
      </c>
      <c r="IG79" t="s">
        <v>431</v>
      </c>
      <c r="IH79" t="s">
        <v>431</v>
      </c>
      <c r="II79">
        <v>0</v>
      </c>
      <c r="IJ79">
        <v>100</v>
      </c>
      <c r="IK79">
        <v>100</v>
      </c>
      <c r="IL79">
        <v>-7.2999999999999995E-2</v>
      </c>
      <c r="IM79">
        <v>3.5999999999999997E-2</v>
      </c>
      <c r="IN79">
        <v>-0.47520000000002932</v>
      </c>
      <c r="IO79">
        <v>0</v>
      </c>
      <c r="IP79">
        <v>0</v>
      </c>
      <c r="IQ79">
        <v>0</v>
      </c>
      <c r="IR79">
        <v>0.13885499999999601</v>
      </c>
      <c r="IS79">
        <v>0</v>
      </c>
      <c r="IT79">
        <v>0</v>
      </c>
      <c r="IU79">
        <v>0</v>
      </c>
      <c r="IV79">
        <v>-1</v>
      </c>
      <c r="IW79">
        <v>-1</v>
      </c>
      <c r="IX79">
        <v>-1</v>
      </c>
      <c r="IY79">
        <v>-1</v>
      </c>
      <c r="IZ79">
        <v>75.2</v>
      </c>
      <c r="JA79">
        <v>75.3</v>
      </c>
      <c r="JB79">
        <v>1.07178</v>
      </c>
      <c r="JC79">
        <v>2.7270500000000002</v>
      </c>
      <c r="JD79">
        <v>1.64551</v>
      </c>
      <c r="JE79">
        <v>2.3168899999999999</v>
      </c>
      <c r="JF79">
        <v>1.64429</v>
      </c>
      <c r="JG79">
        <v>2.4572799999999999</v>
      </c>
      <c r="JH79">
        <v>40.3491</v>
      </c>
      <c r="JI79">
        <v>16.023299999999999</v>
      </c>
      <c r="JJ79">
        <v>18</v>
      </c>
      <c r="JK79">
        <v>401.21199999999999</v>
      </c>
      <c r="JL79">
        <v>611.01900000000001</v>
      </c>
      <c r="JM79">
        <v>22.149699999999999</v>
      </c>
      <c r="JN79">
        <v>32.877000000000002</v>
      </c>
      <c r="JO79">
        <v>30.000399999999999</v>
      </c>
      <c r="JP79">
        <v>32.715499999999999</v>
      </c>
      <c r="JQ79">
        <v>32.652200000000001</v>
      </c>
      <c r="JR79">
        <v>21.5473</v>
      </c>
      <c r="JS79">
        <v>30.930099999999999</v>
      </c>
      <c r="JT79">
        <v>0</v>
      </c>
      <c r="JU79">
        <v>22.1525</v>
      </c>
      <c r="JV79">
        <v>405</v>
      </c>
      <c r="JW79">
        <v>18.465800000000002</v>
      </c>
      <c r="JX79">
        <v>98.631500000000003</v>
      </c>
      <c r="JY79">
        <v>97.260099999999994</v>
      </c>
    </row>
    <row r="80" spans="1:285" x14ac:dyDescent="0.35">
      <c r="A80">
        <v>14</v>
      </c>
      <c r="B80">
        <v>1723147374.5999999</v>
      </c>
      <c r="C80">
        <v>21552.099999904629</v>
      </c>
      <c r="D80" t="s">
        <v>635</v>
      </c>
      <c r="E80" t="s">
        <v>636</v>
      </c>
      <c r="F80" t="s">
        <v>420</v>
      </c>
      <c r="G80" t="s">
        <v>557</v>
      </c>
      <c r="H80" t="s">
        <v>434</v>
      </c>
      <c r="I80" t="s">
        <v>558</v>
      </c>
      <c r="J80">
        <v>1723147374.5999999</v>
      </c>
      <c r="K80">
        <f t="shared" si="138"/>
        <v>1.2376201393266673E-2</v>
      </c>
      <c r="L80">
        <f t="shared" si="139"/>
        <v>12.376201393266673</v>
      </c>
      <c r="M80">
        <f t="shared" si="140"/>
        <v>36.253053865881547</v>
      </c>
      <c r="N80">
        <f t="shared" si="141"/>
        <v>344.31200000000001</v>
      </c>
      <c r="O80">
        <f t="shared" si="142"/>
        <v>274.87771627586062</v>
      </c>
      <c r="P80">
        <f t="shared" si="143"/>
        <v>27.227744729687437</v>
      </c>
      <c r="Q80">
        <f t="shared" si="144"/>
        <v>34.105490144424003</v>
      </c>
      <c r="R80">
        <f t="shared" si="145"/>
        <v>1.1456505646048458</v>
      </c>
      <c r="S80">
        <f t="shared" si="146"/>
        <v>2.2308049180540683</v>
      </c>
      <c r="T80">
        <f t="shared" si="147"/>
        <v>0.89503341416512683</v>
      </c>
      <c r="U80">
        <f t="shared" si="148"/>
        <v>0.57730360321382068</v>
      </c>
      <c r="V80">
        <f t="shared" si="149"/>
        <v>282.91031163757566</v>
      </c>
      <c r="W80">
        <f t="shared" si="150"/>
        <v>25.928224120602316</v>
      </c>
      <c r="X80">
        <f t="shared" si="151"/>
        <v>26.987300000000001</v>
      </c>
      <c r="Y80">
        <f t="shared" si="152"/>
        <v>3.5764908578263284</v>
      </c>
      <c r="Z80">
        <f t="shared" si="153"/>
        <v>59.492113274593613</v>
      </c>
      <c r="AA80">
        <f t="shared" si="154"/>
        <v>2.2470703187031003</v>
      </c>
      <c r="AB80">
        <f t="shared" si="155"/>
        <v>3.7770894241585502</v>
      </c>
      <c r="AC80">
        <f t="shared" si="156"/>
        <v>1.3294205391232281</v>
      </c>
      <c r="AD80">
        <f t="shared" si="157"/>
        <v>-545.79048144306023</v>
      </c>
      <c r="AE80">
        <f t="shared" si="158"/>
        <v>112.12506836608841</v>
      </c>
      <c r="AF80">
        <f t="shared" si="159"/>
        <v>10.896448396791584</v>
      </c>
      <c r="AG80">
        <f t="shared" si="160"/>
        <v>-139.85865304260457</v>
      </c>
      <c r="AH80">
        <v>0</v>
      </c>
      <c r="AI80">
        <v>0</v>
      </c>
      <c r="AJ80">
        <f t="shared" si="161"/>
        <v>1</v>
      </c>
      <c r="AK80">
        <f t="shared" si="162"/>
        <v>0</v>
      </c>
      <c r="AL80">
        <f t="shared" si="163"/>
        <v>51719.2513337665</v>
      </c>
      <c r="AM80" t="s">
        <v>424</v>
      </c>
      <c r="AN80">
        <v>0</v>
      </c>
      <c r="AO80">
        <v>0</v>
      </c>
      <c r="AP80">
        <v>0</v>
      </c>
      <c r="AQ80" t="e">
        <f t="shared" si="164"/>
        <v>#DIV/0!</v>
      </c>
      <c r="AR80">
        <v>-1</v>
      </c>
      <c r="AS80" t="s">
        <v>637</v>
      </c>
      <c r="AT80">
        <v>10129.4</v>
      </c>
      <c r="AU80">
        <v>1080.981538461539</v>
      </c>
      <c r="AV80">
        <v>1644.884608565332</v>
      </c>
      <c r="AW80">
        <f t="shared" si="165"/>
        <v>0.3428222667823666</v>
      </c>
      <c r="AX80">
        <v>0.5</v>
      </c>
      <c r="AY80">
        <f t="shared" si="166"/>
        <v>1477.92150033035</v>
      </c>
      <c r="AZ80">
        <f t="shared" si="167"/>
        <v>36.253053865881547</v>
      </c>
      <c r="BA80">
        <f t="shared" si="168"/>
        <v>253.33219943482337</v>
      </c>
      <c r="BB80">
        <f t="shared" si="169"/>
        <v>2.5206381974654687E-2</v>
      </c>
      <c r="BC80">
        <f t="shared" si="170"/>
        <v>-1</v>
      </c>
      <c r="BD80" t="e">
        <f t="shared" si="171"/>
        <v>#DIV/0!</v>
      </c>
      <c r="BE80" t="s">
        <v>424</v>
      </c>
      <c r="BF80">
        <v>0</v>
      </c>
      <c r="BG80" t="e">
        <f t="shared" si="172"/>
        <v>#DIV/0!</v>
      </c>
      <c r="BH80" t="e">
        <f t="shared" si="173"/>
        <v>#DIV/0!</v>
      </c>
      <c r="BI80" t="e">
        <f t="shared" si="174"/>
        <v>#DIV/0!</v>
      </c>
      <c r="BJ80" t="e">
        <f t="shared" si="175"/>
        <v>#DIV/0!</v>
      </c>
      <c r="BK80">
        <f t="shared" si="176"/>
        <v>0.34282226678236666</v>
      </c>
      <c r="BL80" t="e">
        <f t="shared" si="177"/>
        <v>#DIV/0!</v>
      </c>
      <c r="BM80" t="e">
        <f t="shared" si="178"/>
        <v>#DIV/0!</v>
      </c>
      <c r="BN80" t="e">
        <f t="shared" si="179"/>
        <v>#DIV/0!</v>
      </c>
      <c r="BO80">
        <v>8410</v>
      </c>
      <c r="BP80">
        <v>290.00000000000011</v>
      </c>
      <c r="BQ80">
        <v>1501.36</v>
      </c>
      <c r="BR80">
        <v>135</v>
      </c>
      <c r="BS80">
        <v>10129.4</v>
      </c>
      <c r="BT80">
        <v>1494.41</v>
      </c>
      <c r="BU80">
        <v>6.95</v>
      </c>
      <c r="BV80">
        <v>300.00000000000011</v>
      </c>
      <c r="BW80">
        <v>24.2</v>
      </c>
      <c r="BX80">
        <v>1644.884608565332</v>
      </c>
      <c r="BY80">
        <v>2.655066846969838</v>
      </c>
      <c r="BZ80">
        <v>-152.42214638214401</v>
      </c>
      <c r="CA80">
        <v>2.3893303683444072</v>
      </c>
      <c r="CB80">
        <v>0.99316660697073877</v>
      </c>
      <c r="CC80">
        <v>-6.9066493882091176E-3</v>
      </c>
      <c r="CD80">
        <v>289.99999999999989</v>
      </c>
      <c r="CE80">
        <v>1492.09</v>
      </c>
      <c r="CF80">
        <v>735</v>
      </c>
      <c r="CG80">
        <v>10081.4</v>
      </c>
      <c r="CH80">
        <v>1493.69</v>
      </c>
      <c r="CI80">
        <v>-1.6</v>
      </c>
      <c r="CW80">
        <f t="shared" si="180"/>
        <v>1757.99</v>
      </c>
      <c r="CX80">
        <f t="shared" si="181"/>
        <v>1477.92150033035</v>
      </c>
      <c r="CY80">
        <f t="shared" si="182"/>
        <v>0.84068822935872789</v>
      </c>
      <c r="CZ80">
        <f t="shared" si="183"/>
        <v>0.16092828266234488</v>
      </c>
      <c r="DA80">
        <v>6</v>
      </c>
      <c r="DB80">
        <v>0.5</v>
      </c>
      <c r="DC80" t="s">
        <v>426</v>
      </c>
      <c r="DD80">
        <v>2</v>
      </c>
      <c r="DE80">
        <v>1723147374.5999999</v>
      </c>
      <c r="DF80">
        <v>344.31200000000001</v>
      </c>
      <c r="DG80">
        <v>405.06799999999998</v>
      </c>
      <c r="DH80">
        <v>22.685300000000002</v>
      </c>
      <c r="DI80">
        <v>4.5467599999999999</v>
      </c>
      <c r="DJ80">
        <v>344.08600000000001</v>
      </c>
      <c r="DK80">
        <v>22.802299999999999</v>
      </c>
      <c r="DL80">
        <v>400.10199999999998</v>
      </c>
      <c r="DM80">
        <v>98.953400000000002</v>
      </c>
      <c r="DN80">
        <v>0.10062699999999999</v>
      </c>
      <c r="DO80">
        <v>27.919599999999999</v>
      </c>
      <c r="DP80">
        <v>26.987300000000001</v>
      </c>
      <c r="DQ80">
        <v>999.9</v>
      </c>
      <c r="DR80">
        <v>0</v>
      </c>
      <c r="DS80">
        <v>0</v>
      </c>
      <c r="DT80">
        <v>9911.25</v>
      </c>
      <c r="DU80">
        <v>0</v>
      </c>
      <c r="DV80">
        <v>388.6</v>
      </c>
      <c r="DW80">
        <v>-61.054000000000002</v>
      </c>
      <c r="DX80">
        <v>352.05399999999997</v>
      </c>
      <c r="DY80">
        <v>406.91800000000001</v>
      </c>
      <c r="DZ80">
        <v>18.291699999999999</v>
      </c>
      <c r="EA80">
        <v>405.06799999999998</v>
      </c>
      <c r="EB80">
        <v>4.5467599999999999</v>
      </c>
      <c r="EC80">
        <v>2.2599399999999998</v>
      </c>
      <c r="ED80">
        <v>0.44991700000000001</v>
      </c>
      <c r="EE80">
        <v>19.393699999999999</v>
      </c>
      <c r="EF80">
        <v>-4.1986400000000001</v>
      </c>
      <c r="EG80">
        <v>1757.99</v>
      </c>
      <c r="EH80">
        <v>0.97699400000000003</v>
      </c>
      <c r="EI80">
        <v>2.3005999999999999E-2</v>
      </c>
      <c r="EJ80">
        <v>0</v>
      </c>
      <c r="EK80">
        <v>1076.32</v>
      </c>
      <c r="EL80">
        <v>4.9995200000000004</v>
      </c>
      <c r="EM80">
        <v>21010.1</v>
      </c>
      <c r="EN80">
        <v>15907.8</v>
      </c>
      <c r="EO80">
        <v>47</v>
      </c>
      <c r="EP80">
        <v>47.625</v>
      </c>
      <c r="EQ80">
        <v>47.311999999999998</v>
      </c>
      <c r="ER80">
        <v>47.375</v>
      </c>
      <c r="ES80">
        <v>48.561999999999998</v>
      </c>
      <c r="ET80">
        <v>1712.66</v>
      </c>
      <c r="EU80">
        <v>40.33</v>
      </c>
      <c r="EV80">
        <v>0</v>
      </c>
      <c r="EW80">
        <v>277.69999980926508</v>
      </c>
      <c r="EX80">
        <v>0</v>
      </c>
      <c r="EY80">
        <v>1080.981538461539</v>
      </c>
      <c r="EZ80">
        <v>-38.24615384032613</v>
      </c>
      <c r="FA80">
        <v>-55.02564037566605</v>
      </c>
      <c r="FB80">
        <v>21077.257692307689</v>
      </c>
      <c r="FC80">
        <v>15</v>
      </c>
      <c r="FD80">
        <v>1723147415.0999999</v>
      </c>
      <c r="FE80" t="s">
        <v>638</v>
      </c>
      <c r="FF80">
        <v>1723147396.5999999</v>
      </c>
      <c r="FG80">
        <v>1723147415.0999999</v>
      </c>
      <c r="FH80">
        <v>21</v>
      </c>
      <c r="FI80">
        <v>0.29799999999999999</v>
      </c>
      <c r="FJ80">
        <v>-0.153</v>
      </c>
      <c r="FK80">
        <v>0.22600000000000001</v>
      </c>
      <c r="FL80">
        <v>-0.11700000000000001</v>
      </c>
      <c r="FM80">
        <v>405</v>
      </c>
      <c r="FN80">
        <v>5</v>
      </c>
      <c r="FO80">
        <v>0.03</v>
      </c>
      <c r="FP80">
        <v>0.01</v>
      </c>
      <c r="FQ80">
        <v>36.262711208984037</v>
      </c>
      <c r="FR80">
        <v>0.46850276992513212</v>
      </c>
      <c r="FS80">
        <v>7.5093612711212052E-2</v>
      </c>
      <c r="FT80">
        <v>1</v>
      </c>
      <c r="FU80">
        <v>1086.4096078431371</v>
      </c>
      <c r="FV80">
        <v>-40.262805414085783</v>
      </c>
      <c r="FW80">
        <v>5.9324587240772058</v>
      </c>
      <c r="FX80">
        <v>-1</v>
      </c>
      <c r="FY80">
        <v>1.1076363221110379</v>
      </c>
      <c r="FZ80">
        <v>-2.41987588812301E-2</v>
      </c>
      <c r="GA80">
        <v>3.8580734389044172E-3</v>
      </c>
      <c r="GB80">
        <v>1</v>
      </c>
      <c r="GC80">
        <v>2</v>
      </c>
      <c r="GD80">
        <v>2</v>
      </c>
      <c r="GE80" t="s">
        <v>428</v>
      </c>
      <c r="GF80">
        <v>3.0280499999999999</v>
      </c>
      <c r="GG80">
        <v>2.7515100000000001</v>
      </c>
      <c r="GH80">
        <v>8.4759500000000002E-2</v>
      </c>
      <c r="GI80">
        <v>9.7928699999999994E-2</v>
      </c>
      <c r="GJ80">
        <v>0.106432</v>
      </c>
      <c r="GK80">
        <v>3.0340499999999999E-2</v>
      </c>
      <c r="GL80">
        <v>24489.4</v>
      </c>
      <c r="GM80">
        <v>21135.5</v>
      </c>
      <c r="GN80">
        <v>24677.599999999999</v>
      </c>
      <c r="GO80">
        <v>22481.4</v>
      </c>
      <c r="GP80">
        <v>30012.799999999999</v>
      </c>
      <c r="GQ80">
        <v>30298.1</v>
      </c>
      <c r="GR80">
        <v>34402.300000000003</v>
      </c>
      <c r="GS80">
        <v>32059.9</v>
      </c>
      <c r="GT80">
        <v>1.76467</v>
      </c>
      <c r="GU80">
        <v>2.0824199999999999</v>
      </c>
      <c r="GV80">
        <v>-1.21668E-2</v>
      </c>
      <c r="GW80">
        <v>0</v>
      </c>
      <c r="GX80">
        <v>27.186199999999999</v>
      </c>
      <c r="GY80">
        <v>999.9</v>
      </c>
      <c r="GZ80">
        <v>39.700000000000003</v>
      </c>
      <c r="HA80">
        <v>38.4</v>
      </c>
      <c r="HB80">
        <v>27.293099999999999</v>
      </c>
      <c r="HC80">
        <v>55.648499999999999</v>
      </c>
      <c r="HD80">
        <v>33.553699999999999</v>
      </c>
      <c r="HE80">
        <v>1</v>
      </c>
      <c r="HF80">
        <v>0.40967999999999999</v>
      </c>
      <c r="HG80">
        <v>1.92615</v>
      </c>
      <c r="HH80">
        <v>20.373999999999999</v>
      </c>
      <c r="HI80">
        <v>5.2413999999999996</v>
      </c>
      <c r="HJ80">
        <v>12.0221</v>
      </c>
      <c r="HK80">
        <v>4.9577499999999999</v>
      </c>
      <c r="HL80">
        <v>3.306</v>
      </c>
      <c r="HM80">
        <v>9999</v>
      </c>
      <c r="HN80">
        <v>9999</v>
      </c>
      <c r="HO80">
        <v>9999</v>
      </c>
      <c r="HP80">
        <v>385.6</v>
      </c>
      <c r="HQ80">
        <v>1.86609</v>
      </c>
      <c r="HR80">
        <v>1.8706100000000001</v>
      </c>
      <c r="HS80">
        <v>1.87347</v>
      </c>
      <c r="HT80">
        <v>1.8756299999999999</v>
      </c>
      <c r="HU80">
        <v>1.8682300000000001</v>
      </c>
      <c r="HV80">
        <v>1.86981</v>
      </c>
      <c r="HW80">
        <v>1.86676</v>
      </c>
      <c r="HX80">
        <v>1.8709100000000001</v>
      </c>
      <c r="HY80">
        <v>5</v>
      </c>
      <c r="HZ80">
        <v>0</v>
      </c>
      <c r="IA80">
        <v>0</v>
      </c>
      <c r="IB80">
        <v>0</v>
      </c>
      <c r="IC80" t="s">
        <v>429</v>
      </c>
      <c r="ID80" t="s">
        <v>430</v>
      </c>
      <c r="IE80" t="s">
        <v>431</v>
      </c>
      <c r="IF80" t="s">
        <v>431</v>
      </c>
      <c r="IG80" t="s">
        <v>431</v>
      </c>
      <c r="IH80" t="s">
        <v>431</v>
      </c>
      <c r="II80">
        <v>0</v>
      </c>
      <c r="IJ80">
        <v>100</v>
      </c>
      <c r="IK80">
        <v>100</v>
      </c>
      <c r="IL80">
        <v>0.22600000000000001</v>
      </c>
      <c r="IM80">
        <v>-0.11700000000000001</v>
      </c>
      <c r="IN80">
        <v>-7.2499999999999995E-2</v>
      </c>
      <c r="IO80">
        <v>0</v>
      </c>
      <c r="IP80">
        <v>0</v>
      </c>
      <c r="IQ80">
        <v>0</v>
      </c>
      <c r="IR80">
        <v>3.608095238095288E-2</v>
      </c>
      <c r="IS80">
        <v>0</v>
      </c>
      <c r="IT80">
        <v>0</v>
      </c>
      <c r="IU80">
        <v>0</v>
      </c>
      <c r="IV80">
        <v>-1</v>
      </c>
      <c r="IW80">
        <v>-1</v>
      </c>
      <c r="IX80">
        <v>-1</v>
      </c>
      <c r="IY80">
        <v>-1</v>
      </c>
      <c r="IZ80">
        <v>4.3</v>
      </c>
      <c r="JA80">
        <v>4.2</v>
      </c>
      <c r="JB80">
        <v>1.0607899999999999</v>
      </c>
      <c r="JC80">
        <v>2.7282700000000002</v>
      </c>
      <c r="JD80">
        <v>1.64551</v>
      </c>
      <c r="JE80">
        <v>2.31812</v>
      </c>
      <c r="JF80">
        <v>1.64429</v>
      </c>
      <c r="JG80">
        <v>2.4047900000000002</v>
      </c>
      <c r="JH80">
        <v>40.120600000000003</v>
      </c>
      <c r="JI80">
        <v>16.0321</v>
      </c>
      <c r="JJ80">
        <v>18</v>
      </c>
      <c r="JK80">
        <v>399.53300000000002</v>
      </c>
      <c r="JL80">
        <v>602.62</v>
      </c>
      <c r="JM80">
        <v>24.570900000000002</v>
      </c>
      <c r="JN80">
        <v>32.798499999999997</v>
      </c>
      <c r="JO80">
        <v>29.998999999999999</v>
      </c>
      <c r="JP80">
        <v>32.687600000000003</v>
      </c>
      <c r="JQ80">
        <v>32.610599999999998</v>
      </c>
      <c r="JR80">
        <v>21.324200000000001</v>
      </c>
      <c r="JS80">
        <v>75.451800000000006</v>
      </c>
      <c r="JT80">
        <v>0</v>
      </c>
      <c r="JU80">
        <v>24.6264</v>
      </c>
      <c r="JV80">
        <v>405</v>
      </c>
      <c r="JW80">
        <v>4.5823499999999999</v>
      </c>
      <c r="JX80">
        <v>98.664100000000005</v>
      </c>
      <c r="JY80">
        <v>97.316800000000001</v>
      </c>
    </row>
    <row r="81" spans="1:285" x14ac:dyDescent="0.35">
      <c r="A81">
        <v>14</v>
      </c>
      <c r="B81">
        <v>1723147734.0999999</v>
      </c>
      <c r="C81">
        <v>21911.599999904629</v>
      </c>
      <c r="D81" t="s">
        <v>639</v>
      </c>
      <c r="E81" t="s">
        <v>640</v>
      </c>
      <c r="F81" t="s">
        <v>420</v>
      </c>
      <c r="G81" t="s">
        <v>567</v>
      </c>
      <c r="H81" t="s">
        <v>422</v>
      </c>
      <c r="I81" t="s">
        <v>558</v>
      </c>
      <c r="J81">
        <v>1723147734.0999999</v>
      </c>
      <c r="K81">
        <f t="shared" si="138"/>
        <v>3.7783756319440922E-3</v>
      </c>
      <c r="L81">
        <f t="shared" si="139"/>
        <v>3.7783756319440922</v>
      </c>
      <c r="M81">
        <f t="shared" si="140"/>
        <v>22.141293444267976</v>
      </c>
      <c r="N81">
        <f t="shared" si="141"/>
        <v>369.73</v>
      </c>
      <c r="O81">
        <f t="shared" si="142"/>
        <v>183.76217145934061</v>
      </c>
      <c r="P81">
        <f t="shared" si="143"/>
        <v>18.206074875336775</v>
      </c>
      <c r="Q81">
        <f t="shared" si="144"/>
        <v>36.630673278410001</v>
      </c>
      <c r="R81">
        <f t="shared" si="145"/>
        <v>0.20830700300023208</v>
      </c>
      <c r="S81">
        <f t="shared" si="146"/>
        <v>2.2348546092589276</v>
      </c>
      <c r="T81">
        <f t="shared" si="147"/>
        <v>0.19809022064912502</v>
      </c>
      <c r="U81">
        <f t="shared" si="148"/>
        <v>0.12468255554081148</v>
      </c>
      <c r="V81">
        <f t="shared" si="149"/>
        <v>282.89377263745382</v>
      </c>
      <c r="W81">
        <f t="shared" si="150"/>
        <v>29.881051987840941</v>
      </c>
      <c r="X81">
        <f t="shared" si="151"/>
        <v>29.912500000000001</v>
      </c>
      <c r="Y81">
        <f t="shared" si="152"/>
        <v>4.2390838947292986</v>
      </c>
      <c r="Z81">
        <f t="shared" si="153"/>
        <v>59.983963734864574</v>
      </c>
      <c r="AA81">
        <f t="shared" si="154"/>
        <v>2.4127816935361004</v>
      </c>
      <c r="AB81">
        <f t="shared" si="155"/>
        <v>4.0223778878649119</v>
      </c>
      <c r="AC81">
        <f t="shared" si="156"/>
        <v>1.8263022011931982</v>
      </c>
      <c r="AD81">
        <f t="shared" si="157"/>
        <v>-166.62636536873447</v>
      </c>
      <c r="AE81">
        <f t="shared" si="158"/>
        <v>-109.62973979370486</v>
      </c>
      <c r="AF81">
        <f t="shared" si="159"/>
        <v>-10.848872083494351</v>
      </c>
      <c r="AG81">
        <f t="shared" si="160"/>
        <v>-4.2112046084798749</v>
      </c>
      <c r="AH81">
        <v>0</v>
      </c>
      <c r="AI81">
        <v>0</v>
      </c>
      <c r="AJ81">
        <f t="shared" si="161"/>
        <v>1</v>
      </c>
      <c r="AK81">
        <f t="shared" si="162"/>
        <v>0</v>
      </c>
      <c r="AL81">
        <f t="shared" si="163"/>
        <v>51666.037683312934</v>
      </c>
      <c r="AM81" t="s">
        <v>424</v>
      </c>
      <c r="AN81">
        <v>0</v>
      </c>
      <c r="AO81">
        <v>0</v>
      </c>
      <c r="AP81">
        <v>0</v>
      </c>
      <c r="AQ81" t="e">
        <f t="shared" si="164"/>
        <v>#DIV/0!</v>
      </c>
      <c r="AR81">
        <v>-1</v>
      </c>
      <c r="AS81" t="s">
        <v>641</v>
      </c>
      <c r="AT81">
        <v>10144.5</v>
      </c>
      <c r="AU81">
        <v>998.82815999999991</v>
      </c>
      <c r="AV81">
        <v>1421.066755498837</v>
      </c>
      <c r="AW81">
        <f t="shared" si="165"/>
        <v>0.29712791032861696</v>
      </c>
      <c r="AX81">
        <v>0.5</v>
      </c>
      <c r="AY81">
        <f t="shared" si="166"/>
        <v>1477.8372003302873</v>
      </c>
      <c r="AZ81">
        <f t="shared" si="167"/>
        <v>22.141293444267976</v>
      </c>
      <c r="BA81">
        <f t="shared" si="168"/>
        <v>219.55333957001596</v>
      </c>
      <c r="BB81">
        <f t="shared" si="169"/>
        <v>1.5658892223782188E-2</v>
      </c>
      <c r="BC81">
        <f t="shared" si="170"/>
        <v>-1</v>
      </c>
      <c r="BD81" t="e">
        <f t="shared" si="171"/>
        <v>#DIV/0!</v>
      </c>
      <c r="BE81" t="s">
        <v>424</v>
      </c>
      <c r="BF81">
        <v>0</v>
      </c>
      <c r="BG81" t="e">
        <f t="shared" si="172"/>
        <v>#DIV/0!</v>
      </c>
      <c r="BH81" t="e">
        <f t="shared" si="173"/>
        <v>#DIV/0!</v>
      </c>
      <c r="BI81" t="e">
        <f t="shared" si="174"/>
        <v>#DIV/0!</v>
      </c>
      <c r="BJ81" t="e">
        <f t="shared" si="175"/>
        <v>#DIV/0!</v>
      </c>
      <c r="BK81">
        <f t="shared" si="176"/>
        <v>0.29712791032861696</v>
      </c>
      <c r="BL81" t="e">
        <f t="shared" si="177"/>
        <v>#DIV/0!</v>
      </c>
      <c r="BM81" t="e">
        <f t="shared" si="178"/>
        <v>#DIV/0!</v>
      </c>
      <c r="BN81" t="e">
        <f t="shared" si="179"/>
        <v>#DIV/0!</v>
      </c>
      <c r="BO81">
        <v>8411</v>
      </c>
      <c r="BP81">
        <v>290.00000000000011</v>
      </c>
      <c r="BQ81">
        <v>1303.26</v>
      </c>
      <c r="BR81">
        <v>85</v>
      </c>
      <c r="BS81">
        <v>10144.5</v>
      </c>
      <c r="BT81">
        <v>1301.8900000000001</v>
      </c>
      <c r="BU81">
        <v>1.37</v>
      </c>
      <c r="BV81">
        <v>300.00000000000011</v>
      </c>
      <c r="BW81">
        <v>24.2</v>
      </c>
      <c r="BX81">
        <v>1421.066755498837</v>
      </c>
      <c r="BY81">
        <v>2.0068764906963961</v>
      </c>
      <c r="BZ81">
        <v>-120.9012411415715</v>
      </c>
      <c r="CA81">
        <v>1.8066052924189699</v>
      </c>
      <c r="CB81">
        <v>0.99378678635795548</v>
      </c>
      <c r="CC81">
        <v>-6.9094355951056733E-3</v>
      </c>
      <c r="CD81">
        <v>289.99999999999989</v>
      </c>
      <c r="CE81">
        <v>1306.18</v>
      </c>
      <c r="CF81">
        <v>885</v>
      </c>
      <c r="CG81">
        <v>10077</v>
      </c>
      <c r="CH81">
        <v>1301.0899999999999</v>
      </c>
      <c r="CI81">
        <v>5.09</v>
      </c>
      <c r="CW81">
        <f t="shared" si="180"/>
        <v>1757.89</v>
      </c>
      <c r="CX81">
        <f t="shared" si="181"/>
        <v>1477.8372003302873</v>
      </c>
      <c r="CY81">
        <f t="shared" si="182"/>
        <v>0.84068809785042697</v>
      </c>
      <c r="CZ81">
        <f t="shared" si="183"/>
        <v>0.16092802885132393</v>
      </c>
      <c r="DA81">
        <v>6</v>
      </c>
      <c r="DB81">
        <v>0.5</v>
      </c>
      <c r="DC81" t="s">
        <v>426</v>
      </c>
      <c r="DD81">
        <v>2</v>
      </c>
      <c r="DE81">
        <v>1723147734.0999999</v>
      </c>
      <c r="DF81">
        <v>369.73</v>
      </c>
      <c r="DG81">
        <v>405.01799999999997</v>
      </c>
      <c r="DH81">
        <v>24.353300000000001</v>
      </c>
      <c r="DI81">
        <v>18.826799999999999</v>
      </c>
      <c r="DJ81">
        <v>369.92899999999997</v>
      </c>
      <c r="DK81">
        <v>24.307300000000001</v>
      </c>
      <c r="DL81">
        <v>400.22</v>
      </c>
      <c r="DM81">
        <v>98.973500000000001</v>
      </c>
      <c r="DN81">
        <v>0.100617</v>
      </c>
      <c r="DO81">
        <v>29.002600000000001</v>
      </c>
      <c r="DP81">
        <v>29.912500000000001</v>
      </c>
      <c r="DQ81">
        <v>999.9</v>
      </c>
      <c r="DR81">
        <v>0</v>
      </c>
      <c r="DS81">
        <v>0</v>
      </c>
      <c r="DT81">
        <v>9935.6200000000008</v>
      </c>
      <c r="DU81">
        <v>0</v>
      </c>
      <c r="DV81">
        <v>115.996</v>
      </c>
      <c r="DW81">
        <v>-34.862400000000001</v>
      </c>
      <c r="DX81">
        <v>379.33100000000002</v>
      </c>
      <c r="DY81">
        <v>412.78899999999999</v>
      </c>
      <c r="DZ81">
        <v>5.3633100000000002</v>
      </c>
      <c r="EA81">
        <v>405.01799999999997</v>
      </c>
      <c r="EB81">
        <v>18.826799999999999</v>
      </c>
      <c r="EC81">
        <v>2.39418</v>
      </c>
      <c r="ED81">
        <v>1.8633599999999999</v>
      </c>
      <c r="EE81">
        <v>20.3245</v>
      </c>
      <c r="EF81">
        <v>16.328700000000001</v>
      </c>
      <c r="EG81">
        <v>1757.89</v>
      </c>
      <c r="EH81">
        <v>0.97699899999999995</v>
      </c>
      <c r="EI81">
        <v>2.30011E-2</v>
      </c>
      <c r="EJ81">
        <v>0</v>
      </c>
      <c r="EK81">
        <v>997.72299999999996</v>
      </c>
      <c r="EL81">
        <v>4.9995200000000004</v>
      </c>
      <c r="EM81">
        <v>20697.5</v>
      </c>
      <c r="EN81">
        <v>15906.8</v>
      </c>
      <c r="EO81">
        <v>47.436999999999998</v>
      </c>
      <c r="EP81">
        <v>47.936999999999998</v>
      </c>
      <c r="EQ81">
        <v>47.75</v>
      </c>
      <c r="ER81">
        <v>47.936999999999998</v>
      </c>
      <c r="ES81">
        <v>48.936999999999998</v>
      </c>
      <c r="ET81">
        <v>1712.57</v>
      </c>
      <c r="EU81">
        <v>40.32</v>
      </c>
      <c r="EV81">
        <v>0</v>
      </c>
      <c r="EW81">
        <v>358.89999985694891</v>
      </c>
      <c r="EX81">
        <v>0</v>
      </c>
      <c r="EY81">
        <v>998.82815999999991</v>
      </c>
      <c r="EZ81">
        <v>-10.85776924675335</v>
      </c>
      <c r="FA81">
        <v>-829.96154143435604</v>
      </c>
      <c r="FB81">
        <v>20790.576000000001</v>
      </c>
      <c r="FC81">
        <v>15</v>
      </c>
      <c r="FD81">
        <v>1723147760.0999999</v>
      </c>
      <c r="FE81" t="s">
        <v>642</v>
      </c>
      <c r="FF81">
        <v>1723147760.0999999</v>
      </c>
      <c r="FG81">
        <v>1723147760.0999999</v>
      </c>
      <c r="FH81">
        <v>22</v>
      </c>
      <c r="FI81">
        <v>-0.42499999999999999</v>
      </c>
      <c r="FJ81">
        <v>0.16400000000000001</v>
      </c>
      <c r="FK81">
        <v>-0.19900000000000001</v>
      </c>
      <c r="FL81">
        <v>4.5999999999999999E-2</v>
      </c>
      <c r="FM81">
        <v>405</v>
      </c>
      <c r="FN81">
        <v>19</v>
      </c>
      <c r="FO81">
        <v>0.08</v>
      </c>
      <c r="FP81">
        <v>0.02</v>
      </c>
      <c r="FQ81">
        <v>22.168676135124251</v>
      </c>
      <c r="FR81">
        <v>-1.174283651689132</v>
      </c>
      <c r="FS81">
        <v>0.1705861694335104</v>
      </c>
      <c r="FT81">
        <v>1</v>
      </c>
      <c r="FU81">
        <v>1000.70531372549</v>
      </c>
      <c r="FV81">
        <v>-12.6621900422015</v>
      </c>
      <c r="FW81">
        <v>1.876732156662436</v>
      </c>
      <c r="FX81">
        <v>-1</v>
      </c>
      <c r="FY81">
        <v>0.2067085765883766</v>
      </c>
      <c r="FZ81">
        <v>-3.1856519711787407E-2</v>
      </c>
      <c r="GA81">
        <v>4.7559149015820789E-3</v>
      </c>
      <c r="GB81">
        <v>1</v>
      </c>
      <c r="GC81">
        <v>2</v>
      </c>
      <c r="GD81">
        <v>2</v>
      </c>
      <c r="GE81" t="s">
        <v>428</v>
      </c>
      <c r="GF81">
        <v>3.0371899999999998</v>
      </c>
      <c r="GG81">
        <v>2.7517100000000001</v>
      </c>
      <c r="GH81">
        <v>8.9990500000000001E-2</v>
      </c>
      <c r="GI81">
        <v>9.8263100000000006E-2</v>
      </c>
      <c r="GJ81">
        <v>0.111676</v>
      </c>
      <c r="GK81">
        <v>9.4693600000000003E-2</v>
      </c>
      <c r="GL81">
        <v>24403.7</v>
      </c>
      <c r="GM81">
        <v>21161.9</v>
      </c>
      <c r="GN81">
        <v>24728.5</v>
      </c>
      <c r="GO81">
        <v>22513.9</v>
      </c>
      <c r="GP81">
        <v>29893.200000000001</v>
      </c>
      <c r="GQ81">
        <v>28327.1</v>
      </c>
      <c r="GR81">
        <v>34471.800000000003</v>
      </c>
      <c r="GS81">
        <v>32109.200000000001</v>
      </c>
      <c r="GT81">
        <v>1.7715700000000001</v>
      </c>
      <c r="GU81">
        <v>2.1126499999999999</v>
      </c>
      <c r="GV81">
        <v>0.14569599999999999</v>
      </c>
      <c r="GW81">
        <v>0</v>
      </c>
      <c r="GX81">
        <v>27.5365</v>
      </c>
      <c r="GY81">
        <v>999.9</v>
      </c>
      <c r="GZ81">
        <v>39.9</v>
      </c>
      <c r="HA81">
        <v>38</v>
      </c>
      <c r="HB81">
        <v>26.839300000000001</v>
      </c>
      <c r="HC81">
        <v>55.588500000000003</v>
      </c>
      <c r="HD81">
        <v>33.441499999999998</v>
      </c>
      <c r="HE81">
        <v>1</v>
      </c>
      <c r="HF81">
        <v>0.33431899999999998</v>
      </c>
      <c r="HG81">
        <v>2.2218200000000001</v>
      </c>
      <c r="HH81">
        <v>20.375299999999999</v>
      </c>
      <c r="HI81">
        <v>5.2416999999999998</v>
      </c>
      <c r="HJ81">
        <v>12.0221</v>
      </c>
      <c r="HK81">
        <v>4.9577</v>
      </c>
      <c r="HL81">
        <v>3.306</v>
      </c>
      <c r="HM81">
        <v>9999</v>
      </c>
      <c r="HN81">
        <v>9999</v>
      </c>
      <c r="HO81">
        <v>9999</v>
      </c>
      <c r="HP81">
        <v>385.7</v>
      </c>
      <c r="HQ81">
        <v>1.86602</v>
      </c>
      <c r="HR81">
        <v>1.87063</v>
      </c>
      <c r="HS81">
        <v>1.8734200000000001</v>
      </c>
      <c r="HT81">
        <v>1.87561</v>
      </c>
      <c r="HU81">
        <v>1.8681399999999999</v>
      </c>
      <c r="HV81">
        <v>1.86981</v>
      </c>
      <c r="HW81">
        <v>1.86676</v>
      </c>
      <c r="HX81">
        <v>1.8708800000000001</v>
      </c>
      <c r="HY81">
        <v>5</v>
      </c>
      <c r="HZ81">
        <v>0</v>
      </c>
      <c r="IA81">
        <v>0</v>
      </c>
      <c r="IB81">
        <v>0</v>
      </c>
      <c r="IC81" t="s">
        <v>429</v>
      </c>
      <c r="ID81" t="s">
        <v>430</v>
      </c>
      <c r="IE81" t="s">
        <v>431</v>
      </c>
      <c r="IF81" t="s">
        <v>431</v>
      </c>
      <c r="IG81" t="s">
        <v>431</v>
      </c>
      <c r="IH81" t="s">
        <v>431</v>
      </c>
      <c r="II81">
        <v>0</v>
      </c>
      <c r="IJ81">
        <v>100</v>
      </c>
      <c r="IK81">
        <v>100</v>
      </c>
      <c r="IL81">
        <v>-0.19900000000000001</v>
      </c>
      <c r="IM81">
        <v>4.5999999999999999E-2</v>
      </c>
      <c r="IN81">
        <v>0.22605000000004341</v>
      </c>
      <c r="IO81">
        <v>0</v>
      </c>
      <c r="IP81">
        <v>0</v>
      </c>
      <c r="IQ81">
        <v>0</v>
      </c>
      <c r="IR81">
        <v>-0.11719285714285731</v>
      </c>
      <c r="IS81">
        <v>0</v>
      </c>
      <c r="IT81">
        <v>0</v>
      </c>
      <c r="IU81">
        <v>0</v>
      </c>
      <c r="IV81">
        <v>-1</v>
      </c>
      <c r="IW81">
        <v>-1</v>
      </c>
      <c r="IX81">
        <v>-1</v>
      </c>
      <c r="IY81">
        <v>-1</v>
      </c>
      <c r="IZ81">
        <v>5.6</v>
      </c>
      <c r="JA81">
        <v>5.3</v>
      </c>
      <c r="JB81">
        <v>1.073</v>
      </c>
      <c r="JC81">
        <v>2.7160600000000001</v>
      </c>
      <c r="JD81">
        <v>1.64551</v>
      </c>
      <c r="JE81">
        <v>2.31812</v>
      </c>
      <c r="JF81">
        <v>1.64429</v>
      </c>
      <c r="JG81">
        <v>2.4645999999999999</v>
      </c>
      <c r="JH81">
        <v>39.566600000000001</v>
      </c>
      <c r="JI81">
        <v>16.014600000000002</v>
      </c>
      <c r="JJ81">
        <v>18</v>
      </c>
      <c r="JK81">
        <v>398.39800000000002</v>
      </c>
      <c r="JL81">
        <v>618.03599999999994</v>
      </c>
      <c r="JM81">
        <v>24.985600000000002</v>
      </c>
      <c r="JN81">
        <v>31.883900000000001</v>
      </c>
      <c r="JO81">
        <v>29.999500000000001</v>
      </c>
      <c r="JP81">
        <v>31.881499999999999</v>
      </c>
      <c r="JQ81">
        <v>31.833300000000001</v>
      </c>
      <c r="JR81">
        <v>21.558299999999999</v>
      </c>
      <c r="JS81">
        <v>28.232800000000001</v>
      </c>
      <c r="JT81">
        <v>0</v>
      </c>
      <c r="JU81">
        <v>24.984200000000001</v>
      </c>
      <c r="JV81">
        <v>405</v>
      </c>
      <c r="JW81">
        <v>18.948599999999999</v>
      </c>
      <c r="JX81">
        <v>98.865200000000002</v>
      </c>
      <c r="JY81">
        <v>97.462999999999994</v>
      </c>
    </row>
    <row r="82" spans="1:285" x14ac:dyDescent="0.35">
      <c r="A82">
        <v>14</v>
      </c>
      <c r="B82">
        <v>1723148009</v>
      </c>
      <c r="C82">
        <v>22186.5</v>
      </c>
      <c r="D82" t="s">
        <v>643</v>
      </c>
      <c r="E82" t="s">
        <v>644</v>
      </c>
      <c r="F82" t="s">
        <v>420</v>
      </c>
      <c r="G82" t="s">
        <v>567</v>
      </c>
      <c r="H82" t="s">
        <v>434</v>
      </c>
      <c r="I82" t="s">
        <v>558</v>
      </c>
      <c r="J82">
        <v>1723148009</v>
      </c>
      <c r="K82">
        <f t="shared" si="138"/>
        <v>6.1328565799188359E-3</v>
      </c>
      <c r="L82">
        <f t="shared" si="139"/>
        <v>6.1328565799188359</v>
      </c>
      <c r="M82">
        <f t="shared" si="140"/>
        <v>27.878536828557802</v>
      </c>
      <c r="N82">
        <f t="shared" si="141"/>
        <v>359.90699999999998</v>
      </c>
      <c r="O82">
        <f t="shared" si="142"/>
        <v>213.65061988949827</v>
      </c>
      <c r="P82">
        <f t="shared" si="143"/>
        <v>21.166654486186967</v>
      </c>
      <c r="Q82">
        <f t="shared" si="144"/>
        <v>35.656470924822003</v>
      </c>
      <c r="R82">
        <f t="shared" si="145"/>
        <v>0.34798903553117017</v>
      </c>
      <c r="S82">
        <f t="shared" si="146"/>
        <v>2.2457294180281222</v>
      </c>
      <c r="T82">
        <f t="shared" si="147"/>
        <v>0.32057005618415346</v>
      </c>
      <c r="U82">
        <f t="shared" si="148"/>
        <v>0.2026394343803446</v>
      </c>
      <c r="V82">
        <f t="shared" si="149"/>
        <v>282.91074963725589</v>
      </c>
      <c r="W82">
        <f t="shared" si="150"/>
        <v>29.108362794857037</v>
      </c>
      <c r="X82">
        <f t="shared" si="151"/>
        <v>29.8263</v>
      </c>
      <c r="Y82">
        <f t="shared" si="152"/>
        <v>4.218126827091659</v>
      </c>
      <c r="Z82">
        <f t="shared" si="153"/>
        <v>59.275513593392361</v>
      </c>
      <c r="AA82">
        <f t="shared" si="154"/>
        <v>2.3859550399872003</v>
      </c>
      <c r="AB82">
        <f t="shared" si="155"/>
        <v>4.0251950516261248</v>
      </c>
      <c r="AC82">
        <f t="shared" si="156"/>
        <v>1.8321717871044587</v>
      </c>
      <c r="AD82">
        <f t="shared" si="157"/>
        <v>-270.45897517442069</v>
      </c>
      <c r="AE82">
        <f t="shared" si="158"/>
        <v>-98.261843974648428</v>
      </c>
      <c r="AF82">
        <f t="shared" si="159"/>
        <v>-9.6732664988953534</v>
      </c>
      <c r="AG82">
        <f t="shared" si="160"/>
        <v>-95.483336010708598</v>
      </c>
      <c r="AH82">
        <v>0</v>
      </c>
      <c r="AI82">
        <v>0</v>
      </c>
      <c r="AJ82">
        <f t="shared" si="161"/>
        <v>1</v>
      </c>
      <c r="AK82">
        <f t="shared" si="162"/>
        <v>0</v>
      </c>
      <c r="AL82">
        <f t="shared" si="163"/>
        <v>52018.515460133836</v>
      </c>
      <c r="AM82" t="s">
        <v>424</v>
      </c>
      <c r="AN82">
        <v>0</v>
      </c>
      <c r="AO82">
        <v>0</v>
      </c>
      <c r="AP82">
        <v>0</v>
      </c>
      <c r="AQ82" t="e">
        <f t="shared" si="164"/>
        <v>#DIV/0!</v>
      </c>
      <c r="AR82">
        <v>-1</v>
      </c>
      <c r="AS82" t="s">
        <v>645</v>
      </c>
      <c r="AT82">
        <v>10143.9</v>
      </c>
      <c r="AU82">
        <v>974.65444000000002</v>
      </c>
      <c r="AV82">
        <v>1477.609787462962</v>
      </c>
      <c r="AW82">
        <f t="shared" si="165"/>
        <v>0.34038441795010721</v>
      </c>
      <c r="AX82">
        <v>0.5</v>
      </c>
      <c r="AY82">
        <f t="shared" si="166"/>
        <v>1477.9293003301843</v>
      </c>
      <c r="AZ82">
        <f t="shared" si="167"/>
        <v>27.878536828557802</v>
      </c>
      <c r="BA82">
        <f t="shared" si="168"/>
        <v>251.5320523321495</v>
      </c>
      <c r="BB82">
        <f t="shared" si="169"/>
        <v>1.9539863525343225E-2</v>
      </c>
      <c r="BC82">
        <f t="shared" si="170"/>
        <v>-1</v>
      </c>
      <c r="BD82" t="e">
        <f t="shared" si="171"/>
        <v>#DIV/0!</v>
      </c>
      <c r="BE82" t="s">
        <v>424</v>
      </c>
      <c r="BF82">
        <v>0</v>
      </c>
      <c r="BG82" t="e">
        <f t="shared" si="172"/>
        <v>#DIV/0!</v>
      </c>
      <c r="BH82" t="e">
        <f t="shared" si="173"/>
        <v>#DIV/0!</v>
      </c>
      <c r="BI82" t="e">
        <f t="shared" si="174"/>
        <v>#DIV/0!</v>
      </c>
      <c r="BJ82" t="e">
        <f t="shared" si="175"/>
        <v>#DIV/0!</v>
      </c>
      <c r="BK82">
        <f t="shared" si="176"/>
        <v>0.34038441795010721</v>
      </c>
      <c r="BL82" t="e">
        <f t="shared" si="177"/>
        <v>#DIV/0!</v>
      </c>
      <c r="BM82" t="e">
        <f t="shared" si="178"/>
        <v>#DIV/0!</v>
      </c>
      <c r="BN82" t="e">
        <f t="shared" si="179"/>
        <v>#DIV/0!</v>
      </c>
      <c r="BO82">
        <v>8412</v>
      </c>
      <c r="BP82">
        <v>290.00000000000011</v>
      </c>
      <c r="BQ82">
        <v>1333.5</v>
      </c>
      <c r="BR82">
        <v>105</v>
      </c>
      <c r="BS82">
        <v>10143.9</v>
      </c>
      <c r="BT82">
        <v>1329.01</v>
      </c>
      <c r="BU82">
        <v>4.49</v>
      </c>
      <c r="BV82">
        <v>300.00000000000011</v>
      </c>
      <c r="BW82">
        <v>24.2</v>
      </c>
      <c r="BX82">
        <v>1477.609787462962</v>
      </c>
      <c r="BY82">
        <v>2.1362705930741579</v>
      </c>
      <c r="BZ82">
        <v>-150.74209533868921</v>
      </c>
      <c r="CA82">
        <v>1.9236302644441059</v>
      </c>
      <c r="CB82">
        <v>0.99546103947772646</v>
      </c>
      <c r="CC82">
        <v>-6.9128783092324902E-3</v>
      </c>
      <c r="CD82">
        <v>289.99999999999989</v>
      </c>
      <c r="CE82">
        <v>1331.34</v>
      </c>
      <c r="CF82">
        <v>875</v>
      </c>
      <c r="CG82">
        <v>10079.6</v>
      </c>
      <c r="CH82">
        <v>1328.06</v>
      </c>
      <c r="CI82">
        <v>3.28</v>
      </c>
      <c r="CW82">
        <f t="shared" si="180"/>
        <v>1758</v>
      </c>
      <c r="CX82">
        <f t="shared" si="181"/>
        <v>1477.9293003301843</v>
      </c>
      <c r="CY82">
        <f t="shared" si="182"/>
        <v>0.84068788414686257</v>
      </c>
      <c r="CZ82">
        <f t="shared" si="183"/>
        <v>0.16092761640344477</v>
      </c>
      <c r="DA82">
        <v>6</v>
      </c>
      <c r="DB82">
        <v>0.5</v>
      </c>
      <c r="DC82" t="s">
        <v>426</v>
      </c>
      <c r="DD82">
        <v>2</v>
      </c>
      <c r="DE82">
        <v>1723148009</v>
      </c>
      <c r="DF82">
        <v>359.90699999999998</v>
      </c>
      <c r="DG82">
        <v>405.03399999999999</v>
      </c>
      <c r="DH82">
        <v>24.083200000000001</v>
      </c>
      <c r="DI82">
        <v>15.1058</v>
      </c>
      <c r="DJ82">
        <v>360.08300000000003</v>
      </c>
      <c r="DK82">
        <v>24.110199999999999</v>
      </c>
      <c r="DL82">
        <v>400.01499999999999</v>
      </c>
      <c r="DM82">
        <v>98.971299999999999</v>
      </c>
      <c r="DN82">
        <v>0.100046</v>
      </c>
      <c r="DO82">
        <v>29.014700000000001</v>
      </c>
      <c r="DP82">
        <v>29.8263</v>
      </c>
      <c r="DQ82">
        <v>999.9</v>
      </c>
      <c r="DR82">
        <v>0</v>
      </c>
      <c r="DS82">
        <v>0</v>
      </c>
      <c r="DT82">
        <v>10006.9</v>
      </c>
      <c r="DU82">
        <v>0</v>
      </c>
      <c r="DV82">
        <v>69.133700000000005</v>
      </c>
      <c r="DW82">
        <v>-45.150799999999997</v>
      </c>
      <c r="DX82">
        <v>368.79199999999997</v>
      </c>
      <c r="DY82">
        <v>411.24700000000001</v>
      </c>
      <c r="DZ82">
        <v>9.0508199999999999</v>
      </c>
      <c r="EA82">
        <v>405.03399999999999</v>
      </c>
      <c r="EB82">
        <v>15.1058</v>
      </c>
      <c r="EC82">
        <v>2.3908100000000001</v>
      </c>
      <c r="ED82">
        <v>1.4950399999999999</v>
      </c>
      <c r="EE82">
        <v>20.3017</v>
      </c>
      <c r="EF82">
        <v>12.9175</v>
      </c>
      <c r="EG82">
        <v>1758</v>
      </c>
      <c r="EH82">
        <v>0.97700399999999998</v>
      </c>
      <c r="EI82">
        <v>2.2996300000000001E-2</v>
      </c>
      <c r="EJ82">
        <v>0</v>
      </c>
      <c r="EK82">
        <v>973.28300000000002</v>
      </c>
      <c r="EL82">
        <v>4.9995200000000004</v>
      </c>
      <c r="EM82">
        <v>21206.5</v>
      </c>
      <c r="EN82">
        <v>15907.9</v>
      </c>
      <c r="EO82">
        <v>48.561999999999998</v>
      </c>
      <c r="EP82">
        <v>49.061999999999998</v>
      </c>
      <c r="EQ82">
        <v>48.936999999999998</v>
      </c>
      <c r="ER82">
        <v>48.936999999999998</v>
      </c>
      <c r="ES82">
        <v>50</v>
      </c>
      <c r="ET82">
        <v>1712.69</v>
      </c>
      <c r="EU82">
        <v>40.31</v>
      </c>
      <c r="EV82">
        <v>0</v>
      </c>
      <c r="EW82">
        <v>274.69999980926508</v>
      </c>
      <c r="EX82">
        <v>0</v>
      </c>
      <c r="EY82">
        <v>974.65444000000002</v>
      </c>
      <c r="EZ82">
        <v>-11.757000006600119</v>
      </c>
      <c r="FA82">
        <v>-53.092308026964773</v>
      </c>
      <c r="FB82">
        <v>21193.008000000002</v>
      </c>
      <c r="FC82">
        <v>15</v>
      </c>
      <c r="FD82">
        <v>1723148039</v>
      </c>
      <c r="FE82" t="s">
        <v>646</v>
      </c>
      <c r="FF82">
        <v>1723148031</v>
      </c>
      <c r="FG82">
        <v>1723148039</v>
      </c>
      <c r="FH82">
        <v>23</v>
      </c>
      <c r="FI82">
        <v>2.3E-2</v>
      </c>
      <c r="FJ82">
        <v>-7.3999999999999996E-2</v>
      </c>
      <c r="FK82">
        <v>-0.17599999999999999</v>
      </c>
      <c r="FL82">
        <v>-2.7E-2</v>
      </c>
      <c r="FM82">
        <v>405</v>
      </c>
      <c r="FN82">
        <v>15</v>
      </c>
      <c r="FO82">
        <v>0.05</v>
      </c>
      <c r="FP82">
        <v>0.01</v>
      </c>
      <c r="FQ82">
        <v>27.98466549528171</v>
      </c>
      <c r="FR82">
        <v>-0.33442290261682212</v>
      </c>
      <c r="FS82">
        <v>5.7183435644069212E-2</v>
      </c>
      <c r="FT82">
        <v>1</v>
      </c>
      <c r="FU82">
        <v>976.57231372549006</v>
      </c>
      <c r="FV82">
        <v>-12.977257916717029</v>
      </c>
      <c r="FW82">
        <v>1.92171161952962</v>
      </c>
      <c r="FX82">
        <v>-1</v>
      </c>
      <c r="FY82">
        <v>0.35620967189970071</v>
      </c>
      <c r="FZ82">
        <v>-3.9969137985804537E-2</v>
      </c>
      <c r="GA82">
        <v>5.9519590624553236E-3</v>
      </c>
      <c r="GB82">
        <v>1</v>
      </c>
      <c r="GC82">
        <v>2</v>
      </c>
      <c r="GD82">
        <v>2</v>
      </c>
      <c r="GE82" t="s">
        <v>428</v>
      </c>
      <c r="GF82">
        <v>3.0346700000000002</v>
      </c>
      <c r="GG82">
        <v>2.7517499999999999</v>
      </c>
      <c r="GH82">
        <v>8.8142499999999999E-2</v>
      </c>
      <c r="GI82">
        <v>9.8285999999999998E-2</v>
      </c>
      <c r="GJ82">
        <v>0.111082</v>
      </c>
      <c r="GK82">
        <v>8.0449000000000007E-2</v>
      </c>
      <c r="GL82">
        <v>24453.1</v>
      </c>
      <c r="GM82">
        <v>21160</v>
      </c>
      <c r="GN82">
        <v>24727.599999999999</v>
      </c>
      <c r="GO82">
        <v>22511.9</v>
      </c>
      <c r="GP82">
        <v>29910.799999999999</v>
      </c>
      <c r="GQ82">
        <v>28770.2</v>
      </c>
      <c r="GR82">
        <v>34469.699999999997</v>
      </c>
      <c r="GS82">
        <v>32106.3</v>
      </c>
      <c r="GT82">
        <v>1.7800499999999999</v>
      </c>
      <c r="GU82">
        <v>2.1130499999999999</v>
      </c>
      <c r="GV82">
        <v>0.10718</v>
      </c>
      <c r="GW82">
        <v>0</v>
      </c>
      <c r="GX82">
        <v>28.0791</v>
      </c>
      <c r="GY82">
        <v>999.9</v>
      </c>
      <c r="GZ82">
        <v>40.200000000000003</v>
      </c>
      <c r="HA82">
        <v>37.799999999999997</v>
      </c>
      <c r="HB82">
        <v>26.7483</v>
      </c>
      <c r="HC82">
        <v>55.148499999999999</v>
      </c>
      <c r="HD82">
        <v>33.285299999999999</v>
      </c>
      <c r="HE82">
        <v>1</v>
      </c>
      <c r="HF82">
        <v>0.32874199999999998</v>
      </c>
      <c r="HG82">
        <v>2.45519</v>
      </c>
      <c r="HH82">
        <v>20.368400000000001</v>
      </c>
      <c r="HI82">
        <v>5.2424499999999998</v>
      </c>
      <c r="HJ82">
        <v>12.022399999999999</v>
      </c>
      <c r="HK82">
        <v>4.9580000000000002</v>
      </c>
      <c r="HL82">
        <v>3.306</v>
      </c>
      <c r="HM82">
        <v>9999</v>
      </c>
      <c r="HN82">
        <v>9999</v>
      </c>
      <c r="HO82">
        <v>9999</v>
      </c>
      <c r="HP82">
        <v>385.8</v>
      </c>
      <c r="HQ82">
        <v>1.8660000000000001</v>
      </c>
      <c r="HR82">
        <v>1.87059</v>
      </c>
      <c r="HS82">
        <v>1.87344</v>
      </c>
      <c r="HT82">
        <v>1.87561</v>
      </c>
      <c r="HU82">
        <v>1.8681399999999999</v>
      </c>
      <c r="HV82">
        <v>1.86981</v>
      </c>
      <c r="HW82">
        <v>1.86676</v>
      </c>
      <c r="HX82">
        <v>1.8709</v>
      </c>
      <c r="HY82">
        <v>5</v>
      </c>
      <c r="HZ82">
        <v>0</v>
      </c>
      <c r="IA82">
        <v>0</v>
      </c>
      <c r="IB82">
        <v>0</v>
      </c>
      <c r="IC82" t="s">
        <v>429</v>
      </c>
      <c r="ID82" t="s">
        <v>430</v>
      </c>
      <c r="IE82" t="s">
        <v>431</v>
      </c>
      <c r="IF82" t="s">
        <v>431</v>
      </c>
      <c r="IG82" t="s">
        <v>431</v>
      </c>
      <c r="IH82" t="s">
        <v>431</v>
      </c>
      <c r="II82">
        <v>0</v>
      </c>
      <c r="IJ82">
        <v>100</v>
      </c>
      <c r="IK82">
        <v>100</v>
      </c>
      <c r="IL82">
        <v>-0.17599999999999999</v>
      </c>
      <c r="IM82">
        <v>-2.7E-2</v>
      </c>
      <c r="IN82">
        <v>-0.19934999999992439</v>
      </c>
      <c r="IO82">
        <v>0</v>
      </c>
      <c r="IP82">
        <v>0</v>
      </c>
      <c r="IQ82">
        <v>0</v>
      </c>
      <c r="IR82">
        <v>4.6419999999997692E-2</v>
      </c>
      <c r="IS82">
        <v>0</v>
      </c>
      <c r="IT82">
        <v>0</v>
      </c>
      <c r="IU82">
        <v>0</v>
      </c>
      <c r="IV82">
        <v>-1</v>
      </c>
      <c r="IW82">
        <v>-1</v>
      </c>
      <c r="IX82">
        <v>-1</v>
      </c>
      <c r="IY82">
        <v>-1</v>
      </c>
      <c r="IZ82">
        <v>4.0999999999999996</v>
      </c>
      <c r="JA82">
        <v>4.0999999999999996</v>
      </c>
      <c r="JB82">
        <v>1.06934</v>
      </c>
      <c r="JC82">
        <v>2.7294900000000002</v>
      </c>
      <c r="JD82">
        <v>1.64551</v>
      </c>
      <c r="JE82">
        <v>2.3168899999999999</v>
      </c>
      <c r="JF82">
        <v>1.64429</v>
      </c>
      <c r="JG82">
        <v>2.3864700000000001</v>
      </c>
      <c r="JH82">
        <v>39.366700000000002</v>
      </c>
      <c r="JI82">
        <v>15.9795</v>
      </c>
      <c r="JJ82">
        <v>18</v>
      </c>
      <c r="JK82">
        <v>401.536</v>
      </c>
      <c r="JL82">
        <v>615.995</v>
      </c>
      <c r="JM82">
        <v>24.755099999999999</v>
      </c>
      <c r="JN82">
        <v>31.696999999999999</v>
      </c>
      <c r="JO82">
        <v>30.000499999999999</v>
      </c>
      <c r="JP82">
        <v>31.659199999999998</v>
      </c>
      <c r="JQ82">
        <v>31.6096</v>
      </c>
      <c r="JR82">
        <v>21.495999999999999</v>
      </c>
      <c r="JS82">
        <v>41.020299999999999</v>
      </c>
      <c r="JT82">
        <v>0</v>
      </c>
      <c r="JU82">
        <v>24.740300000000001</v>
      </c>
      <c r="JV82">
        <v>405</v>
      </c>
      <c r="JW82">
        <v>15.241400000000001</v>
      </c>
      <c r="JX82">
        <v>98.860200000000006</v>
      </c>
      <c r="JY82">
        <v>97.454300000000003</v>
      </c>
    </row>
    <row r="83" spans="1:285" x14ac:dyDescent="0.35">
      <c r="A83">
        <v>14</v>
      </c>
      <c r="B83">
        <v>1723148397</v>
      </c>
      <c r="C83">
        <v>22574.5</v>
      </c>
      <c r="D83" t="s">
        <v>647</v>
      </c>
      <c r="E83" t="s">
        <v>648</v>
      </c>
      <c r="F83" t="s">
        <v>420</v>
      </c>
      <c r="G83" t="s">
        <v>576</v>
      </c>
      <c r="H83" t="s">
        <v>422</v>
      </c>
      <c r="I83" t="s">
        <v>558</v>
      </c>
      <c r="J83">
        <v>1723148397</v>
      </c>
      <c r="K83">
        <f t="shared" si="138"/>
        <v>7.1613537950285869E-3</v>
      </c>
      <c r="L83">
        <f t="shared" si="139"/>
        <v>7.161353795028587</v>
      </c>
      <c r="M83">
        <f t="shared" si="140"/>
        <v>24.353023517879077</v>
      </c>
      <c r="N83">
        <f t="shared" si="141"/>
        <v>364.55700000000002</v>
      </c>
      <c r="O83">
        <f t="shared" si="142"/>
        <v>260.07696023854533</v>
      </c>
      <c r="P83">
        <f t="shared" si="143"/>
        <v>25.765746687821572</v>
      </c>
      <c r="Q83">
        <f t="shared" si="144"/>
        <v>36.116552987456998</v>
      </c>
      <c r="R83">
        <f t="shared" si="145"/>
        <v>0.44536903514239379</v>
      </c>
      <c r="S83">
        <f t="shared" si="146"/>
        <v>2.243789015438387</v>
      </c>
      <c r="T83">
        <f t="shared" si="147"/>
        <v>0.40145827977361537</v>
      </c>
      <c r="U83">
        <f t="shared" si="148"/>
        <v>0.25449488696038647</v>
      </c>
      <c r="V83">
        <f t="shared" si="149"/>
        <v>282.89913963760108</v>
      </c>
      <c r="W83">
        <f t="shared" si="150"/>
        <v>28.74880120029157</v>
      </c>
      <c r="X83">
        <f t="shared" si="151"/>
        <v>29.302499999999998</v>
      </c>
      <c r="Y83">
        <f t="shared" si="152"/>
        <v>4.0927106980019188</v>
      </c>
      <c r="Z83">
        <f t="shared" si="153"/>
        <v>59.269871893357731</v>
      </c>
      <c r="AA83">
        <f t="shared" si="154"/>
        <v>2.3832306342260998</v>
      </c>
      <c r="AB83">
        <f t="shared" si="155"/>
        <v>4.020981584900615</v>
      </c>
      <c r="AC83">
        <f t="shared" si="156"/>
        <v>1.709480063775819</v>
      </c>
      <c r="AD83">
        <f t="shared" si="157"/>
        <v>-315.81570236076067</v>
      </c>
      <c r="AE83">
        <f t="shared" si="158"/>
        <v>-37.003852225155867</v>
      </c>
      <c r="AF83">
        <f t="shared" si="159"/>
        <v>-3.6361525465758753</v>
      </c>
      <c r="AG83">
        <f t="shared" si="160"/>
        <v>-73.55656749489134</v>
      </c>
      <c r="AH83">
        <v>0</v>
      </c>
      <c r="AI83">
        <v>0</v>
      </c>
      <c r="AJ83">
        <f t="shared" si="161"/>
        <v>1</v>
      </c>
      <c r="AK83">
        <f t="shared" si="162"/>
        <v>0</v>
      </c>
      <c r="AL83">
        <f t="shared" si="163"/>
        <v>51958.261650315893</v>
      </c>
      <c r="AM83" t="s">
        <v>424</v>
      </c>
      <c r="AN83">
        <v>0</v>
      </c>
      <c r="AO83">
        <v>0</v>
      </c>
      <c r="AP83">
        <v>0</v>
      </c>
      <c r="AQ83" t="e">
        <f t="shared" si="164"/>
        <v>#DIV/0!</v>
      </c>
      <c r="AR83">
        <v>-1</v>
      </c>
      <c r="AS83" t="s">
        <v>649</v>
      </c>
      <c r="AT83">
        <v>10153.9</v>
      </c>
      <c r="AU83">
        <v>1077.2384</v>
      </c>
      <c r="AV83">
        <v>1444.2572179189351</v>
      </c>
      <c r="AW83">
        <f t="shared" si="165"/>
        <v>0.25412288986014653</v>
      </c>
      <c r="AX83">
        <v>0.5</v>
      </c>
      <c r="AY83">
        <f t="shared" si="166"/>
        <v>1477.8627003303632</v>
      </c>
      <c r="AZ83">
        <f t="shared" si="167"/>
        <v>24.353023517879077</v>
      </c>
      <c r="BA83">
        <f t="shared" si="168"/>
        <v>187.7793701122358</v>
      </c>
      <c r="BB83">
        <f t="shared" si="169"/>
        <v>1.7155195480751787E-2</v>
      </c>
      <c r="BC83">
        <f t="shared" si="170"/>
        <v>-1</v>
      </c>
      <c r="BD83" t="e">
        <f t="shared" si="171"/>
        <v>#DIV/0!</v>
      </c>
      <c r="BE83" t="s">
        <v>424</v>
      </c>
      <c r="BF83">
        <v>0</v>
      </c>
      <c r="BG83" t="e">
        <f t="shared" si="172"/>
        <v>#DIV/0!</v>
      </c>
      <c r="BH83" t="e">
        <f t="shared" si="173"/>
        <v>#DIV/0!</v>
      </c>
      <c r="BI83" t="e">
        <f t="shared" si="174"/>
        <v>#DIV/0!</v>
      </c>
      <c r="BJ83" t="e">
        <f t="shared" si="175"/>
        <v>#DIV/0!</v>
      </c>
      <c r="BK83">
        <f t="shared" si="176"/>
        <v>0.25412288986014653</v>
      </c>
      <c r="BL83" t="e">
        <f t="shared" si="177"/>
        <v>#DIV/0!</v>
      </c>
      <c r="BM83" t="e">
        <f t="shared" si="178"/>
        <v>#DIV/0!</v>
      </c>
      <c r="BN83" t="e">
        <f t="shared" si="179"/>
        <v>#DIV/0!</v>
      </c>
      <c r="BO83">
        <v>8413</v>
      </c>
      <c r="BP83">
        <v>290.00000000000011</v>
      </c>
      <c r="BQ83">
        <v>1351.21</v>
      </c>
      <c r="BR83">
        <v>125</v>
      </c>
      <c r="BS83">
        <v>10153.9</v>
      </c>
      <c r="BT83">
        <v>1348.47</v>
      </c>
      <c r="BU83">
        <v>2.74</v>
      </c>
      <c r="BV83">
        <v>300.00000000000011</v>
      </c>
      <c r="BW83">
        <v>24.2</v>
      </c>
      <c r="BX83">
        <v>1444.2572179189351</v>
      </c>
      <c r="BY83">
        <v>2.112441343369539</v>
      </c>
      <c r="BZ83">
        <v>-97.264555309745759</v>
      </c>
      <c r="CA83">
        <v>1.904606161602848</v>
      </c>
      <c r="CB83">
        <v>0.98937763357875708</v>
      </c>
      <c r="CC83">
        <v>-6.9234149054505081E-3</v>
      </c>
      <c r="CD83">
        <v>289.99999999999989</v>
      </c>
      <c r="CE83">
        <v>1352.72</v>
      </c>
      <c r="CF83">
        <v>885</v>
      </c>
      <c r="CG83">
        <v>10091.1</v>
      </c>
      <c r="CH83">
        <v>1347.87</v>
      </c>
      <c r="CI83">
        <v>4.8499999999999996</v>
      </c>
      <c r="CW83">
        <f t="shared" si="180"/>
        <v>1757.92</v>
      </c>
      <c r="CX83">
        <f t="shared" si="181"/>
        <v>1477.8627003303632</v>
      </c>
      <c r="CY83">
        <f t="shared" si="182"/>
        <v>0.84068825676388181</v>
      </c>
      <c r="CZ83">
        <f t="shared" si="183"/>
        <v>0.16092833555429203</v>
      </c>
      <c r="DA83">
        <v>6</v>
      </c>
      <c r="DB83">
        <v>0.5</v>
      </c>
      <c r="DC83" t="s">
        <v>426</v>
      </c>
      <c r="DD83">
        <v>2</v>
      </c>
      <c r="DE83">
        <v>1723148397</v>
      </c>
      <c r="DF83">
        <v>364.55700000000002</v>
      </c>
      <c r="DG83">
        <v>405.00099999999998</v>
      </c>
      <c r="DH83">
        <v>24.056100000000001</v>
      </c>
      <c r="DI83">
        <v>13.572900000000001</v>
      </c>
      <c r="DJ83">
        <v>364.56900000000002</v>
      </c>
      <c r="DK83">
        <v>24.1051</v>
      </c>
      <c r="DL83">
        <v>400.01600000000002</v>
      </c>
      <c r="DM83">
        <v>98.969499999999996</v>
      </c>
      <c r="DN83">
        <v>0.100201</v>
      </c>
      <c r="DO83">
        <v>28.996600000000001</v>
      </c>
      <c r="DP83">
        <v>29.302499999999998</v>
      </c>
      <c r="DQ83">
        <v>999.9</v>
      </c>
      <c r="DR83">
        <v>0</v>
      </c>
      <c r="DS83">
        <v>0</v>
      </c>
      <c r="DT83">
        <v>9994.3799999999992</v>
      </c>
      <c r="DU83">
        <v>0</v>
      </c>
      <c r="DV83">
        <v>1292.3599999999999</v>
      </c>
      <c r="DW83">
        <v>-40.607999999999997</v>
      </c>
      <c r="DX83">
        <v>373.38299999999998</v>
      </c>
      <c r="DY83">
        <v>410.57400000000001</v>
      </c>
      <c r="DZ83">
        <v>10.5047</v>
      </c>
      <c r="EA83">
        <v>405.00099999999998</v>
      </c>
      <c r="EB83">
        <v>13.572900000000001</v>
      </c>
      <c r="EC83">
        <v>2.3829500000000001</v>
      </c>
      <c r="ED83">
        <v>1.3432999999999999</v>
      </c>
      <c r="EE83">
        <v>20.2484</v>
      </c>
      <c r="EF83">
        <v>11.292299999999999</v>
      </c>
      <c r="EG83">
        <v>1757.92</v>
      </c>
      <c r="EH83">
        <v>0.976993</v>
      </c>
      <c r="EI83">
        <v>2.3006599999999999E-2</v>
      </c>
      <c r="EJ83">
        <v>0</v>
      </c>
      <c r="EK83">
        <v>1075.52</v>
      </c>
      <c r="EL83">
        <v>4.9995200000000004</v>
      </c>
      <c r="EM83">
        <v>23813.200000000001</v>
      </c>
      <c r="EN83">
        <v>15907.2</v>
      </c>
      <c r="EO83">
        <v>50.25</v>
      </c>
      <c r="EP83">
        <v>51.186999999999998</v>
      </c>
      <c r="EQ83">
        <v>50.686999999999998</v>
      </c>
      <c r="ER83">
        <v>51.5</v>
      </c>
      <c r="ES83">
        <v>51.625</v>
      </c>
      <c r="ET83">
        <v>1712.59</v>
      </c>
      <c r="EU83">
        <v>40.33</v>
      </c>
      <c r="EV83">
        <v>0</v>
      </c>
      <c r="EW83">
        <v>387.69999980926508</v>
      </c>
      <c r="EX83">
        <v>0</v>
      </c>
      <c r="EY83">
        <v>1077.2384</v>
      </c>
      <c r="EZ83">
        <v>-11.693846174246209</v>
      </c>
      <c r="FA83">
        <v>1993.200000354597</v>
      </c>
      <c r="FB83">
        <v>23743.052</v>
      </c>
      <c r="FC83">
        <v>15</v>
      </c>
      <c r="FD83">
        <v>1723148425</v>
      </c>
      <c r="FE83" t="s">
        <v>650</v>
      </c>
      <c r="FF83">
        <v>1723148423</v>
      </c>
      <c r="FG83">
        <v>1723148425</v>
      </c>
      <c r="FH83">
        <v>24</v>
      </c>
      <c r="FI83">
        <v>0.16500000000000001</v>
      </c>
      <c r="FJ83">
        <v>-2.1999999999999999E-2</v>
      </c>
      <c r="FK83">
        <v>-1.2E-2</v>
      </c>
      <c r="FL83">
        <v>-4.9000000000000002E-2</v>
      </c>
      <c r="FM83">
        <v>405</v>
      </c>
      <c r="FN83">
        <v>14</v>
      </c>
      <c r="FO83">
        <v>0.04</v>
      </c>
      <c r="FP83">
        <v>0.01</v>
      </c>
      <c r="FQ83">
        <v>24.322885305493141</v>
      </c>
      <c r="FR83">
        <v>0.39781687308456998</v>
      </c>
      <c r="FS83">
        <v>6.5151518410152751E-2</v>
      </c>
      <c r="FT83">
        <v>1</v>
      </c>
      <c r="FU83">
        <v>1079.2280000000001</v>
      </c>
      <c r="FV83">
        <v>-12.616854747662069</v>
      </c>
      <c r="FW83">
        <v>1.8411474682925171</v>
      </c>
      <c r="FX83">
        <v>-1</v>
      </c>
      <c r="FY83">
        <v>0.44772769295408582</v>
      </c>
      <c r="FZ83">
        <v>-3.1657067909833671E-2</v>
      </c>
      <c r="GA83">
        <v>4.7407843210465423E-3</v>
      </c>
      <c r="GB83">
        <v>1</v>
      </c>
      <c r="GC83">
        <v>2</v>
      </c>
      <c r="GD83">
        <v>2</v>
      </c>
      <c r="GE83" t="s">
        <v>428</v>
      </c>
      <c r="GF83">
        <v>3.0334500000000002</v>
      </c>
      <c r="GG83">
        <v>2.7517900000000002</v>
      </c>
      <c r="GH83">
        <v>8.8781799999999994E-2</v>
      </c>
      <c r="GI83">
        <v>9.8021999999999998E-2</v>
      </c>
      <c r="GJ83">
        <v>0.110807</v>
      </c>
      <c r="GK83">
        <v>7.3999400000000007E-2</v>
      </c>
      <c r="GL83">
        <v>24359.9</v>
      </c>
      <c r="GM83">
        <v>21108.2</v>
      </c>
      <c r="GN83">
        <v>24655.7</v>
      </c>
      <c r="GO83">
        <v>22454.400000000001</v>
      </c>
      <c r="GP83">
        <v>29838.7</v>
      </c>
      <c r="GQ83">
        <v>28897.599999999999</v>
      </c>
      <c r="GR83">
        <v>34371.599999999999</v>
      </c>
      <c r="GS83">
        <v>32022.2</v>
      </c>
      <c r="GT83">
        <v>1.76823</v>
      </c>
      <c r="GU83">
        <v>2.09477</v>
      </c>
      <c r="GV83">
        <v>4.79855E-2</v>
      </c>
      <c r="GW83">
        <v>0</v>
      </c>
      <c r="GX83">
        <v>28.520199999999999</v>
      </c>
      <c r="GY83">
        <v>999.9</v>
      </c>
      <c r="GZ83">
        <v>40.6</v>
      </c>
      <c r="HA83">
        <v>37.5</v>
      </c>
      <c r="HB83">
        <v>26.577200000000001</v>
      </c>
      <c r="HC83">
        <v>55.4985</v>
      </c>
      <c r="HD83">
        <v>33.213099999999997</v>
      </c>
      <c r="HE83">
        <v>1</v>
      </c>
      <c r="HF83">
        <v>0.43775399999999998</v>
      </c>
      <c r="HG83">
        <v>3.7377699999999998</v>
      </c>
      <c r="HH83">
        <v>20.342700000000001</v>
      </c>
      <c r="HI83">
        <v>5.2408000000000001</v>
      </c>
      <c r="HJ83">
        <v>12.0219</v>
      </c>
      <c r="HK83">
        <v>4.9576500000000001</v>
      </c>
      <c r="HL83">
        <v>3.306</v>
      </c>
      <c r="HM83">
        <v>9999</v>
      </c>
      <c r="HN83">
        <v>9999</v>
      </c>
      <c r="HO83">
        <v>9999</v>
      </c>
      <c r="HP83">
        <v>385.9</v>
      </c>
      <c r="HQ83">
        <v>1.8660000000000001</v>
      </c>
      <c r="HR83">
        <v>1.8705700000000001</v>
      </c>
      <c r="HS83">
        <v>1.8733500000000001</v>
      </c>
      <c r="HT83">
        <v>1.87561</v>
      </c>
      <c r="HU83">
        <v>1.8681300000000001</v>
      </c>
      <c r="HV83">
        <v>1.8697999999999999</v>
      </c>
      <c r="HW83">
        <v>1.86676</v>
      </c>
      <c r="HX83">
        <v>1.8708800000000001</v>
      </c>
      <c r="HY83">
        <v>5</v>
      </c>
      <c r="HZ83">
        <v>0</v>
      </c>
      <c r="IA83">
        <v>0</v>
      </c>
      <c r="IB83">
        <v>0</v>
      </c>
      <c r="IC83" t="s">
        <v>429</v>
      </c>
      <c r="ID83" t="s">
        <v>430</v>
      </c>
      <c r="IE83" t="s">
        <v>431</v>
      </c>
      <c r="IF83" t="s">
        <v>431</v>
      </c>
      <c r="IG83" t="s">
        <v>431</v>
      </c>
      <c r="IH83" t="s">
        <v>431</v>
      </c>
      <c r="II83">
        <v>0</v>
      </c>
      <c r="IJ83">
        <v>100</v>
      </c>
      <c r="IK83">
        <v>100</v>
      </c>
      <c r="IL83">
        <v>-1.2E-2</v>
      </c>
      <c r="IM83">
        <v>-4.9000000000000002E-2</v>
      </c>
      <c r="IN83">
        <v>-0.17615000000000691</v>
      </c>
      <c r="IO83">
        <v>0</v>
      </c>
      <c r="IP83">
        <v>0</v>
      </c>
      <c r="IQ83">
        <v>0</v>
      </c>
      <c r="IR83">
        <v>-2.742000000000111E-2</v>
      </c>
      <c r="IS83">
        <v>0</v>
      </c>
      <c r="IT83">
        <v>0</v>
      </c>
      <c r="IU83">
        <v>0</v>
      </c>
      <c r="IV83">
        <v>-1</v>
      </c>
      <c r="IW83">
        <v>-1</v>
      </c>
      <c r="IX83">
        <v>-1</v>
      </c>
      <c r="IY83">
        <v>-1</v>
      </c>
      <c r="IZ83">
        <v>6.1</v>
      </c>
      <c r="JA83">
        <v>6</v>
      </c>
      <c r="JB83">
        <v>1.0668899999999999</v>
      </c>
      <c r="JC83">
        <v>2.7172900000000002</v>
      </c>
      <c r="JD83">
        <v>1.64551</v>
      </c>
      <c r="JE83">
        <v>2.31812</v>
      </c>
      <c r="JF83">
        <v>1.64429</v>
      </c>
      <c r="JG83">
        <v>2.4548299999999998</v>
      </c>
      <c r="JH83">
        <v>39.366700000000002</v>
      </c>
      <c r="JI83">
        <v>15.9095</v>
      </c>
      <c r="JJ83">
        <v>18</v>
      </c>
      <c r="JK83">
        <v>401.15499999999997</v>
      </c>
      <c r="JL83">
        <v>611.93499999999995</v>
      </c>
      <c r="JM83">
        <v>23.750900000000001</v>
      </c>
      <c r="JN83">
        <v>32.8459</v>
      </c>
      <c r="JO83">
        <v>30.002400000000002</v>
      </c>
      <c r="JP83">
        <v>32.6434</v>
      </c>
      <c r="JQ83">
        <v>32.588200000000001</v>
      </c>
      <c r="JR83">
        <v>21.458300000000001</v>
      </c>
      <c r="JS83">
        <v>46.2776</v>
      </c>
      <c r="JT83">
        <v>0</v>
      </c>
      <c r="JU83">
        <v>23.751100000000001</v>
      </c>
      <c r="JV83">
        <v>405</v>
      </c>
      <c r="JW83">
        <v>13.6716</v>
      </c>
      <c r="JX83">
        <v>98.576300000000003</v>
      </c>
      <c r="JY83">
        <v>97.201499999999996</v>
      </c>
    </row>
    <row r="84" spans="1:285" x14ac:dyDescent="0.35">
      <c r="A84">
        <v>14</v>
      </c>
      <c r="B84">
        <v>1723148791.5</v>
      </c>
      <c r="C84">
        <v>22969</v>
      </c>
      <c r="D84" t="s">
        <v>651</v>
      </c>
      <c r="E84" t="s">
        <v>652</v>
      </c>
      <c r="F84" t="s">
        <v>420</v>
      </c>
      <c r="G84" t="s">
        <v>576</v>
      </c>
      <c r="H84" t="s">
        <v>434</v>
      </c>
      <c r="I84" t="s">
        <v>558</v>
      </c>
      <c r="J84">
        <v>1723148791.5</v>
      </c>
      <c r="K84">
        <f t="shared" si="138"/>
        <v>7.1257758436250422E-3</v>
      </c>
      <c r="L84">
        <f t="shared" si="139"/>
        <v>7.1257758436250418</v>
      </c>
      <c r="M84">
        <f t="shared" si="140"/>
        <v>27.669742120599793</v>
      </c>
      <c r="N84">
        <f t="shared" si="141"/>
        <v>359.69799999999998</v>
      </c>
      <c r="O84">
        <f t="shared" si="142"/>
        <v>246.82424187458236</v>
      </c>
      <c r="P84">
        <f t="shared" si="143"/>
        <v>24.451088142078856</v>
      </c>
      <c r="Q84">
        <f t="shared" si="144"/>
        <v>35.632673013530201</v>
      </c>
      <c r="R84">
        <f t="shared" si="145"/>
        <v>0.46419399587016141</v>
      </c>
      <c r="S84">
        <f t="shared" si="146"/>
        <v>2.2421585014958092</v>
      </c>
      <c r="T84">
        <f t="shared" si="147"/>
        <v>0.4166734273343401</v>
      </c>
      <c r="U84">
        <f t="shared" si="148"/>
        <v>0.26428386354726974</v>
      </c>
      <c r="V84">
        <f t="shared" si="149"/>
        <v>282.90276963727399</v>
      </c>
      <c r="W84">
        <f t="shared" si="150"/>
        <v>28.751881951641938</v>
      </c>
      <c r="X84">
        <f t="shared" si="151"/>
        <v>29.008099999999999</v>
      </c>
      <c r="Y84">
        <f t="shared" si="152"/>
        <v>4.02365820364406</v>
      </c>
      <c r="Z84">
        <f t="shared" si="153"/>
        <v>59.326519380366349</v>
      </c>
      <c r="AA84">
        <f t="shared" si="154"/>
        <v>2.38432151479312</v>
      </c>
      <c r="AB84">
        <f t="shared" si="155"/>
        <v>4.018980954379388</v>
      </c>
      <c r="AC84">
        <f t="shared" si="156"/>
        <v>1.63933668885094</v>
      </c>
      <c r="AD84">
        <f t="shared" si="157"/>
        <v>-314.24671470386437</v>
      </c>
      <c r="AE84">
        <f t="shared" si="158"/>
        <v>-2.4296729075660259</v>
      </c>
      <c r="AF84">
        <f t="shared" si="159"/>
        <v>-0.2385641193556072</v>
      </c>
      <c r="AG84">
        <f t="shared" si="160"/>
        <v>-34.01218209351201</v>
      </c>
      <c r="AH84">
        <v>0</v>
      </c>
      <c r="AI84">
        <v>0</v>
      </c>
      <c r="AJ84">
        <f t="shared" si="161"/>
        <v>1</v>
      </c>
      <c r="AK84">
        <f t="shared" si="162"/>
        <v>0</v>
      </c>
      <c r="AL84">
        <f t="shared" si="163"/>
        <v>51906.401244119908</v>
      </c>
      <c r="AM84" t="s">
        <v>424</v>
      </c>
      <c r="AN84">
        <v>0</v>
      </c>
      <c r="AO84">
        <v>0</v>
      </c>
      <c r="AP84">
        <v>0</v>
      </c>
      <c r="AQ84" t="e">
        <f t="shared" si="164"/>
        <v>#DIV/0!</v>
      </c>
      <c r="AR84">
        <v>-1</v>
      </c>
      <c r="AS84" t="s">
        <v>653</v>
      </c>
      <c r="AT84">
        <v>10208.6</v>
      </c>
      <c r="AU84">
        <v>1001.4852</v>
      </c>
      <c r="AV84">
        <v>1461.823071535232</v>
      </c>
      <c r="AW84">
        <f t="shared" si="165"/>
        <v>0.31490669459182719</v>
      </c>
      <c r="AX84">
        <v>0.5</v>
      </c>
      <c r="AY84">
        <f t="shared" si="166"/>
        <v>1477.8873003301937</v>
      </c>
      <c r="AZ84">
        <f t="shared" si="167"/>
        <v>27.669742120599793</v>
      </c>
      <c r="BA84">
        <f t="shared" si="168"/>
        <v>232.69830236311014</v>
      </c>
      <c r="BB84">
        <f t="shared" si="169"/>
        <v>1.9399139646300714E-2</v>
      </c>
      <c r="BC84">
        <f t="shared" si="170"/>
        <v>-1</v>
      </c>
      <c r="BD84" t="e">
        <f t="shared" si="171"/>
        <v>#DIV/0!</v>
      </c>
      <c r="BE84" t="s">
        <v>424</v>
      </c>
      <c r="BF84">
        <v>0</v>
      </c>
      <c r="BG84" t="e">
        <f t="shared" si="172"/>
        <v>#DIV/0!</v>
      </c>
      <c r="BH84" t="e">
        <f t="shared" si="173"/>
        <v>#DIV/0!</v>
      </c>
      <c r="BI84" t="e">
        <f t="shared" si="174"/>
        <v>#DIV/0!</v>
      </c>
      <c r="BJ84" t="e">
        <f t="shared" si="175"/>
        <v>#DIV/0!</v>
      </c>
      <c r="BK84">
        <f t="shared" si="176"/>
        <v>0.31490669459182719</v>
      </c>
      <c r="BL84" t="e">
        <f t="shared" si="177"/>
        <v>#DIV/0!</v>
      </c>
      <c r="BM84" t="e">
        <f t="shared" si="178"/>
        <v>#DIV/0!</v>
      </c>
      <c r="BN84" t="e">
        <f t="shared" si="179"/>
        <v>#DIV/0!</v>
      </c>
      <c r="BO84">
        <v>8414</v>
      </c>
      <c r="BP84">
        <v>290.00000000000011</v>
      </c>
      <c r="BQ84">
        <v>1340.87</v>
      </c>
      <c r="BR84">
        <v>105</v>
      </c>
      <c r="BS84">
        <v>10208.6</v>
      </c>
      <c r="BT84">
        <v>1336.85</v>
      </c>
      <c r="BU84">
        <v>4.0199999999999996</v>
      </c>
      <c r="BV84">
        <v>300.00000000000011</v>
      </c>
      <c r="BW84">
        <v>24.2</v>
      </c>
      <c r="BX84">
        <v>1461.823071535232</v>
      </c>
      <c r="BY84">
        <v>2.4136029511628752</v>
      </c>
      <c r="BZ84">
        <v>-127.583961002191</v>
      </c>
      <c r="CA84">
        <v>2.1869461381980591</v>
      </c>
      <c r="CB84">
        <v>0.99184012107227071</v>
      </c>
      <c r="CC84">
        <v>-6.9576160177975488E-3</v>
      </c>
      <c r="CD84">
        <v>289.99999999999989</v>
      </c>
      <c r="CE84">
        <v>1342.83</v>
      </c>
      <c r="CF84">
        <v>895</v>
      </c>
      <c r="CG84">
        <v>10141.700000000001</v>
      </c>
      <c r="CH84">
        <v>1336.02</v>
      </c>
      <c r="CI84">
        <v>6.81</v>
      </c>
      <c r="CW84">
        <f t="shared" si="180"/>
        <v>1757.95</v>
      </c>
      <c r="CX84">
        <f t="shared" si="181"/>
        <v>1477.8873003301937</v>
      </c>
      <c r="CY84">
        <f t="shared" si="182"/>
        <v>0.84068790371181989</v>
      </c>
      <c r="CZ84">
        <f t="shared" si="183"/>
        <v>0.16092765416381238</v>
      </c>
      <c r="DA84">
        <v>6</v>
      </c>
      <c r="DB84">
        <v>0.5</v>
      </c>
      <c r="DC84" t="s">
        <v>426</v>
      </c>
      <c r="DD84">
        <v>2</v>
      </c>
      <c r="DE84">
        <v>1723148791.5</v>
      </c>
      <c r="DF84">
        <v>359.69799999999998</v>
      </c>
      <c r="DG84">
        <v>405.02600000000001</v>
      </c>
      <c r="DH84">
        <v>24.0688</v>
      </c>
      <c r="DI84">
        <v>13.642300000000001</v>
      </c>
      <c r="DJ84">
        <v>359.67500000000001</v>
      </c>
      <c r="DK84">
        <v>24.107800000000001</v>
      </c>
      <c r="DL84">
        <v>400.18799999999999</v>
      </c>
      <c r="DM84">
        <v>98.962900000000005</v>
      </c>
      <c r="DN84">
        <v>9.9849900000000005E-2</v>
      </c>
      <c r="DO84">
        <v>28.988</v>
      </c>
      <c r="DP84">
        <v>29.008099999999999</v>
      </c>
      <c r="DQ84">
        <v>999.9</v>
      </c>
      <c r="DR84">
        <v>0</v>
      </c>
      <c r="DS84">
        <v>0</v>
      </c>
      <c r="DT84">
        <v>9984.3799999999992</v>
      </c>
      <c r="DU84">
        <v>0</v>
      </c>
      <c r="DV84">
        <v>732.35</v>
      </c>
      <c r="DW84">
        <v>-45.362299999999998</v>
      </c>
      <c r="DX84">
        <v>368.53</v>
      </c>
      <c r="DY84">
        <v>410.62799999999999</v>
      </c>
      <c r="DZ84">
        <v>10.4161</v>
      </c>
      <c r="EA84">
        <v>405.02600000000001</v>
      </c>
      <c r="EB84">
        <v>13.642300000000001</v>
      </c>
      <c r="EC84">
        <v>2.38089</v>
      </c>
      <c r="ED84">
        <v>1.3500799999999999</v>
      </c>
      <c r="EE84">
        <v>20.234400000000001</v>
      </c>
      <c r="EF84">
        <v>11.3683</v>
      </c>
      <c r="EG84">
        <v>1757.95</v>
      </c>
      <c r="EH84">
        <v>0.97700600000000004</v>
      </c>
      <c r="EI84">
        <v>2.2994400000000002E-2</v>
      </c>
      <c r="EJ84">
        <v>0</v>
      </c>
      <c r="EK84">
        <v>1000.22</v>
      </c>
      <c r="EL84">
        <v>4.9995200000000004</v>
      </c>
      <c r="EM84">
        <v>19844.599999999999</v>
      </c>
      <c r="EN84">
        <v>15907.5</v>
      </c>
      <c r="EO84">
        <v>49.561999999999998</v>
      </c>
      <c r="EP84">
        <v>50.5</v>
      </c>
      <c r="EQ84">
        <v>49.936999999999998</v>
      </c>
      <c r="ER84">
        <v>50.5</v>
      </c>
      <c r="ES84">
        <v>51</v>
      </c>
      <c r="ET84">
        <v>1712.64</v>
      </c>
      <c r="EU84">
        <v>40.31</v>
      </c>
      <c r="EV84">
        <v>0</v>
      </c>
      <c r="EW84">
        <v>393.69999980926508</v>
      </c>
      <c r="EX84">
        <v>0</v>
      </c>
      <c r="EY84">
        <v>1001.4852</v>
      </c>
      <c r="EZ84">
        <v>-8.9723076990101696</v>
      </c>
      <c r="FA84">
        <v>-91.730769234832664</v>
      </c>
      <c r="FB84">
        <v>19857.223999999998</v>
      </c>
      <c r="FC84">
        <v>15</v>
      </c>
      <c r="FD84">
        <v>1723148821</v>
      </c>
      <c r="FE84" t="s">
        <v>654</v>
      </c>
      <c r="FF84">
        <v>1723148821</v>
      </c>
      <c r="FG84">
        <v>1723148820.5</v>
      </c>
      <c r="FH84">
        <v>25</v>
      </c>
      <c r="FI84">
        <v>3.4000000000000002E-2</v>
      </c>
      <c r="FJ84">
        <v>0.01</v>
      </c>
      <c r="FK84">
        <v>2.3E-2</v>
      </c>
      <c r="FL84">
        <v>-3.9E-2</v>
      </c>
      <c r="FM84">
        <v>405</v>
      </c>
      <c r="FN84">
        <v>14</v>
      </c>
      <c r="FO84">
        <v>0.03</v>
      </c>
      <c r="FP84">
        <v>0.01</v>
      </c>
      <c r="FQ84">
        <v>27.935811978193211</v>
      </c>
      <c r="FR84">
        <v>-0.98627331295236575</v>
      </c>
      <c r="FS84">
        <v>0.14695057927680641</v>
      </c>
      <c r="FT84">
        <v>1</v>
      </c>
      <c r="FU84">
        <v>1002.7322</v>
      </c>
      <c r="FV84">
        <v>-9.0018247260241679</v>
      </c>
      <c r="FW84">
        <v>1.3230559927682659</v>
      </c>
      <c r="FX84">
        <v>-1</v>
      </c>
      <c r="FY84">
        <v>0.46341535483047969</v>
      </c>
      <c r="FZ84">
        <v>-4.7450658729934148E-2</v>
      </c>
      <c r="GA84">
        <v>6.9333816428568517E-3</v>
      </c>
      <c r="GB84">
        <v>1</v>
      </c>
      <c r="GC84">
        <v>2</v>
      </c>
      <c r="GD84">
        <v>2</v>
      </c>
      <c r="GE84" t="s">
        <v>428</v>
      </c>
      <c r="GF84">
        <v>3.0332400000000002</v>
      </c>
      <c r="GG84">
        <v>2.75135</v>
      </c>
      <c r="GH84">
        <v>8.7439600000000006E-2</v>
      </c>
      <c r="GI84">
        <v>9.7600999999999993E-2</v>
      </c>
      <c r="GJ84">
        <v>0.110361</v>
      </c>
      <c r="GK84">
        <v>7.3967599999999994E-2</v>
      </c>
      <c r="GL84">
        <v>24300.9</v>
      </c>
      <c r="GM84">
        <v>21052.5</v>
      </c>
      <c r="GN84">
        <v>24567.599999999999</v>
      </c>
      <c r="GO84">
        <v>22391.200000000001</v>
      </c>
      <c r="GP84">
        <v>29755.5</v>
      </c>
      <c r="GQ84">
        <v>28816.799999999999</v>
      </c>
      <c r="GR84">
        <v>34252.400000000001</v>
      </c>
      <c r="GS84">
        <v>31929.200000000001</v>
      </c>
      <c r="GT84">
        <v>1.75143</v>
      </c>
      <c r="GU84">
        <v>2.0706000000000002</v>
      </c>
      <c r="GV84">
        <v>3.7245500000000001E-2</v>
      </c>
      <c r="GW84">
        <v>0</v>
      </c>
      <c r="GX84">
        <v>28.400700000000001</v>
      </c>
      <c r="GY84">
        <v>999.9</v>
      </c>
      <c r="GZ84">
        <v>41</v>
      </c>
      <c r="HA84">
        <v>37.4</v>
      </c>
      <c r="HB84">
        <v>26.6966</v>
      </c>
      <c r="HC84">
        <v>55.458500000000001</v>
      </c>
      <c r="HD84">
        <v>32.5</v>
      </c>
      <c r="HE84">
        <v>1</v>
      </c>
      <c r="HF84">
        <v>0.58986000000000005</v>
      </c>
      <c r="HG84">
        <v>4.1055900000000003</v>
      </c>
      <c r="HH84">
        <v>20.331800000000001</v>
      </c>
      <c r="HI84">
        <v>5.2396000000000003</v>
      </c>
      <c r="HJ84">
        <v>12.0221</v>
      </c>
      <c r="HK84">
        <v>4.9577499999999999</v>
      </c>
      <c r="HL84">
        <v>3.306</v>
      </c>
      <c r="HM84">
        <v>9999</v>
      </c>
      <c r="HN84">
        <v>9999</v>
      </c>
      <c r="HO84">
        <v>9999</v>
      </c>
      <c r="HP84">
        <v>386</v>
      </c>
      <c r="HQ84">
        <v>1.8660000000000001</v>
      </c>
      <c r="HR84">
        <v>1.8705799999999999</v>
      </c>
      <c r="HS84">
        <v>1.87341</v>
      </c>
      <c r="HT84">
        <v>1.87561</v>
      </c>
      <c r="HU84">
        <v>1.8681300000000001</v>
      </c>
      <c r="HV84">
        <v>1.8697999999999999</v>
      </c>
      <c r="HW84">
        <v>1.86676</v>
      </c>
      <c r="HX84">
        <v>1.8708800000000001</v>
      </c>
      <c r="HY84">
        <v>5</v>
      </c>
      <c r="HZ84">
        <v>0</v>
      </c>
      <c r="IA84">
        <v>0</v>
      </c>
      <c r="IB84">
        <v>0</v>
      </c>
      <c r="IC84" t="s">
        <v>429</v>
      </c>
      <c r="ID84" t="s">
        <v>430</v>
      </c>
      <c r="IE84" t="s">
        <v>431</v>
      </c>
      <c r="IF84" t="s">
        <v>431</v>
      </c>
      <c r="IG84" t="s">
        <v>431</v>
      </c>
      <c r="IH84" t="s">
        <v>431</v>
      </c>
      <c r="II84">
        <v>0</v>
      </c>
      <c r="IJ84">
        <v>100</v>
      </c>
      <c r="IK84">
        <v>100</v>
      </c>
      <c r="IL84">
        <v>2.3E-2</v>
      </c>
      <c r="IM84">
        <v>-3.9E-2</v>
      </c>
      <c r="IN84">
        <v>-1.15E-2</v>
      </c>
      <c r="IO84">
        <v>0</v>
      </c>
      <c r="IP84">
        <v>0</v>
      </c>
      <c r="IQ84">
        <v>0</v>
      </c>
      <c r="IR84">
        <v>-4.9434999999999008E-2</v>
      </c>
      <c r="IS84">
        <v>0</v>
      </c>
      <c r="IT84">
        <v>0</v>
      </c>
      <c r="IU84">
        <v>0</v>
      </c>
      <c r="IV84">
        <v>-1</v>
      </c>
      <c r="IW84">
        <v>-1</v>
      </c>
      <c r="IX84">
        <v>-1</v>
      </c>
      <c r="IY84">
        <v>-1</v>
      </c>
      <c r="IZ84">
        <v>6.1</v>
      </c>
      <c r="JA84">
        <v>6.1</v>
      </c>
      <c r="JB84">
        <v>1.0668899999999999</v>
      </c>
      <c r="JC84">
        <v>2.7136200000000001</v>
      </c>
      <c r="JD84">
        <v>1.64551</v>
      </c>
      <c r="JE84">
        <v>2.31934</v>
      </c>
      <c r="JF84">
        <v>1.64429</v>
      </c>
      <c r="JG84">
        <v>2.4450699999999999</v>
      </c>
      <c r="JH84">
        <v>39.316899999999997</v>
      </c>
      <c r="JI84">
        <v>15.8569</v>
      </c>
      <c r="JJ84">
        <v>18</v>
      </c>
      <c r="JK84">
        <v>402.279</v>
      </c>
      <c r="JL84">
        <v>610.35299999999995</v>
      </c>
      <c r="JM84">
        <v>23.763300000000001</v>
      </c>
      <c r="JN84">
        <v>34.641300000000001</v>
      </c>
      <c r="JO84">
        <v>30.001300000000001</v>
      </c>
      <c r="JP84">
        <v>34.372599999999998</v>
      </c>
      <c r="JQ84">
        <v>34.2986</v>
      </c>
      <c r="JR84">
        <v>21.454499999999999</v>
      </c>
      <c r="JS84">
        <v>44.965600000000002</v>
      </c>
      <c r="JT84">
        <v>0</v>
      </c>
      <c r="JU84">
        <v>23.760899999999999</v>
      </c>
      <c r="JV84">
        <v>405</v>
      </c>
      <c r="JW84">
        <v>13.8001</v>
      </c>
      <c r="JX84">
        <v>98.23</v>
      </c>
      <c r="JY84">
        <v>96.922899999999998</v>
      </c>
    </row>
    <row r="85" spans="1:285" x14ac:dyDescent="0.35">
      <c r="A85">
        <v>14</v>
      </c>
      <c r="B85">
        <v>1723145964.0999999</v>
      </c>
      <c r="C85">
        <v>20842.5</v>
      </c>
      <c r="D85" t="s">
        <v>754</v>
      </c>
      <c r="E85" t="s">
        <v>755</v>
      </c>
      <c r="F85" t="s">
        <v>420</v>
      </c>
      <c r="G85" t="s">
        <v>681</v>
      </c>
      <c r="H85" t="s">
        <v>422</v>
      </c>
      <c r="I85" t="s">
        <v>682</v>
      </c>
      <c r="J85">
        <v>1723145964.0999999</v>
      </c>
      <c r="K85">
        <f t="shared" si="138"/>
        <v>1.3592303758632882E-2</v>
      </c>
      <c r="L85">
        <f t="shared" si="139"/>
        <v>13.592303758632882</v>
      </c>
      <c r="M85">
        <f t="shared" si="140"/>
        <v>40.83343176548</v>
      </c>
      <c r="N85">
        <f t="shared" si="141"/>
        <v>336.892</v>
      </c>
      <c r="O85">
        <f t="shared" si="142"/>
        <v>270.93001129365729</v>
      </c>
      <c r="P85">
        <f t="shared" si="143"/>
        <v>26.837703237863693</v>
      </c>
      <c r="Q85">
        <f t="shared" si="144"/>
        <v>33.371745994615999</v>
      </c>
      <c r="R85">
        <f t="shared" si="145"/>
        <v>1.4110807479594256</v>
      </c>
      <c r="S85">
        <f t="shared" si="146"/>
        <v>2.2407353512717569</v>
      </c>
      <c r="T85">
        <f t="shared" si="147"/>
        <v>1.0513154111223304</v>
      </c>
      <c r="U85">
        <f t="shared" si="148"/>
        <v>0.68166960019960166</v>
      </c>
      <c r="V85">
        <f t="shared" si="149"/>
        <v>282.89754338521948</v>
      </c>
      <c r="W85">
        <f t="shared" si="150"/>
        <v>25.563319024443782</v>
      </c>
      <c r="X85">
        <f t="shared" si="151"/>
        <v>26.652799999999999</v>
      </c>
      <c r="Y85">
        <f t="shared" si="152"/>
        <v>3.5068201241850372</v>
      </c>
      <c r="Z85">
        <f t="shared" si="153"/>
        <v>59.814255738974012</v>
      </c>
      <c r="AA85">
        <f t="shared" si="154"/>
        <v>2.2634188704509999</v>
      </c>
      <c r="AB85">
        <f t="shared" si="155"/>
        <v>3.7840793009753901</v>
      </c>
      <c r="AC85">
        <f t="shared" si="156"/>
        <v>1.2434012537340373</v>
      </c>
      <c r="AD85">
        <f t="shared" si="157"/>
        <v>-599.42059575571011</v>
      </c>
      <c r="AE85">
        <f t="shared" si="158"/>
        <v>156.8620777487053</v>
      </c>
      <c r="AF85">
        <f t="shared" si="159"/>
        <v>15.153589760994661</v>
      </c>
      <c r="AG85">
        <f t="shared" si="160"/>
        <v>-144.50738486079069</v>
      </c>
      <c r="AH85">
        <v>0</v>
      </c>
      <c r="AI85">
        <v>0</v>
      </c>
      <c r="AJ85">
        <f t="shared" si="161"/>
        <v>1</v>
      </c>
      <c r="AK85">
        <f t="shared" si="162"/>
        <v>0</v>
      </c>
      <c r="AL85">
        <f t="shared" si="163"/>
        <v>52038.512763647566</v>
      </c>
      <c r="AM85" t="s">
        <v>424</v>
      </c>
      <c r="AN85">
        <v>0</v>
      </c>
      <c r="AO85">
        <v>0</v>
      </c>
      <c r="AP85">
        <v>0</v>
      </c>
      <c r="AQ85" t="e">
        <f t="shared" si="164"/>
        <v>#DIV/0!</v>
      </c>
      <c r="AR85">
        <v>-1</v>
      </c>
      <c r="AS85" t="s">
        <v>756</v>
      </c>
      <c r="AT85">
        <v>10244.4</v>
      </c>
      <c r="AU85">
        <v>980.05838461538463</v>
      </c>
      <c r="AV85">
        <v>1638.353240043225</v>
      </c>
      <c r="AW85">
        <f t="shared" si="165"/>
        <v>0.40180276105198931</v>
      </c>
      <c r="AX85">
        <v>0.5</v>
      </c>
      <c r="AY85">
        <f t="shared" si="166"/>
        <v>1477.8543001995956</v>
      </c>
      <c r="AZ85">
        <f t="shared" si="167"/>
        <v>40.83343176548</v>
      </c>
      <c r="BA85">
        <f t="shared" si="168"/>
        <v>296.90296912637649</v>
      </c>
      <c r="BB85">
        <f t="shared" si="169"/>
        <v>2.8306871495945216E-2</v>
      </c>
      <c r="BC85">
        <f t="shared" si="170"/>
        <v>-1</v>
      </c>
      <c r="BD85" t="e">
        <f t="shared" si="171"/>
        <v>#DIV/0!</v>
      </c>
      <c r="BE85" t="s">
        <v>424</v>
      </c>
      <c r="BF85">
        <v>0</v>
      </c>
      <c r="BG85" t="e">
        <f t="shared" si="172"/>
        <v>#DIV/0!</v>
      </c>
      <c r="BH85" t="e">
        <f t="shared" si="173"/>
        <v>#DIV/0!</v>
      </c>
      <c r="BI85" t="e">
        <f t="shared" si="174"/>
        <v>#DIV/0!</v>
      </c>
      <c r="BJ85" t="e">
        <f t="shared" si="175"/>
        <v>#DIV/0!</v>
      </c>
      <c r="BK85">
        <f t="shared" si="176"/>
        <v>0.40180276105198931</v>
      </c>
      <c r="BL85" t="e">
        <f t="shared" si="177"/>
        <v>#DIV/0!</v>
      </c>
      <c r="BM85" t="e">
        <f t="shared" si="178"/>
        <v>#DIV/0!</v>
      </c>
      <c r="BN85" t="e">
        <f t="shared" si="179"/>
        <v>#DIV/0!</v>
      </c>
      <c r="BO85">
        <v>7890</v>
      </c>
      <c r="BP85">
        <v>290.00000000000011</v>
      </c>
      <c r="BQ85">
        <v>1451.28</v>
      </c>
      <c r="BR85">
        <v>115</v>
      </c>
      <c r="BS85">
        <v>10244.4</v>
      </c>
      <c r="BT85">
        <v>1446.49</v>
      </c>
      <c r="BU85">
        <v>4.79</v>
      </c>
      <c r="BV85">
        <v>300.00000000000011</v>
      </c>
      <c r="BW85">
        <v>24</v>
      </c>
      <c r="BX85">
        <v>1638.353240043225</v>
      </c>
      <c r="BY85">
        <v>2.6982854355595922</v>
      </c>
      <c r="BZ85">
        <v>-196.5514044041698</v>
      </c>
      <c r="CA85">
        <v>2.4571099393743059</v>
      </c>
      <c r="CB85">
        <v>0.99564328975163974</v>
      </c>
      <c r="CC85">
        <v>-7.0099303670745341E-3</v>
      </c>
      <c r="CD85">
        <v>289.99999999999989</v>
      </c>
      <c r="CE85">
        <v>1444.26</v>
      </c>
      <c r="CF85">
        <v>865</v>
      </c>
      <c r="CG85">
        <v>10207.6</v>
      </c>
      <c r="CH85">
        <v>1445.8</v>
      </c>
      <c r="CI85">
        <v>-1.54</v>
      </c>
      <c r="CW85">
        <f t="shared" si="180"/>
        <v>1757.91</v>
      </c>
      <c r="CX85">
        <f t="shared" si="181"/>
        <v>1477.8543001995956</v>
      </c>
      <c r="CY85">
        <f t="shared" si="182"/>
        <v>0.84068826060469282</v>
      </c>
      <c r="CZ85">
        <f t="shared" si="183"/>
        <v>0.16092834296705716</v>
      </c>
      <c r="DA85">
        <v>6</v>
      </c>
      <c r="DB85">
        <v>0.5</v>
      </c>
      <c r="DC85" t="s">
        <v>426</v>
      </c>
      <c r="DD85">
        <v>2</v>
      </c>
      <c r="DE85">
        <v>1723145964.0999999</v>
      </c>
      <c r="DF85">
        <v>336.892</v>
      </c>
      <c r="DG85">
        <v>404.99400000000003</v>
      </c>
      <c r="DH85">
        <v>22.849499999999999</v>
      </c>
      <c r="DI85">
        <v>2.9318399999999998</v>
      </c>
      <c r="DJ85">
        <v>336.49200000000002</v>
      </c>
      <c r="DK85">
        <v>23.0215</v>
      </c>
      <c r="DL85">
        <v>400.09899999999999</v>
      </c>
      <c r="DM85">
        <v>98.957499999999996</v>
      </c>
      <c r="DN85">
        <v>0.100198</v>
      </c>
      <c r="DO85">
        <v>27.9513</v>
      </c>
      <c r="DP85">
        <v>26.652799999999999</v>
      </c>
      <c r="DQ85">
        <v>999.9</v>
      </c>
      <c r="DR85">
        <v>0</v>
      </c>
      <c r="DS85">
        <v>0</v>
      </c>
      <c r="DT85">
        <v>9975.6200000000008</v>
      </c>
      <c r="DU85">
        <v>0</v>
      </c>
      <c r="DV85">
        <v>309.93900000000002</v>
      </c>
      <c r="DW85">
        <v>-68.171300000000002</v>
      </c>
      <c r="DX85">
        <v>344.70600000000002</v>
      </c>
      <c r="DY85">
        <v>406.185</v>
      </c>
      <c r="DZ85">
        <v>19.936900000000001</v>
      </c>
      <c r="EA85">
        <v>404.99400000000003</v>
      </c>
      <c r="EB85">
        <v>2.9318399999999998</v>
      </c>
      <c r="EC85">
        <v>2.2630300000000001</v>
      </c>
      <c r="ED85">
        <v>0.29012700000000002</v>
      </c>
      <c r="EE85">
        <v>19.415600000000001</v>
      </c>
      <c r="EF85">
        <v>-9.8904700000000005</v>
      </c>
      <c r="EG85">
        <v>1757.91</v>
      </c>
      <c r="EH85">
        <v>0.97699400000000003</v>
      </c>
      <c r="EI85">
        <v>2.30063E-2</v>
      </c>
      <c r="EJ85">
        <v>0</v>
      </c>
      <c r="EK85">
        <v>978.15</v>
      </c>
      <c r="EL85">
        <v>4.9997100000000003</v>
      </c>
      <c r="EM85">
        <v>19762.7</v>
      </c>
      <c r="EN85">
        <v>14817.5</v>
      </c>
      <c r="EO85">
        <v>48.061999999999998</v>
      </c>
      <c r="EP85">
        <v>49.936999999999998</v>
      </c>
      <c r="EQ85">
        <v>48.811999999999998</v>
      </c>
      <c r="ER85">
        <v>49.25</v>
      </c>
      <c r="ES85">
        <v>49.875</v>
      </c>
      <c r="ET85">
        <v>1712.58</v>
      </c>
      <c r="EU85">
        <v>40.33</v>
      </c>
      <c r="EV85">
        <v>0</v>
      </c>
      <c r="EW85">
        <v>5512.9000000953674</v>
      </c>
      <c r="EX85">
        <v>0</v>
      </c>
      <c r="EY85">
        <v>980.05838461538463</v>
      </c>
      <c r="EZ85">
        <v>-15.521162403035341</v>
      </c>
      <c r="FA85">
        <v>-507.73675250960451</v>
      </c>
      <c r="FB85">
        <v>19821.91153846154</v>
      </c>
      <c r="FC85">
        <v>15</v>
      </c>
      <c r="FD85">
        <v>1723146003.0999999</v>
      </c>
      <c r="FE85" t="s">
        <v>757</v>
      </c>
      <c r="FF85">
        <v>1723145994.5999999</v>
      </c>
      <c r="FG85">
        <v>1723146003.0999999</v>
      </c>
      <c r="FH85">
        <v>19</v>
      </c>
      <c r="FI85">
        <v>6.9000000000000006E-2</v>
      </c>
      <c r="FJ85">
        <v>-0.02</v>
      </c>
      <c r="FK85">
        <v>0.4</v>
      </c>
      <c r="FL85">
        <v>-0.17199999999999999</v>
      </c>
      <c r="FM85">
        <v>405</v>
      </c>
      <c r="FN85">
        <v>3</v>
      </c>
      <c r="FO85">
        <v>0.03</v>
      </c>
      <c r="FP85">
        <v>0</v>
      </c>
      <c r="FQ85">
        <v>40.859062737160563</v>
      </c>
      <c r="FR85">
        <v>0.2052489306603538</v>
      </c>
      <c r="FS85">
        <v>5.4815698181798968E-2</v>
      </c>
      <c r="FT85">
        <v>1</v>
      </c>
      <c r="FU85">
        <v>981.99144000000001</v>
      </c>
      <c r="FV85">
        <v>-13.82438415493591</v>
      </c>
      <c r="FW85">
        <v>2.0096933413832012</v>
      </c>
      <c r="FX85">
        <v>-1</v>
      </c>
      <c r="FY85">
        <v>1.309197264807562</v>
      </c>
      <c r="FZ85">
        <v>3.6538865912691121E-3</v>
      </c>
      <c r="GA85">
        <v>3.002418834608903E-3</v>
      </c>
      <c r="GB85">
        <v>1</v>
      </c>
      <c r="GC85">
        <v>2</v>
      </c>
      <c r="GD85">
        <v>2</v>
      </c>
      <c r="GE85" t="s">
        <v>428</v>
      </c>
      <c r="GF85">
        <v>2.9995099999999999</v>
      </c>
      <c r="GG85">
        <v>2.7396400000000001</v>
      </c>
      <c r="GH85">
        <v>7.8737699999999994E-2</v>
      </c>
      <c r="GI85">
        <v>9.0004700000000007E-2</v>
      </c>
      <c r="GJ85">
        <v>0.109609</v>
      </c>
      <c r="GK85">
        <v>2.0546399999999999E-2</v>
      </c>
      <c r="GL85">
        <v>24347.200000000001</v>
      </c>
      <c r="GM85">
        <v>21508.400000000001</v>
      </c>
      <c r="GN85">
        <v>24290.799999999999</v>
      </c>
      <c r="GO85">
        <v>22309.599999999999</v>
      </c>
      <c r="GP85">
        <v>30400.9</v>
      </c>
      <c r="GQ85">
        <v>30472.9</v>
      </c>
      <c r="GR85">
        <v>35141</v>
      </c>
      <c r="GS85">
        <v>32075.9</v>
      </c>
      <c r="GT85">
        <v>1.73665</v>
      </c>
      <c r="GU85">
        <v>1.9780500000000001</v>
      </c>
      <c r="GV85">
        <v>-7.3351E-2</v>
      </c>
      <c r="GW85">
        <v>0</v>
      </c>
      <c r="GX85">
        <v>27.851800000000001</v>
      </c>
      <c r="GY85">
        <v>999.9</v>
      </c>
      <c r="GZ85">
        <v>40.4</v>
      </c>
      <c r="HA85">
        <v>37.5</v>
      </c>
      <c r="HB85">
        <v>26.448599999999999</v>
      </c>
      <c r="HC85">
        <v>60.647599999999997</v>
      </c>
      <c r="HD85">
        <v>16.4663</v>
      </c>
      <c r="HE85">
        <v>1</v>
      </c>
      <c r="HF85">
        <v>0.54317599999999999</v>
      </c>
      <c r="HG85">
        <v>3.8485</v>
      </c>
      <c r="HH85">
        <v>20.132100000000001</v>
      </c>
      <c r="HI85">
        <v>5.2508299999999997</v>
      </c>
      <c r="HJ85">
        <v>12.0579</v>
      </c>
      <c r="HK85">
        <v>4.9802</v>
      </c>
      <c r="HL85">
        <v>3.3010000000000002</v>
      </c>
      <c r="HM85">
        <v>9999</v>
      </c>
      <c r="HN85">
        <v>9999</v>
      </c>
      <c r="HO85">
        <v>9999</v>
      </c>
      <c r="HP85">
        <v>373.8</v>
      </c>
      <c r="HQ85">
        <v>3.37982E-3</v>
      </c>
      <c r="HR85">
        <v>3.0517600000000001E-3</v>
      </c>
      <c r="HS85">
        <v>-9.4223099999999997E-4</v>
      </c>
      <c r="HT85">
        <v>-1.0681200000000001E-3</v>
      </c>
      <c r="HU85">
        <v>7.9345700000000002E-4</v>
      </c>
      <c r="HV85">
        <v>-1.0185299999999999E-3</v>
      </c>
      <c r="HW85">
        <v>-4.6234099999999997E-3</v>
      </c>
      <c r="HX85">
        <v>7.5149500000000003E-4</v>
      </c>
      <c r="HY85">
        <v>5</v>
      </c>
      <c r="HZ85">
        <v>0</v>
      </c>
      <c r="IA85">
        <v>0</v>
      </c>
      <c r="IB85">
        <v>0</v>
      </c>
      <c r="IC85" t="s">
        <v>429</v>
      </c>
      <c r="ID85" t="s">
        <v>430</v>
      </c>
      <c r="IE85" t="s">
        <v>431</v>
      </c>
      <c r="IF85" t="s">
        <v>431</v>
      </c>
      <c r="IG85" t="s">
        <v>431</v>
      </c>
      <c r="IH85" t="s">
        <v>431</v>
      </c>
      <c r="II85">
        <v>0</v>
      </c>
      <c r="IJ85">
        <v>100</v>
      </c>
      <c r="IK85">
        <v>100</v>
      </c>
      <c r="IL85">
        <v>0.4</v>
      </c>
      <c r="IM85">
        <v>-0.17199999999999999</v>
      </c>
      <c r="IN85">
        <v>0.33159999999986672</v>
      </c>
      <c r="IO85">
        <v>0</v>
      </c>
      <c r="IP85">
        <v>0</v>
      </c>
      <c r="IQ85">
        <v>0</v>
      </c>
      <c r="IR85">
        <v>-0.15277500000000541</v>
      </c>
      <c r="IS85">
        <v>0</v>
      </c>
      <c r="IT85">
        <v>0</v>
      </c>
      <c r="IU85">
        <v>0</v>
      </c>
      <c r="IV85">
        <v>-1</v>
      </c>
      <c r="IW85">
        <v>-1</v>
      </c>
      <c r="IX85">
        <v>-1</v>
      </c>
      <c r="IY85">
        <v>-1</v>
      </c>
      <c r="IZ85">
        <v>91.5</v>
      </c>
      <c r="JA85">
        <v>91.5</v>
      </c>
      <c r="JB85">
        <v>1.01929</v>
      </c>
      <c r="JC85">
        <v>2.6831100000000001</v>
      </c>
      <c r="JD85">
        <v>1.5954600000000001</v>
      </c>
      <c r="JE85">
        <v>2.3120099999999999</v>
      </c>
      <c r="JF85">
        <v>1.54541</v>
      </c>
      <c r="JG85">
        <v>2.4523899999999998</v>
      </c>
      <c r="JH85">
        <v>39.591700000000003</v>
      </c>
      <c r="JI85">
        <v>16.023299999999999</v>
      </c>
      <c r="JJ85">
        <v>18</v>
      </c>
      <c r="JK85">
        <v>391.839</v>
      </c>
      <c r="JL85">
        <v>614.84400000000005</v>
      </c>
      <c r="JM85">
        <v>22.200600000000001</v>
      </c>
      <c r="JN85">
        <v>33.822200000000002</v>
      </c>
      <c r="JO85">
        <v>30</v>
      </c>
      <c r="JP85">
        <v>33.905900000000003</v>
      </c>
      <c r="JQ85">
        <v>33.874200000000002</v>
      </c>
      <c r="JR85">
        <v>20.435600000000001</v>
      </c>
      <c r="JS85">
        <v>81.030699999999996</v>
      </c>
      <c r="JT85">
        <v>0</v>
      </c>
      <c r="JU85">
        <v>22.2227</v>
      </c>
      <c r="JV85">
        <v>405</v>
      </c>
      <c r="JW85">
        <v>2.9697800000000001</v>
      </c>
      <c r="JX85">
        <v>99.059200000000004</v>
      </c>
      <c r="JY85">
        <v>97.853999999999999</v>
      </c>
    </row>
    <row r="86" spans="1:285" x14ac:dyDescent="0.35">
      <c r="A86">
        <v>14</v>
      </c>
      <c r="B86">
        <v>1723146542.5999999</v>
      </c>
      <c r="C86">
        <v>21421</v>
      </c>
      <c r="D86" t="s">
        <v>758</v>
      </c>
      <c r="E86" t="s">
        <v>759</v>
      </c>
      <c r="F86" t="s">
        <v>420</v>
      </c>
      <c r="G86" t="s">
        <v>681</v>
      </c>
      <c r="H86" t="s">
        <v>434</v>
      </c>
      <c r="I86" t="s">
        <v>682</v>
      </c>
      <c r="J86">
        <v>1723146542.5999999</v>
      </c>
      <c r="K86">
        <f t="shared" si="138"/>
        <v>8.4355193094219384E-3</v>
      </c>
      <c r="L86">
        <f t="shared" si="139"/>
        <v>8.4355193094219381</v>
      </c>
      <c r="M86">
        <f t="shared" si="140"/>
        <v>33.99184700971476</v>
      </c>
      <c r="N86">
        <f t="shared" si="141"/>
        <v>349.51600000000002</v>
      </c>
      <c r="O86">
        <f t="shared" si="142"/>
        <v>244.21368839080677</v>
      </c>
      <c r="P86">
        <f t="shared" si="143"/>
        <v>24.193833968752205</v>
      </c>
      <c r="Q86">
        <f t="shared" si="144"/>
        <v>34.625954544735997</v>
      </c>
      <c r="R86">
        <f t="shared" si="145"/>
        <v>0.62768207707650914</v>
      </c>
      <c r="S86">
        <f t="shared" si="146"/>
        <v>2.2417615938993674</v>
      </c>
      <c r="T86">
        <f t="shared" si="147"/>
        <v>0.54399814501954358</v>
      </c>
      <c r="U86">
        <f t="shared" si="148"/>
        <v>0.34658361794241388</v>
      </c>
      <c r="V86">
        <f t="shared" si="149"/>
        <v>282.91031138520196</v>
      </c>
      <c r="W86">
        <f t="shared" si="150"/>
        <v>27.32192787455946</v>
      </c>
      <c r="X86">
        <f t="shared" si="151"/>
        <v>27.736899999999999</v>
      </c>
      <c r="Y86">
        <f t="shared" si="152"/>
        <v>3.7370230574997194</v>
      </c>
      <c r="Z86">
        <f t="shared" si="153"/>
        <v>59.239079340032809</v>
      </c>
      <c r="AA86">
        <f t="shared" si="154"/>
        <v>2.2472156923159998</v>
      </c>
      <c r="AB86">
        <f t="shared" si="155"/>
        <v>3.7934682938216562</v>
      </c>
      <c r="AC86">
        <f t="shared" si="156"/>
        <v>1.4898073651837196</v>
      </c>
      <c r="AD86">
        <f t="shared" si="157"/>
        <v>-372.00640154550746</v>
      </c>
      <c r="AE86">
        <f t="shared" si="158"/>
        <v>31.04838193482297</v>
      </c>
      <c r="AF86">
        <f t="shared" si="159"/>
        <v>3.0149308539216144</v>
      </c>
      <c r="AG86">
        <f t="shared" si="160"/>
        <v>-55.032777371560911</v>
      </c>
      <c r="AH86">
        <v>0</v>
      </c>
      <c r="AI86">
        <v>0</v>
      </c>
      <c r="AJ86">
        <f t="shared" si="161"/>
        <v>1</v>
      </c>
      <c r="AK86">
        <f t="shared" si="162"/>
        <v>0</v>
      </c>
      <c r="AL86">
        <f t="shared" si="163"/>
        <v>52064.973866453664</v>
      </c>
      <c r="AM86" t="s">
        <v>424</v>
      </c>
      <c r="AN86">
        <v>0</v>
      </c>
      <c r="AO86">
        <v>0</v>
      </c>
      <c r="AP86">
        <v>0</v>
      </c>
      <c r="AQ86" t="e">
        <f t="shared" si="164"/>
        <v>#DIV/0!</v>
      </c>
      <c r="AR86">
        <v>-1</v>
      </c>
      <c r="AS86" t="s">
        <v>760</v>
      </c>
      <c r="AT86">
        <v>10219.6</v>
      </c>
      <c r="AU86">
        <v>853.22911538461551</v>
      </c>
      <c r="AV86">
        <v>1440.7496709719071</v>
      </c>
      <c r="AW86">
        <f t="shared" si="165"/>
        <v>0.40778808937083388</v>
      </c>
      <c r="AX86">
        <v>0.5</v>
      </c>
      <c r="AY86">
        <f t="shared" si="166"/>
        <v>1477.9215001995865</v>
      </c>
      <c r="AZ86">
        <f t="shared" si="167"/>
        <v>33.99184700971476</v>
      </c>
      <c r="BA86">
        <f t="shared" si="168"/>
        <v>301.33939240323292</v>
      </c>
      <c r="BB86">
        <f t="shared" si="169"/>
        <v>2.3676390799504083E-2</v>
      </c>
      <c r="BC86">
        <f t="shared" si="170"/>
        <v>-1</v>
      </c>
      <c r="BD86" t="e">
        <f t="shared" si="171"/>
        <v>#DIV/0!</v>
      </c>
      <c r="BE86" t="s">
        <v>424</v>
      </c>
      <c r="BF86">
        <v>0</v>
      </c>
      <c r="BG86" t="e">
        <f t="shared" si="172"/>
        <v>#DIV/0!</v>
      </c>
      <c r="BH86" t="e">
        <f t="shared" si="173"/>
        <v>#DIV/0!</v>
      </c>
      <c r="BI86" t="e">
        <f t="shared" si="174"/>
        <v>#DIV/0!</v>
      </c>
      <c r="BJ86" t="e">
        <f t="shared" si="175"/>
        <v>#DIV/0!</v>
      </c>
      <c r="BK86">
        <f t="shared" si="176"/>
        <v>0.40778808937083388</v>
      </c>
      <c r="BL86" t="e">
        <f t="shared" si="177"/>
        <v>#DIV/0!</v>
      </c>
      <c r="BM86" t="e">
        <f t="shared" si="178"/>
        <v>#DIV/0!</v>
      </c>
      <c r="BN86" t="e">
        <f t="shared" si="179"/>
        <v>#DIV/0!</v>
      </c>
      <c r="BO86">
        <v>7891</v>
      </c>
      <c r="BP86">
        <v>290.00000000000011</v>
      </c>
      <c r="BQ86">
        <v>1284.18</v>
      </c>
      <c r="BR86">
        <v>245</v>
      </c>
      <c r="BS86">
        <v>10219.6</v>
      </c>
      <c r="BT86">
        <v>1283.8699999999999</v>
      </c>
      <c r="BU86">
        <v>0.31</v>
      </c>
      <c r="BV86">
        <v>300.00000000000011</v>
      </c>
      <c r="BW86">
        <v>24.1</v>
      </c>
      <c r="BX86">
        <v>1440.7496709719071</v>
      </c>
      <c r="BY86">
        <v>2.298955449777476</v>
      </c>
      <c r="BZ86">
        <v>-160.32137205191631</v>
      </c>
      <c r="CA86">
        <v>2.0913523514736569</v>
      </c>
      <c r="CB86">
        <v>0.99525795941140893</v>
      </c>
      <c r="CC86">
        <v>-7.0030669632925573E-3</v>
      </c>
      <c r="CD86">
        <v>289.99999999999989</v>
      </c>
      <c r="CE86">
        <v>1282.8699999999999</v>
      </c>
      <c r="CF86">
        <v>675</v>
      </c>
      <c r="CG86">
        <v>10203.799999999999</v>
      </c>
      <c r="CH86">
        <v>1283.6300000000001</v>
      </c>
      <c r="CI86">
        <v>-0.76</v>
      </c>
      <c r="CW86">
        <f t="shared" si="180"/>
        <v>1757.99</v>
      </c>
      <c r="CX86">
        <f t="shared" si="181"/>
        <v>1477.9215001995865</v>
      </c>
      <c r="CY86">
        <f t="shared" si="182"/>
        <v>0.8406882292843455</v>
      </c>
      <c r="CZ86">
        <f t="shared" si="183"/>
        <v>0.16092828251878677</v>
      </c>
      <c r="DA86">
        <v>6</v>
      </c>
      <c r="DB86">
        <v>0.5</v>
      </c>
      <c r="DC86" t="s">
        <v>426</v>
      </c>
      <c r="DD86">
        <v>2</v>
      </c>
      <c r="DE86">
        <v>1723146542.5999999</v>
      </c>
      <c r="DF86">
        <v>349.51600000000002</v>
      </c>
      <c r="DG86">
        <v>404.92200000000003</v>
      </c>
      <c r="DH86">
        <v>22.683499999999999</v>
      </c>
      <c r="DI86">
        <v>10.318199999999999</v>
      </c>
      <c r="DJ86">
        <v>349.06299999999999</v>
      </c>
      <c r="DK86">
        <v>22.860499999999998</v>
      </c>
      <c r="DL86">
        <v>400.03100000000001</v>
      </c>
      <c r="DM86">
        <v>98.968199999999996</v>
      </c>
      <c r="DN86">
        <v>0.100096</v>
      </c>
      <c r="DO86">
        <v>27.9938</v>
      </c>
      <c r="DP86">
        <v>27.736899999999999</v>
      </c>
      <c r="DQ86">
        <v>999.9</v>
      </c>
      <c r="DR86">
        <v>0</v>
      </c>
      <c r="DS86">
        <v>0</v>
      </c>
      <c r="DT86">
        <v>9981.25</v>
      </c>
      <c r="DU86">
        <v>0</v>
      </c>
      <c r="DV86">
        <v>1382.16</v>
      </c>
      <c r="DW86">
        <v>-55.458100000000002</v>
      </c>
      <c r="DX86">
        <v>357.577</v>
      </c>
      <c r="DY86">
        <v>409.14299999999997</v>
      </c>
      <c r="DZ86">
        <v>12.37</v>
      </c>
      <c r="EA86">
        <v>404.92200000000003</v>
      </c>
      <c r="EB86">
        <v>10.318199999999999</v>
      </c>
      <c r="EC86">
        <v>2.2454200000000002</v>
      </c>
      <c r="ED86">
        <v>1.02118</v>
      </c>
      <c r="EE86">
        <v>19.290099999999999</v>
      </c>
      <c r="EF86">
        <v>7.2220800000000001</v>
      </c>
      <c r="EG86">
        <v>1757.99</v>
      </c>
      <c r="EH86">
        <v>0.97699199999999997</v>
      </c>
      <c r="EI86">
        <v>2.3007699999999999E-2</v>
      </c>
      <c r="EJ86">
        <v>0</v>
      </c>
      <c r="EK86">
        <v>851.99400000000003</v>
      </c>
      <c r="EL86">
        <v>4.9997100000000003</v>
      </c>
      <c r="EM86">
        <v>16810.7</v>
      </c>
      <c r="EN86">
        <v>14818.1</v>
      </c>
      <c r="EO86">
        <v>49</v>
      </c>
      <c r="EP86">
        <v>51.061999999999998</v>
      </c>
      <c r="EQ86">
        <v>49.875</v>
      </c>
      <c r="ER86">
        <v>50.375</v>
      </c>
      <c r="ES86">
        <v>50.811999999999998</v>
      </c>
      <c r="ET86">
        <v>1712.66</v>
      </c>
      <c r="EU86">
        <v>40.33</v>
      </c>
      <c r="EV86">
        <v>0</v>
      </c>
      <c r="EW86">
        <v>577.90000009536743</v>
      </c>
      <c r="EX86">
        <v>0</v>
      </c>
      <c r="EY86">
        <v>853.22911538461551</v>
      </c>
      <c r="EZ86">
        <v>-12.093641033907209</v>
      </c>
      <c r="FA86">
        <v>-744.90598301721116</v>
      </c>
      <c r="FB86">
        <v>16817.150000000001</v>
      </c>
      <c r="FC86">
        <v>15</v>
      </c>
      <c r="FD86">
        <v>1723146579.5999999</v>
      </c>
      <c r="FE86" t="s">
        <v>761</v>
      </c>
      <c r="FF86">
        <v>1723146567.5999999</v>
      </c>
      <c r="FG86">
        <v>1723146579.5999999</v>
      </c>
      <c r="FH86">
        <v>20</v>
      </c>
      <c r="FI86">
        <v>5.1999999999999998E-2</v>
      </c>
      <c r="FJ86">
        <v>-4.0000000000000001E-3</v>
      </c>
      <c r="FK86">
        <v>0.45300000000000001</v>
      </c>
      <c r="FL86">
        <v>-0.17699999999999999</v>
      </c>
      <c r="FM86">
        <v>405</v>
      </c>
      <c r="FN86">
        <v>10</v>
      </c>
      <c r="FO86">
        <v>0.03</v>
      </c>
      <c r="FP86">
        <v>0.01</v>
      </c>
      <c r="FQ86">
        <v>34.249137066371169</v>
      </c>
      <c r="FR86">
        <v>-0.67889706846979891</v>
      </c>
      <c r="FS86">
        <v>0.10498672108408109</v>
      </c>
      <c r="FT86">
        <v>1</v>
      </c>
      <c r="FU86">
        <v>854.85292000000004</v>
      </c>
      <c r="FV86">
        <v>-11.7998367310723</v>
      </c>
      <c r="FW86">
        <v>1.7197549690581</v>
      </c>
      <c r="FX86">
        <v>-1</v>
      </c>
      <c r="FY86">
        <v>0.61514678327181438</v>
      </c>
      <c r="FZ86">
        <v>-3.1934754726703297E-2</v>
      </c>
      <c r="GA86">
        <v>4.8247737729079252E-3</v>
      </c>
      <c r="GB86">
        <v>1</v>
      </c>
      <c r="GC86">
        <v>2</v>
      </c>
      <c r="GD86">
        <v>2</v>
      </c>
      <c r="GE86" t="s">
        <v>428</v>
      </c>
      <c r="GF86">
        <v>3.0006300000000001</v>
      </c>
      <c r="GG86">
        <v>2.7395900000000002</v>
      </c>
      <c r="GH86">
        <v>8.0966399999999994E-2</v>
      </c>
      <c r="GI86">
        <v>8.9945899999999995E-2</v>
      </c>
      <c r="GJ86">
        <v>0.10893700000000001</v>
      </c>
      <c r="GK86">
        <v>5.9276099999999998E-2</v>
      </c>
      <c r="GL86">
        <v>24271.200000000001</v>
      </c>
      <c r="GM86">
        <v>21491.7</v>
      </c>
      <c r="GN86">
        <v>24275.4</v>
      </c>
      <c r="GO86">
        <v>22292.400000000001</v>
      </c>
      <c r="GP86">
        <v>30405.8</v>
      </c>
      <c r="GQ86">
        <v>29246.799999999999</v>
      </c>
      <c r="GR86">
        <v>35118</v>
      </c>
      <c r="GS86">
        <v>32054.2</v>
      </c>
      <c r="GT86">
        <v>1.72715</v>
      </c>
      <c r="GU86">
        <v>1.98085</v>
      </c>
      <c r="GV86">
        <v>1.0885300000000001E-2</v>
      </c>
      <c r="GW86">
        <v>0</v>
      </c>
      <c r="GX86">
        <v>27.559100000000001</v>
      </c>
      <c r="GY86">
        <v>999.9</v>
      </c>
      <c r="GZ86">
        <v>40.4</v>
      </c>
      <c r="HA86">
        <v>37.5</v>
      </c>
      <c r="HB86">
        <v>26.449200000000001</v>
      </c>
      <c r="HC86">
        <v>60.567700000000002</v>
      </c>
      <c r="HD86">
        <v>15.9255</v>
      </c>
      <c r="HE86">
        <v>1</v>
      </c>
      <c r="HF86">
        <v>0.58095300000000005</v>
      </c>
      <c r="HG86">
        <v>4.17544</v>
      </c>
      <c r="HH86">
        <v>20.1249</v>
      </c>
      <c r="HI86">
        <v>5.2527799999999996</v>
      </c>
      <c r="HJ86">
        <v>12.0579</v>
      </c>
      <c r="HK86">
        <v>4.9799499999999997</v>
      </c>
      <c r="HL86">
        <v>3.3010000000000002</v>
      </c>
      <c r="HM86">
        <v>9999</v>
      </c>
      <c r="HN86">
        <v>9999</v>
      </c>
      <c r="HO86">
        <v>9999</v>
      </c>
      <c r="HP86">
        <v>374</v>
      </c>
      <c r="HQ86">
        <v>3.41034E-3</v>
      </c>
      <c r="HR86">
        <v>3.0517600000000001E-3</v>
      </c>
      <c r="HS86">
        <v>-9.3460099999999996E-4</v>
      </c>
      <c r="HT86">
        <v>-1.0681200000000001E-3</v>
      </c>
      <c r="HU86">
        <v>8.08715E-4</v>
      </c>
      <c r="HV86">
        <v>-1.0376000000000001E-3</v>
      </c>
      <c r="HW86">
        <v>-4.70733E-3</v>
      </c>
      <c r="HX86">
        <v>7.5149500000000003E-4</v>
      </c>
      <c r="HY86">
        <v>5</v>
      </c>
      <c r="HZ86">
        <v>0</v>
      </c>
      <c r="IA86">
        <v>0</v>
      </c>
      <c r="IB86">
        <v>0</v>
      </c>
      <c r="IC86" t="s">
        <v>429</v>
      </c>
      <c r="ID86" t="s">
        <v>430</v>
      </c>
      <c r="IE86" t="s">
        <v>431</v>
      </c>
      <c r="IF86" t="s">
        <v>431</v>
      </c>
      <c r="IG86" t="s">
        <v>431</v>
      </c>
      <c r="IH86" t="s">
        <v>431</v>
      </c>
      <c r="II86">
        <v>0</v>
      </c>
      <c r="IJ86">
        <v>100</v>
      </c>
      <c r="IK86">
        <v>100</v>
      </c>
      <c r="IL86">
        <v>0.45300000000000001</v>
      </c>
      <c r="IM86">
        <v>-0.17699999999999999</v>
      </c>
      <c r="IN86">
        <v>0.40023809523813719</v>
      </c>
      <c r="IO86">
        <v>0</v>
      </c>
      <c r="IP86">
        <v>0</v>
      </c>
      <c r="IQ86">
        <v>0</v>
      </c>
      <c r="IR86">
        <v>-0.17227599999999921</v>
      </c>
      <c r="IS86">
        <v>0</v>
      </c>
      <c r="IT86">
        <v>0</v>
      </c>
      <c r="IU86">
        <v>0</v>
      </c>
      <c r="IV86">
        <v>-1</v>
      </c>
      <c r="IW86">
        <v>-1</v>
      </c>
      <c r="IX86">
        <v>-1</v>
      </c>
      <c r="IY86">
        <v>-1</v>
      </c>
      <c r="IZ86">
        <v>9.1</v>
      </c>
      <c r="JA86">
        <v>9</v>
      </c>
      <c r="JB86">
        <v>1.02539</v>
      </c>
      <c r="JC86">
        <v>2.6928700000000001</v>
      </c>
      <c r="JD86">
        <v>1.5954600000000001</v>
      </c>
      <c r="JE86">
        <v>2.3107899999999999</v>
      </c>
      <c r="JF86">
        <v>1.54541</v>
      </c>
      <c r="JG86">
        <v>2.34009</v>
      </c>
      <c r="JH86">
        <v>38.969299999999997</v>
      </c>
      <c r="JI86">
        <v>15.8832</v>
      </c>
      <c r="JJ86">
        <v>18</v>
      </c>
      <c r="JK86">
        <v>389.74299999999999</v>
      </c>
      <c r="JL86">
        <v>622.63300000000004</v>
      </c>
      <c r="JM86">
        <v>21.9253</v>
      </c>
      <c r="JN86">
        <v>34.254899999999999</v>
      </c>
      <c r="JO86">
        <v>30.000800000000002</v>
      </c>
      <c r="JP86">
        <v>34.426200000000001</v>
      </c>
      <c r="JQ86">
        <v>34.408000000000001</v>
      </c>
      <c r="JR86">
        <v>20.546099999999999</v>
      </c>
      <c r="JS86">
        <v>57.453200000000002</v>
      </c>
      <c r="JT86">
        <v>0</v>
      </c>
      <c r="JU86">
        <v>21.910599999999999</v>
      </c>
      <c r="JV86">
        <v>405</v>
      </c>
      <c r="JW86">
        <v>10.4596</v>
      </c>
      <c r="JX86">
        <v>98.9953</v>
      </c>
      <c r="JY86">
        <v>97.784099999999995</v>
      </c>
    </row>
    <row r="87" spans="1:285" x14ac:dyDescent="0.35">
      <c r="A87">
        <v>14</v>
      </c>
      <c r="B87">
        <v>1723147097.5</v>
      </c>
      <c r="C87">
        <v>21975.900000095371</v>
      </c>
      <c r="D87" t="s">
        <v>762</v>
      </c>
      <c r="E87" t="s">
        <v>763</v>
      </c>
      <c r="F87" t="s">
        <v>420</v>
      </c>
      <c r="G87" t="s">
        <v>539</v>
      </c>
      <c r="H87" t="s">
        <v>422</v>
      </c>
      <c r="I87" t="s">
        <v>682</v>
      </c>
      <c r="J87">
        <v>1723147097.5</v>
      </c>
      <c r="K87">
        <f t="shared" si="138"/>
        <v>1.015600610264223E-3</v>
      </c>
      <c r="L87">
        <f t="shared" si="139"/>
        <v>1.015600610264223</v>
      </c>
      <c r="M87">
        <f t="shared" si="140"/>
        <v>7.3309202079850415</v>
      </c>
      <c r="N87">
        <f t="shared" si="141"/>
        <v>393.40600000000001</v>
      </c>
      <c r="O87">
        <f t="shared" si="142"/>
        <v>158.9646042427583</v>
      </c>
      <c r="P87">
        <f t="shared" si="143"/>
        <v>15.74823085872219</v>
      </c>
      <c r="Q87">
        <f t="shared" si="144"/>
        <v>38.973761100586003</v>
      </c>
      <c r="R87">
        <f t="shared" si="145"/>
        <v>5.2524875560677968E-2</v>
      </c>
      <c r="S87">
        <f t="shared" si="146"/>
        <v>2.239640763160454</v>
      </c>
      <c r="T87">
        <f t="shared" si="147"/>
        <v>5.1850013829480332E-2</v>
      </c>
      <c r="U87">
        <f t="shared" si="148"/>
        <v>3.2466169827989562E-2</v>
      </c>
      <c r="V87">
        <f t="shared" si="149"/>
        <v>282.9124730993255</v>
      </c>
      <c r="W87">
        <f t="shared" si="150"/>
        <v>30.798734969800016</v>
      </c>
      <c r="X87">
        <f t="shared" si="151"/>
        <v>30.124500000000001</v>
      </c>
      <c r="Y87">
        <f t="shared" si="152"/>
        <v>4.2910121129411829</v>
      </c>
      <c r="Z87">
        <f t="shared" si="153"/>
        <v>60.068134547532047</v>
      </c>
      <c r="AA87">
        <f t="shared" si="154"/>
        <v>2.4162372675838002</v>
      </c>
      <c r="AB87">
        <f t="shared" si="155"/>
        <v>4.0224942655274676</v>
      </c>
      <c r="AC87">
        <f t="shared" si="156"/>
        <v>1.8747748453573827</v>
      </c>
      <c r="AD87">
        <f t="shared" si="157"/>
        <v>-44.787986912652237</v>
      </c>
      <c r="AE87">
        <f t="shared" si="158"/>
        <v>-135.40177528028022</v>
      </c>
      <c r="AF87">
        <f t="shared" si="159"/>
        <v>-13.384729304393748</v>
      </c>
      <c r="AG87">
        <f t="shared" si="160"/>
        <v>89.337981601999275</v>
      </c>
      <c r="AH87">
        <v>0</v>
      </c>
      <c r="AI87">
        <v>0</v>
      </c>
      <c r="AJ87">
        <f t="shared" si="161"/>
        <v>1</v>
      </c>
      <c r="AK87">
        <f t="shared" si="162"/>
        <v>0</v>
      </c>
      <c r="AL87">
        <f t="shared" si="163"/>
        <v>51821.787311932312</v>
      </c>
      <c r="AM87" t="s">
        <v>424</v>
      </c>
      <c r="AN87">
        <v>0</v>
      </c>
      <c r="AO87">
        <v>0</v>
      </c>
      <c r="AP87">
        <v>0</v>
      </c>
      <c r="AQ87" t="e">
        <f t="shared" si="164"/>
        <v>#DIV/0!</v>
      </c>
      <c r="AR87">
        <v>-1</v>
      </c>
      <c r="AS87" t="s">
        <v>764</v>
      </c>
      <c r="AT87">
        <v>10207</v>
      </c>
      <c r="AU87">
        <v>879.98759999999993</v>
      </c>
      <c r="AV87">
        <v>1175.724290551372</v>
      </c>
      <c r="AW87">
        <f t="shared" si="165"/>
        <v>0.25153574943380841</v>
      </c>
      <c r="AX87">
        <v>0.5</v>
      </c>
      <c r="AY87">
        <f t="shared" si="166"/>
        <v>1477.9301933157128</v>
      </c>
      <c r="AZ87">
        <f t="shared" si="167"/>
        <v>7.3309202079850415</v>
      </c>
      <c r="BA87">
        <f t="shared" si="168"/>
        <v>185.87613939326059</v>
      </c>
      <c r="BB87">
        <f t="shared" si="169"/>
        <v>5.6368834236309598E-3</v>
      </c>
      <c r="BC87">
        <f t="shared" si="170"/>
        <v>-1</v>
      </c>
      <c r="BD87" t="e">
        <f t="shared" si="171"/>
        <v>#DIV/0!</v>
      </c>
      <c r="BE87" t="s">
        <v>424</v>
      </c>
      <c r="BF87">
        <v>0</v>
      </c>
      <c r="BG87" t="e">
        <f t="shared" si="172"/>
        <v>#DIV/0!</v>
      </c>
      <c r="BH87" t="e">
        <f t="shared" si="173"/>
        <v>#DIV/0!</v>
      </c>
      <c r="BI87" t="e">
        <f t="shared" si="174"/>
        <v>#DIV/0!</v>
      </c>
      <c r="BJ87" t="e">
        <f t="shared" si="175"/>
        <v>#DIV/0!</v>
      </c>
      <c r="BK87">
        <f t="shared" si="176"/>
        <v>0.25153574943380841</v>
      </c>
      <c r="BL87" t="e">
        <f t="shared" si="177"/>
        <v>#DIV/0!</v>
      </c>
      <c r="BM87" t="e">
        <f t="shared" si="178"/>
        <v>#DIV/0!</v>
      </c>
      <c r="BN87" t="e">
        <f t="shared" si="179"/>
        <v>#DIV/0!</v>
      </c>
      <c r="BO87">
        <v>7892</v>
      </c>
      <c r="BP87">
        <v>290.00000000000011</v>
      </c>
      <c r="BQ87">
        <v>1104.71</v>
      </c>
      <c r="BR87">
        <v>275</v>
      </c>
      <c r="BS87">
        <v>10207</v>
      </c>
      <c r="BT87">
        <v>1104.4100000000001</v>
      </c>
      <c r="BU87">
        <v>0.3</v>
      </c>
      <c r="BV87">
        <v>300.00000000000011</v>
      </c>
      <c r="BW87">
        <v>24.1</v>
      </c>
      <c r="BX87">
        <v>1175.724290551372</v>
      </c>
      <c r="BY87">
        <v>1.540314932666428</v>
      </c>
      <c r="BZ87">
        <v>-72.792507928861639</v>
      </c>
      <c r="CA87">
        <v>1.3998540887505739</v>
      </c>
      <c r="CB87">
        <v>0.98975112466131165</v>
      </c>
      <c r="CC87">
        <v>-6.9958206896551739E-3</v>
      </c>
      <c r="CD87">
        <v>289.99999999999989</v>
      </c>
      <c r="CE87">
        <v>1109.26</v>
      </c>
      <c r="CF87">
        <v>865</v>
      </c>
      <c r="CG87">
        <v>10186.9</v>
      </c>
      <c r="CH87">
        <v>1104.27</v>
      </c>
      <c r="CI87">
        <v>4.99</v>
      </c>
      <c r="CW87">
        <f t="shared" si="180"/>
        <v>1758</v>
      </c>
      <c r="CX87">
        <f t="shared" si="181"/>
        <v>1477.9301933157128</v>
      </c>
      <c r="CY87">
        <f t="shared" si="182"/>
        <v>0.84068839210222568</v>
      </c>
      <c r="CZ87">
        <f t="shared" si="183"/>
        <v>0.16092859675729551</v>
      </c>
      <c r="DA87">
        <v>6</v>
      </c>
      <c r="DB87">
        <v>0.5</v>
      </c>
      <c r="DC87" t="s">
        <v>426</v>
      </c>
      <c r="DD87">
        <v>2</v>
      </c>
      <c r="DE87">
        <v>1723147097.5</v>
      </c>
      <c r="DF87">
        <v>393.40600000000001</v>
      </c>
      <c r="DG87">
        <v>404.99900000000002</v>
      </c>
      <c r="DH87">
        <v>24.389800000000001</v>
      </c>
      <c r="DI87">
        <v>22.9039</v>
      </c>
      <c r="DJ87">
        <v>393.017</v>
      </c>
      <c r="DK87">
        <v>24.488800000000001</v>
      </c>
      <c r="DL87">
        <v>400.09300000000002</v>
      </c>
      <c r="DM87">
        <v>98.967100000000002</v>
      </c>
      <c r="DN87">
        <v>0.10043100000000001</v>
      </c>
      <c r="DO87">
        <v>29.0031</v>
      </c>
      <c r="DP87">
        <v>30.124500000000001</v>
      </c>
      <c r="DQ87">
        <v>999.9</v>
      </c>
      <c r="DR87">
        <v>0</v>
      </c>
      <c r="DS87">
        <v>0</v>
      </c>
      <c r="DT87">
        <v>9967.5</v>
      </c>
      <c r="DU87">
        <v>0</v>
      </c>
      <c r="DV87">
        <v>583.88300000000004</v>
      </c>
      <c r="DW87">
        <v>-11.529299999999999</v>
      </c>
      <c r="DX87">
        <v>403.274</v>
      </c>
      <c r="DY87">
        <v>414.49200000000002</v>
      </c>
      <c r="DZ87">
        <v>1.4081399999999999</v>
      </c>
      <c r="EA87">
        <v>404.99900000000002</v>
      </c>
      <c r="EB87">
        <v>22.9039</v>
      </c>
      <c r="EC87">
        <v>2.4060899999999998</v>
      </c>
      <c r="ED87">
        <v>2.2667299999999999</v>
      </c>
      <c r="EE87">
        <v>20.404800000000002</v>
      </c>
      <c r="EF87">
        <v>19.4419</v>
      </c>
      <c r="EG87">
        <v>1758</v>
      </c>
      <c r="EH87">
        <v>0.97699100000000005</v>
      </c>
      <c r="EI87">
        <v>2.30092E-2</v>
      </c>
      <c r="EJ87">
        <v>0</v>
      </c>
      <c r="EK87">
        <v>879.25099999999998</v>
      </c>
      <c r="EL87">
        <v>4.9997100000000003</v>
      </c>
      <c r="EM87">
        <v>16045.8</v>
      </c>
      <c r="EN87">
        <v>14818.2</v>
      </c>
      <c r="EO87">
        <v>49.061999999999998</v>
      </c>
      <c r="EP87">
        <v>50.186999999999998</v>
      </c>
      <c r="EQ87">
        <v>49.75</v>
      </c>
      <c r="ER87">
        <v>50.061999999999998</v>
      </c>
      <c r="ES87">
        <v>50.875</v>
      </c>
      <c r="ET87">
        <v>1712.67</v>
      </c>
      <c r="EU87">
        <v>40.340000000000003</v>
      </c>
      <c r="EV87">
        <v>0</v>
      </c>
      <c r="EW87">
        <v>554.29999995231628</v>
      </c>
      <c r="EX87">
        <v>0</v>
      </c>
      <c r="EY87">
        <v>879.98759999999993</v>
      </c>
      <c r="EZ87">
        <v>-9.1046923200125462</v>
      </c>
      <c r="FA87">
        <v>-649.20769339834453</v>
      </c>
      <c r="FB87">
        <v>16104.156000000001</v>
      </c>
      <c r="FC87">
        <v>15</v>
      </c>
      <c r="FD87">
        <v>1723147119.5</v>
      </c>
      <c r="FE87" t="s">
        <v>765</v>
      </c>
      <c r="FF87">
        <v>1723147114.5</v>
      </c>
      <c r="FG87">
        <v>1723147119.5</v>
      </c>
      <c r="FH87">
        <v>21</v>
      </c>
      <c r="FI87">
        <v>-6.3E-2</v>
      </c>
      <c r="FJ87">
        <v>7.6999999999999999E-2</v>
      </c>
      <c r="FK87">
        <v>0.38900000000000001</v>
      </c>
      <c r="FL87">
        <v>-9.9000000000000005E-2</v>
      </c>
      <c r="FM87">
        <v>405</v>
      </c>
      <c r="FN87">
        <v>23</v>
      </c>
      <c r="FO87">
        <v>0.12</v>
      </c>
      <c r="FP87">
        <v>0.03</v>
      </c>
      <c r="FQ87">
        <v>7.2372630246319947</v>
      </c>
      <c r="FR87">
        <v>0.1823270660541515</v>
      </c>
      <c r="FS87">
        <v>3.0617295354002691E-2</v>
      </c>
      <c r="FT87">
        <v>1</v>
      </c>
      <c r="FU87">
        <v>881.49825490196076</v>
      </c>
      <c r="FV87">
        <v>-10.14455203525594</v>
      </c>
      <c r="FW87">
        <v>1.5117783819731829</v>
      </c>
      <c r="FX87">
        <v>-1</v>
      </c>
      <c r="FY87">
        <v>4.9299935402892861E-2</v>
      </c>
      <c r="FZ87">
        <v>1.3607820946533839E-3</v>
      </c>
      <c r="GA87">
        <v>2.3221297708046751E-4</v>
      </c>
      <c r="GB87">
        <v>1</v>
      </c>
      <c r="GC87">
        <v>2</v>
      </c>
      <c r="GD87">
        <v>2</v>
      </c>
      <c r="GE87" t="s">
        <v>428</v>
      </c>
      <c r="GF87">
        <v>3.00284</v>
      </c>
      <c r="GG87">
        <v>2.7397999999999998</v>
      </c>
      <c r="GH87">
        <v>8.8828000000000004E-2</v>
      </c>
      <c r="GI87">
        <v>9.0040800000000004E-2</v>
      </c>
      <c r="GJ87">
        <v>0.11440699999999999</v>
      </c>
      <c r="GK87">
        <v>0.107624</v>
      </c>
      <c r="GL87">
        <v>24063.9</v>
      </c>
      <c r="GM87">
        <v>21484.799999999999</v>
      </c>
      <c r="GN87">
        <v>24275.8</v>
      </c>
      <c r="GO87">
        <v>22287</v>
      </c>
      <c r="GP87">
        <v>30219.7</v>
      </c>
      <c r="GQ87">
        <v>27726.9</v>
      </c>
      <c r="GR87">
        <v>35119.4</v>
      </c>
      <c r="GS87">
        <v>32046</v>
      </c>
      <c r="GT87">
        <v>1.71905</v>
      </c>
      <c r="GU87">
        <v>1.99542</v>
      </c>
      <c r="GV87">
        <v>0.16980600000000001</v>
      </c>
      <c r="GW87">
        <v>0</v>
      </c>
      <c r="GX87">
        <v>27.355399999999999</v>
      </c>
      <c r="GY87">
        <v>999.9</v>
      </c>
      <c r="GZ87">
        <v>41.6</v>
      </c>
      <c r="HA87">
        <v>37.4</v>
      </c>
      <c r="HB87">
        <v>27.084900000000001</v>
      </c>
      <c r="HC87">
        <v>60.177700000000002</v>
      </c>
      <c r="HD87">
        <v>14.6554</v>
      </c>
      <c r="HE87">
        <v>1</v>
      </c>
      <c r="HF87">
        <v>0.57334600000000002</v>
      </c>
      <c r="HG87">
        <v>2.64899</v>
      </c>
      <c r="HH87">
        <v>20.1526</v>
      </c>
      <c r="HI87">
        <v>5.2482899999999999</v>
      </c>
      <c r="HJ87">
        <v>12.0579</v>
      </c>
      <c r="HK87">
        <v>4.9813999999999998</v>
      </c>
      <c r="HL87">
        <v>3.3010000000000002</v>
      </c>
      <c r="HM87">
        <v>9999</v>
      </c>
      <c r="HN87">
        <v>9999</v>
      </c>
      <c r="HO87">
        <v>9999</v>
      </c>
      <c r="HP87">
        <v>374.1</v>
      </c>
      <c r="HQ87">
        <v>3.4217800000000001E-3</v>
      </c>
      <c r="HR87">
        <v>3.0517600000000001E-3</v>
      </c>
      <c r="HS87">
        <v>-9.6511999999999998E-4</v>
      </c>
      <c r="HT87">
        <v>-1.0681200000000001E-3</v>
      </c>
      <c r="HU87">
        <v>7.97271E-4</v>
      </c>
      <c r="HV87">
        <v>-1.0490499999999999E-3</v>
      </c>
      <c r="HW87">
        <v>-4.7187799999999997E-3</v>
      </c>
      <c r="HX87">
        <v>7.5531000000000003E-4</v>
      </c>
      <c r="HY87">
        <v>5</v>
      </c>
      <c r="HZ87">
        <v>0</v>
      </c>
      <c r="IA87">
        <v>0</v>
      </c>
      <c r="IB87">
        <v>0</v>
      </c>
      <c r="IC87" t="s">
        <v>429</v>
      </c>
      <c r="ID87" t="s">
        <v>430</v>
      </c>
      <c r="IE87" t="s">
        <v>431</v>
      </c>
      <c r="IF87" t="s">
        <v>431</v>
      </c>
      <c r="IG87" t="s">
        <v>431</v>
      </c>
      <c r="IH87" t="s">
        <v>431</v>
      </c>
      <c r="II87">
        <v>0</v>
      </c>
      <c r="IJ87">
        <v>100</v>
      </c>
      <c r="IK87">
        <v>100</v>
      </c>
      <c r="IL87">
        <v>0.38900000000000001</v>
      </c>
      <c r="IM87">
        <v>-9.9000000000000005E-2</v>
      </c>
      <c r="IN87">
        <v>0.4526000000000181</v>
      </c>
      <c r="IO87">
        <v>0</v>
      </c>
      <c r="IP87">
        <v>0</v>
      </c>
      <c r="IQ87">
        <v>0</v>
      </c>
      <c r="IR87">
        <v>-0.1767800000000008</v>
      </c>
      <c r="IS87">
        <v>0</v>
      </c>
      <c r="IT87">
        <v>0</v>
      </c>
      <c r="IU87">
        <v>0</v>
      </c>
      <c r="IV87">
        <v>-1</v>
      </c>
      <c r="IW87">
        <v>-1</v>
      </c>
      <c r="IX87">
        <v>-1</v>
      </c>
      <c r="IY87">
        <v>-1</v>
      </c>
      <c r="IZ87">
        <v>8.8000000000000007</v>
      </c>
      <c r="JA87">
        <v>8.6</v>
      </c>
      <c r="JB87">
        <v>1.0351600000000001</v>
      </c>
      <c r="JC87">
        <v>2.6892100000000001</v>
      </c>
      <c r="JD87">
        <v>1.5954600000000001</v>
      </c>
      <c r="JE87">
        <v>2.3083499999999999</v>
      </c>
      <c r="JF87">
        <v>1.54541</v>
      </c>
      <c r="JG87">
        <v>2.3999000000000001</v>
      </c>
      <c r="JH87">
        <v>38.722499999999997</v>
      </c>
      <c r="JI87">
        <v>15.874499999999999</v>
      </c>
      <c r="JJ87">
        <v>18</v>
      </c>
      <c r="JK87">
        <v>386.01400000000001</v>
      </c>
      <c r="JL87">
        <v>636.07000000000005</v>
      </c>
      <c r="JM87">
        <v>24.253699999999998</v>
      </c>
      <c r="JN87">
        <v>34.277200000000001</v>
      </c>
      <c r="JO87">
        <v>29.999400000000001</v>
      </c>
      <c r="JP87">
        <v>34.532400000000003</v>
      </c>
      <c r="JQ87">
        <v>34.520200000000003</v>
      </c>
      <c r="JR87">
        <v>20.753</v>
      </c>
      <c r="JS87">
        <v>19.977399999999999</v>
      </c>
      <c r="JT87">
        <v>0.76905100000000004</v>
      </c>
      <c r="JU87">
        <v>24.254100000000001</v>
      </c>
      <c r="JV87">
        <v>405</v>
      </c>
      <c r="JW87">
        <v>22.903199999999998</v>
      </c>
      <c r="JX87">
        <v>98.998199999999997</v>
      </c>
      <c r="JY87">
        <v>97.759699999999995</v>
      </c>
    </row>
    <row r="88" spans="1:285" x14ac:dyDescent="0.35">
      <c r="A88">
        <v>14</v>
      </c>
      <c r="B88">
        <v>1723147389</v>
      </c>
      <c r="C88">
        <v>22267.400000095371</v>
      </c>
      <c r="D88" t="s">
        <v>766</v>
      </c>
      <c r="E88" t="s">
        <v>767</v>
      </c>
      <c r="F88" t="s">
        <v>420</v>
      </c>
      <c r="G88" t="s">
        <v>539</v>
      </c>
      <c r="H88" t="s">
        <v>434</v>
      </c>
      <c r="I88" t="s">
        <v>682</v>
      </c>
      <c r="J88">
        <v>1723147389</v>
      </c>
      <c r="K88">
        <f t="shared" si="138"/>
        <v>3.5911032235938925E-3</v>
      </c>
      <c r="L88">
        <f t="shared" si="139"/>
        <v>3.5911032235938927</v>
      </c>
      <c r="M88">
        <f t="shared" si="140"/>
        <v>21.682792253570256</v>
      </c>
      <c r="N88">
        <f t="shared" si="141"/>
        <v>370.51700000000011</v>
      </c>
      <c r="O88">
        <f t="shared" si="142"/>
        <v>191.31947067360889</v>
      </c>
      <c r="P88">
        <f t="shared" si="143"/>
        <v>18.953461268516172</v>
      </c>
      <c r="Q88">
        <f t="shared" si="144"/>
        <v>36.70603720625661</v>
      </c>
      <c r="R88">
        <f t="shared" si="145"/>
        <v>0.2116528366682387</v>
      </c>
      <c r="S88">
        <f t="shared" si="146"/>
        <v>2.2470874061344173</v>
      </c>
      <c r="T88">
        <f t="shared" si="147"/>
        <v>0.20116845122145363</v>
      </c>
      <c r="U88">
        <f t="shared" si="148"/>
        <v>0.12662897038454132</v>
      </c>
      <c r="V88">
        <f t="shared" si="149"/>
        <v>282.90813638510861</v>
      </c>
      <c r="W88">
        <f t="shared" si="150"/>
        <v>29.944588694860215</v>
      </c>
      <c r="X88">
        <f t="shared" si="151"/>
        <v>29.422699999999999</v>
      </c>
      <c r="Y88">
        <f t="shared" si="152"/>
        <v>4.1211996533766149</v>
      </c>
      <c r="Z88">
        <f t="shared" si="153"/>
        <v>59.920776681546975</v>
      </c>
      <c r="AA88">
        <f t="shared" si="154"/>
        <v>2.4110351479245198</v>
      </c>
      <c r="AB88">
        <f t="shared" si="155"/>
        <v>4.0237047672765147</v>
      </c>
      <c r="AC88">
        <f t="shared" si="156"/>
        <v>1.7101645054520951</v>
      </c>
      <c r="AD88">
        <f t="shared" si="157"/>
        <v>-158.36765216049065</v>
      </c>
      <c r="AE88">
        <f t="shared" si="158"/>
        <v>-50.202478153656621</v>
      </c>
      <c r="AF88">
        <f t="shared" si="159"/>
        <v>-4.9290906577112272</v>
      </c>
      <c r="AG88">
        <f t="shared" si="160"/>
        <v>69.408915413250099</v>
      </c>
      <c r="AH88">
        <v>0</v>
      </c>
      <c r="AI88">
        <v>0</v>
      </c>
      <c r="AJ88">
        <f t="shared" si="161"/>
        <v>1</v>
      </c>
      <c r="AK88">
        <f t="shared" si="162"/>
        <v>0</v>
      </c>
      <c r="AL88">
        <f t="shared" si="163"/>
        <v>52063.868102915338</v>
      </c>
      <c r="AM88" t="s">
        <v>424</v>
      </c>
      <c r="AN88">
        <v>0</v>
      </c>
      <c r="AO88">
        <v>0</v>
      </c>
      <c r="AP88">
        <v>0</v>
      </c>
      <c r="AQ88" t="e">
        <f t="shared" si="164"/>
        <v>#DIV/0!</v>
      </c>
      <c r="AR88">
        <v>-1</v>
      </c>
      <c r="AS88" t="s">
        <v>768</v>
      </c>
      <c r="AT88">
        <v>10239.299999999999</v>
      </c>
      <c r="AU88">
        <v>874.61800000000017</v>
      </c>
      <c r="AV88">
        <v>1331.487731277834</v>
      </c>
      <c r="AW88">
        <f t="shared" si="165"/>
        <v>0.34312725573473679</v>
      </c>
      <c r="AX88">
        <v>0.5</v>
      </c>
      <c r="AY88">
        <f t="shared" si="166"/>
        <v>1477.9128001995382</v>
      </c>
      <c r="AZ88">
        <f t="shared" si="167"/>
        <v>21.682792253570256</v>
      </c>
      <c r="BA88">
        <f t="shared" si="168"/>
        <v>253.55608167385395</v>
      </c>
      <c r="BB88">
        <f t="shared" si="169"/>
        <v>1.5347855604544309E-2</v>
      </c>
      <c r="BC88">
        <f t="shared" si="170"/>
        <v>-1</v>
      </c>
      <c r="BD88" t="e">
        <f t="shared" si="171"/>
        <v>#DIV/0!</v>
      </c>
      <c r="BE88" t="s">
        <v>424</v>
      </c>
      <c r="BF88">
        <v>0</v>
      </c>
      <c r="BG88" t="e">
        <f t="shared" si="172"/>
        <v>#DIV/0!</v>
      </c>
      <c r="BH88" t="e">
        <f t="shared" si="173"/>
        <v>#DIV/0!</v>
      </c>
      <c r="BI88" t="e">
        <f t="shared" si="174"/>
        <v>#DIV/0!</v>
      </c>
      <c r="BJ88" t="e">
        <f t="shared" si="175"/>
        <v>#DIV/0!</v>
      </c>
      <c r="BK88">
        <f t="shared" si="176"/>
        <v>0.34312725573473679</v>
      </c>
      <c r="BL88" t="e">
        <f t="shared" si="177"/>
        <v>#DIV/0!</v>
      </c>
      <c r="BM88" t="e">
        <f t="shared" si="178"/>
        <v>#DIV/0!</v>
      </c>
      <c r="BN88" t="e">
        <f t="shared" si="179"/>
        <v>#DIV/0!</v>
      </c>
      <c r="BO88">
        <v>7893</v>
      </c>
      <c r="BP88">
        <v>290.00000000000011</v>
      </c>
      <c r="BQ88">
        <v>1211.18</v>
      </c>
      <c r="BR88">
        <v>125</v>
      </c>
      <c r="BS88">
        <v>10239.299999999999</v>
      </c>
      <c r="BT88">
        <v>1208.6600000000001</v>
      </c>
      <c r="BU88">
        <v>2.52</v>
      </c>
      <c r="BV88">
        <v>300.00000000000011</v>
      </c>
      <c r="BW88">
        <v>24.1</v>
      </c>
      <c r="BX88">
        <v>1331.487731277834</v>
      </c>
      <c r="BY88">
        <v>2.154925598317071</v>
      </c>
      <c r="BZ88">
        <v>-125.76835495919499</v>
      </c>
      <c r="CA88">
        <v>1.961430454113287</v>
      </c>
      <c r="CB88">
        <v>0.99323584604746618</v>
      </c>
      <c r="CC88">
        <v>-7.0072909899888888E-3</v>
      </c>
      <c r="CD88">
        <v>289.99999999999989</v>
      </c>
      <c r="CE88">
        <v>1215.31</v>
      </c>
      <c r="CF88">
        <v>895</v>
      </c>
      <c r="CG88">
        <v>10202</v>
      </c>
      <c r="CH88">
        <v>1208.21</v>
      </c>
      <c r="CI88">
        <v>7.1</v>
      </c>
      <c r="CW88">
        <f t="shared" si="180"/>
        <v>1757.98</v>
      </c>
      <c r="CX88">
        <f t="shared" si="181"/>
        <v>1477.9128001995382</v>
      </c>
      <c r="CY88">
        <f t="shared" si="182"/>
        <v>0.84068806254879924</v>
      </c>
      <c r="CZ88">
        <f t="shared" si="183"/>
        <v>0.16092796071918258</v>
      </c>
      <c r="DA88">
        <v>6</v>
      </c>
      <c r="DB88">
        <v>0.5</v>
      </c>
      <c r="DC88" t="s">
        <v>426</v>
      </c>
      <c r="DD88">
        <v>2</v>
      </c>
      <c r="DE88">
        <v>1723147389</v>
      </c>
      <c r="DF88">
        <v>370.51700000000011</v>
      </c>
      <c r="DG88">
        <v>405.036</v>
      </c>
      <c r="DH88">
        <v>24.337399999999999</v>
      </c>
      <c r="DI88">
        <v>19.082000000000001</v>
      </c>
      <c r="DJ88">
        <v>370.16</v>
      </c>
      <c r="DK88">
        <v>24.4694</v>
      </c>
      <c r="DL88">
        <v>400.012</v>
      </c>
      <c r="DM88">
        <v>98.967299999999994</v>
      </c>
      <c r="DN88">
        <v>9.9779800000000002E-2</v>
      </c>
      <c r="DO88">
        <v>29.008299999999998</v>
      </c>
      <c r="DP88">
        <v>29.422699999999999</v>
      </c>
      <c r="DQ88">
        <v>999.9</v>
      </c>
      <c r="DR88">
        <v>0</v>
      </c>
      <c r="DS88">
        <v>0</v>
      </c>
      <c r="DT88">
        <v>10016.200000000001</v>
      </c>
      <c r="DU88">
        <v>0</v>
      </c>
      <c r="DV88">
        <v>1580.04</v>
      </c>
      <c r="DW88">
        <v>-34.485999999999997</v>
      </c>
      <c r="DX88">
        <v>379.80500000000001</v>
      </c>
      <c r="DY88">
        <v>412.91500000000002</v>
      </c>
      <c r="DZ88">
        <v>5.2878699999999998</v>
      </c>
      <c r="EA88">
        <v>405.036</v>
      </c>
      <c r="EB88">
        <v>19.082000000000001</v>
      </c>
      <c r="EC88">
        <v>2.4118200000000001</v>
      </c>
      <c r="ED88">
        <v>1.8885000000000001</v>
      </c>
      <c r="EE88">
        <v>20.4434</v>
      </c>
      <c r="EF88">
        <v>16.539200000000001</v>
      </c>
      <c r="EG88">
        <v>1757.98</v>
      </c>
      <c r="EH88">
        <v>0.97699800000000003</v>
      </c>
      <c r="EI88">
        <v>2.3002399999999999E-2</v>
      </c>
      <c r="EJ88">
        <v>0</v>
      </c>
      <c r="EK88">
        <v>872.63300000000004</v>
      </c>
      <c r="EL88">
        <v>4.9997100000000003</v>
      </c>
      <c r="EM88">
        <v>17522.599999999999</v>
      </c>
      <c r="EN88">
        <v>14818.1</v>
      </c>
      <c r="EO88">
        <v>49.375</v>
      </c>
      <c r="EP88">
        <v>51.061999999999998</v>
      </c>
      <c r="EQ88">
        <v>50.061999999999998</v>
      </c>
      <c r="ER88">
        <v>50.375</v>
      </c>
      <c r="ES88">
        <v>51.125</v>
      </c>
      <c r="ET88">
        <v>1712.66</v>
      </c>
      <c r="EU88">
        <v>40.32</v>
      </c>
      <c r="EV88">
        <v>0</v>
      </c>
      <c r="EW88">
        <v>290.90000009536737</v>
      </c>
      <c r="EX88">
        <v>0</v>
      </c>
      <c r="EY88">
        <v>874.61800000000017</v>
      </c>
      <c r="EZ88">
        <v>-14.19685470458478</v>
      </c>
      <c r="FA88">
        <v>-182.38290624892539</v>
      </c>
      <c r="FB88">
        <v>17538.557692307691</v>
      </c>
      <c r="FC88">
        <v>15</v>
      </c>
      <c r="FD88">
        <v>1723147417</v>
      </c>
      <c r="FE88" t="s">
        <v>769</v>
      </c>
      <c r="FF88">
        <v>1723147409.5</v>
      </c>
      <c r="FG88">
        <v>1723147417</v>
      </c>
      <c r="FH88">
        <v>22</v>
      </c>
      <c r="FI88">
        <v>-3.2000000000000001E-2</v>
      </c>
      <c r="FJ88">
        <v>-3.2000000000000001E-2</v>
      </c>
      <c r="FK88">
        <v>0.35699999999999998</v>
      </c>
      <c r="FL88">
        <v>-0.13200000000000001</v>
      </c>
      <c r="FM88">
        <v>405</v>
      </c>
      <c r="FN88">
        <v>19</v>
      </c>
      <c r="FO88">
        <v>0.04</v>
      </c>
      <c r="FP88">
        <v>0.02</v>
      </c>
      <c r="FQ88">
        <v>21.54607415390495</v>
      </c>
      <c r="FR88">
        <v>0.26806962748428997</v>
      </c>
      <c r="FS88">
        <v>5.1789110150664897E-2</v>
      </c>
      <c r="FT88">
        <v>1</v>
      </c>
      <c r="FU88">
        <v>876.68439999999987</v>
      </c>
      <c r="FV88">
        <v>-14.86507562314738</v>
      </c>
      <c r="FW88">
        <v>2.1610543630367092</v>
      </c>
      <c r="FX88">
        <v>-1</v>
      </c>
      <c r="FY88">
        <v>0.21478908617796391</v>
      </c>
      <c r="FZ88">
        <v>-2.2753242912352652E-2</v>
      </c>
      <c r="GA88">
        <v>3.474391139731537E-3</v>
      </c>
      <c r="GB88">
        <v>1</v>
      </c>
      <c r="GC88">
        <v>2</v>
      </c>
      <c r="GD88">
        <v>2</v>
      </c>
      <c r="GE88" t="s">
        <v>428</v>
      </c>
      <c r="GF88">
        <v>3.0021</v>
      </c>
      <c r="GG88">
        <v>2.7395800000000001</v>
      </c>
      <c r="GH88">
        <v>8.4825499999999998E-2</v>
      </c>
      <c r="GI88">
        <v>9.0055499999999997E-2</v>
      </c>
      <c r="GJ88">
        <v>0.114395</v>
      </c>
      <c r="GK88">
        <v>9.4400300000000006E-2</v>
      </c>
      <c r="GL88">
        <v>24178.799999999999</v>
      </c>
      <c r="GM88">
        <v>21490.9</v>
      </c>
      <c r="GN88">
        <v>24284.1</v>
      </c>
      <c r="GO88">
        <v>22292.9</v>
      </c>
      <c r="GP88">
        <v>30229.5</v>
      </c>
      <c r="GQ88">
        <v>28147.3</v>
      </c>
      <c r="GR88">
        <v>35131.699999999997</v>
      </c>
      <c r="GS88">
        <v>32052.9</v>
      </c>
      <c r="GT88">
        <v>1.69042</v>
      </c>
      <c r="GU88">
        <v>1.9953799999999999</v>
      </c>
      <c r="GV88">
        <v>7.8715400000000005E-2</v>
      </c>
      <c r="GW88">
        <v>0</v>
      </c>
      <c r="GX88">
        <v>28.139099999999999</v>
      </c>
      <c r="GY88">
        <v>999.9</v>
      </c>
      <c r="GZ88">
        <v>41.8</v>
      </c>
      <c r="HA88">
        <v>37.299999999999997</v>
      </c>
      <c r="HB88">
        <v>27.069900000000001</v>
      </c>
      <c r="HC88">
        <v>60.0777</v>
      </c>
      <c r="HD88">
        <v>15.3085</v>
      </c>
      <c r="HE88">
        <v>1</v>
      </c>
      <c r="HF88">
        <v>0.56018500000000004</v>
      </c>
      <c r="HG88">
        <v>3.9169399999999999</v>
      </c>
      <c r="HH88">
        <v>20.130600000000001</v>
      </c>
      <c r="HI88">
        <v>5.2526299999999999</v>
      </c>
      <c r="HJ88">
        <v>12.0579</v>
      </c>
      <c r="HK88">
        <v>4.9812500000000002</v>
      </c>
      <c r="HL88">
        <v>3.3010000000000002</v>
      </c>
      <c r="HM88">
        <v>9999</v>
      </c>
      <c r="HN88">
        <v>9999</v>
      </c>
      <c r="HO88">
        <v>9999</v>
      </c>
      <c r="HP88">
        <v>374.2</v>
      </c>
      <c r="HQ88">
        <v>3.4370400000000001E-3</v>
      </c>
      <c r="HR88">
        <v>3.0517600000000001E-3</v>
      </c>
      <c r="HS88">
        <v>-1.0261599999999999E-3</v>
      </c>
      <c r="HT88">
        <v>-1.07193E-3</v>
      </c>
      <c r="HU88">
        <v>8.0490100000000001E-4</v>
      </c>
      <c r="HV88">
        <v>-1.0566799999999999E-3</v>
      </c>
      <c r="HW88">
        <v>-4.7111499999999999E-3</v>
      </c>
      <c r="HX88">
        <v>7.5912400000000002E-4</v>
      </c>
      <c r="HY88">
        <v>5</v>
      </c>
      <c r="HZ88">
        <v>0</v>
      </c>
      <c r="IA88">
        <v>0</v>
      </c>
      <c r="IB88">
        <v>0</v>
      </c>
      <c r="IC88" t="s">
        <v>429</v>
      </c>
      <c r="ID88" t="s">
        <v>430</v>
      </c>
      <c r="IE88" t="s">
        <v>431</v>
      </c>
      <c r="IF88" t="s">
        <v>431</v>
      </c>
      <c r="IG88" t="s">
        <v>431</v>
      </c>
      <c r="IH88" t="s">
        <v>431</v>
      </c>
      <c r="II88">
        <v>0</v>
      </c>
      <c r="IJ88">
        <v>100</v>
      </c>
      <c r="IK88">
        <v>100</v>
      </c>
      <c r="IL88">
        <v>0.35699999999999998</v>
      </c>
      <c r="IM88">
        <v>-0.13200000000000001</v>
      </c>
      <c r="IN88">
        <v>0.3891999999999598</v>
      </c>
      <c r="IO88">
        <v>0</v>
      </c>
      <c r="IP88">
        <v>0</v>
      </c>
      <c r="IQ88">
        <v>0</v>
      </c>
      <c r="IR88">
        <v>-9.9470000000000169E-2</v>
      </c>
      <c r="IS88">
        <v>0</v>
      </c>
      <c r="IT88">
        <v>0</v>
      </c>
      <c r="IU88">
        <v>0</v>
      </c>
      <c r="IV88">
        <v>-1</v>
      </c>
      <c r="IW88">
        <v>-1</v>
      </c>
      <c r="IX88">
        <v>-1</v>
      </c>
      <c r="IY88">
        <v>-1</v>
      </c>
      <c r="IZ88">
        <v>4.5999999999999996</v>
      </c>
      <c r="JA88">
        <v>4.5</v>
      </c>
      <c r="JB88">
        <v>1.03271</v>
      </c>
      <c r="JC88">
        <v>2.6879900000000001</v>
      </c>
      <c r="JD88">
        <v>1.5954600000000001</v>
      </c>
      <c r="JE88">
        <v>2.3083499999999999</v>
      </c>
      <c r="JF88">
        <v>1.54541</v>
      </c>
      <c r="JG88">
        <v>2.3559600000000001</v>
      </c>
      <c r="JH88">
        <v>38.550400000000003</v>
      </c>
      <c r="JI88">
        <v>15.8307</v>
      </c>
      <c r="JJ88">
        <v>18</v>
      </c>
      <c r="JK88">
        <v>369.92099999999999</v>
      </c>
      <c r="JL88">
        <v>634.13400000000001</v>
      </c>
      <c r="JM88">
        <v>22.9436</v>
      </c>
      <c r="JN88">
        <v>34.048999999999999</v>
      </c>
      <c r="JO88">
        <v>30.000399999999999</v>
      </c>
      <c r="JP88">
        <v>34.339300000000001</v>
      </c>
      <c r="JQ88">
        <v>34.339500000000001</v>
      </c>
      <c r="JR88">
        <v>20.6982</v>
      </c>
      <c r="JS88">
        <v>32.859699999999997</v>
      </c>
      <c r="JT88">
        <v>0</v>
      </c>
      <c r="JU88">
        <v>22.943100000000001</v>
      </c>
      <c r="JV88">
        <v>405</v>
      </c>
      <c r="JW88">
        <v>19.116399999999999</v>
      </c>
      <c r="JX88">
        <v>99.032499999999999</v>
      </c>
      <c r="JY88">
        <v>97.782600000000002</v>
      </c>
    </row>
    <row r="89" spans="1:285" x14ac:dyDescent="0.35">
      <c r="A89">
        <v>14</v>
      </c>
      <c r="B89">
        <v>1723147786</v>
      </c>
      <c r="C89">
        <v>22664.400000095371</v>
      </c>
      <c r="D89" t="s">
        <v>770</v>
      </c>
      <c r="E89" t="s">
        <v>771</v>
      </c>
      <c r="F89" t="s">
        <v>420</v>
      </c>
      <c r="G89" t="s">
        <v>539</v>
      </c>
      <c r="H89" t="s">
        <v>552</v>
      </c>
      <c r="I89" t="s">
        <v>682</v>
      </c>
      <c r="J89">
        <v>1723147786</v>
      </c>
      <c r="K89">
        <f t="shared" si="138"/>
        <v>9.0131833706590236E-3</v>
      </c>
      <c r="L89">
        <f t="shared" si="139"/>
        <v>9.0131833706590232</v>
      </c>
      <c r="M89">
        <f t="shared" si="140"/>
        <v>33.355879802027317</v>
      </c>
      <c r="N89">
        <f t="shared" si="141"/>
        <v>350.23399999999998</v>
      </c>
      <c r="O89">
        <f t="shared" si="142"/>
        <v>245.42022619992974</v>
      </c>
      <c r="P89">
        <f t="shared" si="143"/>
        <v>24.30816757653249</v>
      </c>
      <c r="Q89">
        <f t="shared" si="144"/>
        <v>34.689670427015997</v>
      </c>
      <c r="R89">
        <f t="shared" si="145"/>
        <v>0.6221098865957051</v>
      </c>
      <c r="S89">
        <f t="shared" si="146"/>
        <v>2.2412403062637725</v>
      </c>
      <c r="T89">
        <f t="shared" si="147"/>
        <v>0.53978498124572138</v>
      </c>
      <c r="U89">
        <f t="shared" si="148"/>
        <v>0.34385032499542689</v>
      </c>
      <c r="V89">
        <f t="shared" si="149"/>
        <v>282.87679538524793</v>
      </c>
      <c r="W89">
        <f t="shared" si="150"/>
        <v>28.147764482935795</v>
      </c>
      <c r="X89">
        <f t="shared" si="151"/>
        <v>28.8658</v>
      </c>
      <c r="Y89">
        <f t="shared" si="152"/>
        <v>3.9906470364860116</v>
      </c>
      <c r="Z89">
        <f t="shared" si="153"/>
        <v>59.388749872099019</v>
      </c>
      <c r="AA89">
        <f t="shared" si="154"/>
        <v>2.3900566256820004</v>
      </c>
      <c r="AB89">
        <f t="shared" si="155"/>
        <v>4.0244265636661511</v>
      </c>
      <c r="AC89">
        <f t="shared" si="156"/>
        <v>1.6005904108040112</v>
      </c>
      <c r="AD89">
        <f t="shared" si="157"/>
        <v>-397.48138664606296</v>
      </c>
      <c r="AE89">
        <f t="shared" si="158"/>
        <v>17.592811220171967</v>
      </c>
      <c r="AF89">
        <f t="shared" si="159"/>
        <v>1.7270859949403299</v>
      </c>
      <c r="AG89">
        <f t="shared" si="160"/>
        <v>-95.284694045702707</v>
      </c>
      <c r="AH89">
        <v>0</v>
      </c>
      <c r="AI89">
        <v>0</v>
      </c>
      <c r="AJ89">
        <f t="shared" si="161"/>
        <v>1</v>
      </c>
      <c r="AK89">
        <f t="shared" si="162"/>
        <v>0</v>
      </c>
      <c r="AL89">
        <f t="shared" si="163"/>
        <v>51872.091056794161</v>
      </c>
      <c r="AM89" t="s">
        <v>424</v>
      </c>
      <c r="AN89">
        <v>0</v>
      </c>
      <c r="AO89">
        <v>0</v>
      </c>
      <c r="AP89">
        <v>0</v>
      </c>
      <c r="AQ89" t="e">
        <f t="shared" si="164"/>
        <v>#DIV/0!</v>
      </c>
      <c r="AR89">
        <v>-1</v>
      </c>
      <c r="AS89" t="s">
        <v>772</v>
      </c>
      <c r="AT89">
        <v>10229.9</v>
      </c>
      <c r="AU89">
        <v>937.50142307692306</v>
      </c>
      <c r="AV89">
        <v>1476.84546968926</v>
      </c>
      <c r="AW89">
        <f t="shared" si="165"/>
        <v>0.36520005490203333</v>
      </c>
      <c r="AX89">
        <v>0.5</v>
      </c>
      <c r="AY89">
        <f t="shared" si="166"/>
        <v>1477.7451001996103</v>
      </c>
      <c r="AZ89">
        <f t="shared" si="167"/>
        <v>33.355879802027317</v>
      </c>
      <c r="BA89">
        <f t="shared" si="168"/>
        <v>269.83629586205421</v>
      </c>
      <c r="BB89">
        <f t="shared" si="169"/>
        <v>2.3248853809352241E-2</v>
      </c>
      <c r="BC89">
        <f t="shared" si="170"/>
        <v>-1</v>
      </c>
      <c r="BD89" t="e">
        <f t="shared" si="171"/>
        <v>#DIV/0!</v>
      </c>
      <c r="BE89" t="s">
        <v>424</v>
      </c>
      <c r="BF89">
        <v>0</v>
      </c>
      <c r="BG89" t="e">
        <f t="shared" si="172"/>
        <v>#DIV/0!</v>
      </c>
      <c r="BH89" t="e">
        <f t="shared" si="173"/>
        <v>#DIV/0!</v>
      </c>
      <c r="BI89" t="e">
        <f t="shared" si="174"/>
        <v>#DIV/0!</v>
      </c>
      <c r="BJ89" t="e">
        <f t="shared" si="175"/>
        <v>#DIV/0!</v>
      </c>
      <c r="BK89">
        <f t="shared" si="176"/>
        <v>0.36520005490203333</v>
      </c>
      <c r="BL89" t="e">
        <f t="shared" si="177"/>
        <v>#DIV/0!</v>
      </c>
      <c r="BM89" t="e">
        <f t="shared" si="178"/>
        <v>#DIV/0!</v>
      </c>
      <c r="BN89" t="e">
        <f t="shared" si="179"/>
        <v>#DIV/0!</v>
      </c>
      <c r="BO89">
        <v>7894</v>
      </c>
      <c r="BP89">
        <v>290.00000000000011</v>
      </c>
      <c r="BQ89">
        <v>1336.82</v>
      </c>
      <c r="BR89">
        <v>145</v>
      </c>
      <c r="BS89">
        <v>10229.9</v>
      </c>
      <c r="BT89">
        <v>1333.49</v>
      </c>
      <c r="BU89">
        <v>3.33</v>
      </c>
      <c r="BV89">
        <v>300.00000000000011</v>
      </c>
      <c r="BW89">
        <v>24.1</v>
      </c>
      <c r="BX89">
        <v>1476.84546968926</v>
      </c>
      <c r="BY89">
        <v>2.4009811579178431</v>
      </c>
      <c r="BZ89">
        <v>-146.65133303708291</v>
      </c>
      <c r="CA89">
        <v>2.1840462789790389</v>
      </c>
      <c r="CB89">
        <v>0.99382807082256697</v>
      </c>
      <c r="CC89">
        <v>-7.0023194660734254E-3</v>
      </c>
      <c r="CD89">
        <v>289.99999999999989</v>
      </c>
      <c r="CE89">
        <v>1335.48</v>
      </c>
      <c r="CF89">
        <v>825</v>
      </c>
      <c r="CG89">
        <v>10197.5</v>
      </c>
      <c r="CH89">
        <v>1333.03</v>
      </c>
      <c r="CI89">
        <v>2.4500000000000002</v>
      </c>
      <c r="CW89">
        <f t="shared" si="180"/>
        <v>1757.78</v>
      </c>
      <c r="CX89">
        <f t="shared" si="181"/>
        <v>1477.7451001996103</v>
      </c>
      <c r="CY89">
        <f t="shared" si="182"/>
        <v>0.84068831150633772</v>
      </c>
      <c r="CZ89">
        <f t="shared" si="183"/>
        <v>0.16092844120723182</v>
      </c>
      <c r="DA89">
        <v>6</v>
      </c>
      <c r="DB89">
        <v>0.5</v>
      </c>
      <c r="DC89" t="s">
        <v>426</v>
      </c>
      <c r="DD89">
        <v>2</v>
      </c>
      <c r="DE89">
        <v>1723147786</v>
      </c>
      <c r="DF89">
        <v>350.23399999999998</v>
      </c>
      <c r="DG89">
        <v>405.00400000000002</v>
      </c>
      <c r="DH89">
        <v>24.130500000000001</v>
      </c>
      <c r="DI89">
        <v>10.9367</v>
      </c>
      <c r="DJ89">
        <v>349.77</v>
      </c>
      <c r="DK89">
        <v>24.3155</v>
      </c>
      <c r="DL89">
        <v>399.99200000000002</v>
      </c>
      <c r="DM89">
        <v>98.946799999999996</v>
      </c>
      <c r="DN89">
        <v>0.100324</v>
      </c>
      <c r="DO89">
        <v>29.011399999999998</v>
      </c>
      <c r="DP89">
        <v>28.8658</v>
      </c>
      <c r="DQ89">
        <v>999.9</v>
      </c>
      <c r="DR89">
        <v>0</v>
      </c>
      <c r="DS89">
        <v>0</v>
      </c>
      <c r="DT89">
        <v>9980</v>
      </c>
      <c r="DU89">
        <v>0</v>
      </c>
      <c r="DV89">
        <v>1647.25</v>
      </c>
      <c r="DW89">
        <v>-54.8767</v>
      </c>
      <c r="DX89">
        <v>358.80500000000001</v>
      </c>
      <c r="DY89">
        <v>409.48200000000003</v>
      </c>
      <c r="DZ89">
        <v>13.247199999999999</v>
      </c>
      <c r="EA89">
        <v>405.00400000000002</v>
      </c>
      <c r="EB89">
        <v>10.9367</v>
      </c>
      <c r="EC89">
        <v>2.3929299999999998</v>
      </c>
      <c r="ED89">
        <v>1.0821499999999999</v>
      </c>
      <c r="EE89">
        <v>20.315999999999999</v>
      </c>
      <c r="EF89">
        <v>8.0720899999999993</v>
      </c>
      <c r="EG89">
        <v>1757.78</v>
      </c>
      <c r="EH89">
        <v>0.97698799999999997</v>
      </c>
      <c r="EI89">
        <v>2.30116E-2</v>
      </c>
      <c r="EJ89">
        <v>0</v>
      </c>
      <c r="EK89">
        <v>935.07500000000005</v>
      </c>
      <c r="EL89">
        <v>4.9997100000000003</v>
      </c>
      <c r="EM89">
        <v>18381.900000000001</v>
      </c>
      <c r="EN89">
        <v>14816.3</v>
      </c>
      <c r="EO89">
        <v>48.811999999999998</v>
      </c>
      <c r="EP89">
        <v>51.375</v>
      </c>
      <c r="EQ89">
        <v>49.625</v>
      </c>
      <c r="ER89">
        <v>50.561999999999998</v>
      </c>
      <c r="ES89">
        <v>50.625</v>
      </c>
      <c r="ET89">
        <v>1712.45</v>
      </c>
      <c r="EU89">
        <v>40.33</v>
      </c>
      <c r="EV89">
        <v>0</v>
      </c>
      <c r="EW89">
        <v>396.5</v>
      </c>
      <c r="EX89">
        <v>0</v>
      </c>
      <c r="EY89">
        <v>937.50142307692306</v>
      </c>
      <c r="EZ89">
        <v>-18.551282066574299</v>
      </c>
      <c r="FA89">
        <v>1192.331625005972</v>
      </c>
      <c r="FB89">
        <v>18346.426923076921</v>
      </c>
      <c r="FC89">
        <v>15</v>
      </c>
      <c r="FD89">
        <v>1723147819</v>
      </c>
      <c r="FE89" t="s">
        <v>773</v>
      </c>
      <c r="FF89">
        <v>1723147814.5</v>
      </c>
      <c r="FG89">
        <v>1723147819</v>
      </c>
      <c r="FH89">
        <v>23</v>
      </c>
      <c r="FI89">
        <v>0.107</v>
      </c>
      <c r="FJ89">
        <v>-5.3999999999999999E-2</v>
      </c>
      <c r="FK89">
        <v>0.46400000000000002</v>
      </c>
      <c r="FL89">
        <v>-0.185</v>
      </c>
      <c r="FM89">
        <v>405</v>
      </c>
      <c r="FN89">
        <v>11</v>
      </c>
      <c r="FO89">
        <v>0.03</v>
      </c>
      <c r="FP89">
        <v>0.01</v>
      </c>
      <c r="FQ89">
        <v>33.470264410634357</v>
      </c>
      <c r="FR89">
        <v>-0.1660354735036349</v>
      </c>
      <c r="FS89">
        <v>3.2730972111286408E-2</v>
      </c>
      <c r="FT89">
        <v>1</v>
      </c>
      <c r="FU89">
        <v>940.11082352941185</v>
      </c>
      <c r="FV89">
        <v>-19.054968328891089</v>
      </c>
      <c r="FW89">
        <v>2.8161820678795539</v>
      </c>
      <c r="FX89">
        <v>-1</v>
      </c>
      <c r="FY89">
        <v>0.62027337353741951</v>
      </c>
      <c r="FZ89">
        <v>-4.8589335621461553E-2</v>
      </c>
      <c r="GA89">
        <v>7.1326128986067472E-3</v>
      </c>
      <c r="GB89">
        <v>1</v>
      </c>
      <c r="GC89">
        <v>2</v>
      </c>
      <c r="GD89">
        <v>2</v>
      </c>
      <c r="GE89" t="s">
        <v>428</v>
      </c>
      <c r="GF89">
        <v>3.0006400000000002</v>
      </c>
      <c r="GG89">
        <v>2.7398099999999999</v>
      </c>
      <c r="GH89">
        <v>8.0981200000000003E-2</v>
      </c>
      <c r="GI89">
        <v>8.98288E-2</v>
      </c>
      <c r="GJ89">
        <v>0.11369899999999999</v>
      </c>
      <c r="GK89">
        <v>6.19438E-2</v>
      </c>
      <c r="GL89">
        <v>24238.5</v>
      </c>
      <c r="GM89">
        <v>21464.3</v>
      </c>
      <c r="GN89">
        <v>24245.200000000001</v>
      </c>
      <c r="GO89">
        <v>22263.5</v>
      </c>
      <c r="GP89">
        <v>30206.2</v>
      </c>
      <c r="GQ89">
        <v>29125.1</v>
      </c>
      <c r="GR89">
        <v>35073.9</v>
      </c>
      <c r="GS89">
        <v>32012.7</v>
      </c>
      <c r="GT89">
        <v>1.7239</v>
      </c>
      <c r="GU89">
        <v>1.9732000000000001</v>
      </c>
      <c r="GV89">
        <v>1.8849999999999999E-2</v>
      </c>
      <c r="GW89">
        <v>0</v>
      </c>
      <c r="GX89">
        <v>28.558399999999999</v>
      </c>
      <c r="GY89">
        <v>999.9</v>
      </c>
      <c r="GZ89">
        <v>42.1</v>
      </c>
      <c r="HA89">
        <v>37.200000000000003</v>
      </c>
      <c r="HB89">
        <v>27.122499999999999</v>
      </c>
      <c r="HC89">
        <v>60.427700000000002</v>
      </c>
      <c r="HD89">
        <v>15.8293</v>
      </c>
      <c r="HE89">
        <v>1</v>
      </c>
      <c r="HF89">
        <v>0.63319400000000003</v>
      </c>
      <c r="HG89">
        <v>4.1712199999999999</v>
      </c>
      <c r="HH89">
        <v>20.124300000000002</v>
      </c>
      <c r="HI89">
        <v>5.2511299999999999</v>
      </c>
      <c r="HJ89">
        <v>12.0579</v>
      </c>
      <c r="HK89">
        <v>4.9810999999999996</v>
      </c>
      <c r="HL89">
        <v>3.3010000000000002</v>
      </c>
      <c r="HM89">
        <v>9999</v>
      </c>
      <c r="HN89">
        <v>9999</v>
      </c>
      <c r="HO89">
        <v>9999</v>
      </c>
      <c r="HP89">
        <v>374.3</v>
      </c>
      <c r="HQ89">
        <v>3.3645599999999999E-3</v>
      </c>
      <c r="HR89">
        <v>3.0517600000000001E-3</v>
      </c>
      <c r="HS89">
        <v>-1.0032699999999999E-3</v>
      </c>
      <c r="HT89">
        <v>-1.0681200000000001E-3</v>
      </c>
      <c r="HU89">
        <v>8.2015899999999999E-4</v>
      </c>
      <c r="HV89">
        <v>-1.00708E-3</v>
      </c>
      <c r="HW89">
        <v>-4.6997000000000002E-3</v>
      </c>
      <c r="HX89">
        <v>7.4768000000000002E-4</v>
      </c>
      <c r="HY89">
        <v>5</v>
      </c>
      <c r="HZ89">
        <v>0</v>
      </c>
      <c r="IA89">
        <v>0</v>
      </c>
      <c r="IB89">
        <v>0</v>
      </c>
      <c r="IC89" t="s">
        <v>429</v>
      </c>
      <c r="ID89" t="s">
        <v>430</v>
      </c>
      <c r="IE89" t="s">
        <v>431</v>
      </c>
      <c r="IF89" t="s">
        <v>431</v>
      </c>
      <c r="IG89" t="s">
        <v>431</v>
      </c>
      <c r="IH89" t="s">
        <v>431</v>
      </c>
      <c r="II89">
        <v>0</v>
      </c>
      <c r="IJ89">
        <v>100</v>
      </c>
      <c r="IK89">
        <v>100</v>
      </c>
      <c r="IL89">
        <v>0.46400000000000002</v>
      </c>
      <c r="IM89">
        <v>-0.185</v>
      </c>
      <c r="IN89">
        <v>0.35738095238093592</v>
      </c>
      <c r="IO89">
        <v>0</v>
      </c>
      <c r="IP89">
        <v>0</v>
      </c>
      <c r="IQ89">
        <v>0</v>
      </c>
      <c r="IR89">
        <v>-0.1315400000000011</v>
      </c>
      <c r="IS89">
        <v>0</v>
      </c>
      <c r="IT89">
        <v>0</v>
      </c>
      <c r="IU89">
        <v>0</v>
      </c>
      <c r="IV89">
        <v>-1</v>
      </c>
      <c r="IW89">
        <v>-1</v>
      </c>
      <c r="IX89">
        <v>-1</v>
      </c>
      <c r="IY89">
        <v>-1</v>
      </c>
      <c r="IZ89">
        <v>6.3</v>
      </c>
      <c r="JA89">
        <v>6.2</v>
      </c>
      <c r="JB89">
        <v>1.02539</v>
      </c>
      <c r="JC89">
        <v>2.6879900000000001</v>
      </c>
      <c r="JD89">
        <v>1.5954600000000001</v>
      </c>
      <c r="JE89">
        <v>2.3095699999999999</v>
      </c>
      <c r="JF89">
        <v>1.54541</v>
      </c>
      <c r="JG89">
        <v>2.3535200000000001</v>
      </c>
      <c r="JH89">
        <v>38.5259</v>
      </c>
      <c r="JI89">
        <v>15.7781</v>
      </c>
      <c r="JJ89">
        <v>18</v>
      </c>
      <c r="JK89">
        <v>390.95100000000002</v>
      </c>
      <c r="JL89">
        <v>621.59199999999998</v>
      </c>
      <c r="JM89">
        <v>23.187000000000001</v>
      </c>
      <c r="JN89">
        <v>34.803800000000003</v>
      </c>
      <c r="JO89">
        <v>30.001300000000001</v>
      </c>
      <c r="JP89">
        <v>34.943899999999999</v>
      </c>
      <c r="JQ89">
        <v>34.932600000000001</v>
      </c>
      <c r="JR89">
        <v>20.5608</v>
      </c>
      <c r="JS89">
        <v>56.990200000000002</v>
      </c>
      <c r="JT89">
        <v>0</v>
      </c>
      <c r="JU89">
        <v>23.1739</v>
      </c>
      <c r="JV89">
        <v>405</v>
      </c>
      <c r="JW89">
        <v>11.050800000000001</v>
      </c>
      <c r="JX89">
        <v>98.871499999999997</v>
      </c>
      <c r="JY89">
        <v>97.657200000000003</v>
      </c>
    </row>
    <row r="90" spans="1:285" x14ac:dyDescent="0.35">
      <c r="A90">
        <v>14</v>
      </c>
      <c r="B90">
        <v>1723148204.5</v>
      </c>
      <c r="C90">
        <v>23082.900000095371</v>
      </c>
      <c r="D90" t="s">
        <v>774</v>
      </c>
      <c r="E90" t="s">
        <v>775</v>
      </c>
      <c r="F90" t="s">
        <v>420</v>
      </c>
      <c r="G90" t="s">
        <v>699</v>
      </c>
      <c r="H90" t="s">
        <v>422</v>
      </c>
      <c r="I90" t="s">
        <v>682</v>
      </c>
      <c r="J90">
        <v>1723148204.5</v>
      </c>
      <c r="K90">
        <f t="shared" si="138"/>
        <v>1.129459855860869E-2</v>
      </c>
      <c r="L90">
        <f t="shared" si="139"/>
        <v>11.294598558608691</v>
      </c>
      <c r="M90">
        <f t="shared" si="140"/>
        <v>34.910535858013994</v>
      </c>
      <c r="N90">
        <f t="shared" si="141"/>
        <v>346.75799999999998</v>
      </c>
      <c r="O90">
        <f t="shared" si="142"/>
        <v>261.06010013294224</v>
      </c>
      <c r="P90">
        <f t="shared" si="143"/>
        <v>25.855980511678208</v>
      </c>
      <c r="Q90">
        <f t="shared" si="144"/>
        <v>34.343693600449797</v>
      </c>
      <c r="R90">
        <f t="shared" si="145"/>
        <v>0.84184432281538946</v>
      </c>
      <c r="S90">
        <f t="shared" si="146"/>
        <v>2.2473772233995692</v>
      </c>
      <c r="T90">
        <f t="shared" si="147"/>
        <v>0.69854759764892771</v>
      </c>
      <c r="U90">
        <f t="shared" si="148"/>
        <v>0.44742130946410685</v>
      </c>
      <c r="V90">
        <f t="shared" si="149"/>
        <v>282.89696438512397</v>
      </c>
      <c r="W90">
        <f t="shared" si="150"/>
        <v>27.381053021577401</v>
      </c>
      <c r="X90">
        <f t="shared" si="151"/>
        <v>28.663799999999998</v>
      </c>
      <c r="Y90">
        <f t="shared" si="152"/>
        <v>3.9441921612289081</v>
      </c>
      <c r="Z90">
        <f t="shared" si="153"/>
        <v>59.531693568722702</v>
      </c>
      <c r="AA90">
        <f t="shared" si="154"/>
        <v>2.3940493419332003</v>
      </c>
      <c r="AB90">
        <f t="shared" si="155"/>
        <v>4.0214702428539804</v>
      </c>
      <c r="AC90">
        <f t="shared" si="156"/>
        <v>1.5501428192957079</v>
      </c>
      <c r="AD90">
        <f t="shared" si="157"/>
        <v>-498.09179643464324</v>
      </c>
      <c r="AE90">
        <f t="shared" si="158"/>
        <v>40.576685230665731</v>
      </c>
      <c r="AF90">
        <f t="shared" si="159"/>
        <v>3.9683003864249482</v>
      </c>
      <c r="AG90">
        <f t="shared" si="160"/>
        <v>-170.64984643242857</v>
      </c>
      <c r="AH90">
        <v>0</v>
      </c>
      <c r="AI90">
        <v>0</v>
      </c>
      <c r="AJ90">
        <f t="shared" si="161"/>
        <v>1</v>
      </c>
      <c r="AK90">
        <f t="shared" si="162"/>
        <v>0</v>
      </c>
      <c r="AL90">
        <f t="shared" si="163"/>
        <v>52074.449896601138</v>
      </c>
      <c r="AM90" t="s">
        <v>424</v>
      </c>
      <c r="AN90">
        <v>0</v>
      </c>
      <c r="AO90">
        <v>0</v>
      </c>
      <c r="AP90">
        <v>0</v>
      </c>
      <c r="AQ90" t="e">
        <f t="shared" si="164"/>
        <v>#DIV/0!</v>
      </c>
      <c r="AR90">
        <v>-1</v>
      </c>
      <c r="AS90" t="s">
        <v>776</v>
      </c>
      <c r="AT90">
        <v>10325.9</v>
      </c>
      <c r="AU90">
        <v>1028.8964000000001</v>
      </c>
      <c r="AV90">
        <v>1632.278827296708</v>
      </c>
      <c r="AW90">
        <f t="shared" si="165"/>
        <v>0.36965646873947222</v>
      </c>
      <c r="AX90">
        <v>0.5</v>
      </c>
      <c r="AY90">
        <f t="shared" si="166"/>
        <v>1477.8540001995461</v>
      </c>
      <c r="AZ90">
        <f t="shared" si="167"/>
        <v>34.910535858013994</v>
      </c>
      <c r="BA90">
        <f t="shared" si="168"/>
        <v>273.14914551313376</v>
      </c>
      <c r="BB90">
        <f t="shared" si="169"/>
        <v>2.4299109284926117E-2</v>
      </c>
      <c r="BC90">
        <f t="shared" si="170"/>
        <v>-1</v>
      </c>
      <c r="BD90" t="e">
        <f t="shared" si="171"/>
        <v>#DIV/0!</v>
      </c>
      <c r="BE90" t="s">
        <v>424</v>
      </c>
      <c r="BF90">
        <v>0</v>
      </c>
      <c r="BG90" t="e">
        <f t="shared" si="172"/>
        <v>#DIV/0!</v>
      </c>
      <c r="BH90" t="e">
        <f t="shared" si="173"/>
        <v>#DIV/0!</v>
      </c>
      <c r="BI90" t="e">
        <f t="shared" si="174"/>
        <v>#DIV/0!</v>
      </c>
      <c r="BJ90" t="e">
        <f t="shared" si="175"/>
        <v>#DIV/0!</v>
      </c>
      <c r="BK90">
        <f t="shared" si="176"/>
        <v>0.36965646873947222</v>
      </c>
      <c r="BL90" t="e">
        <f t="shared" si="177"/>
        <v>#DIV/0!</v>
      </c>
      <c r="BM90" t="e">
        <f t="shared" si="178"/>
        <v>#DIV/0!</v>
      </c>
      <c r="BN90" t="e">
        <f t="shared" si="179"/>
        <v>#DIV/0!</v>
      </c>
      <c r="BO90">
        <v>7895</v>
      </c>
      <c r="BP90">
        <v>290.00000000000011</v>
      </c>
      <c r="BQ90">
        <v>1476.64</v>
      </c>
      <c r="BR90">
        <v>135</v>
      </c>
      <c r="BS90">
        <v>10325.9</v>
      </c>
      <c r="BT90">
        <v>1471.16</v>
      </c>
      <c r="BU90">
        <v>5.48</v>
      </c>
      <c r="BV90">
        <v>300.00000000000011</v>
      </c>
      <c r="BW90">
        <v>24</v>
      </c>
      <c r="BX90">
        <v>1632.278827296708</v>
      </c>
      <c r="BY90">
        <v>1.849600195200602</v>
      </c>
      <c r="BZ90">
        <v>-166.37181310076889</v>
      </c>
      <c r="CA90">
        <v>1.6981557330023009</v>
      </c>
      <c r="CB90">
        <v>0.99709136972111323</v>
      </c>
      <c r="CC90">
        <v>-7.0677125695216931E-3</v>
      </c>
      <c r="CD90">
        <v>289.99999999999989</v>
      </c>
      <c r="CE90">
        <v>1470.69</v>
      </c>
      <c r="CF90">
        <v>705</v>
      </c>
      <c r="CG90">
        <v>10297.200000000001</v>
      </c>
      <c r="CH90">
        <v>1470.71</v>
      </c>
      <c r="CI90">
        <v>-0.02</v>
      </c>
      <c r="CW90">
        <f t="shared" si="180"/>
        <v>1757.91</v>
      </c>
      <c r="CX90">
        <f t="shared" si="181"/>
        <v>1477.8540001995461</v>
      </c>
      <c r="CY90">
        <f t="shared" si="182"/>
        <v>0.8406880899474638</v>
      </c>
      <c r="CZ90">
        <f t="shared" si="183"/>
        <v>0.16092801359860512</v>
      </c>
      <c r="DA90">
        <v>6</v>
      </c>
      <c r="DB90">
        <v>0.5</v>
      </c>
      <c r="DC90" t="s">
        <v>426</v>
      </c>
      <c r="DD90">
        <v>2</v>
      </c>
      <c r="DE90">
        <v>1723148204.5</v>
      </c>
      <c r="DF90">
        <v>346.75799999999998</v>
      </c>
      <c r="DG90">
        <v>405.01499999999999</v>
      </c>
      <c r="DH90">
        <v>24.172000000000001</v>
      </c>
      <c r="DI90">
        <v>7.6349499999999999</v>
      </c>
      <c r="DJ90">
        <v>346.19400000000002</v>
      </c>
      <c r="DK90">
        <v>24.373000000000001</v>
      </c>
      <c r="DL90">
        <v>399.887</v>
      </c>
      <c r="DM90">
        <v>98.942599999999999</v>
      </c>
      <c r="DN90">
        <v>9.9653099999999994E-2</v>
      </c>
      <c r="DO90">
        <v>28.998699999999999</v>
      </c>
      <c r="DP90">
        <v>28.663799999999998</v>
      </c>
      <c r="DQ90">
        <v>999.9</v>
      </c>
      <c r="DR90">
        <v>0</v>
      </c>
      <c r="DS90">
        <v>0</v>
      </c>
      <c r="DT90">
        <v>10020.6</v>
      </c>
      <c r="DU90">
        <v>0</v>
      </c>
      <c r="DV90">
        <v>1393.12</v>
      </c>
      <c r="DW90">
        <v>-58.3566</v>
      </c>
      <c r="DX90">
        <v>355.25099999999998</v>
      </c>
      <c r="DY90">
        <v>408.13099999999997</v>
      </c>
      <c r="DZ90">
        <v>16.552600000000002</v>
      </c>
      <c r="EA90">
        <v>405.01499999999999</v>
      </c>
      <c r="EB90">
        <v>7.6349499999999999</v>
      </c>
      <c r="EC90">
        <v>2.39317</v>
      </c>
      <c r="ED90">
        <v>0.75542200000000004</v>
      </c>
      <c r="EE90">
        <v>20.317699999999999</v>
      </c>
      <c r="EF90">
        <v>2.8961199999999998</v>
      </c>
      <c r="EG90">
        <v>1757.91</v>
      </c>
      <c r="EH90">
        <v>0.97699899999999995</v>
      </c>
      <c r="EI90">
        <v>2.3000900000000001E-2</v>
      </c>
      <c r="EJ90">
        <v>0</v>
      </c>
      <c r="EK90">
        <v>1026.51</v>
      </c>
      <c r="EL90">
        <v>4.9997100000000003</v>
      </c>
      <c r="EM90">
        <v>19663.5</v>
      </c>
      <c r="EN90">
        <v>14817.5</v>
      </c>
      <c r="EO90">
        <v>47.5</v>
      </c>
      <c r="EP90">
        <v>50.061999999999998</v>
      </c>
      <c r="EQ90">
        <v>48.375</v>
      </c>
      <c r="ER90">
        <v>49.5</v>
      </c>
      <c r="ES90">
        <v>49.436999999999998</v>
      </c>
      <c r="ET90">
        <v>1712.59</v>
      </c>
      <c r="EU90">
        <v>40.32</v>
      </c>
      <c r="EV90">
        <v>0</v>
      </c>
      <c r="EW90">
        <v>418</v>
      </c>
      <c r="EX90">
        <v>0</v>
      </c>
      <c r="EY90">
        <v>1028.8964000000001</v>
      </c>
      <c r="EZ90">
        <v>-21.719230813123911</v>
      </c>
      <c r="FA90">
        <v>-482.90000085245453</v>
      </c>
      <c r="FB90">
        <v>19775.428</v>
      </c>
      <c r="FC90">
        <v>15</v>
      </c>
      <c r="FD90">
        <v>1723148240.5</v>
      </c>
      <c r="FE90" t="s">
        <v>777</v>
      </c>
      <c r="FF90">
        <v>1723148223.5</v>
      </c>
      <c r="FG90">
        <v>1723148240.5</v>
      </c>
      <c r="FH90">
        <v>24</v>
      </c>
      <c r="FI90">
        <v>0.1</v>
      </c>
      <c r="FJ90">
        <v>-1.6E-2</v>
      </c>
      <c r="FK90">
        <v>0.56399999999999995</v>
      </c>
      <c r="FL90">
        <v>-0.20100000000000001</v>
      </c>
      <c r="FM90">
        <v>405</v>
      </c>
      <c r="FN90">
        <v>8</v>
      </c>
      <c r="FO90">
        <v>0.05</v>
      </c>
      <c r="FP90">
        <v>0</v>
      </c>
      <c r="FQ90">
        <v>34.983788322787689</v>
      </c>
      <c r="FR90">
        <v>-4.7957454794800437E-2</v>
      </c>
      <c r="FS90">
        <v>3.1962630645391663E-2</v>
      </c>
      <c r="FT90">
        <v>1</v>
      </c>
      <c r="FU90">
        <v>1031.7021999999999</v>
      </c>
      <c r="FV90">
        <v>-20.882545017863361</v>
      </c>
      <c r="FW90">
        <v>3.0200472115515131</v>
      </c>
      <c r="FX90">
        <v>-1</v>
      </c>
      <c r="FY90">
        <v>0.81911665107047116</v>
      </c>
      <c r="FZ90">
        <v>-4.7198710499781943E-2</v>
      </c>
      <c r="GA90">
        <v>7.2165854970712706E-3</v>
      </c>
      <c r="GB90">
        <v>1</v>
      </c>
      <c r="GC90">
        <v>2</v>
      </c>
      <c r="GD90">
        <v>2</v>
      </c>
      <c r="GE90" t="s">
        <v>428</v>
      </c>
      <c r="GF90">
        <v>2.9998800000000001</v>
      </c>
      <c r="GG90">
        <v>2.7394799999999999</v>
      </c>
      <c r="GH90">
        <v>8.0110399999999998E-2</v>
      </c>
      <c r="GI90">
        <v>8.9572600000000002E-2</v>
      </c>
      <c r="GJ90">
        <v>0.113617</v>
      </c>
      <c r="GK90">
        <v>4.6387100000000001E-2</v>
      </c>
      <c r="GL90">
        <v>24205.8</v>
      </c>
      <c r="GM90">
        <v>21422</v>
      </c>
      <c r="GN90">
        <v>24193.9</v>
      </c>
      <c r="GO90">
        <v>22218.2</v>
      </c>
      <c r="GP90">
        <v>30146.7</v>
      </c>
      <c r="GQ90">
        <v>29549.5</v>
      </c>
      <c r="GR90">
        <v>34997.1</v>
      </c>
      <c r="GS90">
        <v>31950.400000000001</v>
      </c>
      <c r="GT90">
        <v>1.7145999999999999</v>
      </c>
      <c r="GU90">
        <v>1.95157</v>
      </c>
      <c r="GV90">
        <v>-2.9370199999999999E-2</v>
      </c>
      <c r="GW90">
        <v>0</v>
      </c>
      <c r="GX90">
        <v>29.142600000000002</v>
      </c>
      <c r="GY90">
        <v>999.9</v>
      </c>
      <c r="GZ90">
        <v>42.4</v>
      </c>
      <c r="HA90">
        <v>37.299999999999997</v>
      </c>
      <c r="HB90">
        <v>27.463200000000001</v>
      </c>
      <c r="HC90">
        <v>60.3277</v>
      </c>
      <c r="HD90">
        <v>15.817299999999999</v>
      </c>
      <c r="HE90">
        <v>1</v>
      </c>
      <c r="HF90">
        <v>0.72683200000000003</v>
      </c>
      <c r="HG90">
        <v>4.3423499999999997</v>
      </c>
      <c r="HH90">
        <v>20.118400000000001</v>
      </c>
      <c r="HI90">
        <v>5.2526299999999999</v>
      </c>
      <c r="HJ90">
        <v>12.0579</v>
      </c>
      <c r="HK90">
        <v>4.9796500000000004</v>
      </c>
      <c r="HL90">
        <v>3.3010000000000002</v>
      </c>
      <c r="HM90">
        <v>9999</v>
      </c>
      <c r="HN90">
        <v>9999</v>
      </c>
      <c r="HO90">
        <v>9999</v>
      </c>
      <c r="HP90">
        <v>374.4</v>
      </c>
      <c r="HQ90">
        <v>3.4446699999999999E-3</v>
      </c>
      <c r="HR90">
        <v>3.0479499999999998E-3</v>
      </c>
      <c r="HS90">
        <v>-9.8419400000000008E-4</v>
      </c>
      <c r="HT90">
        <v>-1.0681200000000001E-3</v>
      </c>
      <c r="HU90">
        <v>8.31604E-4</v>
      </c>
      <c r="HV90">
        <v>-1.00708E-3</v>
      </c>
      <c r="HW90">
        <v>-4.6768199999999999E-3</v>
      </c>
      <c r="HX90">
        <v>7.3623600000000003E-4</v>
      </c>
      <c r="HY90">
        <v>5</v>
      </c>
      <c r="HZ90">
        <v>0</v>
      </c>
      <c r="IA90">
        <v>0</v>
      </c>
      <c r="IB90">
        <v>0</v>
      </c>
      <c r="IC90" t="s">
        <v>429</v>
      </c>
      <c r="ID90" t="s">
        <v>430</v>
      </c>
      <c r="IE90" t="s">
        <v>431</v>
      </c>
      <c r="IF90" t="s">
        <v>431</v>
      </c>
      <c r="IG90" t="s">
        <v>431</v>
      </c>
      <c r="IH90" t="s">
        <v>431</v>
      </c>
      <c r="II90">
        <v>0</v>
      </c>
      <c r="IJ90">
        <v>100</v>
      </c>
      <c r="IK90">
        <v>100</v>
      </c>
      <c r="IL90">
        <v>0.56399999999999995</v>
      </c>
      <c r="IM90">
        <v>-0.20100000000000001</v>
      </c>
      <c r="IN90">
        <v>0.46428571428577919</v>
      </c>
      <c r="IO90">
        <v>0</v>
      </c>
      <c r="IP90">
        <v>0</v>
      </c>
      <c r="IQ90">
        <v>0</v>
      </c>
      <c r="IR90">
        <v>-0.18549000000000149</v>
      </c>
      <c r="IS90">
        <v>0</v>
      </c>
      <c r="IT90">
        <v>0</v>
      </c>
      <c r="IU90">
        <v>0</v>
      </c>
      <c r="IV90">
        <v>-1</v>
      </c>
      <c r="IW90">
        <v>-1</v>
      </c>
      <c r="IX90">
        <v>-1</v>
      </c>
      <c r="IY90">
        <v>-1</v>
      </c>
      <c r="IZ90">
        <v>6.5</v>
      </c>
      <c r="JA90">
        <v>6.4</v>
      </c>
      <c r="JB90">
        <v>1.02295</v>
      </c>
      <c r="JC90">
        <v>2.67944</v>
      </c>
      <c r="JD90">
        <v>1.5954600000000001</v>
      </c>
      <c r="JE90">
        <v>2.3095699999999999</v>
      </c>
      <c r="JF90">
        <v>1.54541</v>
      </c>
      <c r="JG90">
        <v>2.4304199999999998</v>
      </c>
      <c r="JH90">
        <v>38.624099999999999</v>
      </c>
      <c r="JI90">
        <v>15.7256</v>
      </c>
      <c r="JJ90">
        <v>18</v>
      </c>
      <c r="JK90">
        <v>391.673</v>
      </c>
      <c r="JL90">
        <v>613.67100000000005</v>
      </c>
      <c r="JM90">
        <v>23.0182</v>
      </c>
      <c r="JN90">
        <v>35.862499999999997</v>
      </c>
      <c r="JO90">
        <v>30.0014</v>
      </c>
      <c r="JP90">
        <v>35.9636</v>
      </c>
      <c r="JQ90">
        <v>35.945</v>
      </c>
      <c r="JR90">
        <v>20.500699999999998</v>
      </c>
      <c r="JS90">
        <v>67.104799999999997</v>
      </c>
      <c r="JT90">
        <v>0</v>
      </c>
      <c r="JU90">
        <v>23.016999999999999</v>
      </c>
      <c r="JV90">
        <v>405</v>
      </c>
      <c r="JW90">
        <v>7.6798299999999999</v>
      </c>
      <c r="JX90">
        <v>98.658000000000001</v>
      </c>
      <c r="JY90">
        <v>97.4636</v>
      </c>
    </row>
    <row r="91" spans="1:285" x14ac:dyDescent="0.35">
      <c r="A91">
        <v>14</v>
      </c>
      <c r="B91">
        <v>1723148508.0999999</v>
      </c>
      <c r="C91">
        <v>23386.5</v>
      </c>
      <c r="D91" t="s">
        <v>778</v>
      </c>
      <c r="E91" t="s">
        <v>779</v>
      </c>
      <c r="F91" t="s">
        <v>420</v>
      </c>
      <c r="G91" t="s">
        <v>699</v>
      </c>
      <c r="H91" t="s">
        <v>434</v>
      </c>
      <c r="I91" t="s">
        <v>682</v>
      </c>
      <c r="J91">
        <v>1723148508.0999999</v>
      </c>
      <c r="K91">
        <f t="shared" si="138"/>
        <v>5.2944460178021187E-3</v>
      </c>
      <c r="L91">
        <f t="shared" si="139"/>
        <v>5.2944460178021187</v>
      </c>
      <c r="M91">
        <f t="shared" si="140"/>
        <v>29.533229464773765</v>
      </c>
      <c r="N91">
        <f t="shared" si="141"/>
        <v>357.83600000000001</v>
      </c>
      <c r="O91">
        <f t="shared" si="142"/>
        <v>199.29536753830146</v>
      </c>
      <c r="P91">
        <f t="shared" si="143"/>
        <v>19.743630646969169</v>
      </c>
      <c r="Q91">
        <f t="shared" si="144"/>
        <v>35.449804495987998</v>
      </c>
      <c r="R91">
        <f t="shared" si="145"/>
        <v>0.33503705126230593</v>
      </c>
      <c r="S91">
        <f t="shared" si="146"/>
        <v>2.2444181734879658</v>
      </c>
      <c r="T91">
        <f t="shared" si="147"/>
        <v>0.3095273650264414</v>
      </c>
      <c r="U91">
        <f t="shared" si="148"/>
        <v>0.19558443761975552</v>
      </c>
      <c r="V91">
        <f t="shared" si="149"/>
        <v>282.88361738504591</v>
      </c>
      <c r="W91">
        <f t="shared" si="150"/>
        <v>29.301303844343597</v>
      </c>
      <c r="X91">
        <f t="shared" si="151"/>
        <v>28.9925</v>
      </c>
      <c r="Y91">
        <f t="shared" si="152"/>
        <v>4.0200276876417034</v>
      </c>
      <c r="Z91">
        <f t="shared" si="153"/>
        <v>59.425543450284238</v>
      </c>
      <c r="AA91">
        <f t="shared" si="154"/>
        <v>2.3802277656311999</v>
      </c>
      <c r="AB91">
        <f t="shared" si="155"/>
        <v>4.0053950328994681</v>
      </c>
      <c r="AC91">
        <f t="shared" si="156"/>
        <v>1.6397999220105035</v>
      </c>
      <c r="AD91">
        <f t="shared" si="157"/>
        <v>-233.48506938507344</v>
      </c>
      <c r="AE91">
        <f t="shared" si="158"/>
        <v>-7.6230675718521015</v>
      </c>
      <c r="AF91">
        <f t="shared" si="159"/>
        <v>-0.74746312148503546</v>
      </c>
      <c r="AG91">
        <f t="shared" si="160"/>
        <v>41.028017306635306</v>
      </c>
      <c r="AH91">
        <v>0</v>
      </c>
      <c r="AI91">
        <v>0</v>
      </c>
      <c r="AJ91">
        <f t="shared" si="161"/>
        <v>1</v>
      </c>
      <c r="AK91">
        <f t="shared" si="162"/>
        <v>0</v>
      </c>
      <c r="AL91">
        <f t="shared" si="163"/>
        <v>51990.291878990342</v>
      </c>
      <c r="AM91" t="s">
        <v>424</v>
      </c>
      <c r="AN91">
        <v>0</v>
      </c>
      <c r="AO91">
        <v>0</v>
      </c>
      <c r="AP91">
        <v>0</v>
      </c>
      <c r="AQ91" t="e">
        <f t="shared" si="164"/>
        <v>#DIV/0!</v>
      </c>
      <c r="AR91">
        <v>-1</v>
      </c>
      <c r="AS91" t="s">
        <v>780</v>
      </c>
      <c r="AT91">
        <v>10307.700000000001</v>
      </c>
      <c r="AU91">
        <v>827.30846153846153</v>
      </c>
      <c r="AV91">
        <v>1416.2972113975241</v>
      </c>
      <c r="AW91">
        <f t="shared" si="165"/>
        <v>0.41586521890972372</v>
      </c>
      <c r="AX91">
        <v>0.5</v>
      </c>
      <c r="AY91">
        <f t="shared" si="166"/>
        <v>1477.7865001995056</v>
      </c>
      <c r="AZ91">
        <f t="shared" si="167"/>
        <v>29.533229464773765</v>
      </c>
      <c r="BA91">
        <f t="shared" si="168"/>
        <v>307.28000320365095</v>
      </c>
      <c r="BB91">
        <f t="shared" si="169"/>
        <v>2.0661461896323785E-2</v>
      </c>
      <c r="BC91">
        <f t="shared" si="170"/>
        <v>-1</v>
      </c>
      <c r="BD91" t="e">
        <f t="shared" si="171"/>
        <v>#DIV/0!</v>
      </c>
      <c r="BE91" t="s">
        <v>424</v>
      </c>
      <c r="BF91">
        <v>0</v>
      </c>
      <c r="BG91" t="e">
        <f t="shared" si="172"/>
        <v>#DIV/0!</v>
      </c>
      <c r="BH91" t="e">
        <f t="shared" si="173"/>
        <v>#DIV/0!</v>
      </c>
      <c r="BI91" t="e">
        <f t="shared" si="174"/>
        <v>#DIV/0!</v>
      </c>
      <c r="BJ91" t="e">
        <f t="shared" si="175"/>
        <v>#DIV/0!</v>
      </c>
      <c r="BK91">
        <f t="shared" si="176"/>
        <v>0.41586521890972367</v>
      </c>
      <c r="BL91" t="e">
        <f t="shared" si="177"/>
        <v>#DIV/0!</v>
      </c>
      <c r="BM91" t="e">
        <f t="shared" si="178"/>
        <v>#DIV/0!</v>
      </c>
      <c r="BN91" t="e">
        <f t="shared" si="179"/>
        <v>#DIV/0!</v>
      </c>
      <c r="BO91">
        <v>7896</v>
      </c>
      <c r="BP91">
        <v>290.00000000000011</v>
      </c>
      <c r="BQ91">
        <v>1255.1500000000001</v>
      </c>
      <c r="BR91">
        <v>205</v>
      </c>
      <c r="BS91">
        <v>10307.700000000001</v>
      </c>
      <c r="BT91">
        <v>1252.94</v>
      </c>
      <c r="BU91">
        <v>2.21</v>
      </c>
      <c r="BV91">
        <v>300.00000000000011</v>
      </c>
      <c r="BW91">
        <v>24</v>
      </c>
      <c r="BX91">
        <v>1416.2972113975241</v>
      </c>
      <c r="BY91">
        <v>2.156031794854731</v>
      </c>
      <c r="BZ91">
        <v>-168.38131513047711</v>
      </c>
      <c r="CA91">
        <v>1.977622718946864</v>
      </c>
      <c r="CB91">
        <v>0.99615246185016937</v>
      </c>
      <c r="CC91">
        <v>-7.0603755283648456E-3</v>
      </c>
      <c r="CD91">
        <v>289.99999999999989</v>
      </c>
      <c r="CE91">
        <v>1269.3699999999999</v>
      </c>
      <c r="CF91">
        <v>885</v>
      </c>
      <c r="CG91">
        <v>10282</v>
      </c>
      <c r="CH91">
        <v>1252.53</v>
      </c>
      <c r="CI91">
        <v>16.84</v>
      </c>
      <c r="CW91">
        <f t="shared" si="180"/>
        <v>1757.83</v>
      </c>
      <c r="CX91">
        <f t="shared" si="181"/>
        <v>1477.7865001995056</v>
      </c>
      <c r="CY91">
        <f t="shared" si="182"/>
        <v>0.84068795059789947</v>
      </c>
      <c r="CZ91">
        <f t="shared" si="183"/>
        <v>0.16092774465394602</v>
      </c>
      <c r="DA91">
        <v>6</v>
      </c>
      <c r="DB91">
        <v>0.5</v>
      </c>
      <c r="DC91" t="s">
        <v>426</v>
      </c>
      <c r="DD91">
        <v>2</v>
      </c>
      <c r="DE91">
        <v>1723148508.0999999</v>
      </c>
      <c r="DF91">
        <v>357.83600000000001</v>
      </c>
      <c r="DG91">
        <v>404.97</v>
      </c>
      <c r="DH91">
        <v>24.026399999999999</v>
      </c>
      <c r="DI91">
        <v>16.276800000000001</v>
      </c>
      <c r="DJ91">
        <v>357.392</v>
      </c>
      <c r="DK91">
        <v>24.195399999999999</v>
      </c>
      <c r="DL91">
        <v>400.065</v>
      </c>
      <c r="DM91">
        <v>98.966999999999999</v>
      </c>
      <c r="DN91">
        <v>0.10018299999999999</v>
      </c>
      <c r="DO91">
        <v>28.929500000000001</v>
      </c>
      <c r="DP91">
        <v>28.9925</v>
      </c>
      <c r="DQ91">
        <v>999.9</v>
      </c>
      <c r="DR91">
        <v>0</v>
      </c>
      <c r="DS91">
        <v>0</v>
      </c>
      <c r="DT91">
        <v>9998.75</v>
      </c>
      <c r="DU91">
        <v>0</v>
      </c>
      <c r="DV91">
        <v>774.27499999999998</v>
      </c>
      <c r="DW91">
        <v>-47.013399999999997</v>
      </c>
      <c r="DX91">
        <v>366.75599999999997</v>
      </c>
      <c r="DY91">
        <v>411.67</v>
      </c>
      <c r="DZ91">
        <v>7.7174399999999999</v>
      </c>
      <c r="EA91">
        <v>404.97</v>
      </c>
      <c r="EB91">
        <v>16.276800000000001</v>
      </c>
      <c r="EC91">
        <v>2.3746399999999999</v>
      </c>
      <c r="ED91">
        <v>1.61086</v>
      </c>
      <c r="EE91">
        <v>20.191800000000001</v>
      </c>
      <c r="EF91">
        <v>14.0631</v>
      </c>
      <c r="EG91">
        <v>1757.83</v>
      </c>
      <c r="EH91">
        <v>0.97700200000000004</v>
      </c>
      <c r="EI91">
        <v>2.2998399999999999E-2</v>
      </c>
      <c r="EJ91">
        <v>0</v>
      </c>
      <c r="EK91">
        <v>825.82</v>
      </c>
      <c r="EL91">
        <v>4.9997100000000003</v>
      </c>
      <c r="EM91">
        <v>15584.1</v>
      </c>
      <c r="EN91">
        <v>14816.8</v>
      </c>
      <c r="EO91">
        <v>46.686999999999998</v>
      </c>
      <c r="EP91">
        <v>48.686999999999998</v>
      </c>
      <c r="EQ91">
        <v>47.5</v>
      </c>
      <c r="ER91">
        <v>48.25</v>
      </c>
      <c r="ES91">
        <v>48.625</v>
      </c>
      <c r="ET91">
        <v>1712.52</v>
      </c>
      <c r="EU91">
        <v>40.31</v>
      </c>
      <c r="EV91">
        <v>0</v>
      </c>
      <c r="EW91">
        <v>303.09999990463263</v>
      </c>
      <c r="EX91">
        <v>0</v>
      </c>
      <c r="EY91">
        <v>827.30846153846153</v>
      </c>
      <c r="EZ91">
        <v>-12.73210257266814</v>
      </c>
      <c r="FA91">
        <v>-1258.6598300824</v>
      </c>
      <c r="FB91">
        <v>15731.292307692311</v>
      </c>
      <c r="FC91">
        <v>15</v>
      </c>
      <c r="FD91">
        <v>1723148536.0999999</v>
      </c>
      <c r="FE91" t="s">
        <v>781</v>
      </c>
      <c r="FF91">
        <v>1723148536.0999999</v>
      </c>
      <c r="FG91">
        <v>1723148535.0999999</v>
      </c>
      <c r="FH91">
        <v>25</v>
      </c>
      <c r="FI91">
        <v>-0.12</v>
      </c>
      <c r="FJ91">
        <v>3.2000000000000001E-2</v>
      </c>
      <c r="FK91">
        <v>0.44400000000000001</v>
      </c>
      <c r="FL91">
        <v>-0.16900000000000001</v>
      </c>
      <c r="FM91">
        <v>405</v>
      </c>
      <c r="FN91">
        <v>16</v>
      </c>
      <c r="FO91">
        <v>0.03</v>
      </c>
      <c r="FP91">
        <v>0.01</v>
      </c>
      <c r="FQ91">
        <v>29.916004086715851</v>
      </c>
      <c r="FR91">
        <v>-1.9068724335089029</v>
      </c>
      <c r="FS91">
        <v>0.27660517689415531</v>
      </c>
      <c r="FT91">
        <v>1</v>
      </c>
      <c r="FU91">
        <v>829.08892156862737</v>
      </c>
      <c r="FV91">
        <v>-13.27624434530156</v>
      </c>
      <c r="FW91">
        <v>1.96455807377157</v>
      </c>
      <c r="FX91">
        <v>-1</v>
      </c>
      <c r="FY91">
        <v>0.33321024930164689</v>
      </c>
      <c r="FZ91">
        <v>-2.9478117688931479E-2</v>
      </c>
      <c r="GA91">
        <v>4.4711575781141901E-3</v>
      </c>
      <c r="GB91">
        <v>1</v>
      </c>
      <c r="GC91">
        <v>2</v>
      </c>
      <c r="GD91">
        <v>2</v>
      </c>
      <c r="GE91" t="s">
        <v>428</v>
      </c>
      <c r="GF91">
        <v>3.0015000000000001</v>
      </c>
      <c r="GG91">
        <v>2.7398199999999999</v>
      </c>
      <c r="GH91">
        <v>8.2056900000000002E-2</v>
      </c>
      <c r="GI91">
        <v>8.9536900000000003E-2</v>
      </c>
      <c r="GJ91">
        <v>0.11290699999999999</v>
      </c>
      <c r="GK91">
        <v>8.3544599999999997E-2</v>
      </c>
      <c r="GL91">
        <v>24137.1</v>
      </c>
      <c r="GM91">
        <v>21406.7</v>
      </c>
      <c r="GN91">
        <v>24178.400000000001</v>
      </c>
      <c r="GO91">
        <v>22203.200000000001</v>
      </c>
      <c r="GP91">
        <v>30152.9</v>
      </c>
      <c r="GQ91">
        <v>28378.9</v>
      </c>
      <c r="GR91">
        <v>34974.1</v>
      </c>
      <c r="GS91">
        <v>31930.7</v>
      </c>
      <c r="GT91">
        <v>1.70543</v>
      </c>
      <c r="GU91">
        <v>1.95478</v>
      </c>
      <c r="GV91">
        <v>4.32506E-2</v>
      </c>
      <c r="GW91">
        <v>0</v>
      </c>
      <c r="GX91">
        <v>28.287099999999999</v>
      </c>
      <c r="GY91">
        <v>999.9</v>
      </c>
      <c r="GZ91">
        <v>42.2</v>
      </c>
      <c r="HA91">
        <v>37.200000000000003</v>
      </c>
      <c r="HB91">
        <v>27.177199999999999</v>
      </c>
      <c r="HC91">
        <v>60.761699999999998</v>
      </c>
      <c r="HD91">
        <v>14.8718</v>
      </c>
      <c r="HE91">
        <v>1</v>
      </c>
      <c r="HF91">
        <v>0.75613600000000003</v>
      </c>
      <c r="HG91">
        <v>3.2107800000000002</v>
      </c>
      <c r="HH91">
        <v>20.1417</v>
      </c>
      <c r="HI91">
        <v>5.2520300000000004</v>
      </c>
      <c r="HJ91">
        <v>12.0579</v>
      </c>
      <c r="HK91">
        <v>4.98095</v>
      </c>
      <c r="HL91">
        <v>3.3010000000000002</v>
      </c>
      <c r="HM91">
        <v>9999</v>
      </c>
      <c r="HN91">
        <v>9999</v>
      </c>
      <c r="HO91">
        <v>9999</v>
      </c>
      <c r="HP91">
        <v>374.5</v>
      </c>
      <c r="HQ91">
        <v>3.4065200000000001E-3</v>
      </c>
      <c r="HR91">
        <v>3.0517600000000001E-3</v>
      </c>
      <c r="HS91">
        <v>-9.9182400000000009E-4</v>
      </c>
      <c r="HT91">
        <v>-1.07193E-3</v>
      </c>
      <c r="HU91">
        <v>7.7819800000000002E-4</v>
      </c>
      <c r="HV91">
        <v>-1.01471E-3</v>
      </c>
      <c r="HW91">
        <v>-4.6958900000000003E-3</v>
      </c>
      <c r="HX91">
        <v>7.5531000000000003E-4</v>
      </c>
      <c r="HY91">
        <v>5</v>
      </c>
      <c r="HZ91">
        <v>0</v>
      </c>
      <c r="IA91">
        <v>0</v>
      </c>
      <c r="IB91">
        <v>0</v>
      </c>
      <c r="IC91" t="s">
        <v>429</v>
      </c>
      <c r="ID91" t="s">
        <v>430</v>
      </c>
      <c r="IE91" t="s">
        <v>431</v>
      </c>
      <c r="IF91" t="s">
        <v>431</v>
      </c>
      <c r="IG91" t="s">
        <v>431</v>
      </c>
      <c r="IH91" t="s">
        <v>431</v>
      </c>
      <c r="II91">
        <v>0</v>
      </c>
      <c r="IJ91">
        <v>100</v>
      </c>
      <c r="IK91">
        <v>100</v>
      </c>
      <c r="IL91">
        <v>0.44400000000000001</v>
      </c>
      <c r="IM91">
        <v>-0.16900000000000001</v>
      </c>
      <c r="IN91">
        <v>0.56420000000002801</v>
      </c>
      <c r="IO91">
        <v>0</v>
      </c>
      <c r="IP91">
        <v>0</v>
      </c>
      <c r="IQ91">
        <v>0</v>
      </c>
      <c r="IR91">
        <v>-0.2012140000000002</v>
      </c>
      <c r="IS91">
        <v>0</v>
      </c>
      <c r="IT91">
        <v>0</v>
      </c>
      <c r="IU91">
        <v>0</v>
      </c>
      <c r="IV91">
        <v>-1</v>
      </c>
      <c r="IW91">
        <v>-1</v>
      </c>
      <c r="IX91">
        <v>-1</v>
      </c>
      <c r="IY91">
        <v>-1</v>
      </c>
      <c r="IZ91">
        <v>4.7</v>
      </c>
      <c r="JA91">
        <v>4.5</v>
      </c>
      <c r="JB91">
        <v>1.02905</v>
      </c>
      <c r="JC91">
        <v>2.6843300000000001</v>
      </c>
      <c r="JD91">
        <v>1.5954600000000001</v>
      </c>
      <c r="JE91">
        <v>2.3095699999999999</v>
      </c>
      <c r="JF91">
        <v>1.54541</v>
      </c>
      <c r="JG91">
        <v>2.4365199999999998</v>
      </c>
      <c r="JH91">
        <v>38.476900000000001</v>
      </c>
      <c r="JI91">
        <v>15.699299999999999</v>
      </c>
      <c r="JJ91">
        <v>18</v>
      </c>
      <c r="JK91">
        <v>389.79399999999998</v>
      </c>
      <c r="JL91">
        <v>621.83000000000004</v>
      </c>
      <c r="JM91">
        <v>23.595400000000001</v>
      </c>
      <c r="JN91">
        <v>36.3521</v>
      </c>
      <c r="JO91">
        <v>29.999500000000001</v>
      </c>
      <c r="JP91">
        <v>36.523200000000003</v>
      </c>
      <c r="JQ91">
        <v>36.500599999999999</v>
      </c>
      <c r="JR91">
        <v>20.639299999999999</v>
      </c>
      <c r="JS91">
        <v>41.36</v>
      </c>
      <c r="JT91">
        <v>0</v>
      </c>
      <c r="JU91">
        <v>23.6282</v>
      </c>
      <c r="JV91">
        <v>405</v>
      </c>
      <c r="JW91">
        <v>16.390699999999999</v>
      </c>
      <c r="JX91">
        <v>98.593699999999998</v>
      </c>
      <c r="JY91">
        <v>97.401200000000003</v>
      </c>
    </row>
    <row r="92" spans="1:285" x14ac:dyDescent="0.35">
      <c r="A92">
        <v>16</v>
      </c>
      <c r="B92">
        <v>1723155125</v>
      </c>
      <c r="C92">
        <v>30101</v>
      </c>
      <c r="D92" t="s">
        <v>533</v>
      </c>
      <c r="E92" t="s">
        <v>534</v>
      </c>
      <c r="F92" t="s">
        <v>420</v>
      </c>
      <c r="G92" t="s">
        <v>421</v>
      </c>
      <c r="H92" t="s">
        <v>434</v>
      </c>
      <c r="I92" t="s">
        <v>423</v>
      </c>
      <c r="J92">
        <v>1723155125</v>
      </c>
      <c r="K92">
        <f>(L92)/1000</f>
        <v>1.5057642188694236E-3</v>
      </c>
      <c r="L92">
        <f>1000*DL92*AJ92*(DH92-DI92)/(100*DA92*(1000-AJ92*DH92))</f>
        <v>1.5057642188694236</v>
      </c>
      <c r="M92">
        <f>DL92*AJ92*(DG92-DF92*(1000-AJ92*DI92)/(1000-AJ92*DH92))/(100*DA92)</f>
        <v>10.53939621799157</v>
      </c>
      <c r="N92">
        <f>DF92 - IF(AJ92&gt;1, M92*DA92*100/(AL92), 0)</f>
        <v>388.26400000000001</v>
      </c>
      <c r="O92">
        <f>((U92-K92/2)*N92-M92)/(U92+K92/2)</f>
        <v>183.35084556382503</v>
      </c>
      <c r="P92">
        <f>O92*(DM92+DN92)/1000</f>
        <v>18.162623870961109</v>
      </c>
      <c r="Q92">
        <f>(DF92 - IF(AJ92&gt;1, M92*DA92*100/(AL92), 0))*(DM92+DN92)/1000</f>
        <v>38.461197017932797</v>
      </c>
      <c r="R92">
        <f>2/((1/T92-1/S92)+SIGN(T92)*SQRT((1/T92-1/S92)*(1/T92-1/S92) + 4*DB92/((DB92+1)*(DB92+1))*(2*1/T92*1/S92-1/S92*1/S92)))</f>
        <v>8.7239032908106418E-2</v>
      </c>
      <c r="S92">
        <f>IF(LEFT(DC92,1)&lt;&gt;"0",IF(LEFT(DC92,1)="1",3,DD92),$D$4+$E$4*(DT92*DM92/($K$4*1000))+$F$4*(DT92*DM92/($K$4*1000))*MAX(MIN(DA92,$J$4),$I$4)*MAX(MIN(DA92,$J$4),$I$4)+$G$4*MAX(MIN(DA92,$J$4),$I$4)*(DT92*DM92/($K$4*1000))+$H$4*(DT92*DM92/($K$4*1000))*(DT92*DM92/($K$4*1000)))</f>
        <v>2.2391393528947274</v>
      </c>
      <c r="T92">
        <f>K92*(1000-(1000*0.61365*EXP(17.502*X92/(240.97+X92))/(DM92+DN92)+DH92)/2)/(1000*0.61365*EXP(17.502*X92/(240.97+X92))/(DM92+DN92)-DH92)</f>
        <v>8.5393831149101013E-2</v>
      </c>
      <c r="U92">
        <f>1/((DB92+1)/(R92/1.6)+1/(S92/1.37)) + DB92/((DB92+1)/(R92/1.6) + DB92/(S92/1.37))</f>
        <v>5.3533677908026385E-2</v>
      </c>
      <c r="V92">
        <f>(CW92*CZ92)</f>
        <v>203.41328364935106</v>
      </c>
      <c r="W92">
        <f>(DO92+(V92+2*0.95*0.0000000567*(((DO92+$B$8)+273)^4-(DO92+273)^4)-44100*K92)/(1.84*29.3*S92+8*0.95*0.0000000567*(DO92+273)^3))</f>
        <v>25.896430244327348</v>
      </c>
      <c r="X92">
        <f>($C$8*DP92+$D$8*DQ92+$E$8*W92)</f>
        <v>26.903500000000001</v>
      </c>
      <c r="Y92">
        <f>0.61365*EXP(17.502*X92/(240.97+X92))</f>
        <v>3.5589242582615714</v>
      </c>
      <c r="Z92">
        <f>(AA92/AB92*100)</f>
        <v>58.988529287955558</v>
      </c>
      <c r="AA92">
        <f>DH92*(DM92+DN92)/1000</f>
        <v>1.8599689220937599</v>
      </c>
      <c r="AB92">
        <f>0.61365*EXP(17.502*DO92/(240.97+DO92))</f>
        <v>3.1531027210633193</v>
      </c>
      <c r="AC92">
        <f>(Y92-DH92*(DM92+DN92)/1000)</f>
        <v>1.6989553361678116</v>
      </c>
      <c r="AD92">
        <f>(-K92*44100)</f>
        <v>-66.404202052141585</v>
      </c>
      <c r="AE92">
        <f>2*29.3*S92*0.92*(DO92-X92)</f>
        <v>-246.76863003758319</v>
      </c>
      <c r="AF92">
        <f>2*0.95*0.0000000567*(((DO92+$B$8)+273)^4-(X92+273)^4)</f>
        <v>-23.519158590398057</v>
      </c>
      <c r="AG92">
        <f>V92+AF92+AD92+AE92</f>
        <v>-133.27870703077178</v>
      </c>
      <c r="AH92">
        <v>0</v>
      </c>
      <c r="AI92">
        <v>0</v>
      </c>
      <c r="AJ92">
        <f>IF(AH92*$H$14&gt;=AL92,1,(AL92/(AL92-AH92*$H$14)))</f>
        <v>1</v>
      </c>
      <c r="AK92">
        <f>(AJ92-1)*100</f>
        <v>0</v>
      </c>
      <c r="AL92">
        <f>MAX(0,($B$14+$C$14*DT92)/(1+$D$14*DT92)*DM92/(DO92+273)*$E$14)</f>
        <v>52525.991087595554</v>
      </c>
      <c r="AM92" t="s">
        <v>424</v>
      </c>
      <c r="AN92">
        <v>0</v>
      </c>
      <c r="AO92">
        <v>0</v>
      </c>
      <c r="AP92">
        <v>0</v>
      </c>
      <c r="AQ92" t="e">
        <f>1-AO92/AP92</f>
        <v>#DIV/0!</v>
      </c>
      <c r="AR92">
        <v>-1</v>
      </c>
      <c r="AS92" t="s">
        <v>535</v>
      </c>
      <c r="AT92">
        <v>10151.700000000001</v>
      </c>
      <c r="AU92">
        <v>843.09660000000008</v>
      </c>
      <c r="AV92">
        <v>1245.4118362585839</v>
      </c>
      <c r="AW92">
        <f>1-AU92/AV92</f>
        <v>0.3230379096662539</v>
      </c>
      <c r="AX92">
        <v>0.5</v>
      </c>
      <c r="AY92">
        <f>CX92</f>
        <v>1059.5627998183165</v>
      </c>
      <c r="AZ92">
        <f>M92</f>
        <v>10.53939621799157</v>
      </c>
      <c r="BA92">
        <f>AW92*AX92*AY92</f>
        <v>171.13947600671619</v>
      </c>
      <c r="BB92">
        <f>(AZ92-AR92)/AY92</f>
        <v>1.0890714755152062E-2</v>
      </c>
      <c r="BC92">
        <f>(AP92-AV92)/AV92</f>
        <v>-1</v>
      </c>
      <c r="BD92" t="e">
        <f>AO92/(AQ92+AO92/AV92)</f>
        <v>#DIV/0!</v>
      </c>
      <c r="BE92" t="s">
        <v>424</v>
      </c>
      <c r="BF92">
        <v>0</v>
      </c>
      <c r="BG92" t="e">
        <f>IF(BF92&lt;&gt;0, BF92, BD92)</f>
        <v>#DIV/0!</v>
      </c>
      <c r="BH92" t="e">
        <f>1-BG92/AV92</f>
        <v>#DIV/0!</v>
      </c>
      <c r="BI92" t="e">
        <f>(AV92-AU92)/(AV92-BG92)</f>
        <v>#DIV/0!</v>
      </c>
      <c r="BJ92" t="e">
        <f>(AP92-AV92)/(AP92-BG92)</f>
        <v>#DIV/0!</v>
      </c>
      <c r="BK92">
        <f>(AV92-AU92)/(AV92-AO92)</f>
        <v>0.3230379096662539</v>
      </c>
      <c r="BL92" t="e">
        <f>(AP92-AV92)/(AP92-AO92)</f>
        <v>#DIV/0!</v>
      </c>
      <c r="BM92" t="e">
        <f>(BI92*BG92/AU92)</f>
        <v>#DIV/0!</v>
      </c>
      <c r="BN92" t="e">
        <f>(1-BM92)</f>
        <v>#DIV/0!</v>
      </c>
      <c r="BO92">
        <v>584</v>
      </c>
      <c r="BP92">
        <v>290.00000000000011</v>
      </c>
      <c r="BQ92">
        <v>1167.3800000000001</v>
      </c>
      <c r="BR92">
        <v>225</v>
      </c>
      <c r="BS92">
        <v>10151.700000000001</v>
      </c>
      <c r="BT92">
        <v>1167.76</v>
      </c>
      <c r="BU92">
        <v>-0.38</v>
      </c>
      <c r="BV92">
        <v>300.00000000000011</v>
      </c>
      <c r="BW92">
        <v>24.1</v>
      </c>
      <c r="BX92">
        <v>1245.4118362585839</v>
      </c>
      <c r="BY92">
        <v>1.996810625061838</v>
      </c>
      <c r="BZ92">
        <v>-78.82939121241786</v>
      </c>
      <c r="CA92">
        <v>1.790293407510912</v>
      </c>
      <c r="CB92">
        <v>0.98576351253658723</v>
      </c>
      <c r="CC92">
        <v>-7.3618244716351549E-3</v>
      </c>
      <c r="CD92">
        <v>289.99999999999989</v>
      </c>
      <c r="CE92">
        <v>1167.96</v>
      </c>
      <c r="CF92">
        <v>685</v>
      </c>
      <c r="CG92">
        <v>10135.700000000001</v>
      </c>
      <c r="CH92">
        <v>1167.6400000000001</v>
      </c>
      <c r="CI92">
        <v>0.32</v>
      </c>
      <c r="CW92">
        <f>$B$12*DU92+$C$12*DV92+$F$12*EG92*(1-EJ92)</f>
        <v>1259.95</v>
      </c>
      <c r="CX92">
        <f>CW92*CY92</f>
        <v>1059.5627998183165</v>
      </c>
      <c r="CY92">
        <f>($B$12*$D$10+$C$12*$D$10+$F$12*((ET92+EL92)/MAX(ET92+EL92+EU92, 0.1)*$I$10+EU92/MAX(ET92+EL92+EU92, 0.1)*$J$10))/($B$12+$C$12+$F$12)</f>
        <v>0.84095622827756378</v>
      </c>
      <c r="CZ92">
        <f>($B$12*$K$10+$C$12*$K$10+$F$12*((ET92+EL92)/MAX(ET92+EL92+EU92, 0.1)*$P$10+EU92/MAX(ET92+EL92+EU92, 0.1)*$Q$10))/($B$12+$C$12+$F$12)</f>
        <v>0.16144552057569828</v>
      </c>
      <c r="DA92">
        <v>6</v>
      </c>
      <c r="DB92">
        <v>0.5</v>
      </c>
      <c r="DC92" t="s">
        <v>426</v>
      </c>
      <c r="DD92">
        <v>2</v>
      </c>
      <c r="DE92">
        <v>1723155125</v>
      </c>
      <c r="DF92">
        <v>388.26400000000001</v>
      </c>
      <c r="DG92">
        <v>404.94600000000003</v>
      </c>
      <c r="DH92">
        <v>18.776299999999999</v>
      </c>
      <c r="DI92">
        <v>16.560600000000001</v>
      </c>
      <c r="DJ92">
        <v>390.76799999999997</v>
      </c>
      <c r="DK92">
        <v>18.721299999999999</v>
      </c>
      <c r="DL92">
        <v>400.09699999999998</v>
      </c>
      <c r="DM92">
        <v>98.959400000000002</v>
      </c>
      <c r="DN92">
        <v>9.9995200000000006E-2</v>
      </c>
      <c r="DO92">
        <v>24.859300000000001</v>
      </c>
      <c r="DP92">
        <v>26.903500000000001</v>
      </c>
      <c r="DQ92">
        <v>999.9</v>
      </c>
      <c r="DR92">
        <v>0</v>
      </c>
      <c r="DS92">
        <v>0</v>
      </c>
      <c r="DT92">
        <v>9965</v>
      </c>
      <c r="DU92">
        <v>0</v>
      </c>
      <c r="DV92">
        <v>239.25200000000001</v>
      </c>
      <c r="DW92">
        <v>-16.725200000000001</v>
      </c>
      <c r="DX92">
        <v>395.649</v>
      </c>
      <c r="DY92">
        <v>411.76499999999999</v>
      </c>
      <c r="DZ92">
        <v>2.2154099999999999</v>
      </c>
      <c r="EA92">
        <v>404.94600000000003</v>
      </c>
      <c r="EB92">
        <v>16.560600000000001</v>
      </c>
      <c r="EC92">
        <v>1.85806</v>
      </c>
      <c r="ED92">
        <v>1.6388199999999999</v>
      </c>
      <c r="EE92">
        <v>16.283999999999999</v>
      </c>
      <c r="EF92">
        <v>14.328799999999999</v>
      </c>
      <c r="EG92">
        <v>1259.95</v>
      </c>
      <c r="EH92">
        <v>0.96799500000000005</v>
      </c>
      <c r="EI92">
        <v>3.20048E-2</v>
      </c>
      <c r="EJ92">
        <v>0</v>
      </c>
      <c r="EK92">
        <v>842.58699999999999</v>
      </c>
      <c r="EL92">
        <v>5.0001899999999999</v>
      </c>
      <c r="EM92">
        <v>12436.8</v>
      </c>
      <c r="EN92">
        <v>11254.4</v>
      </c>
      <c r="EO92">
        <v>45.75</v>
      </c>
      <c r="EP92">
        <v>47.25</v>
      </c>
      <c r="EQ92">
        <v>46.936999999999998</v>
      </c>
      <c r="ER92">
        <v>47.375</v>
      </c>
      <c r="ES92">
        <v>48</v>
      </c>
      <c r="ET92">
        <v>1214.79</v>
      </c>
      <c r="EU92">
        <v>40.159999999999997</v>
      </c>
      <c r="EV92">
        <v>0</v>
      </c>
      <c r="EW92">
        <v>553.10000014305115</v>
      </c>
      <c r="EX92">
        <v>0</v>
      </c>
      <c r="EY92">
        <v>843.09660000000008</v>
      </c>
      <c r="EZ92">
        <v>-5.1313076967707403</v>
      </c>
      <c r="FA92">
        <v>668.63846163004746</v>
      </c>
      <c r="FB92">
        <v>12193.476000000001</v>
      </c>
      <c r="FC92">
        <v>15</v>
      </c>
      <c r="FD92">
        <v>1723155149.5</v>
      </c>
      <c r="FE92" t="s">
        <v>536</v>
      </c>
      <c r="FF92">
        <v>1723155145</v>
      </c>
      <c r="FG92">
        <v>1723155149.5</v>
      </c>
      <c r="FH92">
        <v>25</v>
      </c>
      <c r="FI92">
        <v>4.3999999999999997E-2</v>
      </c>
      <c r="FJ92">
        <v>0</v>
      </c>
      <c r="FK92">
        <v>-2.504</v>
      </c>
      <c r="FL92">
        <v>5.5E-2</v>
      </c>
      <c r="FM92">
        <v>405</v>
      </c>
      <c r="FN92">
        <v>17</v>
      </c>
      <c r="FO92">
        <v>0.11</v>
      </c>
      <c r="FP92">
        <v>0.05</v>
      </c>
      <c r="FQ92">
        <v>10.918874777057001</v>
      </c>
      <c r="FR92">
        <v>-1.0653721987031051</v>
      </c>
      <c r="FS92">
        <v>0.15630480568577021</v>
      </c>
      <c r="FT92">
        <v>1</v>
      </c>
      <c r="FY92">
        <v>9.1537896149900891E-2</v>
      </c>
      <c r="FZ92">
        <v>-3.1208301051237831E-2</v>
      </c>
      <c r="GA92">
        <v>4.6193443095634704E-3</v>
      </c>
      <c r="GB92">
        <v>1</v>
      </c>
      <c r="GC92">
        <v>2</v>
      </c>
      <c r="GD92">
        <v>2</v>
      </c>
      <c r="GE92" t="s">
        <v>428</v>
      </c>
      <c r="GF92">
        <v>3.0021599999999999</v>
      </c>
      <c r="GG92">
        <v>2.6375500000000001</v>
      </c>
      <c r="GH92">
        <v>8.6259199999999994E-2</v>
      </c>
      <c r="GI92">
        <v>9.0127700000000005E-2</v>
      </c>
      <c r="GJ92">
        <v>9.0184600000000004E-2</v>
      </c>
      <c r="GK92">
        <v>8.3232600000000004E-2</v>
      </c>
      <c r="GL92">
        <v>32370.3</v>
      </c>
      <c r="GM92">
        <v>27668.2</v>
      </c>
      <c r="GN92">
        <v>30794.799999999999</v>
      </c>
      <c r="GO92">
        <v>26584.7</v>
      </c>
      <c r="GP92">
        <v>39300.1</v>
      </c>
      <c r="GQ92">
        <v>36688.5</v>
      </c>
      <c r="GR92">
        <v>43223.5</v>
      </c>
      <c r="GS92">
        <v>40793.5</v>
      </c>
      <c r="GT92">
        <v>1.77535</v>
      </c>
      <c r="GU92">
        <v>2.0474299999999999</v>
      </c>
      <c r="GV92">
        <v>6.83367E-2</v>
      </c>
      <c r="GW92">
        <v>0</v>
      </c>
      <c r="GX92">
        <v>25.784800000000001</v>
      </c>
      <c r="GY92">
        <v>999.9</v>
      </c>
      <c r="GZ92">
        <v>46</v>
      </c>
      <c r="HA92">
        <v>34.200000000000003</v>
      </c>
      <c r="HB92">
        <v>25.114100000000001</v>
      </c>
      <c r="HC92">
        <v>57.15</v>
      </c>
      <c r="HD92">
        <v>31.4864</v>
      </c>
      <c r="HE92">
        <v>1</v>
      </c>
      <c r="HF92">
        <v>0.29430600000000001</v>
      </c>
      <c r="HG92">
        <v>3.7266900000000001</v>
      </c>
      <c r="HH92">
        <v>20.276800000000001</v>
      </c>
      <c r="HI92">
        <v>5.2388500000000002</v>
      </c>
      <c r="HJ92">
        <v>12.069800000000001</v>
      </c>
      <c r="HK92">
        <v>4.9712500000000004</v>
      </c>
      <c r="HL92">
        <v>3.29033</v>
      </c>
      <c r="HM92">
        <v>9999</v>
      </c>
      <c r="HN92">
        <v>9999</v>
      </c>
      <c r="HO92">
        <v>9999</v>
      </c>
      <c r="HP92">
        <v>337.8</v>
      </c>
      <c r="HQ92">
        <v>1.87347</v>
      </c>
      <c r="HR92">
        <v>1.86965</v>
      </c>
      <c r="HS92">
        <v>1.8681399999999999</v>
      </c>
      <c r="HT92">
        <v>1.8687800000000001</v>
      </c>
      <c r="HU92">
        <v>1.86419</v>
      </c>
      <c r="HV92">
        <v>1.8660399999999999</v>
      </c>
      <c r="HW92">
        <v>1.8654599999999999</v>
      </c>
      <c r="HX92">
        <v>1.8725000000000001</v>
      </c>
      <c r="HY92">
        <v>5</v>
      </c>
      <c r="HZ92">
        <v>0</v>
      </c>
      <c r="IA92">
        <v>0</v>
      </c>
      <c r="IB92">
        <v>0</v>
      </c>
      <c r="IC92" t="s">
        <v>429</v>
      </c>
      <c r="ID92" t="s">
        <v>430</v>
      </c>
      <c r="IE92" t="s">
        <v>431</v>
      </c>
      <c r="IF92" t="s">
        <v>431</v>
      </c>
      <c r="IG92" t="s">
        <v>431</v>
      </c>
      <c r="IH92" t="s">
        <v>431</v>
      </c>
      <c r="II92">
        <v>0</v>
      </c>
      <c r="IJ92">
        <v>100</v>
      </c>
      <c r="IK92">
        <v>100</v>
      </c>
      <c r="IL92">
        <v>-2.504</v>
      </c>
      <c r="IM92">
        <v>5.5E-2</v>
      </c>
      <c r="IN92">
        <v>-2.5481428571428641</v>
      </c>
      <c r="IO92">
        <v>0</v>
      </c>
      <c r="IP92">
        <v>0</v>
      </c>
      <c r="IQ92">
        <v>0</v>
      </c>
      <c r="IR92">
        <v>5.4666666666665982E-2</v>
      </c>
      <c r="IS92">
        <v>0</v>
      </c>
      <c r="IT92">
        <v>0</v>
      </c>
      <c r="IU92">
        <v>0</v>
      </c>
      <c r="IV92">
        <v>-1</v>
      </c>
      <c r="IW92">
        <v>-1</v>
      </c>
      <c r="IX92">
        <v>-1</v>
      </c>
      <c r="IY92">
        <v>-1</v>
      </c>
      <c r="IZ92">
        <v>8.9</v>
      </c>
      <c r="JA92">
        <v>8.8000000000000007</v>
      </c>
      <c r="JB92">
        <v>0.98510699999999995</v>
      </c>
      <c r="JC92">
        <v>2.5524900000000001</v>
      </c>
      <c r="JD92">
        <v>1.64795</v>
      </c>
      <c r="JE92">
        <v>2.33521</v>
      </c>
      <c r="JF92">
        <v>1.5466299999999999</v>
      </c>
      <c r="JG92">
        <v>2.35107</v>
      </c>
      <c r="JH92">
        <v>37.0032</v>
      </c>
      <c r="JI92">
        <v>13.7293</v>
      </c>
      <c r="JJ92">
        <v>18</v>
      </c>
      <c r="JK92">
        <v>395.26</v>
      </c>
      <c r="JL92">
        <v>653.27599999999995</v>
      </c>
      <c r="JM92">
        <v>20.168299999999999</v>
      </c>
      <c r="JN92">
        <v>31.1448</v>
      </c>
      <c r="JO92">
        <v>29.999300000000002</v>
      </c>
      <c r="JP92">
        <v>31.121099999999998</v>
      </c>
      <c r="JQ92">
        <v>31.087399999999999</v>
      </c>
      <c r="JR92">
        <v>19.694199999999999</v>
      </c>
      <c r="JS92">
        <v>35.081099999999999</v>
      </c>
      <c r="JT92">
        <v>0</v>
      </c>
      <c r="JU92">
        <v>20.187899999999999</v>
      </c>
      <c r="JV92">
        <v>405</v>
      </c>
      <c r="JW92">
        <v>16.668900000000001</v>
      </c>
      <c r="JX92">
        <v>98.5749</v>
      </c>
      <c r="JY92">
        <v>96.2453</v>
      </c>
    </row>
    <row r="93" spans="1:285" x14ac:dyDescent="0.35">
      <c r="A93">
        <v>16</v>
      </c>
      <c r="B93">
        <v>1723155740.0999999</v>
      </c>
      <c r="C93">
        <v>30716.099999904629</v>
      </c>
      <c r="D93" t="s">
        <v>537</v>
      </c>
      <c r="E93" t="s">
        <v>538</v>
      </c>
      <c r="F93" t="s">
        <v>420</v>
      </c>
      <c r="G93" t="s">
        <v>539</v>
      </c>
      <c r="H93" t="s">
        <v>422</v>
      </c>
      <c r="I93" t="s">
        <v>423</v>
      </c>
      <c r="J93">
        <v>1723155740.0999999</v>
      </c>
      <c r="K93">
        <f>(L93)/1000</f>
        <v>3.5357733027463157E-3</v>
      </c>
      <c r="L93">
        <f>1000*DL93*AJ93*(DH93-DI93)/(100*DA93*(1000-AJ93*DH93))</f>
        <v>3.5357733027463158</v>
      </c>
      <c r="M93">
        <f>DL93*AJ93*(DG93-DF93*(1000-AJ93*DI93)/(1000-AJ93*DH93))/(100*DA93)</f>
        <v>19.026848542747132</v>
      </c>
      <c r="N93">
        <f>DF93 - IF(AJ93&gt;1, M93*DA93*100/(AL93), 0)</f>
        <v>374.46600000000001</v>
      </c>
      <c r="O93">
        <f>((U93-K93/2)*N93-M93)/(U93+K93/2)</f>
        <v>202.94179514321132</v>
      </c>
      <c r="P93">
        <f>O93*(DM93+DN93)/1000</f>
        <v>20.101220162256684</v>
      </c>
      <c r="Q93">
        <f>(DF93 - IF(AJ93&gt;1, M93*DA93*100/(AL93), 0))*(DM93+DN93)/1000</f>
        <v>37.090553495734206</v>
      </c>
      <c r="R93">
        <f>2/((1/T93-1/S93)+SIGN(T93)*SQRT((1/T93-1/S93)*(1/T93-1/S93) + 4*DB93/((DB93+1)*(DB93+1))*(2*1/T93*1/S93-1/S93*1/S93)))</f>
        <v>0.19467659007683644</v>
      </c>
      <c r="S93">
        <f>IF(LEFT(DC93,1)&lt;&gt;"0",IF(LEFT(DC93,1)="1",3,DD93),$D$4+$E$4*(DT93*DM93/($K$4*1000))+$F$4*(DT93*DM93/($K$4*1000))*MAX(MIN(DA93,$J$4),$I$4)*MAX(MIN(DA93,$J$4),$I$4)+$G$4*MAX(MIN(DA93,$J$4),$I$4)*(DT93*DM93/($K$4*1000))+$H$4*(DT93*DM93/($K$4*1000))*(DT93*DM93/($K$4*1000)))</f>
        <v>2.2508181523851372</v>
      </c>
      <c r="T93">
        <f>K93*(1000-(1000*0.61365*EXP(17.502*X93/(240.97+X93))/(DM93+DN93)+DH93)/2)/(1000*0.61365*EXP(17.502*X93/(240.97+X93))/(DM93+DN93)-DH93)</f>
        <v>0.18578262790154274</v>
      </c>
      <c r="U93">
        <f>1/((DB93+1)/(R93/1.6)+1/(S93/1.37)) + DB93/((DB93+1)/(R93/1.6) + DB93/(S93/1.37))</f>
        <v>0.11687936459415782</v>
      </c>
      <c r="V93">
        <f>(CW93*CZ93)</f>
        <v>203.42184264927766</v>
      </c>
      <c r="W93">
        <f>(DO93+(V93+2*0.95*0.0000000567*(((DO93+$B$8)+273)^4-(DO93+273)^4)-44100*K93)/(1.84*29.3*S93+8*0.95*0.0000000567*(DO93+273)^3))</f>
        <v>27.676250887466903</v>
      </c>
      <c r="X93">
        <f>($C$8*DP93+$D$8*DQ93+$E$8*W93)</f>
        <v>28.976199999999999</v>
      </c>
      <c r="Y93">
        <f>0.61365*EXP(17.502*X93/(240.97+X93))</f>
        <v>4.0162373157425177</v>
      </c>
      <c r="Z93">
        <f>(AA93/AB93*100)</f>
        <v>60.058367143381965</v>
      </c>
      <c r="AA93">
        <f>DH93*(DM93+DN93)/1000</f>
        <v>2.1902152802098804</v>
      </c>
      <c r="AB93">
        <f>0.61365*EXP(17.502*DO93/(240.97+DO93))</f>
        <v>3.6468112344463357</v>
      </c>
      <c r="AC93">
        <f>(Y93-DH93*(DM93+DN93)/1000)</f>
        <v>1.8260220355326373</v>
      </c>
      <c r="AD93">
        <f>(-K93*44100)</f>
        <v>-155.92760265111252</v>
      </c>
      <c r="AE93">
        <f>2*29.3*S93*0.92*(DO93-X93)</f>
        <v>-201.07050133940913</v>
      </c>
      <c r="AF93">
        <f>2*0.95*0.0000000567*(((DO93+$B$8)+273)^4-(X93+273)^4)</f>
        <v>-19.501189320169594</v>
      </c>
      <c r="AG93">
        <f>V93+AF93+AD93+AE93</f>
        <v>-173.07745066141359</v>
      </c>
      <c r="AH93">
        <v>0</v>
      </c>
      <c r="AI93">
        <v>0</v>
      </c>
      <c r="AJ93">
        <f>IF(AH93*$H$14&gt;=AL93,1,(AL93/(AL93-AH93*$H$14)))</f>
        <v>1</v>
      </c>
      <c r="AK93">
        <f>(AJ93-1)*100</f>
        <v>0</v>
      </c>
      <c r="AL93">
        <f>MAX(0,($B$14+$C$14*DT93)/(1+$D$14*DT93)*DM93/(DO93+273)*$E$14)</f>
        <v>52478.846192042241</v>
      </c>
      <c r="AM93" t="s">
        <v>424</v>
      </c>
      <c r="AN93">
        <v>0</v>
      </c>
      <c r="AO93">
        <v>0</v>
      </c>
      <c r="AP93">
        <v>0</v>
      </c>
      <c r="AQ93" t="e">
        <f>1-AO93/AP93</f>
        <v>#DIV/0!</v>
      </c>
      <c r="AR93">
        <v>-1</v>
      </c>
      <c r="AS93" t="s">
        <v>540</v>
      </c>
      <c r="AT93">
        <v>10174.4</v>
      </c>
      <c r="AU93">
        <v>967.47080769230763</v>
      </c>
      <c r="AV93">
        <v>1457.05394858762</v>
      </c>
      <c r="AW93">
        <f>1-AU93/AV93</f>
        <v>0.3360089318380316</v>
      </c>
      <c r="AX93">
        <v>0.5</v>
      </c>
      <c r="AY93">
        <f>CX93</f>
        <v>1059.6050998182784</v>
      </c>
      <c r="AZ93">
        <f>M93</f>
        <v>19.026848542747132</v>
      </c>
      <c r="BA93">
        <f>AW93*AX93*AY93</f>
        <v>178.01838888003527</v>
      </c>
      <c r="BB93">
        <f>(AZ93-AR93)/AY93</f>
        <v>1.8900294596715064E-2</v>
      </c>
      <c r="BC93">
        <f>(AP93-AV93)/AV93</f>
        <v>-1</v>
      </c>
      <c r="BD93" t="e">
        <f>AO93/(AQ93+AO93/AV93)</f>
        <v>#DIV/0!</v>
      </c>
      <c r="BE93" t="s">
        <v>424</v>
      </c>
      <c r="BF93">
        <v>0</v>
      </c>
      <c r="BG93" t="e">
        <f>IF(BF93&lt;&gt;0, BF93, BD93)</f>
        <v>#DIV/0!</v>
      </c>
      <c r="BH93" t="e">
        <f>1-BG93/AV93</f>
        <v>#DIV/0!</v>
      </c>
      <c r="BI93" t="e">
        <f>(AV93-AU93)/(AV93-BG93)</f>
        <v>#DIV/0!</v>
      </c>
      <c r="BJ93" t="e">
        <f>(AP93-AV93)/(AP93-BG93)</f>
        <v>#DIV/0!</v>
      </c>
      <c r="BK93">
        <f>(AV93-AU93)/(AV93-AO93)</f>
        <v>0.33600893183803154</v>
      </c>
      <c r="BL93" t="e">
        <f>(AP93-AV93)/(AP93-AO93)</f>
        <v>#DIV/0!</v>
      </c>
      <c r="BM93" t="e">
        <f>(BI93*BG93/AU93)</f>
        <v>#DIV/0!</v>
      </c>
      <c r="BN93" t="e">
        <f>(1-BM93)</f>
        <v>#DIV/0!</v>
      </c>
      <c r="BO93">
        <v>585</v>
      </c>
      <c r="BP93">
        <v>290.00000000000011</v>
      </c>
      <c r="BQ93">
        <v>1369.41</v>
      </c>
      <c r="BR93">
        <v>215</v>
      </c>
      <c r="BS93">
        <v>10174.4</v>
      </c>
      <c r="BT93">
        <v>1368.44</v>
      </c>
      <c r="BU93">
        <v>0.97</v>
      </c>
      <c r="BV93">
        <v>300.00000000000011</v>
      </c>
      <c r="BW93">
        <v>24.1</v>
      </c>
      <c r="BX93">
        <v>1457.05394858762</v>
      </c>
      <c r="BY93">
        <v>2.053926023404804</v>
      </c>
      <c r="BZ93">
        <v>-90.159293836730001</v>
      </c>
      <c r="CA93">
        <v>1.8452733214773971</v>
      </c>
      <c r="CB93">
        <v>0.98840704193304629</v>
      </c>
      <c r="CC93">
        <v>-7.3788113459399424E-3</v>
      </c>
      <c r="CD93">
        <v>289.99999999999989</v>
      </c>
      <c r="CE93">
        <v>1370.58</v>
      </c>
      <c r="CF93">
        <v>815</v>
      </c>
      <c r="CG93">
        <v>10150.799999999999</v>
      </c>
      <c r="CH93">
        <v>1368.23</v>
      </c>
      <c r="CI93">
        <v>2.35</v>
      </c>
      <c r="CW93">
        <f>$B$12*DU93+$C$12*DV93+$F$12*EG93*(1-EJ93)</f>
        <v>1260</v>
      </c>
      <c r="CX93">
        <f>CW93*CY93</f>
        <v>1059.6050998182784</v>
      </c>
      <c r="CY93">
        <f>($B$12*$D$10+$C$12*$D$10+$F$12*((ET93+EL93)/MAX(ET93+EL93+EU93, 0.1)*$I$10+EU93/MAX(ET93+EL93+EU93, 0.1)*$J$10))/($B$12+$C$12+$F$12)</f>
        <v>0.84095642842720508</v>
      </c>
      <c r="CZ93">
        <f>($B$12*$K$10+$C$12*$K$10+$F$12*((ET93+EL93)/MAX(ET93+EL93+EU93, 0.1)*$P$10+EU93/MAX(ET93+EL93+EU93, 0.1)*$Q$10))/($B$12+$C$12+$F$12)</f>
        <v>0.16144590686450608</v>
      </c>
      <c r="DA93">
        <v>6</v>
      </c>
      <c r="DB93">
        <v>0.5</v>
      </c>
      <c r="DC93" t="s">
        <v>426</v>
      </c>
      <c r="DD93">
        <v>2</v>
      </c>
      <c r="DE93">
        <v>1723155740.0999999</v>
      </c>
      <c r="DF93">
        <v>374.46600000000001</v>
      </c>
      <c r="DG93">
        <v>404.99299999999999</v>
      </c>
      <c r="DH93">
        <v>22.112400000000001</v>
      </c>
      <c r="DI93">
        <v>16.925899999999999</v>
      </c>
      <c r="DJ93">
        <v>376.99</v>
      </c>
      <c r="DK93">
        <v>22.0624</v>
      </c>
      <c r="DL93">
        <v>399.99099999999999</v>
      </c>
      <c r="DM93">
        <v>98.949200000000005</v>
      </c>
      <c r="DN93">
        <v>9.99887E-2</v>
      </c>
      <c r="DO93">
        <v>27.319199999999999</v>
      </c>
      <c r="DP93">
        <v>28.976199999999999</v>
      </c>
      <c r="DQ93">
        <v>999.9</v>
      </c>
      <c r="DR93">
        <v>0</v>
      </c>
      <c r="DS93">
        <v>0</v>
      </c>
      <c r="DT93">
        <v>10042.5</v>
      </c>
      <c r="DU93">
        <v>0</v>
      </c>
      <c r="DV93">
        <v>688.73599999999999</v>
      </c>
      <c r="DW93">
        <v>-30.507000000000001</v>
      </c>
      <c r="DX93">
        <v>382.95600000000002</v>
      </c>
      <c r="DY93">
        <v>411.96600000000001</v>
      </c>
      <c r="DZ93">
        <v>5.1912099999999999</v>
      </c>
      <c r="EA93">
        <v>404.99299999999999</v>
      </c>
      <c r="EB93">
        <v>16.925899999999999</v>
      </c>
      <c r="EC93">
        <v>2.1884700000000001</v>
      </c>
      <c r="ED93">
        <v>1.6748000000000001</v>
      </c>
      <c r="EE93">
        <v>18.8782</v>
      </c>
      <c r="EF93">
        <v>14.6648</v>
      </c>
      <c r="EG93">
        <v>1260</v>
      </c>
      <c r="EH93">
        <v>0.96799500000000005</v>
      </c>
      <c r="EI93">
        <v>3.2004999999999999E-2</v>
      </c>
      <c r="EJ93">
        <v>0</v>
      </c>
      <c r="EK93">
        <v>966.60500000000002</v>
      </c>
      <c r="EL93">
        <v>5.0001899999999999</v>
      </c>
      <c r="EM93">
        <v>18793</v>
      </c>
      <c r="EN93">
        <v>11254.9</v>
      </c>
      <c r="EO93">
        <v>47.936999999999998</v>
      </c>
      <c r="EP93">
        <v>51.25</v>
      </c>
      <c r="EQ93">
        <v>49.375</v>
      </c>
      <c r="ER93">
        <v>50.5</v>
      </c>
      <c r="ES93">
        <v>50.311999999999998</v>
      </c>
      <c r="ET93">
        <v>1214.83</v>
      </c>
      <c r="EU93">
        <v>40.17</v>
      </c>
      <c r="EV93">
        <v>0</v>
      </c>
      <c r="EW93">
        <v>614.29999995231628</v>
      </c>
      <c r="EX93">
        <v>0</v>
      </c>
      <c r="EY93">
        <v>967.47080769230763</v>
      </c>
      <c r="EZ93">
        <v>-2.969333325903265</v>
      </c>
      <c r="FA93">
        <v>7992.6529492537175</v>
      </c>
      <c r="FB93">
        <v>18153.142307692309</v>
      </c>
      <c r="FC93">
        <v>15</v>
      </c>
      <c r="FD93">
        <v>1723155764.5999999</v>
      </c>
      <c r="FE93" t="s">
        <v>541</v>
      </c>
      <c r="FF93">
        <v>1723155763.5999999</v>
      </c>
      <c r="FG93">
        <v>1723155764.5999999</v>
      </c>
      <c r="FH93">
        <v>26</v>
      </c>
      <c r="FI93">
        <v>-1.9E-2</v>
      </c>
      <c r="FJ93">
        <v>-5.0000000000000001E-3</v>
      </c>
      <c r="FK93">
        <v>-2.524</v>
      </c>
      <c r="FL93">
        <v>0.05</v>
      </c>
      <c r="FM93">
        <v>405</v>
      </c>
      <c r="FN93">
        <v>17</v>
      </c>
      <c r="FO93">
        <v>0.14000000000000001</v>
      </c>
      <c r="FP93">
        <v>0.02</v>
      </c>
      <c r="FQ93">
        <v>18.882853049883529</v>
      </c>
      <c r="FR93">
        <v>0.60376838542016642</v>
      </c>
      <c r="FS93">
        <v>9.2279506552041549E-2</v>
      </c>
      <c r="FT93">
        <v>1</v>
      </c>
      <c r="FY93">
        <v>0.1933509640022551</v>
      </c>
      <c r="FZ93">
        <v>-2.608729849837036E-3</v>
      </c>
      <c r="GA93">
        <v>8.483290340569286E-4</v>
      </c>
      <c r="GB93">
        <v>1</v>
      </c>
      <c r="GC93">
        <v>2</v>
      </c>
      <c r="GD93">
        <v>2</v>
      </c>
      <c r="GE93" t="s">
        <v>428</v>
      </c>
      <c r="GF93">
        <v>3.0019</v>
      </c>
      <c r="GG93">
        <v>2.63754</v>
      </c>
      <c r="GH93">
        <v>8.3640699999999998E-2</v>
      </c>
      <c r="GI93">
        <v>8.9851799999999996E-2</v>
      </c>
      <c r="GJ93">
        <v>0.101421</v>
      </c>
      <c r="GK93">
        <v>8.4337300000000004E-2</v>
      </c>
      <c r="GL93">
        <v>32359</v>
      </c>
      <c r="GM93">
        <v>27604.799999999999</v>
      </c>
      <c r="GN93">
        <v>30699.8</v>
      </c>
      <c r="GO93">
        <v>26521.1</v>
      </c>
      <c r="GP93">
        <v>38700.300000000003</v>
      </c>
      <c r="GQ93">
        <v>36559.199999999997</v>
      </c>
      <c r="GR93">
        <v>43097.2</v>
      </c>
      <c r="GS93">
        <v>40700.1</v>
      </c>
      <c r="GT93">
        <v>1.7645</v>
      </c>
      <c r="GU93">
        <v>2.02562</v>
      </c>
      <c r="GV93">
        <v>5.2943799999999999E-2</v>
      </c>
      <c r="GW93">
        <v>0</v>
      </c>
      <c r="GX93">
        <v>28.112500000000001</v>
      </c>
      <c r="GY93">
        <v>999.9</v>
      </c>
      <c r="GZ93">
        <v>46.2</v>
      </c>
      <c r="HA93">
        <v>34.5</v>
      </c>
      <c r="HB93">
        <v>25.6493</v>
      </c>
      <c r="HC93">
        <v>58.988300000000002</v>
      </c>
      <c r="HD93">
        <v>31.398199999999999</v>
      </c>
      <c r="HE93">
        <v>1</v>
      </c>
      <c r="HF93">
        <v>0.41114299999999998</v>
      </c>
      <c r="HG93">
        <v>4.7046999999999999</v>
      </c>
      <c r="HH93">
        <v>20.250599999999999</v>
      </c>
      <c r="HI93">
        <v>5.2352600000000002</v>
      </c>
      <c r="HJ93">
        <v>12.069800000000001</v>
      </c>
      <c r="HK93">
        <v>4.9701500000000003</v>
      </c>
      <c r="HL93">
        <v>3.2905500000000001</v>
      </c>
      <c r="HM93">
        <v>9999</v>
      </c>
      <c r="HN93">
        <v>9999</v>
      </c>
      <c r="HO93">
        <v>9999</v>
      </c>
      <c r="HP93">
        <v>338</v>
      </c>
      <c r="HQ93">
        <v>1.8734900000000001</v>
      </c>
      <c r="HR93">
        <v>1.8696600000000001</v>
      </c>
      <c r="HS93">
        <v>1.86815</v>
      </c>
      <c r="HT93">
        <v>1.8688400000000001</v>
      </c>
      <c r="HU93">
        <v>1.8642099999999999</v>
      </c>
      <c r="HV93">
        <v>1.8661099999999999</v>
      </c>
      <c r="HW93">
        <v>1.8655200000000001</v>
      </c>
      <c r="HX93">
        <v>1.8725000000000001</v>
      </c>
      <c r="HY93">
        <v>5</v>
      </c>
      <c r="HZ93">
        <v>0</v>
      </c>
      <c r="IA93">
        <v>0</v>
      </c>
      <c r="IB93">
        <v>0</v>
      </c>
      <c r="IC93" t="s">
        <v>429</v>
      </c>
      <c r="ID93" t="s">
        <v>430</v>
      </c>
      <c r="IE93" t="s">
        <v>431</v>
      </c>
      <c r="IF93" t="s">
        <v>431</v>
      </c>
      <c r="IG93" t="s">
        <v>431</v>
      </c>
      <c r="IH93" t="s">
        <v>431</v>
      </c>
      <c r="II93">
        <v>0</v>
      </c>
      <c r="IJ93">
        <v>100</v>
      </c>
      <c r="IK93">
        <v>100</v>
      </c>
      <c r="IL93">
        <v>-2.524</v>
      </c>
      <c r="IM93">
        <v>0.05</v>
      </c>
      <c r="IN93">
        <v>-2.5042999999999438</v>
      </c>
      <c r="IO93">
        <v>0</v>
      </c>
      <c r="IP93">
        <v>0</v>
      </c>
      <c r="IQ93">
        <v>0</v>
      </c>
      <c r="IR93">
        <v>5.4690476190476289E-2</v>
      </c>
      <c r="IS93">
        <v>0</v>
      </c>
      <c r="IT93">
        <v>0</v>
      </c>
      <c r="IU93">
        <v>0</v>
      </c>
      <c r="IV93">
        <v>-1</v>
      </c>
      <c r="IW93">
        <v>-1</v>
      </c>
      <c r="IX93">
        <v>-1</v>
      </c>
      <c r="IY93">
        <v>-1</v>
      </c>
      <c r="IZ93">
        <v>9.9</v>
      </c>
      <c r="JA93">
        <v>9.8000000000000007</v>
      </c>
      <c r="JB93">
        <v>0.98510699999999995</v>
      </c>
      <c r="JC93">
        <v>2.5585900000000001</v>
      </c>
      <c r="JD93">
        <v>1.64673</v>
      </c>
      <c r="JE93">
        <v>2.33521</v>
      </c>
      <c r="JF93">
        <v>1.5466299999999999</v>
      </c>
      <c r="JG93">
        <v>2.2875999999999999</v>
      </c>
      <c r="JH93">
        <v>37.602200000000003</v>
      </c>
      <c r="JI93">
        <v>13.5717</v>
      </c>
      <c r="JJ93">
        <v>18</v>
      </c>
      <c r="JK93">
        <v>396.37200000000001</v>
      </c>
      <c r="JL93">
        <v>648.07500000000005</v>
      </c>
      <c r="JM93">
        <v>21.953399999999998</v>
      </c>
      <c r="JN93">
        <v>32.478000000000002</v>
      </c>
      <c r="JO93">
        <v>30.000900000000001</v>
      </c>
      <c r="JP93">
        <v>32.3232</v>
      </c>
      <c r="JQ93">
        <v>32.313699999999997</v>
      </c>
      <c r="JR93">
        <v>19.711099999999998</v>
      </c>
      <c r="JS93">
        <v>35.550699999999999</v>
      </c>
      <c r="JT93">
        <v>0</v>
      </c>
      <c r="JU93">
        <v>21.988199999999999</v>
      </c>
      <c r="JV93">
        <v>405</v>
      </c>
      <c r="JW93">
        <v>16.837399999999999</v>
      </c>
      <c r="JX93">
        <v>98.280199999999994</v>
      </c>
      <c r="JY93">
        <v>96.021000000000001</v>
      </c>
    </row>
    <row r="94" spans="1:285" x14ac:dyDescent="0.35">
      <c r="A94">
        <v>16</v>
      </c>
      <c r="B94">
        <v>1723156123.5999999</v>
      </c>
      <c r="C94">
        <v>31099.599999904629</v>
      </c>
      <c r="D94" t="s">
        <v>542</v>
      </c>
      <c r="E94" t="s">
        <v>543</v>
      </c>
      <c r="F94" t="s">
        <v>420</v>
      </c>
      <c r="G94" t="s">
        <v>539</v>
      </c>
      <c r="H94" t="s">
        <v>434</v>
      </c>
      <c r="I94" t="s">
        <v>423</v>
      </c>
      <c r="J94">
        <v>1723156123.5999999</v>
      </c>
      <c r="K94">
        <f>(L94)/1000</f>
        <v>2.4257404834376671E-3</v>
      </c>
      <c r="L94">
        <f>1000*DL94*AJ94*(DH94-DI94)/(100*DA94*(1000-AJ94*DH94))</f>
        <v>2.425740483437667</v>
      </c>
      <c r="M94">
        <f>DL94*AJ94*(DG94-DF94*(1000-AJ94*DI94)/(1000-AJ94*DH94))/(100*DA94)</f>
        <v>16.204696232594031</v>
      </c>
      <c r="N94">
        <f>DF94 - IF(AJ94&gt;1, M94*DA94*100/(AL94), 0)</f>
        <v>379.29599999999999</v>
      </c>
      <c r="O94">
        <f>((U94-K94/2)*N94-M94)/(U94+K94/2)</f>
        <v>162.4175397576706</v>
      </c>
      <c r="P94">
        <f>O94*(DM94+DN94)/1000</f>
        <v>16.086937430694263</v>
      </c>
      <c r="Q94">
        <f>(DF94 - IF(AJ94&gt;1, M94*DA94*100/(AL94), 0))*(DM94+DN94)/1000</f>
        <v>37.568054711433604</v>
      </c>
      <c r="R94">
        <f>2/((1/T94-1/S94)+SIGN(T94)*SQRT((1/T94-1/S94)*(1/T94-1/S94) + 4*DB94/((DB94+1)*(DB94+1))*(2*1/T94*1/S94-1/S94*1/S94)))</f>
        <v>0.12775419389039264</v>
      </c>
      <c r="S94">
        <f>IF(LEFT(DC94,1)&lt;&gt;"0",IF(LEFT(DC94,1)="1",3,DD94),$D$4+$E$4*(DT94*DM94/($K$4*1000))+$F$4*(DT94*DM94/($K$4*1000))*MAX(MIN(DA94,$J$4),$I$4)*MAX(MIN(DA94,$J$4),$I$4)+$G$4*MAX(MIN(DA94,$J$4),$I$4)*(DT94*DM94/($K$4*1000))+$H$4*(DT94*DM94/($K$4*1000))*(DT94*DM94/($K$4*1000)))</f>
        <v>2.2462075829851398</v>
      </c>
      <c r="T94">
        <f>K94*(1000-(1000*0.61365*EXP(17.502*X94/(240.97+X94))/(DM94+DN94)+DH94)/2)/(1000*0.61365*EXP(17.502*X94/(240.97+X94))/(DM94+DN94)-DH94)</f>
        <v>0.12385047633721205</v>
      </c>
      <c r="U94">
        <f>1/((DB94+1)/(R94/1.6)+1/(S94/1.37)) + DB94/((DB94+1)/(R94/1.6) + DB94/(S94/1.37))</f>
        <v>7.7747344967599885E-2</v>
      </c>
      <c r="V94">
        <f>(CW94*CZ94)</f>
        <v>203.42184264927766</v>
      </c>
      <c r="W94">
        <f>(DO94+(V94+2*0.95*0.0000000567*(((DO94+$B$8)+273)^4-(DO94+273)^4)-44100*K94)/(1.84*29.3*S94+8*0.95*0.0000000567*(DO94+273)^3))</f>
        <v>27.738117821044831</v>
      </c>
      <c r="X94">
        <f>($C$8*DP94+$D$8*DQ94+$E$8*W94)</f>
        <v>29.025700000000001</v>
      </c>
      <c r="Y94">
        <f>0.61365*EXP(17.502*X94/(240.97+X94))</f>
        <v>4.0277576023855879</v>
      </c>
      <c r="Z94">
        <f>(AA94/AB94*100)</f>
        <v>59.982090315948092</v>
      </c>
      <c r="AA94">
        <f>DH94*(DM94+DN94)/1000</f>
        <v>2.1483052631191804</v>
      </c>
      <c r="AB94">
        <f>0.61365*EXP(17.502*DO94/(240.97+DO94))</f>
        <v>3.58157785399484</v>
      </c>
      <c r="AC94">
        <f>(Y94-DH94*(DM94+DN94)/1000)</f>
        <v>1.8794523392664075</v>
      </c>
      <c r="AD94">
        <f>(-K94*44100)</f>
        <v>-106.97515531960111</v>
      </c>
      <c r="AE94">
        <f>2*29.3*S94*0.92*(DO94-X94)</f>
        <v>-243.91467154142688</v>
      </c>
      <c r="AF94">
        <f>2*0.95*0.0000000567*(((DO94+$B$8)+273)^4-(X94+273)^4)</f>
        <v>-23.674678970728273</v>
      </c>
      <c r="AG94">
        <f>V94+AF94+AD94+AE94</f>
        <v>-171.1426631824786</v>
      </c>
      <c r="AH94">
        <v>0</v>
      </c>
      <c r="AI94">
        <v>0</v>
      </c>
      <c r="AJ94">
        <f>IF(AH94*$H$14&gt;=AL94,1,(AL94/(AL94-AH94*$H$14)))</f>
        <v>1</v>
      </c>
      <c r="AK94">
        <f>(AJ94-1)*100</f>
        <v>0</v>
      </c>
      <c r="AL94">
        <f>MAX(0,($B$14+$C$14*DT94)/(1+$D$14*DT94)*DM94/(DO94+273)*$E$14)</f>
        <v>52381.029842996606</v>
      </c>
      <c r="AM94" t="s">
        <v>424</v>
      </c>
      <c r="AN94">
        <v>0</v>
      </c>
      <c r="AO94">
        <v>0</v>
      </c>
      <c r="AP94">
        <v>0</v>
      </c>
      <c r="AQ94" t="e">
        <f>1-AO94/AP94</f>
        <v>#DIV/0!</v>
      </c>
      <c r="AR94">
        <v>-1</v>
      </c>
      <c r="AS94" t="s">
        <v>544</v>
      </c>
      <c r="AT94">
        <v>10141.9</v>
      </c>
      <c r="AU94">
        <v>906.28348000000017</v>
      </c>
      <c r="AV94">
        <v>1362.4848652880521</v>
      </c>
      <c r="AW94">
        <f>1-AU94/AV94</f>
        <v>0.33483042411014474</v>
      </c>
      <c r="AX94">
        <v>0.5</v>
      </c>
      <c r="AY94">
        <f>CX94</f>
        <v>1059.6050998182784</v>
      </c>
      <c r="AZ94">
        <f>M94</f>
        <v>16.204696232594031</v>
      </c>
      <c r="BA94">
        <f>AW94*AX94*AY94</f>
        <v>177.3940124807132</v>
      </c>
      <c r="BB94">
        <f>(AZ94-AR94)/AY94</f>
        <v>1.6236894514328616E-2</v>
      </c>
      <c r="BC94">
        <f>(AP94-AV94)/AV94</f>
        <v>-1</v>
      </c>
      <c r="BD94" t="e">
        <f>AO94/(AQ94+AO94/AV94)</f>
        <v>#DIV/0!</v>
      </c>
      <c r="BE94" t="s">
        <v>424</v>
      </c>
      <c r="BF94">
        <v>0</v>
      </c>
      <c r="BG94" t="e">
        <f>IF(BF94&lt;&gt;0, BF94, BD94)</f>
        <v>#DIV/0!</v>
      </c>
      <c r="BH94" t="e">
        <f>1-BG94/AV94</f>
        <v>#DIV/0!</v>
      </c>
      <c r="BI94" t="e">
        <f>(AV94-AU94)/(AV94-BG94)</f>
        <v>#DIV/0!</v>
      </c>
      <c r="BJ94" t="e">
        <f>(AP94-AV94)/(AP94-BG94)</f>
        <v>#DIV/0!</v>
      </c>
      <c r="BK94">
        <f>(AV94-AU94)/(AV94-AO94)</f>
        <v>0.33483042411014474</v>
      </c>
      <c r="BL94" t="e">
        <f>(AP94-AV94)/(AP94-AO94)</f>
        <v>#DIV/0!</v>
      </c>
      <c r="BM94" t="e">
        <f>(BI94*BG94/AU94)</f>
        <v>#DIV/0!</v>
      </c>
      <c r="BN94" t="e">
        <f>(1-BM94)</f>
        <v>#DIV/0!</v>
      </c>
      <c r="BO94">
        <v>586</v>
      </c>
      <c r="BP94">
        <v>290.00000000000011</v>
      </c>
      <c r="BQ94">
        <v>1286.31</v>
      </c>
      <c r="BR94">
        <v>295</v>
      </c>
      <c r="BS94">
        <v>10141.9</v>
      </c>
      <c r="BT94">
        <v>1285.6099999999999</v>
      </c>
      <c r="BU94">
        <v>0.7</v>
      </c>
      <c r="BV94">
        <v>300.00000000000011</v>
      </c>
      <c r="BW94">
        <v>24.1</v>
      </c>
      <c r="BX94">
        <v>1362.4848652880521</v>
      </c>
      <c r="BY94">
        <v>2.248578302091881</v>
      </c>
      <c r="BZ94">
        <v>-77.965777244215062</v>
      </c>
      <c r="CA94">
        <v>2.0150407415545759</v>
      </c>
      <c r="CB94">
        <v>0.98164011459435574</v>
      </c>
      <c r="CC94">
        <v>-7.3595103448275854E-3</v>
      </c>
      <c r="CD94">
        <v>289.99999999999989</v>
      </c>
      <c r="CE94">
        <v>1299.77</v>
      </c>
      <c r="CF94">
        <v>845</v>
      </c>
      <c r="CG94">
        <v>10124.299999999999</v>
      </c>
      <c r="CH94">
        <v>1285.48</v>
      </c>
      <c r="CI94">
        <v>14.29</v>
      </c>
      <c r="CW94">
        <f>$B$12*DU94+$C$12*DV94+$F$12*EG94*(1-EJ94)</f>
        <v>1260</v>
      </c>
      <c r="CX94">
        <f>CW94*CY94</f>
        <v>1059.6050998182784</v>
      </c>
      <c r="CY94">
        <f>($B$12*$D$10+$C$12*$D$10+$F$12*((ET94+EL94)/MAX(ET94+EL94+EU94, 0.1)*$I$10+EU94/MAX(ET94+EL94+EU94, 0.1)*$J$10))/($B$12+$C$12+$F$12)</f>
        <v>0.84095642842720508</v>
      </c>
      <c r="CZ94">
        <f>($B$12*$K$10+$C$12*$K$10+$F$12*((ET94+EL94)/MAX(ET94+EL94+EU94, 0.1)*$P$10+EU94/MAX(ET94+EL94+EU94, 0.1)*$Q$10))/($B$12+$C$12+$F$12)</f>
        <v>0.16144590686450608</v>
      </c>
      <c r="DA94">
        <v>6</v>
      </c>
      <c r="DB94">
        <v>0.5</v>
      </c>
      <c r="DC94" t="s">
        <v>426</v>
      </c>
      <c r="DD94">
        <v>2</v>
      </c>
      <c r="DE94">
        <v>1723156123.5999999</v>
      </c>
      <c r="DF94">
        <v>379.29599999999999</v>
      </c>
      <c r="DG94">
        <v>404.98899999999998</v>
      </c>
      <c r="DH94">
        <v>21.689800000000002</v>
      </c>
      <c r="DI94">
        <v>18.129300000000001</v>
      </c>
      <c r="DJ94">
        <v>381.83499999999998</v>
      </c>
      <c r="DK94">
        <v>21.626799999999999</v>
      </c>
      <c r="DL94">
        <v>399.90899999999999</v>
      </c>
      <c r="DM94">
        <v>98.946899999999999</v>
      </c>
      <c r="DN94">
        <v>9.9899100000000005E-2</v>
      </c>
      <c r="DO94">
        <v>27.011500000000002</v>
      </c>
      <c r="DP94">
        <v>29.025700000000001</v>
      </c>
      <c r="DQ94">
        <v>999.9</v>
      </c>
      <c r="DR94">
        <v>0</v>
      </c>
      <c r="DS94">
        <v>0</v>
      </c>
      <c r="DT94">
        <v>10012.5</v>
      </c>
      <c r="DU94">
        <v>0</v>
      </c>
      <c r="DV94">
        <v>677.63800000000003</v>
      </c>
      <c r="DW94">
        <v>-25.677800000000001</v>
      </c>
      <c r="DX94">
        <v>387.71499999999997</v>
      </c>
      <c r="DY94">
        <v>412.46699999999998</v>
      </c>
      <c r="DZ94">
        <v>3.54718</v>
      </c>
      <c r="EA94">
        <v>404.98899999999998</v>
      </c>
      <c r="EB94">
        <v>18.129300000000001</v>
      </c>
      <c r="EC94">
        <v>2.1448200000000002</v>
      </c>
      <c r="ED94">
        <v>1.7938400000000001</v>
      </c>
      <c r="EE94">
        <v>18.556000000000001</v>
      </c>
      <c r="EF94">
        <v>15.7332</v>
      </c>
      <c r="EG94">
        <v>1260</v>
      </c>
      <c r="EH94">
        <v>0.96799500000000005</v>
      </c>
      <c r="EI94">
        <v>3.20048E-2</v>
      </c>
      <c r="EJ94">
        <v>0</v>
      </c>
      <c r="EK94">
        <v>905.23599999999999</v>
      </c>
      <c r="EL94">
        <v>5.0001899999999999</v>
      </c>
      <c r="EM94">
        <v>17171.400000000001</v>
      </c>
      <c r="EN94">
        <v>11254.8</v>
      </c>
      <c r="EO94">
        <v>47.811999999999998</v>
      </c>
      <c r="EP94">
        <v>51.125</v>
      </c>
      <c r="EQ94">
        <v>49.125</v>
      </c>
      <c r="ER94">
        <v>50.375</v>
      </c>
      <c r="ES94">
        <v>50.061999999999998</v>
      </c>
      <c r="ET94">
        <v>1214.83</v>
      </c>
      <c r="EU94">
        <v>40.17</v>
      </c>
      <c r="EV94">
        <v>0</v>
      </c>
      <c r="EW94">
        <v>383.09999990463263</v>
      </c>
      <c r="EX94">
        <v>0</v>
      </c>
      <c r="EY94">
        <v>906.28348000000017</v>
      </c>
      <c r="EZ94">
        <v>-8.8223076825042845</v>
      </c>
      <c r="FA94">
        <v>-519.40769081732435</v>
      </c>
      <c r="FB94">
        <v>17236.02</v>
      </c>
      <c r="FC94">
        <v>15</v>
      </c>
      <c r="FD94">
        <v>1723156150.0999999</v>
      </c>
      <c r="FE94" t="s">
        <v>545</v>
      </c>
      <c r="FF94">
        <v>1723156145.0999999</v>
      </c>
      <c r="FG94">
        <v>1723156150.0999999</v>
      </c>
      <c r="FH94">
        <v>27</v>
      </c>
      <c r="FI94">
        <v>-1.4999999999999999E-2</v>
      </c>
      <c r="FJ94">
        <v>1.2999999999999999E-2</v>
      </c>
      <c r="FK94">
        <v>-2.5390000000000001</v>
      </c>
      <c r="FL94">
        <v>6.3E-2</v>
      </c>
      <c r="FM94">
        <v>405</v>
      </c>
      <c r="FN94">
        <v>18</v>
      </c>
      <c r="FO94">
        <v>0.1</v>
      </c>
      <c r="FP94">
        <v>0.02</v>
      </c>
      <c r="FQ94">
        <v>16.471360440811111</v>
      </c>
      <c r="FR94">
        <v>-1.0400964248121121</v>
      </c>
      <c r="FS94">
        <v>0.15098064379800361</v>
      </c>
      <c r="FT94">
        <v>1</v>
      </c>
      <c r="FY94">
        <v>0.1256647628851956</v>
      </c>
      <c r="FZ94">
        <v>2.7077366156227321E-2</v>
      </c>
      <c r="GA94">
        <v>4.297819818391363E-3</v>
      </c>
      <c r="GB94">
        <v>1</v>
      </c>
      <c r="GC94">
        <v>2</v>
      </c>
      <c r="GD94">
        <v>2</v>
      </c>
      <c r="GE94" t="s">
        <v>428</v>
      </c>
      <c r="GF94">
        <v>3.0018699999999998</v>
      </c>
      <c r="GG94">
        <v>2.6374499999999999</v>
      </c>
      <c r="GH94">
        <v>8.4249400000000002E-2</v>
      </c>
      <c r="GI94">
        <v>8.9622099999999996E-2</v>
      </c>
      <c r="GJ94">
        <v>9.9710800000000002E-2</v>
      </c>
      <c r="GK94">
        <v>8.8522400000000001E-2</v>
      </c>
      <c r="GL94">
        <v>32269.599999999999</v>
      </c>
      <c r="GM94">
        <v>27568.5</v>
      </c>
      <c r="GN94">
        <v>30638.2</v>
      </c>
      <c r="GO94">
        <v>26483.200000000001</v>
      </c>
      <c r="GP94">
        <v>38702.5</v>
      </c>
      <c r="GQ94">
        <v>36344.1</v>
      </c>
      <c r="GR94">
        <v>43016.1</v>
      </c>
      <c r="GS94">
        <v>40647.4</v>
      </c>
      <c r="GT94">
        <v>1.75478</v>
      </c>
      <c r="GU94">
        <v>2.0119799999999999</v>
      </c>
      <c r="GV94">
        <v>5.6922399999999998E-2</v>
      </c>
      <c r="GW94">
        <v>0</v>
      </c>
      <c r="GX94">
        <v>28.097200000000001</v>
      </c>
      <c r="GY94">
        <v>999.9</v>
      </c>
      <c r="GZ94">
        <v>46.3</v>
      </c>
      <c r="HA94">
        <v>34.6</v>
      </c>
      <c r="HB94">
        <v>25.853200000000001</v>
      </c>
      <c r="HC94">
        <v>59.238300000000002</v>
      </c>
      <c r="HD94">
        <v>30.8734</v>
      </c>
      <c r="HE94">
        <v>1</v>
      </c>
      <c r="HF94">
        <v>0.49369200000000002</v>
      </c>
      <c r="HG94">
        <v>5.6182400000000001</v>
      </c>
      <c r="HH94">
        <v>20.2211</v>
      </c>
      <c r="HI94">
        <v>5.2352600000000002</v>
      </c>
      <c r="HJ94">
        <v>12.069800000000001</v>
      </c>
      <c r="HK94">
        <v>4.9697500000000003</v>
      </c>
      <c r="HL94">
        <v>3.2904499999999999</v>
      </c>
      <c r="HM94">
        <v>9999</v>
      </c>
      <c r="HN94">
        <v>9999</v>
      </c>
      <c r="HO94">
        <v>9999</v>
      </c>
      <c r="HP94">
        <v>338.1</v>
      </c>
      <c r="HQ94">
        <v>1.87347</v>
      </c>
      <c r="HR94">
        <v>1.8696600000000001</v>
      </c>
      <c r="HS94">
        <v>1.8682000000000001</v>
      </c>
      <c r="HT94">
        <v>1.8688499999999999</v>
      </c>
      <c r="HU94">
        <v>1.8642000000000001</v>
      </c>
      <c r="HV94">
        <v>1.86608</v>
      </c>
      <c r="HW94">
        <v>1.8655200000000001</v>
      </c>
      <c r="HX94">
        <v>1.8724799999999999</v>
      </c>
      <c r="HY94">
        <v>5</v>
      </c>
      <c r="HZ94">
        <v>0</v>
      </c>
      <c r="IA94">
        <v>0</v>
      </c>
      <c r="IB94">
        <v>0</v>
      </c>
      <c r="IC94" t="s">
        <v>429</v>
      </c>
      <c r="ID94" t="s">
        <v>430</v>
      </c>
      <c r="IE94" t="s">
        <v>431</v>
      </c>
      <c r="IF94" t="s">
        <v>431</v>
      </c>
      <c r="IG94" t="s">
        <v>431</v>
      </c>
      <c r="IH94" t="s">
        <v>431</v>
      </c>
      <c r="II94">
        <v>0</v>
      </c>
      <c r="IJ94">
        <v>100</v>
      </c>
      <c r="IK94">
        <v>100</v>
      </c>
      <c r="IL94">
        <v>-2.5390000000000001</v>
      </c>
      <c r="IM94">
        <v>6.3E-2</v>
      </c>
      <c r="IN94">
        <v>-2.523857142857139</v>
      </c>
      <c r="IO94">
        <v>0</v>
      </c>
      <c r="IP94">
        <v>0</v>
      </c>
      <c r="IQ94">
        <v>0</v>
      </c>
      <c r="IR94">
        <v>4.962857142857402E-2</v>
      </c>
      <c r="IS94">
        <v>0</v>
      </c>
      <c r="IT94">
        <v>0</v>
      </c>
      <c r="IU94">
        <v>0</v>
      </c>
      <c r="IV94">
        <v>-1</v>
      </c>
      <c r="IW94">
        <v>-1</v>
      </c>
      <c r="IX94">
        <v>-1</v>
      </c>
      <c r="IY94">
        <v>-1</v>
      </c>
      <c r="IZ94">
        <v>6</v>
      </c>
      <c r="JA94">
        <v>6</v>
      </c>
      <c r="JB94">
        <v>0.98632799999999998</v>
      </c>
      <c r="JC94">
        <v>2.5500500000000001</v>
      </c>
      <c r="JD94">
        <v>1.64673</v>
      </c>
      <c r="JE94">
        <v>2.33521</v>
      </c>
      <c r="JF94">
        <v>1.5466299999999999</v>
      </c>
      <c r="JG94">
        <v>2.3938000000000001</v>
      </c>
      <c r="JH94">
        <v>37.892099999999999</v>
      </c>
      <c r="JI94">
        <v>13.440300000000001</v>
      </c>
      <c r="JJ94">
        <v>18</v>
      </c>
      <c r="JK94">
        <v>397.03500000000003</v>
      </c>
      <c r="JL94">
        <v>647.62400000000002</v>
      </c>
      <c r="JM94">
        <v>21.174099999999999</v>
      </c>
      <c r="JN94">
        <v>33.427900000000001</v>
      </c>
      <c r="JO94">
        <v>30.0015</v>
      </c>
      <c r="JP94">
        <v>33.367600000000003</v>
      </c>
      <c r="JQ94">
        <v>33.365400000000001</v>
      </c>
      <c r="JR94">
        <v>19.729600000000001</v>
      </c>
      <c r="JS94">
        <v>32.287100000000002</v>
      </c>
      <c r="JT94">
        <v>0</v>
      </c>
      <c r="JU94">
        <v>21.147200000000002</v>
      </c>
      <c r="JV94">
        <v>405</v>
      </c>
      <c r="JW94">
        <v>18.180099999999999</v>
      </c>
      <c r="JX94">
        <v>98.090100000000007</v>
      </c>
      <c r="JY94">
        <v>95.891599999999997</v>
      </c>
    </row>
    <row r="95" spans="1:285" x14ac:dyDescent="0.35">
      <c r="A95">
        <v>16</v>
      </c>
      <c r="B95">
        <v>1723156573.0999999</v>
      </c>
      <c r="C95">
        <v>31549.099999904629</v>
      </c>
      <c r="D95" t="s">
        <v>546</v>
      </c>
      <c r="E95" t="s">
        <v>547</v>
      </c>
      <c r="F95" t="s">
        <v>420</v>
      </c>
      <c r="G95" t="s">
        <v>448</v>
      </c>
      <c r="H95" t="s">
        <v>422</v>
      </c>
      <c r="I95" t="s">
        <v>423</v>
      </c>
      <c r="J95">
        <v>1723156573.0999999</v>
      </c>
      <c r="K95">
        <f>(L95)/1000</f>
        <v>1.6354574539520334E-3</v>
      </c>
      <c r="L95">
        <f>1000*DL95*AJ95*(DH95-DI95)/(100*DA95*(1000-AJ95*DH95))</f>
        <v>1.6354574539520335</v>
      </c>
      <c r="M95">
        <f>DL95*AJ95*(DG95-DF95*(1000-AJ95*DI95)/(1000-AJ95*DH95))/(100*DA95)</f>
        <v>9.6668603241072937</v>
      </c>
      <c r="N95">
        <f>DF95 - IF(AJ95&gt;1, M95*DA95*100/(AL95), 0)</f>
        <v>389.553</v>
      </c>
      <c r="O95">
        <f>((U95-K95/2)*N95-M95)/(U95+K95/2)</f>
        <v>198.85457150921215</v>
      </c>
      <c r="P95">
        <f>O95*(DM95+DN95)/1000</f>
        <v>19.700561891935546</v>
      </c>
      <c r="Q95">
        <f>(DF95 - IF(AJ95&gt;1, M95*DA95*100/(AL95), 0))*(DM95+DN95)/1000</f>
        <v>38.593093075225802</v>
      </c>
      <c r="R95">
        <f>2/((1/T95-1/S95)+SIGN(T95)*SQRT((1/T95-1/S95)*(1/T95-1/S95) + 4*DB95/((DB95+1)*(DB95+1))*(2*1/T95*1/S95-1/S95*1/S95)))</f>
        <v>8.6709384633073747E-2</v>
      </c>
      <c r="S95">
        <f>IF(LEFT(DC95,1)&lt;&gt;"0",IF(LEFT(DC95,1)="1",3,DD95),$D$4+$E$4*(DT95*DM95/($K$4*1000))+$F$4*(DT95*DM95/($K$4*1000))*MAX(MIN(DA95,$J$4),$I$4)*MAX(MIN(DA95,$J$4),$I$4)+$G$4*MAX(MIN(DA95,$J$4),$I$4)*(DT95*DM95/($K$4*1000))+$H$4*(DT95*DM95/($K$4*1000))*(DT95*DM95/($K$4*1000)))</f>
        <v>2.2402640594748044</v>
      </c>
      <c r="T95">
        <f>K95*(1000-(1000*0.61365*EXP(17.502*X95/(240.97+X95))/(DM95+DN95)+DH95)/2)/(1000*0.61365*EXP(17.502*X95/(240.97+X95))/(DM95+DN95)-DH95)</f>
        <v>8.4887162431964425E-2</v>
      </c>
      <c r="U95">
        <f>1/((DB95+1)/(R95/1.6)+1/(S95/1.37)) + DB95/((DB95+1)/(R95/1.6) + DB95/(S95/1.37))</f>
        <v>5.3215006430904044E-2</v>
      </c>
      <c r="V95">
        <f>(CW95*CZ95)</f>
        <v>203.3979026492359</v>
      </c>
      <c r="W95">
        <f>(DO95+(V95+2*0.95*0.0000000567*(((DO95+$B$8)+273)^4-(DO95+273)^4)-44100*K95)/(1.84*29.3*S95+8*0.95*0.0000000567*(DO95+273)^3))</f>
        <v>28.195329783608308</v>
      </c>
      <c r="X95">
        <f>($C$8*DP95+$D$8*DQ95+$E$8*W95)</f>
        <v>28.978000000000002</v>
      </c>
      <c r="Y95">
        <f>0.61365*EXP(17.502*X95/(240.97+X95))</f>
        <v>4.0166557312944677</v>
      </c>
      <c r="Z95">
        <f>(AA95/AB95*100)</f>
        <v>59.838325336635357</v>
      </c>
      <c r="AA95">
        <f>DH95*(DM95+DN95)/1000</f>
        <v>2.1675172470899597</v>
      </c>
      <c r="AB95">
        <f>0.61365*EXP(17.502*DO95/(240.97+DO95))</f>
        <v>3.6222892851630681</v>
      </c>
      <c r="AC95">
        <f>(Y95-DH95*(DM95+DN95)/1000)</f>
        <v>1.849138484204508</v>
      </c>
      <c r="AD95">
        <f>(-K95*44100)</f>
        <v>-72.123673719284668</v>
      </c>
      <c r="AE95">
        <f>2*29.3*S95*0.92*(DO95-X95)</f>
        <v>-214.24652602699837</v>
      </c>
      <c r="AF95">
        <f>2*0.95*0.0000000567*(((DO95+$B$8)+273)^4-(X95+273)^4)</f>
        <v>-20.865225954062378</v>
      </c>
      <c r="AG95">
        <f>V95+AF95+AD95+AE95</f>
        <v>-103.8375230511095</v>
      </c>
      <c r="AH95">
        <v>0</v>
      </c>
      <c r="AI95">
        <v>0</v>
      </c>
      <c r="AJ95">
        <f>IF(AH95*$H$14&gt;=AL95,1,(AL95/(AL95-AH95*$H$14)))</f>
        <v>1</v>
      </c>
      <c r="AK95">
        <f>(AJ95-1)*100</f>
        <v>0</v>
      </c>
      <c r="AL95">
        <f>MAX(0,($B$14+$C$14*DT95)/(1+$D$14*DT95)*DM95/(DO95+273)*$E$14)</f>
        <v>52152.846340304852</v>
      </c>
      <c r="AM95" t="s">
        <v>424</v>
      </c>
      <c r="AN95">
        <v>0</v>
      </c>
      <c r="AO95">
        <v>0</v>
      </c>
      <c r="AP95">
        <v>0</v>
      </c>
      <c r="AQ95" t="e">
        <f>1-AO95/AP95</f>
        <v>#DIV/0!</v>
      </c>
      <c r="AR95">
        <v>-1</v>
      </c>
      <c r="AS95" t="s">
        <v>548</v>
      </c>
      <c r="AT95">
        <v>10229</v>
      </c>
      <c r="AU95">
        <v>940.55579999999998</v>
      </c>
      <c r="AV95">
        <v>1309.7182565228229</v>
      </c>
      <c r="AW95">
        <f>1-AU95/AV95</f>
        <v>0.2818640228035868</v>
      </c>
      <c r="AX95">
        <v>0.5</v>
      </c>
      <c r="AY95">
        <f>CX95</f>
        <v>1059.4790998182568</v>
      </c>
      <c r="AZ95">
        <f>M95</f>
        <v>9.6668603241072937</v>
      </c>
      <c r="BA95">
        <f>AW95*AX95*AY95</f>
        <v>149.31452057554839</v>
      </c>
      <c r="BB95">
        <f>(AZ95-AR95)/AY95</f>
        <v>1.0068023357834136E-2</v>
      </c>
      <c r="BC95">
        <f>(AP95-AV95)/AV95</f>
        <v>-1</v>
      </c>
      <c r="BD95" t="e">
        <f>AO95/(AQ95+AO95/AV95)</f>
        <v>#DIV/0!</v>
      </c>
      <c r="BE95" t="s">
        <v>424</v>
      </c>
      <c r="BF95">
        <v>0</v>
      </c>
      <c r="BG95" t="e">
        <f>IF(BF95&lt;&gt;0, BF95, BD95)</f>
        <v>#DIV/0!</v>
      </c>
      <c r="BH95" t="e">
        <f>1-BG95/AV95</f>
        <v>#DIV/0!</v>
      </c>
      <c r="BI95" t="e">
        <f>(AV95-AU95)/(AV95-BG95)</f>
        <v>#DIV/0!</v>
      </c>
      <c r="BJ95" t="e">
        <f>(AP95-AV95)/(AP95-BG95)</f>
        <v>#DIV/0!</v>
      </c>
      <c r="BK95">
        <f>(AV95-AU95)/(AV95-AO95)</f>
        <v>0.2818640228035868</v>
      </c>
      <c r="BL95" t="e">
        <f>(AP95-AV95)/(AP95-AO95)</f>
        <v>#DIV/0!</v>
      </c>
      <c r="BM95" t="e">
        <f>(BI95*BG95/AU95)</f>
        <v>#DIV/0!</v>
      </c>
      <c r="BN95" t="e">
        <f>(1-BM95)</f>
        <v>#DIV/0!</v>
      </c>
      <c r="BO95">
        <v>587</v>
      </c>
      <c r="BP95">
        <v>290.00000000000011</v>
      </c>
      <c r="BQ95">
        <v>1251.01</v>
      </c>
      <c r="BR95">
        <v>215</v>
      </c>
      <c r="BS95">
        <v>10229</v>
      </c>
      <c r="BT95">
        <v>1248.7</v>
      </c>
      <c r="BU95">
        <v>2.31</v>
      </c>
      <c r="BV95">
        <v>300.00000000000011</v>
      </c>
      <c r="BW95">
        <v>24</v>
      </c>
      <c r="BX95">
        <v>1309.7182565228229</v>
      </c>
      <c r="BY95">
        <v>1.563681395931112</v>
      </c>
      <c r="BZ95">
        <v>-62.414619724352598</v>
      </c>
      <c r="CA95">
        <v>1.412470014664047</v>
      </c>
      <c r="CB95">
        <v>0.98586289868037158</v>
      </c>
      <c r="CC95">
        <v>-7.4179443826473922E-3</v>
      </c>
      <c r="CD95">
        <v>289.99999999999989</v>
      </c>
      <c r="CE95">
        <v>1262.58</v>
      </c>
      <c r="CF95">
        <v>895</v>
      </c>
      <c r="CG95">
        <v>10205</v>
      </c>
      <c r="CH95">
        <v>1248.56</v>
      </c>
      <c r="CI95">
        <v>14.02</v>
      </c>
      <c r="CW95">
        <f>$B$12*DU95+$C$12*DV95+$F$12*EG95*(1-EJ95)</f>
        <v>1259.8499999999999</v>
      </c>
      <c r="CX95">
        <f>CW95*CY95</f>
        <v>1059.4790998182568</v>
      </c>
      <c r="CY95">
        <f>($B$12*$D$10+$C$12*$D$10+$F$12*((ET95+EL95)/MAX(ET95+EL95+EU95, 0.1)*$I$10+EU95/MAX(ET95+EL95+EU95, 0.1)*$J$10))/($B$12+$C$12+$F$12)</f>
        <v>0.84095654230127148</v>
      </c>
      <c r="CZ95">
        <f>($B$12*$K$10+$C$12*$K$10+$F$12*((ET95+EL95)/MAX(ET95+EL95+EU95, 0.1)*$P$10+EU95/MAX(ET95+EL95+EU95, 0.1)*$Q$10))/($B$12+$C$12+$F$12)</f>
        <v>0.16144612664145408</v>
      </c>
      <c r="DA95">
        <v>6</v>
      </c>
      <c r="DB95">
        <v>0.5</v>
      </c>
      <c r="DC95" t="s">
        <v>426</v>
      </c>
      <c r="DD95">
        <v>2</v>
      </c>
      <c r="DE95">
        <v>1723156573.0999999</v>
      </c>
      <c r="DF95">
        <v>389.553</v>
      </c>
      <c r="DG95">
        <v>405.01400000000001</v>
      </c>
      <c r="DH95">
        <v>21.878599999999999</v>
      </c>
      <c r="DI95">
        <v>19.478300000000001</v>
      </c>
      <c r="DJ95">
        <v>391.80200000000002</v>
      </c>
      <c r="DK95">
        <v>21.799600000000002</v>
      </c>
      <c r="DL95">
        <v>399.86900000000003</v>
      </c>
      <c r="DM95">
        <v>98.970299999999995</v>
      </c>
      <c r="DN95">
        <v>9.9898600000000004E-2</v>
      </c>
      <c r="DO95">
        <v>27.2041</v>
      </c>
      <c r="DP95">
        <v>28.978000000000002</v>
      </c>
      <c r="DQ95">
        <v>999.9</v>
      </c>
      <c r="DR95">
        <v>0</v>
      </c>
      <c r="DS95">
        <v>0</v>
      </c>
      <c r="DT95">
        <v>9971.25</v>
      </c>
      <c r="DU95">
        <v>0</v>
      </c>
      <c r="DV95">
        <v>402.13299999999998</v>
      </c>
      <c r="DW95">
        <v>-15.7507</v>
      </c>
      <c r="DX95">
        <v>397.96300000000002</v>
      </c>
      <c r="DY95">
        <v>413.06</v>
      </c>
      <c r="DZ95">
        <v>2.3839000000000001</v>
      </c>
      <c r="EA95">
        <v>405.01400000000001</v>
      </c>
      <c r="EB95">
        <v>19.478300000000001</v>
      </c>
      <c r="EC95">
        <v>2.16371</v>
      </c>
      <c r="ED95">
        <v>1.92777</v>
      </c>
      <c r="EE95">
        <v>18.696100000000001</v>
      </c>
      <c r="EF95">
        <v>16.863299999999999</v>
      </c>
      <c r="EG95">
        <v>1259.8499999999999</v>
      </c>
      <c r="EH95">
        <v>0.96798799999999996</v>
      </c>
      <c r="EI95">
        <v>3.20123E-2</v>
      </c>
      <c r="EJ95">
        <v>0</v>
      </c>
      <c r="EK95">
        <v>939.11900000000003</v>
      </c>
      <c r="EL95">
        <v>5.0001899999999999</v>
      </c>
      <c r="EM95">
        <v>13069.3</v>
      </c>
      <c r="EN95">
        <v>11253.5</v>
      </c>
      <c r="EO95">
        <v>45.936999999999998</v>
      </c>
      <c r="EP95">
        <v>48.311999999999998</v>
      </c>
      <c r="EQ95">
        <v>47</v>
      </c>
      <c r="ER95">
        <v>48.436999999999998</v>
      </c>
      <c r="ES95">
        <v>48.436999999999998</v>
      </c>
      <c r="ET95">
        <v>1214.68</v>
      </c>
      <c r="EU95">
        <v>40.17</v>
      </c>
      <c r="EV95">
        <v>0</v>
      </c>
      <c r="EW95">
        <v>449.29999995231628</v>
      </c>
      <c r="EX95">
        <v>0</v>
      </c>
      <c r="EY95">
        <v>940.55579999999998</v>
      </c>
      <c r="EZ95">
        <v>-12.081384617090089</v>
      </c>
      <c r="FA95">
        <v>-3045.4615404085989</v>
      </c>
      <c r="FB95">
        <v>13435.944</v>
      </c>
      <c r="FC95">
        <v>15</v>
      </c>
      <c r="FD95">
        <v>1723156598.0999999</v>
      </c>
      <c r="FE95" t="s">
        <v>549</v>
      </c>
      <c r="FF95">
        <v>1723156593.0999999</v>
      </c>
      <c r="FG95">
        <v>1723156598.0999999</v>
      </c>
      <c r="FH95">
        <v>28</v>
      </c>
      <c r="FI95">
        <v>0.29099999999999998</v>
      </c>
      <c r="FJ95">
        <v>1.7000000000000001E-2</v>
      </c>
      <c r="FK95">
        <v>-2.2490000000000001</v>
      </c>
      <c r="FL95">
        <v>7.9000000000000001E-2</v>
      </c>
      <c r="FM95">
        <v>405</v>
      </c>
      <c r="FN95">
        <v>19</v>
      </c>
      <c r="FO95">
        <v>0.26</v>
      </c>
      <c r="FP95">
        <v>0.06</v>
      </c>
      <c r="FQ95">
        <v>9.7148799836120201</v>
      </c>
      <c r="FR95">
        <v>0.54654900971185361</v>
      </c>
      <c r="FS95">
        <v>8.3958730856513092E-2</v>
      </c>
      <c r="FT95">
        <v>1</v>
      </c>
      <c r="FY95">
        <v>8.5788750166645028E-2</v>
      </c>
      <c r="FZ95">
        <v>1.0250750366706429E-3</v>
      </c>
      <c r="GA95">
        <v>1.7694300439077059E-4</v>
      </c>
      <c r="GB95">
        <v>1</v>
      </c>
      <c r="GC95">
        <v>2</v>
      </c>
      <c r="GD95">
        <v>2</v>
      </c>
      <c r="GE95" t="s">
        <v>428</v>
      </c>
      <c r="GF95">
        <v>3.0021900000000001</v>
      </c>
      <c r="GG95">
        <v>2.6374499999999999</v>
      </c>
      <c r="GH95">
        <v>8.6122400000000002E-2</v>
      </c>
      <c r="GI95">
        <v>8.9804300000000004E-2</v>
      </c>
      <c r="GJ95">
        <v>0.100471</v>
      </c>
      <c r="GK95">
        <v>9.3492900000000004E-2</v>
      </c>
      <c r="GL95">
        <v>32281</v>
      </c>
      <c r="GM95">
        <v>27613.9</v>
      </c>
      <c r="GN95">
        <v>30708.799999999999</v>
      </c>
      <c r="GO95">
        <v>26527.9</v>
      </c>
      <c r="GP95">
        <v>38753.699999999997</v>
      </c>
      <c r="GQ95">
        <v>36202.400000000001</v>
      </c>
      <c r="GR95">
        <v>43110.7</v>
      </c>
      <c r="GS95">
        <v>40710.300000000003</v>
      </c>
      <c r="GT95">
        <v>1.7634000000000001</v>
      </c>
      <c r="GU95">
        <v>2.0276800000000001</v>
      </c>
      <c r="GV95">
        <v>0.12990099999999999</v>
      </c>
      <c r="GW95">
        <v>0</v>
      </c>
      <c r="GX95">
        <v>26.8568</v>
      </c>
      <c r="GY95">
        <v>999.9</v>
      </c>
      <c r="GZ95">
        <v>46.3</v>
      </c>
      <c r="HA95">
        <v>34.799999999999997</v>
      </c>
      <c r="HB95">
        <v>26.1311</v>
      </c>
      <c r="HC95">
        <v>57.738300000000002</v>
      </c>
      <c r="HD95">
        <v>31.738800000000001</v>
      </c>
      <c r="HE95">
        <v>1</v>
      </c>
      <c r="HF95">
        <v>0.39661800000000003</v>
      </c>
      <c r="HG95">
        <v>2.6503199999999998</v>
      </c>
      <c r="HH95">
        <v>20.295999999999999</v>
      </c>
      <c r="HI95">
        <v>5.2354099999999999</v>
      </c>
      <c r="HJ95">
        <v>12.069800000000001</v>
      </c>
      <c r="HK95">
        <v>4.9702999999999999</v>
      </c>
      <c r="HL95">
        <v>3.2905799999999998</v>
      </c>
      <c r="HM95">
        <v>9999</v>
      </c>
      <c r="HN95">
        <v>9999</v>
      </c>
      <c r="HO95">
        <v>9999</v>
      </c>
      <c r="HP95">
        <v>338.2</v>
      </c>
      <c r="HQ95">
        <v>1.87355</v>
      </c>
      <c r="HR95">
        <v>1.8696600000000001</v>
      </c>
      <c r="HS95">
        <v>1.8682300000000001</v>
      </c>
      <c r="HT95">
        <v>1.8689</v>
      </c>
      <c r="HU95">
        <v>1.86419</v>
      </c>
      <c r="HV95">
        <v>1.86615</v>
      </c>
      <c r="HW95">
        <v>1.86554</v>
      </c>
      <c r="HX95">
        <v>1.8725000000000001</v>
      </c>
      <c r="HY95">
        <v>5</v>
      </c>
      <c r="HZ95">
        <v>0</v>
      </c>
      <c r="IA95">
        <v>0</v>
      </c>
      <c r="IB95">
        <v>0</v>
      </c>
      <c r="IC95" t="s">
        <v>429</v>
      </c>
      <c r="ID95" t="s">
        <v>430</v>
      </c>
      <c r="IE95" t="s">
        <v>431</v>
      </c>
      <c r="IF95" t="s">
        <v>431</v>
      </c>
      <c r="IG95" t="s">
        <v>431</v>
      </c>
      <c r="IH95" t="s">
        <v>431</v>
      </c>
      <c r="II95">
        <v>0</v>
      </c>
      <c r="IJ95">
        <v>100</v>
      </c>
      <c r="IK95">
        <v>100</v>
      </c>
      <c r="IL95">
        <v>-2.2490000000000001</v>
      </c>
      <c r="IM95">
        <v>7.9000000000000001E-2</v>
      </c>
      <c r="IN95">
        <v>-2.539238095238034</v>
      </c>
      <c r="IO95">
        <v>0</v>
      </c>
      <c r="IP95">
        <v>0</v>
      </c>
      <c r="IQ95">
        <v>0</v>
      </c>
      <c r="IR95">
        <v>6.257142857142739E-2</v>
      </c>
      <c r="IS95">
        <v>0</v>
      </c>
      <c r="IT95">
        <v>0</v>
      </c>
      <c r="IU95">
        <v>0</v>
      </c>
      <c r="IV95">
        <v>-1</v>
      </c>
      <c r="IW95">
        <v>-1</v>
      </c>
      <c r="IX95">
        <v>-1</v>
      </c>
      <c r="IY95">
        <v>-1</v>
      </c>
      <c r="IZ95">
        <v>7.1</v>
      </c>
      <c r="JA95">
        <v>7</v>
      </c>
      <c r="JB95">
        <v>0.98632799999999998</v>
      </c>
      <c r="JC95">
        <v>2.5622600000000002</v>
      </c>
      <c r="JD95">
        <v>1.64673</v>
      </c>
      <c r="JE95">
        <v>2.33521</v>
      </c>
      <c r="JF95">
        <v>1.5466299999999999</v>
      </c>
      <c r="JG95">
        <v>2.2766099999999998</v>
      </c>
      <c r="JH95">
        <v>37.674500000000002</v>
      </c>
      <c r="JI95">
        <v>13.361499999999999</v>
      </c>
      <c r="JJ95">
        <v>18</v>
      </c>
      <c r="JK95">
        <v>397.935</v>
      </c>
      <c r="JL95">
        <v>654.18700000000001</v>
      </c>
      <c r="JM95">
        <v>23.4114</v>
      </c>
      <c r="JN95">
        <v>32.4114</v>
      </c>
      <c r="JO95">
        <v>29.999199999999998</v>
      </c>
      <c r="JP95">
        <v>32.7044</v>
      </c>
      <c r="JQ95">
        <v>32.717300000000002</v>
      </c>
      <c r="JR95">
        <v>19.739100000000001</v>
      </c>
      <c r="JS95">
        <v>28.454599999999999</v>
      </c>
      <c r="JT95">
        <v>0</v>
      </c>
      <c r="JU95">
        <v>23.415900000000001</v>
      </c>
      <c r="JV95">
        <v>405</v>
      </c>
      <c r="JW95">
        <v>19.491399999999999</v>
      </c>
      <c r="JX95">
        <v>98.310199999999995</v>
      </c>
      <c r="JY95">
        <v>96.045400000000001</v>
      </c>
    </row>
    <row r="96" spans="1:285" x14ac:dyDescent="0.35">
      <c r="A96">
        <v>16</v>
      </c>
      <c r="B96">
        <v>1723156829.0999999</v>
      </c>
      <c r="C96">
        <v>31805.099999904629</v>
      </c>
      <c r="D96" t="s">
        <v>550</v>
      </c>
      <c r="E96" t="s">
        <v>551</v>
      </c>
      <c r="F96" t="s">
        <v>420</v>
      </c>
      <c r="G96" t="s">
        <v>448</v>
      </c>
      <c r="H96" t="s">
        <v>552</v>
      </c>
      <c r="I96" t="s">
        <v>423</v>
      </c>
      <c r="J96">
        <v>1723156829.0999999</v>
      </c>
      <c r="K96">
        <f>(L96)/1000</f>
        <v>2.0570201956364512E-3</v>
      </c>
      <c r="L96">
        <f>1000*DL96*AJ96*(DH96-DI96)/(100*DA96*(1000-AJ96*DH96))</f>
        <v>2.0570201956364511</v>
      </c>
      <c r="M96">
        <f>DL96*AJ96*(DG96-DF96*(1000-AJ96*DI96)/(1000-AJ96*DH96))/(100*DA96)</f>
        <v>10.708136413433825</v>
      </c>
      <c r="N96">
        <f>DF96 - IF(AJ96&gt;1, M96*DA96*100/(AL96), 0)</f>
        <v>387.58699999999999</v>
      </c>
      <c r="O96">
        <f>((U96-K96/2)*N96-M96)/(U96+K96/2)</f>
        <v>217.65579636271855</v>
      </c>
      <c r="P96">
        <f>O96*(DM96+DN96)/1000</f>
        <v>21.558949564288746</v>
      </c>
      <c r="Q96">
        <f>(DF96 - IF(AJ96&gt;1, M96*DA96*100/(AL96), 0))*(DM96+DN96)/1000</f>
        <v>38.390746878382906</v>
      </c>
      <c r="R96">
        <f>2/((1/T96-1/S96)+SIGN(T96)*SQRT((1/T96-1/S96)*(1/T96-1/S96) + 4*DB96/((DB96+1)*(DB96+1))*(2*1/T96*1/S96-1/S96*1/S96)))</f>
        <v>0.1091452315670203</v>
      </c>
      <c r="S96">
        <f>IF(LEFT(DC96,1)&lt;&gt;"0",IF(LEFT(DC96,1)="1",3,DD96),$D$4+$E$4*(DT96*DM96/($K$4*1000))+$F$4*(DT96*DM96/($K$4*1000))*MAX(MIN(DA96,$J$4),$I$4)*MAX(MIN(DA96,$J$4),$I$4)+$G$4*MAX(MIN(DA96,$J$4),$I$4)*(DT96*DM96/($K$4*1000))+$H$4*(DT96*DM96/($K$4*1000))*(DT96*DM96/($K$4*1000)))</f>
        <v>2.2468309891464693</v>
      </c>
      <c r="T96">
        <f>K96*(1000-(1000*0.61365*EXP(17.502*X96/(240.97+X96))/(DM96+DN96)+DH96)/2)/(1000*0.61365*EXP(17.502*X96/(240.97+X96))/(DM96+DN96)-DH96)</f>
        <v>0.10628298653435607</v>
      </c>
      <c r="U96">
        <f>1/((DB96+1)/(R96/1.6)+1/(S96/1.37)) + DB96/((DB96+1)/(R96/1.6) + DB96/(S96/1.37))</f>
        <v>6.6677776056420376E-2</v>
      </c>
      <c r="V96">
        <f>(CW96*CZ96)</f>
        <v>203.41807164935943</v>
      </c>
      <c r="W96">
        <f>(DO96+(V96+2*0.95*0.0000000567*(((DO96+$B$8)+273)^4-(DO96+273)^4)-44100*K96)/(1.84*29.3*S96+8*0.95*0.0000000567*(DO96+273)^3))</f>
        <v>28.520587289862309</v>
      </c>
      <c r="X96">
        <f>($C$8*DP96+$D$8*DQ96+$E$8*W96)</f>
        <v>29.1187</v>
      </c>
      <c r="Y96">
        <f>0.61365*EXP(17.502*X96/(240.97+X96))</f>
        <v>4.0494797191716883</v>
      </c>
      <c r="Z96">
        <f>(AA96/AB96*100)</f>
        <v>58.901100144507268</v>
      </c>
      <c r="AA96">
        <f>DH96*(DM96+DN96)/1000</f>
        <v>2.1928428684186203</v>
      </c>
      <c r="AB96">
        <f>0.61365*EXP(17.502*DO96/(240.97+DO96))</f>
        <v>3.722923448014936</v>
      </c>
      <c r="AC96">
        <f>(Y96-DH96*(DM96+DN96)/1000)</f>
        <v>1.8566368507530679</v>
      </c>
      <c r="AD96">
        <f>(-K96*44100)</f>
        <v>-90.714590627567503</v>
      </c>
      <c r="AE96">
        <f>2*29.3*S96*0.92*(DO96-X96)</f>
        <v>-175.2162117829495</v>
      </c>
      <c r="AF96">
        <f>2*0.95*0.0000000567*(((DO96+$B$8)+273)^4-(X96+273)^4)</f>
        <v>-17.065839825884034</v>
      </c>
      <c r="AG96">
        <f>V96+AF96+AD96+AE96</f>
        <v>-79.578570587041611</v>
      </c>
      <c r="AH96">
        <v>0</v>
      </c>
      <c r="AI96">
        <v>0</v>
      </c>
      <c r="AJ96">
        <f>IF(AH96*$H$14&gt;=AL96,1,(AL96/(AL96-AH96*$H$14)))</f>
        <v>1</v>
      </c>
      <c r="AK96">
        <f>(AJ96-1)*100</f>
        <v>0</v>
      </c>
      <c r="AL96">
        <f>MAX(0,($B$14+$C$14*DT96)/(1+$D$14*DT96)*DM96/(DO96+273)*$E$14)</f>
        <v>52286.453231984429</v>
      </c>
      <c r="AM96" t="s">
        <v>424</v>
      </c>
      <c r="AN96">
        <v>0</v>
      </c>
      <c r="AO96">
        <v>0</v>
      </c>
      <c r="AP96">
        <v>0</v>
      </c>
      <c r="AQ96" t="e">
        <f>1-AO96/AP96</f>
        <v>#DIV/0!</v>
      </c>
      <c r="AR96">
        <v>-1</v>
      </c>
      <c r="AS96" t="s">
        <v>553</v>
      </c>
      <c r="AT96">
        <v>10210.5</v>
      </c>
      <c r="AU96">
        <v>911.43215384615382</v>
      </c>
      <c r="AV96">
        <v>1269.353047470122</v>
      </c>
      <c r="AW96">
        <f>1-AU96/AV96</f>
        <v>0.28197111460623236</v>
      </c>
      <c r="AX96">
        <v>0.5</v>
      </c>
      <c r="AY96">
        <f>CX96</f>
        <v>1059.5879998183209</v>
      </c>
      <c r="AZ96">
        <f>M96</f>
        <v>10.708136413433825</v>
      </c>
      <c r="BA96">
        <f>AW96*AX96*AY96</f>
        <v>149.38660466608013</v>
      </c>
      <c r="BB96">
        <f>(AZ96-AR96)/AY96</f>
        <v>1.1049706504265172E-2</v>
      </c>
      <c r="BC96">
        <f>(AP96-AV96)/AV96</f>
        <v>-1</v>
      </c>
      <c r="BD96" t="e">
        <f>AO96/(AQ96+AO96/AV96)</f>
        <v>#DIV/0!</v>
      </c>
      <c r="BE96" t="s">
        <v>424</v>
      </c>
      <c r="BF96">
        <v>0</v>
      </c>
      <c r="BG96" t="e">
        <f>IF(BF96&lt;&gt;0, BF96, BD96)</f>
        <v>#DIV/0!</v>
      </c>
      <c r="BH96" t="e">
        <f>1-BG96/AV96</f>
        <v>#DIV/0!</v>
      </c>
      <c r="BI96" t="e">
        <f>(AV96-AU96)/(AV96-BG96)</f>
        <v>#DIV/0!</v>
      </c>
      <c r="BJ96" t="e">
        <f>(AP96-AV96)/(AP96-BG96)</f>
        <v>#DIV/0!</v>
      </c>
      <c r="BK96">
        <f>(AV96-AU96)/(AV96-AO96)</f>
        <v>0.28197111460623242</v>
      </c>
      <c r="BL96" t="e">
        <f>(AP96-AV96)/(AP96-AO96)</f>
        <v>#DIV/0!</v>
      </c>
      <c r="BM96" t="e">
        <f>(BI96*BG96/AU96)</f>
        <v>#DIV/0!</v>
      </c>
      <c r="BN96" t="e">
        <f>(1-BM96)</f>
        <v>#DIV/0!</v>
      </c>
      <c r="BO96">
        <v>588</v>
      </c>
      <c r="BP96">
        <v>290.00000000000011</v>
      </c>
      <c r="BQ96">
        <v>1204.0999999999999</v>
      </c>
      <c r="BR96">
        <v>135</v>
      </c>
      <c r="BS96">
        <v>10210.5</v>
      </c>
      <c r="BT96">
        <v>1203.51</v>
      </c>
      <c r="BU96">
        <v>0.59</v>
      </c>
      <c r="BV96">
        <v>300.00000000000011</v>
      </c>
      <c r="BW96">
        <v>24.1</v>
      </c>
      <c r="BX96">
        <v>1269.353047470122</v>
      </c>
      <c r="BY96">
        <v>1.9163704598650499</v>
      </c>
      <c r="BZ96">
        <v>-67.229198651996484</v>
      </c>
      <c r="CA96">
        <v>1.7261598748621541</v>
      </c>
      <c r="CB96">
        <v>0.98187572187994798</v>
      </c>
      <c r="CC96">
        <v>-7.397178642936591E-3</v>
      </c>
      <c r="CD96">
        <v>289.99999999999989</v>
      </c>
      <c r="CE96">
        <v>1212.3699999999999</v>
      </c>
      <c r="CF96">
        <v>885</v>
      </c>
      <c r="CG96">
        <v>10175.9</v>
      </c>
      <c r="CH96">
        <v>1203.29</v>
      </c>
      <c r="CI96">
        <v>9.08</v>
      </c>
      <c r="CW96">
        <f>$B$12*DU96+$C$12*DV96+$F$12*EG96*(1-EJ96)</f>
        <v>1259.98</v>
      </c>
      <c r="CX96">
        <f>CW96*CY96</f>
        <v>1059.5879998183209</v>
      </c>
      <c r="CY96">
        <f>($B$12*$D$10+$C$12*$D$10+$F$12*((ET96+EL96)/MAX(ET96+EL96+EU96, 0.1)*$I$10+EU96/MAX(ET96+EL96+EU96, 0.1)*$J$10))/($B$12+$C$12+$F$12)</f>
        <v>0.84095620550986594</v>
      </c>
      <c r="CZ96">
        <f>($B$12*$K$10+$C$12*$K$10+$F$12*((ET96+EL96)/MAX(ET96+EL96+EU96, 0.1)*$P$10+EU96/MAX(ET96+EL96+EU96, 0.1)*$Q$10))/($B$12+$C$12+$F$12)</f>
        <v>0.16144547663404135</v>
      </c>
      <c r="DA96">
        <v>6</v>
      </c>
      <c r="DB96">
        <v>0.5</v>
      </c>
      <c r="DC96" t="s">
        <v>426</v>
      </c>
      <c r="DD96">
        <v>2</v>
      </c>
      <c r="DE96">
        <v>1723156829.0999999</v>
      </c>
      <c r="DF96">
        <v>387.58699999999999</v>
      </c>
      <c r="DG96">
        <v>404.84899999999999</v>
      </c>
      <c r="DH96">
        <v>22.1386</v>
      </c>
      <c r="DI96">
        <v>19.120699999999999</v>
      </c>
      <c r="DJ96">
        <v>390.00599999999997</v>
      </c>
      <c r="DK96">
        <v>22.0596</v>
      </c>
      <c r="DL96">
        <v>399.91</v>
      </c>
      <c r="DM96">
        <v>98.950699999999998</v>
      </c>
      <c r="DN96">
        <v>9.9956699999999996E-2</v>
      </c>
      <c r="DO96">
        <v>27.6722</v>
      </c>
      <c r="DP96">
        <v>29.1187</v>
      </c>
      <c r="DQ96">
        <v>999.9</v>
      </c>
      <c r="DR96">
        <v>0</v>
      </c>
      <c r="DS96">
        <v>0</v>
      </c>
      <c r="DT96">
        <v>10016.200000000001</v>
      </c>
      <c r="DU96">
        <v>0</v>
      </c>
      <c r="DV96">
        <v>229.631</v>
      </c>
      <c r="DW96">
        <v>-17.090800000000002</v>
      </c>
      <c r="DX96">
        <v>396.53699999999998</v>
      </c>
      <c r="DY96">
        <v>412.74</v>
      </c>
      <c r="DZ96">
        <v>3.0181300000000002</v>
      </c>
      <c r="EA96">
        <v>404.84899999999999</v>
      </c>
      <c r="EB96">
        <v>19.120699999999999</v>
      </c>
      <c r="EC96">
        <v>2.1906500000000002</v>
      </c>
      <c r="ED96">
        <v>1.8919999999999999</v>
      </c>
      <c r="EE96">
        <v>18.894100000000002</v>
      </c>
      <c r="EF96">
        <v>16.5684</v>
      </c>
      <c r="EG96">
        <v>1259.98</v>
      </c>
      <c r="EH96">
        <v>0.968001</v>
      </c>
      <c r="EI96">
        <v>3.1998499999999999E-2</v>
      </c>
      <c r="EJ96">
        <v>0</v>
      </c>
      <c r="EK96">
        <v>909.28399999999999</v>
      </c>
      <c r="EL96">
        <v>5.0001899999999999</v>
      </c>
      <c r="EM96">
        <v>12224.1</v>
      </c>
      <c r="EN96">
        <v>11254.7</v>
      </c>
      <c r="EO96">
        <v>46.436999999999998</v>
      </c>
      <c r="EP96">
        <v>48.561999999999998</v>
      </c>
      <c r="EQ96">
        <v>47.561999999999998</v>
      </c>
      <c r="ER96">
        <v>48.75</v>
      </c>
      <c r="ES96">
        <v>49</v>
      </c>
      <c r="ET96">
        <v>1214.82</v>
      </c>
      <c r="EU96">
        <v>40.159999999999997</v>
      </c>
      <c r="EV96">
        <v>0</v>
      </c>
      <c r="EW96">
        <v>255.69999980926511</v>
      </c>
      <c r="EX96">
        <v>0</v>
      </c>
      <c r="EY96">
        <v>911.43215384615382</v>
      </c>
      <c r="EZ96">
        <v>-17.356376067012341</v>
      </c>
      <c r="FA96">
        <v>-206.1162396599909</v>
      </c>
      <c r="FB96">
        <v>12243.473076923079</v>
      </c>
      <c r="FC96">
        <v>15</v>
      </c>
      <c r="FD96">
        <v>1723156855.0999999</v>
      </c>
      <c r="FE96" t="s">
        <v>554</v>
      </c>
      <c r="FF96">
        <v>1723156846.0999999</v>
      </c>
      <c r="FG96">
        <v>1723156855.0999999</v>
      </c>
      <c r="FH96">
        <v>29</v>
      </c>
      <c r="FI96">
        <v>-0.17100000000000001</v>
      </c>
      <c r="FJ96">
        <v>0</v>
      </c>
      <c r="FK96">
        <v>-2.419</v>
      </c>
      <c r="FL96">
        <v>7.9000000000000001E-2</v>
      </c>
      <c r="FM96">
        <v>405</v>
      </c>
      <c r="FN96">
        <v>19</v>
      </c>
      <c r="FO96">
        <v>0.14000000000000001</v>
      </c>
      <c r="FP96">
        <v>0.06</v>
      </c>
      <c r="FQ96">
        <v>10.581834518193119</v>
      </c>
      <c r="FR96">
        <v>-0.54121484098579686</v>
      </c>
      <c r="FS96">
        <v>0.1388477918278847</v>
      </c>
      <c r="FT96">
        <v>1</v>
      </c>
      <c r="FY96">
        <v>0.17163003920373071</v>
      </c>
      <c r="FZ96">
        <v>-0.109281385242347</v>
      </c>
      <c r="GA96">
        <v>3.0604856393402741E-2</v>
      </c>
      <c r="GB96">
        <v>0</v>
      </c>
      <c r="GC96">
        <v>1</v>
      </c>
      <c r="GD96">
        <v>2</v>
      </c>
      <c r="GE96" t="s">
        <v>475</v>
      </c>
      <c r="GF96">
        <v>3.0022600000000002</v>
      </c>
      <c r="GG96">
        <v>2.6375099999999998</v>
      </c>
      <c r="GH96">
        <v>8.5932999999999995E-2</v>
      </c>
      <c r="GI96">
        <v>8.9891200000000004E-2</v>
      </c>
      <c r="GJ96">
        <v>0.101467</v>
      </c>
      <c r="GK96">
        <v>9.2344999999999997E-2</v>
      </c>
      <c r="GL96">
        <v>32338.9</v>
      </c>
      <c r="GM96">
        <v>27642.5</v>
      </c>
      <c r="GN96">
        <v>30755.599999999999</v>
      </c>
      <c r="GO96">
        <v>26555.5</v>
      </c>
      <c r="GP96">
        <v>38766.1</v>
      </c>
      <c r="GQ96">
        <v>36282.6</v>
      </c>
      <c r="GR96">
        <v>43173.5</v>
      </c>
      <c r="GS96">
        <v>40748.400000000001</v>
      </c>
      <c r="GT96">
        <v>1.7701499999999999</v>
      </c>
      <c r="GU96">
        <v>2.03775</v>
      </c>
      <c r="GV96">
        <v>0.13720199999999999</v>
      </c>
      <c r="GW96">
        <v>0</v>
      </c>
      <c r="GX96">
        <v>26.878599999999999</v>
      </c>
      <c r="GY96">
        <v>999.9</v>
      </c>
      <c r="GZ96">
        <v>46.1</v>
      </c>
      <c r="HA96">
        <v>34.700000000000003</v>
      </c>
      <c r="HB96">
        <v>25.883099999999999</v>
      </c>
      <c r="HC96">
        <v>57.068300000000001</v>
      </c>
      <c r="HD96">
        <v>31.646599999999999</v>
      </c>
      <c r="HE96">
        <v>1</v>
      </c>
      <c r="HF96">
        <v>0.34695100000000001</v>
      </c>
      <c r="HG96">
        <v>3.2274099999999999</v>
      </c>
      <c r="HH96">
        <v>20.284199999999998</v>
      </c>
      <c r="HI96">
        <v>5.2386999999999997</v>
      </c>
      <c r="HJ96">
        <v>12.069800000000001</v>
      </c>
      <c r="HK96">
        <v>4.9710999999999999</v>
      </c>
      <c r="HL96">
        <v>3.2904499999999999</v>
      </c>
      <c r="HM96">
        <v>9999</v>
      </c>
      <c r="HN96">
        <v>9999</v>
      </c>
      <c r="HO96">
        <v>9999</v>
      </c>
      <c r="HP96">
        <v>338.3</v>
      </c>
      <c r="HQ96">
        <v>1.87351</v>
      </c>
      <c r="HR96">
        <v>1.8696600000000001</v>
      </c>
      <c r="HS96">
        <v>1.8682399999999999</v>
      </c>
      <c r="HT96">
        <v>1.8689</v>
      </c>
      <c r="HU96">
        <v>1.86422</v>
      </c>
      <c r="HV96">
        <v>1.8661399999999999</v>
      </c>
      <c r="HW96">
        <v>1.86554</v>
      </c>
      <c r="HX96">
        <v>1.87252</v>
      </c>
      <c r="HY96">
        <v>5</v>
      </c>
      <c r="HZ96">
        <v>0</v>
      </c>
      <c r="IA96">
        <v>0</v>
      </c>
      <c r="IB96">
        <v>0</v>
      </c>
      <c r="IC96" t="s">
        <v>429</v>
      </c>
      <c r="ID96" t="s">
        <v>430</v>
      </c>
      <c r="IE96" t="s">
        <v>431</v>
      </c>
      <c r="IF96" t="s">
        <v>431</v>
      </c>
      <c r="IG96" t="s">
        <v>431</v>
      </c>
      <c r="IH96" t="s">
        <v>431</v>
      </c>
      <c r="II96">
        <v>0</v>
      </c>
      <c r="IJ96">
        <v>100</v>
      </c>
      <c r="IK96">
        <v>100</v>
      </c>
      <c r="IL96">
        <v>-2.419</v>
      </c>
      <c r="IM96">
        <v>7.9000000000000001E-2</v>
      </c>
      <c r="IN96">
        <v>-2.2485500000000229</v>
      </c>
      <c r="IO96">
        <v>0</v>
      </c>
      <c r="IP96">
        <v>0</v>
      </c>
      <c r="IQ96">
        <v>0</v>
      </c>
      <c r="IR96">
        <v>7.9144999999989807E-2</v>
      </c>
      <c r="IS96">
        <v>0</v>
      </c>
      <c r="IT96">
        <v>0</v>
      </c>
      <c r="IU96">
        <v>0</v>
      </c>
      <c r="IV96">
        <v>-1</v>
      </c>
      <c r="IW96">
        <v>-1</v>
      </c>
      <c r="IX96">
        <v>-1</v>
      </c>
      <c r="IY96">
        <v>-1</v>
      </c>
      <c r="IZ96">
        <v>3.9</v>
      </c>
      <c r="JA96">
        <v>3.9</v>
      </c>
      <c r="JB96">
        <v>0.98754900000000001</v>
      </c>
      <c r="JC96">
        <v>2.5463900000000002</v>
      </c>
      <c r="JD96">
        <v>1.64673</v>
      </c>
      <c r="JE96">
        <v>2.33765</v>
      </c>
      <c r="JF96">
        <v>1.5466299999999999</v>
      </c>
      <c r="JG96">
        <v>2.3571800000000001</v>
      </c>
      <c r="JH96">
        <v>37.2181</v>
      </c>
      <c r="JI96">
        <v>15.629300000000001</v>
      </c>
      <c r="JJ96">
        <v>18</v>
      </c>
      <c r="JK96">
        <v>398.11500000000001</v>
      </c>
      <c r="JL96">
        <v>656.35900000000004</v>
      </c>
      <c r="JM96">
        <v>24.269500000000001</v>
      </c>
      <c r="JN96">
        <v>31.801400000000001</v>
      </c>
      <c r="JO96">
        <v>29.9999</v>
      </c>
      <c r="JP96">
        <v>32.101500000000001</v>
      </c>
      <c r="JQ96">
        <v>32.119500000000002</v>
      </c>
      <c r="JR96">
        <v>19.751300000000001</v>
      </c>
      <c r="JS96">
        <v>28.3184</v>
      </c>
      <c r="JT96">
        <v>0</v>
      </c>
      <c r="JU96">
        <v>24.2193</v>
      </c>
      <c r="JV96">
        <v>405</v>
      </c>
      <c r="JW96">
        <v>19.4511</v>
      </c>
      <c r="JX96">
        <v>98.456100000000006</v>
      </c>
      <c r="JY96">
        <v>96.139200000000002</v>
      </c>
    </row>
    <row r="97" spans="1:285" x14ac:dyDescent="0.35">
      <c r="A97">
        <v>16</v>
      </c>
      <c r="B97">
        <v>1723153402.5999999</v>
      </c>
      <c r="C97">
        <v>27580.099999904629</v>
      </c>
      <c r="D97" t="s">
        <v>655</v>
      </c>
      <c r="E97" t="s">
        <v>656</v>
      </c>
      <c r="F97" t="s">
        <v>420</v>
      </c>
      <c r="G97" t="s">
        <v>557</v>
      </c>
      <c r="H97" t="s">
        <v>422</v>
      </c>
      <c r="I97" t="s">
        <v>558</v>
      </c>
      <c r="J97">
        <v>1723153402.5999999</v>
      </c>
      <c r="K97">
        <f t="shared" ref="K97:K108" si="184">(L97)/1000</f>
        <v>9.9412742902572505E-3</v>
      </c>
      <c r="L97">
        <f t="shared" ref="L97:L108" si="185">1000*DL97*AJ97*(DH97-DI97)/(100*DA97*(1000-AJ97*DH97))</f>
        <v>9.9412742902572511</v>
      </c>
      <c r="M97">
        <f t="shared" ref="M97:M108" si="186">DL97*AJ97*(DG97-DF97*(1000-AJ97*DI97)/(1000-AJ97*DH97))/(100*DA97)</f>
        <v>34.310717812468695</v>
      </c>
      <c r="N97">
        <f t="shared" ref="N97:N108" si="187">DF97 - IF(AJ97&gt;1, M97*DA97*100/(AL97), 0)</f>
        <v>348.392</v>
      </c>
      <c r="O97">
        <f t="shared" ref="O97:O108" si="188">((U97-K97/2)*N97-M97)/(U97+K97/2)</f>
        <v>263.61996456317939</v>
      </c>
      <c r="P97">
        <f t="shared" ref="P97:P108" si="189">O97*(DM97+DN97)/1000</f>
        <v>26.104786015763171</v>
      </c>
      <c r="Q97">
        <f t="shared" ref="Q97:Q108" si="190">(DF97 - IF(AJ97&gt;1, M97*DA97*100/(AL97), 0))*(DM97+DN97)/1000</f>
        <v>34.499278628892</v>
      </c>
      <c r="R97">
        <f t="shared" ref="R97:R108" si="191">2/((1/T97-1/S97)+SIGN(T97)*SQRT((1/T97-1/S97)*(1/T97-1/S97) + 4*DB97/((DB97+1)*(DB97+1))*(2*1/T97*1/S97-1/S97*1/S97)))</f>
        <v>0.82713582209263381</v>
      </c>
      <c r="S97">
        <f t="shared" ref="S97:S108" si="192">IF(LEFT(DC97,1)&lt;&gt;"0",IF(LEFT(DC97,1)="1",3,DD97),$D$4+$E$4*(DT97*DM97/($K$4*1000))+$F$4*(DT97*DM97/($K$4*1000))*MAX(MIN(DA97,$J$4),$I$4)*MAX(MIN(DA97,$J$4),$I$4)+$G$4*MAX(MIN(DA97,$J$4),$I$4)*(DT97*DM97/($K$4*1000))+$H$4*(DT97*DM97/($K$4*1000))*(DT97*DM97/($K$4*1000)))</f>
        <v>2.2432823619103313</v>
      </c>
      <c r="T97">
        <f t="shared" ref="T97:T108" si="193">K97*(1000-(1000*0.61365*EXP(17.502*X97/(240.97+X97))/(DM97+DN97)+DH97)/2)/(1000*0.61365*EXP(17.502*X97/(240.97+X97))/(DM97+DN97)-DH97)</f>
        <v>0.68815674950724193</v>
      </c>
      <c r="U97">
        <f t="shared" ref="U97:U108" si="194">1/((DB97+1)/(R97/1.6)+1/(S97/1.37)) + DB97/((DB97+1)/(R97/1.6) + DB97/(S97/1.37))</f>
        <v>0.44062652293665983</v>
      </c>
      <c r="V97">
        <f t="shared" ref="V97:V108" si="195">(CW97*CZ97)</f>
        <v>203.4196688858222</v>
      </c>
      <c r="W97">
        <f t="shared" ref="W97:W108" si="196">(DO97+(V97+2*0.95*0.0000000567*(((DO97+$B$8)+273)^4-(DO97+273)^4)-44100*K97)/(1.84*29.3*S97+8*0.95*0.0000000567*(DO97+273)^3))</f>
        <v>25.205451377406682</v>
      </c>
      <c r="X97">
        <f t="shared" ref="X97:X108" si="197">($C$8*DP97+$D$8*DQ97+$E$8*W97)</f>
        <v>26.6767</v>
      </c>
      <c r="Y97">
        <f t="shared" ref="Y97:Y108" si="198">0.61365*EXP(17.502*X97/(240.97+X97))</f>
        <v>3.5117584831574118</v>
      </c>
      <c r="Z97">
        <f t="shared" ref="Z97:Z108" si="199">(AA97/AB97*100)</f>
        <v>59.362158826240019</v>
      </c>
      <c r="AA97">
        <f t="shared" ref="AA97:AA108" si="200">DH97*(DM97+DN97)/1000</f>
        <v>2.1219226969720504</v>
      </c>
      <c r="AB97">
        <f t="shared" ref="AB97:AB108" si="201">0.61365*EXP(17.502*DO97/(240.97+DO97))</f>
        <v>3.574537616098441</v>
      </c>
      <c r="AC97">
        <f t="shared" ref="AC97:AC108" si="202">(Y97-DH97*(DM97+DN97)/1000)</f>
        <v>1.3898357861853614</v>
      </c>
      <c r="AD97">
        <f t="shared" ref="AD97:AD108" si="203">(-K97*44100)</f>
        <v>-438.41019620034473</v>
      </c>
      <c r="AE97">
        <f t="shared" ref="AE97:AE108" si="204">2*29.3*S97*0.92*(DO97-X97)</f>
        <v>36.439173398896983</v>
      </c>
      <c r="AF97">
        <f t="shared" ref="AF97:AF108" si="205">2*0.95*0.0000000567*(((DO97+$B$8)+273)^4-(X97+273)^4)</f>
        <v>3.4995292787791326</v>
      </c>
      <c r="AG97">
        <f t="shared" ref="AG97:AG108" si="206">V97+AF97+AD97+AE97</f>
        <v>-195.05182463684639</v>
      </c>
      <c r="AH97">
        <v>0</v>
      </c>
      <c r="AI97">
        <v>0</v>
      </c>
      <c r="AJ97">
        <f t="shared" ref="AJ97:AJ108" si="207">IF(AH97*$H$14&gt;=AL97,1,(AL97/(AL97-AH97*$H$14)))</f>
        <v>1</v>
      </c>
      <c r="AK97">
        <f t="shared" ref="AK97:AK108" si="208">(AJ97-1)*100</f>
        <v>0</v>
      </c>
      <c r="AL97">
        <f t="shared" ref="AL97:AL108" si="209">MAX(0,($B$14+$C$14*DT97)/(1+$D$14*DT97)*DM97/(DO97+273)*$E$14)</f>
        <v>52290.283115398968</v>
      </c>
      <c r="AM97" t="s">
        <v>424</v>
      </c>
      <c r="AN97">
        <v>0</v>
      </c>
      <c r="AO97">
        <v>0</v>
      </c>
      <c r="AP97">
        <v>0</v>
      </c>
      <c r="AQ97" t="e">
        <f t="shared" ref="AQ97:AQ108" si="210">1-AO97/AP97</f>
        <v>#DIV/0!</v>
      </c>
      <c r="AR97">
        <v>-1</v>
      </c>
      <c r="AS97" t="s">
        <v>657</v>
      </c>
      <c r="AT97">
        <v>10152.200000000001</v>
      </c>
      <c r="AU97">
        <v>980.47424000000001</v>
      </c>
      <c r="AV97">
        <v>1841.924219477623</v>
      </c>
      <c r="AW97">
        <f t="shared" ref="AW97:AW108" si="211">1-AU97/AV97</f>
        <v>0.46769023957018907</v>
      </c>
      <c r="AX97">
        <v>0.5</v>
      </c>
      <c r="AY97">
        <f t="shared" ref="AY97:AY108" si="212">CX97</f>
        <v>1059.5964004589753</v>
      </c>
      <c r="AZ97">
        <f t="shared" ref="AZ97:AZ108" si="213">M97</f>
        <v>34.310717812468695</v>
      </c>
      <c r="BA97">
        <f t="shared" ref="BA97:BA108" si="214">AW97*AX97*AY97</f>
        <v>247.78144718918406</v>
      </c>
      <c r="BB97">
        <f t="shared" ref="BB97:BB108" si="215">(AZ97-AR97)/AY97</f>
        <v>3.3324686453420842E-2</v>
      </c>
      <c r="BC97">
        <f t="shared" ref="BC97:BC108" si="216">(AP97-AV97)/AV97</f>
        <v>-1</v>
      </c>
      <c r="BD97" t="e">
        <f t="shared" ref="BD97:BD108" si="217">AO97/(AQ97+AO97/AV97)</f>
        <v>#DIV/0!</v>
      </c>
      <c r="BE97" t="s">
        <v>424</v>
      </c>
      <c r="BF97">
        <v>0</v>
      </c>
      <c r="BG97" t="e">
        <f t="shared" ref="BG97:BG108" si="218">IF(BF97&lt;&gt;0, BF97, BD97)</f>
        <v>#DIV/0!</v>
      </c>
      <c r="BH97" t="e">
        <f t="shared" ref="BH97:BH108" si="219">1-BG97/AV97</f>
        <v>#DIV/0!</v>
      </c>
      <c r="BI97" t="e">
        <f t="shared" ref="BI97:BI108" si="220">(AV97-AU97)/(AV97-BG97)</f>
        <v>#DIV/0!</v>
      </c>
      <c r="BJ97" t="e">
        <f t="shared" ref="BJ97:BJ108" si="221">(AP97-AV97)/(AP97-BG97)</f>
        <v>#DIV/0!</v>
      </c>
      <c r="BK97">
        <f t="shared" ref="BK97:BK108" si="222">(AV97-AU97)/(AV97-AO97)</f>
        <v>0.46769023957018907</v>
      </c>
      <c r="BL97" t="e">
        <f t="shared" ref="BL97:BL108" si="223">(AP97-AV97)/(AP97-AO97)</f>
        <v>#DIV/0!</v>
      </c>
      <c r="BM97" t="e">
        <f t="shared" ref="BM97:BM108" si="224">(BI97*BG97/AU97)</f>
        <v>#DIV/0!</v>
      </c>
      <c r="BN97" t="e">
        <f t="shared" ref="BN97:BN108" si="225">(1-BM97)</f>
        <v>#DIV/0!</v>
      </c>
      <c r="BO97">
        <v>8415</v>
      </c>
      <c r="BP97">
        <v>290.00000000000011</v>
      </c>
      <c r="BQ97">
        <v>1648.45</v>
      </c>
      <c r="BR97">
        <v>115</v>
      </c>
      <c r="BS97">
        <v>10152.200000000001</v>
      </c>
      <c r="BT97">
        <v>1643.52</v>
      </c>
      <c r="BU97">
        <v>4.93</v>
      </c>
      <c r="BV97">
        <v>300.00000000000011</v>
      </c>
      <c r="BW97">
        <v>24.2</v>
      </c>
      <c r="BX97">
        <v>1841.924219477623</v>
      </c>
      <c r="BY97">
        <v>2.6718487894041609</v>
      </c>
      <c r="BZ97">
        <v>-201.4250507953127</v>
      </c>
      <c r="CA97">
        <v>2.3896272507816092</v>
      </c>
      <c r="CB97">
        <v>0.9960746059450396</v>
      </c>
      <c r="CC97">
        <v>-7.3332785317018886E-3</v>
      </c>
      <c r="CD97">
        <v>289.99999999999989</v>
      </c>
      <c r="CE97">
        <v>1645.1</v>
      </c>
      <c r="CF97">
        <v>845</v>
      </c>
      <c r="CG97">
        <v>10091.1</v>
      </c>
      <c r="CH97">
        <v>1642.32</v>
      </c>
      <c r="CI97">
        <v>2.78</v>
      </c>
      <c r="CW97">
        <f t="shared" ref="CW97:CW108" si="226">$B$12*DU97+$C$12*DV97+$F$12*EG97*(1-EJ97)</f>
        <v>1259.99</v>
      </c>
      <c r="CX97">
        <f t="shared" ref="CX97:CX108" si="227">CW97*CY97</f>
        <v>1059.5964004589753</v>
      </c>
      <c r="CY97">
        <f t="shared" ref="CY97:CY108" si="228">($B$12*$D$10+$C$12*$D$10+$F$12*((ET97+EL97)/MAX(ET97+EL97+EU97, 0.1)*$I$10+EU97/MAX(ET97+EL97+EU97, 0.1)*$J$10))/($B$12+$C$12+$F$12)</f>
        <v>0.84095619842933289</v>
      </c>
      <c r="CZ97">
        <f t="shared" ref="CZ97:CZ108" si="229">($B$12*$K$10+$C$12*$K$10+$F$12*((ET97+EL97)/MAX(ET97+EL97+EU97, 0.1)*$P$10+EU97/MAX(ET97+EL97+EU97, 0.1)*$Q$10))/($B$12+$C$12+$F$12)</f>
        <v>0.16144546296861262</v>
      </c>
      <c r="DA97">
        <v>6</v>
      </c>
      <c r="DB97">
        <v>0.5</v>
      </c>
      <c r="DC97" t="s">
        <v>426</v>
      </c>
      <c r="DD97">
        <v>2</v>
      </c>
      <c r="DE97">
        <v>1723153402.5999999</v>
      </c>
      <c r="DF97">
        <v>348.392</v>
      </c>
      <c r="DG97">
        <v>405.03500000000003</v>
      </c>
      <c r="DH97">
        <v>21.4283</v>
      </c>
      <c r="DI97">
        <v>6.84063</v>
      </c>
      <c r="DJ97">
        <v>348.40499999999997</v>
      </c>
      <c r="DK97">
        <v>21.548300000000001</v>
      </c>
      <c r="DL97">
        <v>400.12900000000002</v>
      </c>
      <c r="DM97">
        <v>98.924400000000006</v>
      </c>
      <c r="DN97">
        <v>9.9913500000000002E-2</v>
      </c>
      <c r="DO97">
        <v>26.978000000000002</v>
      </c>
      <c r="DP97">
        <v>26.6767</v>
      </c>
      <c r="DQ97">
        <v>999.9</v>
      </c>
      <c r="DR97">
        <v>0</v>
      </c>
      <c r="DS97">
        <v>0</v>
      </c>
      <c r="DT97">
        <v>9995.6200000000008</v>
      </c>
      <c r="DU97">
        <v>0</v>
      </c>
      <c r="DV97">
        <v>404.55700000000002</v>
      </c>
      <c r="DW97">
        <v>-56.607599999999998</v>
      </c>
      <c r="DX97">
        <v>356.08699999999999</v>
      </c>
      <c r="DY97">
        <v>407.82499999999999</v>
      </c>
      <c r="DZ97">
        <v>14.6683</v>
      </c>
      <c r="EA97">
        <v>405.03500000000003</v>
      </c>
      <c r="EB97">
        <v>6.84063</v>
      </c>
      <c r="EC97">
        <v>2.1277599999999999</v>
      </c>
      <c r="ED97">
        <v>0.67670600000000003</v>
      </c>
      <c r="EE97">
        <v>18.4285</v>
      </c>
      <c r="EF97">
        <v>1.35425</v>
      </c>
      <c r="EG97">
        <v>1259.99</v>
      </c>
      <c r="EH97">
        <v>0.96800200000000003</v>
      </c>
      <c r="EI97">
        <v>3.19978E-2</v>
      </c>
      <c r="EJ97">
        <v>0</v>
      </c>
      <c r="EK97">
        <v>979.79899999999998</v>
      </c>
      <c r="EL97">
        <v>4.9995200000000004</v>
      </c>
      <c r="EM97">
        <v>14135.4</v>
      </c>
      <c r="EN97">
        <v>11355.5</v>
      </c>
      <c r="EO97">
        <v>47.375</v>
      </c>
      <c r="EP97">
        <v>48.436999999999998</v>
      </c>
      <c r="EQ97">
        <v>48.375</v>
      </c>
      <c r="ER97">
        <v>48.25</v>
      </c>
      <c r="ES97">
        <v>49.061999999999998</v>
      </c>
      <c r="ET97">
        <v>1214.83</v>
      </c>
      <c r="EU97">
        <v>40.159999999999997</v>
      </c>
      <c r="EV97">
        <v>0</v>
      </c>
      <c r="EW97">
        <v>4610.6999998092651</v>
      </c>
      <c r="EX97">
        <v>0</v>
      </c>
      <c r="EY97">
        <v>980.47424000000001</v>
      </c>
      <c r="EZ97">
        <v>-3.3187692561669082</v>
      </c>
      <c r="FA97">
        <v>-3106.530774006862</v>
      </c>
      <c r="FB97">
        <v>14596.584000000001</v>
      </c>
      <c r="FC97">
        <v>15</v>
      </c>
      <c r="FD97">
        <v>1723153443.0999999</v>
      </c>
      <c r="FE97" t="s">
        <v>658</v>
      </c>
      <c r="FF97">
        <v>1723153428.5999999</v>
      </c>
      <c r="FG97">
        <v>1723153443.0999999</v>
      </c>
      <c r="FH97">
        <v>26</v>
      </c>
      <c r="FI97">
        <v>-3.5999999999999997E-2</v>
      </c>
      <c r="FJ97">
        <v>-0.08</v>
      </c>
      <c r="FK97">
        <v>-1.2999999999999999E-2</v>
      </c>
      <c r="FL97">
        <v>-0.12</v>
      </c>
      <c r="FM97">
        <v>405</v>
      </c>
      <c r="FN97">
        <v>7</v>
      </c>
      <c r="FO97">
        <v>0.02</v>
      </c>
      <c r="FP97">
        <v>0.01</v>
      </c>
      <c r="FQ97">
        <v>34.319639553982228</v>
      </c>
      <c r="FR97">
        <v>-0.62563200600796154</v>
      </c>
      <c r="FS97">
        <v>0.1140424427798066</v>
      </c>
      <c r="FT97">
        <v>1</v>
      </c>
      <c r="FU97">
        <v>981.34716000000003</v>
      </c>
      <c r="FV97">
        <v>-6.7807250899442453</v>
      </c>
      <c r="FW97">
        <v>1.0478322644393041</v>
      </c>
      <c r="FX97">
        <v>-1</v>
      </c>
      <c r="FY97">
        <v>0.87269978928596292</v>
      </c>
      <c r="FZ97">
        <v>-9.844672590638319E-2</v>
      </c>
      <c r="GA97">
        <v>3.9865990274955312E-2</v>
      </c>
      <c r="GB97">
        <v>0</v>
      </c>
      <c r="GC97">
        <v>1</v>
      </c>
      <c r="GD97">
        <v>2</v>
      </c>
      <c r="GE97" t="s">
        <v>475</v>
      </c>
      <c r="GF97">
        <v>3.0298400000000001</v>
      </c>
      <c r="GG97">
        <v>2.7515100000000001</v>
      </c>
      <c r="GH97">
        <v>8.5897799999999996E-2</v>
      </c>
      <c r="GI97">
        <v>9.8272200000000004E-2</v>
      </c>
      <c r="GJ97">
        <v>0.102477</v>
      </c>
      <c r="GK97">
        <v>4.3037899999999997E-2</v>
      </c>
      <c r="GL97">
        <v>24541.200000000001</v>
      </c>
      <c r="GM97">
        <v>21184.3</v>
      </c>
      <c r="GN97">
        <v>24754.2</v>
      </c>
      <c r="GO97">
        <v>22536.5</v>
      </c>
      <c r="GP97">
        <v>30235.200000000001</v>
      </c>
      <c r="GQ97">
        <v>29976.799999999999</v>
      </c>
      <c r="GR97">
        <v>34507.300000000003</v>
      </c>
      <c r="GS97">
        <v>32142.6</v>
      </c>
      <c r="GT97">
        <v>1.7710999999999999</v>
      </c>
      <c r="GU97">
        <v>2.1133700000000002</v>
      </c>
      <c r="GV97">
        <v>1.9483299999999999E-2</v>
      </c>
      <c r="GW97">
        <v>0</v>
      </c>
      <c r="GX97">
        <v>26.357800000000001</v>
      </c>
      <c r="GY97">
        <v>999.9</v>
      </c>
      <c r="GZ97">
        <v>40.799999999999997</v>
      </c>
      <c r="HA97">
        <v>37.200000000000003</v>
      </c>
      <c r="HB97">
        <v>26.2883</v>
      </c>
      <c r="HC97">
        <v>59.440399999999997</v>
      </c>
      <c r="HD97">
        <v>33.501600000000003</v>
      </c>
      <c r="HE97">
        <v>1</v>
      </c>
      <c r="HF97">
        <v>0.29641299999999998</v>
      </c>
      <c r="HG97">
        <v>3.18682</v>
      </c>
      <c r="HH97">
        <v>20.361599999999999</v>
      </c>
      <c r="HI97">
        <v>5.2436499999999997</v>
      </c>
      <c r="HJ97">
        <v>12.0275</v>
      </c>
      <c r="HK97">
        <v>4.9576500000000001</v>
      </c>
      <c r="HL97">
        <v>3.306</v>
      </c>
      <c r="HM97">
        <v>9999</v>
      </c>
      <c r="HN97">
        <v>9999</v>
      </c>
      <c r="HO97">
        <v>9999</v>
      </c>
      <c r="HP97">
        <v>387.3</v>
      </c>
      <c r="HQ97">
        <v>1.86602</v>
      </c>
      <c r="HR97">
        <v>1.8705700000000001</v>
      </c>
      <c r="HS97">
        <v>1.87338</v>
      </c>
      <c r="HT97">
        <v>1.8756200000000001</v>
      </c>
      <c r="HU97">
        <v>1.8681399999999999</v>
      </c>
      <c r="HV97">
        <v>1.86981</v>
      </c>
      <c r="HW97">
        <v>1.86676</v>
      </c>
      <c r="HX97">
        <v>1.8708800000000001</v>
      </c>
      <c r="HY97">
        <v>5</v>
      </c>
      <c r="HZ97">
        <v>0</v>
      </c>
      <c r="IA97">
        <v>0</v>
      </c>
      <c r="IB97">
        <v>0</v>
      </c>
      <c r="IC97" t="s">
        <v>429</v>
      </c>
      <c r="ID97" t="s">
        <v>430</v>
      </c>
      <c r="IE97" t="s">
        <v>431</v>
      </c>
      <c r="IF97" t="s">
        <v>431</v>
      </c>
      <c r="IG97" t="s">
        <v>431</v>
      </c>
      <c r="IH97" t="s">
        <v>431</v>
      </c>
      <c r="II97">
        <v>0</v>
      </c>
      <c r="IJ97">
        <v>100</v>
      </c>
      <c r="IK97">
        <v>100</v>
      </c>
      <c r="IL97">
        <v>-1.2999999999999999E-2</v>
      </c>
      <c r="IM97">
        <v>-0.12</v>
      </c>
      <c r="IN97">
        <v>2.2904761904669609E-2</v>
      </c>
      <c r="IO97">
        <v>0</v>
      </c>
      <c r="IP97">
        <v>0</v>
      </c>
      <c r="IQ97">
        <v>0</v>
      </c>
      <c r="IR97">
        <v>-3.9345000000000852E-2</v>
      </c>
      <c r="IS97">
        <v>0</v>
      </c>
      <c r="IT97">
        <v>0</v>
      </c>
      <c r="IU97">
        <v>0</v>
      </c>
      <c r="IV97">
        <v>-1</v>
      </c>
      <c r="IW97">
        <v>-1</v>
      </c>
      <c r="IX97">
        <v>-1</v>
      </c>
      <c r="IY97">
        <v>-1</v>
      </c>
      <c r="IZ97">
        <v>76.400000000000006</v>
      </c>
      <c r="JA97">
        <v>76.400000000000006</v>
      </c>
      <c r="JB97">
        <v>1.0620099999999999</v>
      </c>
      <c r="JC97">
        <v>2.7185100000000002</v>
      </c>
      <c r="JD97">
        <v>1.64551</v>
      </c>
      <c r="JE97">
        <v>2.32056</v>
      </c>
      <c r="JF97">
        <v>1.64429</v>
      </c>
      <c r="JG97">
        <v>2.4401899999999999</v>
      </c>
      <c r="JH97">
        <v>39.641800000000003</v>
      </c>
      <c r="JI97">
        <v>16.154599999999999</v>
      </c>
      <c r="JJ97">
        <v>18</v>
      </c>
      <c r="JK97">
        <v>394.37</v>
      </c>
      <c r="JL97">
        <v>611.62199999999996</v>
      </c>
      <c r="JM97">
        <v>22.8917</v>
      </c>
      <c r="JN97">
        <v>31.352799999999998</v>
      </c>
      <c r="JO97">
        <v>30</v>
      </c>
      <c r="JP97">
        <v>31.247800000000002</v>
      </c>
      <c r="JQ97">
        <v>31.169599999999999</v>
      </c>
      <c r="JR97">
        <v>21.356200000000001</v>
      </c>
      <c r="JS97">
        <v>66.602999999999994</v>
      </c>
      <c r="JT97">
        <v>0</v>
      </c>
      <c r="JU97">
        <v>22.884899999999998</v>
      </c>
      <c r="JV97">
        <v>405</v>
      </c>
      <c r="JW97">
        <v>7.0347</v>
      </c>
      <c r="JX97">
        <v>98.967500000000001</v>
      </c>
      <c r="JY97">
        <v>97.562899999999999</v>
      </c>
    </row>
    <row r="98" spans="1:285" x14ac:dyDescent="0.35">
      <c r="A98">
        <v>16</v>
      </c>
      <c r="B98">
        <v>1723153882.0999999</v>
      </c>
      <c r="C98">
        <v>28059.599999904629</v>
      </c>
      <c r="D98" t="s">
        <v>659</v>
      </c>
      <c r="E98" t="s">
        <v>660</v>
      </c>
      <c r="F98" t="s">
        <v>420</v>
      </c>
      <c r="G98" t="s">
        <v>557</v>
      </c>
      <c r="H98" t="s">
        <v>434</v>
      </c>
      <c r="I98" t="s">
        <v>558</v>
      </c>
      <c r="J98">
        <v>1723153882.0999999</v>
      </c>
      <c r="K98">
        <f t="shared" si="184"/>
        <v>3.0783051197518616E-3</v>
      </c>
      <c r="L98">
        <f t="shared" si="185"/>
        <v>3.0783051197518616</v>
      </c>
      <c r="M98">
        <f t="shared" si="186"/>
        <v>22.09691896721537</v>
      </c>
      <c r="N98">
        <f t="shared" si="187"/>
        <v>370.05399999999997</v>
      </c>
      <c r="O98">
        <f t="shared" si="188"/>
        <v>179.23915589645742</v>
      </c>
      <c r="P98">
        <f t="shared" si="189"/>
        <v>17.747989472382962</v>
      </c>
      <c r="Q98">
        <f t="shared" si="190"/>
        <v>36.6421860411306</v>
      </c>
      <c r="R98">
        <f t="shared" si="191"/>
        <v>0.20050549721583805</v>
      </c>
      <c r="S98">
        <f t="shared" si="192"/>
        <v>2.2490222799655166</v>
      </c>
      <c r="T98">
        <f t="shared" si="193"/>
        <v>0.19107767101072046</v>
      </c>
      <c r="U98">
        <f t="shared" si="194"/>
        <v>0.12023364870809752</v>
      </c>
      <c r="V98">
        <f t="shared" si="195"/>
        <v>203.41807288582922</v>
      </c>
      <c r="W98">
        <f t="shared" si="196"/>
        <v>27.531291791018564</v>
      </c>
      <c r="X98">
        <f t="shared" si="197"/>
        <v>27.488099999999999</v>
      </c>
      <c r="Y98">
        <f t="shared" si="198"/>
        <v>3.683057499811305</v>
      </c>
      <c r="Z98">
        <f t="shared" si="199"/>
        <v>59.565405583108522</v>
      </c>
      <c r="AA98">
        <f t="shared" si="200"/>
        <v>2.1347097888549302</v>
      </c>
      <c r="AB98">
        <f t="shared" si="201"/>
        <v>3.5838080307813573</v>
      </c>
      <c r="AC98">
        <f t="shared" si="202"/>
        <v>1.5483477109563748</v>
      </c>
      <c r="AD98">
        <f t="shared" si="203"/>
        <v>-135.75325578105711</v>
      </c>
      <c r="AE98">
        <f t="shared" si="204"/>
        <v>-56.502168747395572</v>
      </c>
      <c r="AF98">
        <f t="shared" si="205"/>
        <v>-5.4356815798801783</v>
      </c>
      <c r="AG98">
        <f t="shared" si="206"/>
        <v>5.7269667774963722</v>
      </c>
      <c r="AH98">
        <v>0</v>
      </c>
      <c r="AI98">
        <v>0</v>
      </c>
      <c r="AJ98">
        <f t="shared" si="207"/>
        <v>1</v>
      </c>
      <c r="AK98">
        <f t="shared" si="208"/>
        <v>0</v>
      </c>
      <c r="AL98">
        <f t="shared" si="209"/>
        <v>52471.080926141352</v>
      </c>
      <c r="AM98" t="s">
        <v>424</v>
      </c>
      <c r="AN98">
        <v>0</v>
      </c>
      <c r="AO98">
        <v>0</v>
      </c>
      <c r="AP98">
        <v>0</v>
      </c>
      <c r="AQ98" t="e">
        <f t="shared" si="210"/>
        <v>#DIV/0!</v>
      </c>
      <c r="AR98">
        <v>-1</v>
      </c>
      <c r="AS98" t="s">
        <v>661</v>
      </c>
      <c r="AT98">
        <v>10135.6</v>
      </c>
      <c r="AU98">
        <v>858.66444000000001</v>
      </c>
      <c r="AV98">
        <v>1601.4209051130781</v>
      </c>
      <c r="AW98">
        <f t="shared" si="211"/>
        <v>0.46381089614952364</v>
      </c>
      <c r="AX98">
        <v>0.5</v>
      </c>
      <c r="AY98">
        <f t="shared" si="212"/>
        <v>1059.5880004589787</v>
      </c>
      <c r="AZ98">
        <f t="shared" si="213"/>
        <v>22.09691896721537</v>
      </c>
      <c r="BA98">
        <f t="shared" si="214"/>
        <v>245.72423002108039</v>
      </c>
      <c r="BB98">
        <f t="shared" si="215"/>
        <v>2.179801862347492E-2</v>
      </c>
      <c r="BC98">
        <f t="shared" si="216"/>
        <v>-1</v>
      </c>
      <c r="BD98" t="e">
        <f t="shared" si="217"/>
        <v>#DIV/0!</v>
      </c>
      <c r="BE98" t="s">
        <v>424</v>
      </c>
      <c r="BF98">
        <v>0</v>
      </c>
      <c r="BG98" t="e">
        <f t="shared" si="218"/>
        <v>#DIV/0!</v>
      </c>
      <c r="BH98" t="e">
        <f t="shared" si="219"/>
        <v>#DIV/0!</v>
      </c>
      <c r="BI98" t="e">
        <f t="shared" si="220"/>
        <v>#DIV/0!</v>
      </c>
      <c r="BJ98" t="e">
        <f t="shared" si="221"/>
        <v>#DIV/0!</v>
      </c>
      <c r="BK98">
        <f t="shared" si="222"/>
        <v>0.4638108961495237</v>
      </c>
      <c r="BL98" t="e">
        <f t="shared" si="223"/>
        <v>#DIV/0!</v>
      </c>
      <c r="BM98" t="e">
        <f t="shared" si="224"/>
        <v>#DIV/0!</v>
      </c>
      <c r="BN98" t="e">
        <f t="shared" si="225"/>
        <v>#DIV/0!</v>
      </c>
      <c r="BO98">
        <v>8416</v>
      </c>
      <c r="BP98">
        <v>290.00000000000011</v>
      </c>
      <c r="BQ98">
        <v>1429.23</v>
      </c>
      <c r="BR98">
        <v>165</v>
      </c>
      <c r="BS98">
        <v>10135.6</v>
      </c>
      <c r="BT98">
        <v>1428.43</v>
      </c>
      <c r="BU98">
        <v>0.8</v>
      </c>
      <c r="BV98">
        <v>300.00000000000011</v>
      </c>
      <c r="BW98">
        <v>24.2</v>
      </c>
      <c r="BX98">
        <v>1601.4209051130781</v>
      </c>
      <c r="BY98">
        <v>2.8324780720592351</v>
      </c>
      <c r="BZ98">
        <v>-175.34111812272309</v>
      </c>
      <c r="CA98">
        <v>2.5320158903916909</v>
      </c>
      <c r="CB98">
        <v>0.99419509710923815</v>
      </c>
      <c r="CC98">
        <v>-7.328527919911015E-3</v>
      </c>
      <c r="CD98">
        <v>289.99999999999989</v>
      </c>
      <c r="CE98">
        <v>1427.11</v>
      </c>
      <c r="CF98">
        <v>765</v>
      </c>
      <c r="CG98">
        <v>10090.6</v>
      </c>
      <c r="CH98">
        <v>1427.65</v>
      </c>
      <c r="CI98">
        <v>-0.54</v>
      </c>
      <c r="CW98">
        <f t="shared" si="226"/>
        <v>1259.98</v>
      </c>
      <c r="CX98">
        <f t="shared" si="227"/>
        <v>1059.5880004589787</v>
      </c>
      <c r="CY98">
        <f t="shared" si="228"/>
        <v>0.84095620601833265</v>
      </c>
      <c r="CZ98">
        <f t="shared" si="229"/>
        <v>0.16144547761538217</v>
      </c>
      <c r="DA98">
        <v>6</v>
      </c>
      <c r="DB98">
        <v>0.5</v>
      </c>
      <c r="DC98" t="s">
        <v>426</v>
      </c>
      <c r="DD98">
        <v>2</v>
      </c>
      <c r="DE98">
        <v>1723153882.0999999</v>
      </c>
      <c r="DF98">
        <v>370.05399999999997</v>
      </c>
      <c r="DG98">
        <v>404.90800000000002</v>
      </c>
      <c r="DH98">
        <v>21.558700000000002</v>
      </c>
      <c r="DI98">
        <v>17.040800000000001</v>
      </c>
      <c r="DJ98">
        <v>370.18400000000003</v>
      </c>
      <c r="DK98">
        <v>21.543700000000001</v>
      </c>
      <c r="DL98">
        <v>400.00099999999998</v>
      </c>
      <c r="DM98">
        <v>98.918800000000005</v>
      </c>
      <c r="DN98">
        <v>9.9683900000000006E-2</v>
      </c>
      <c r="DO98">
        <v>27.022099999999998</v>
      </c>
      <c r="DP98">
        <v>27.488099999999999</v>
      </c>
      <c r="DQ98">
        <v>999.9</v>
      </c>
      <c r="DR98">
        <v>0</v>
      </c>
      <c r="DS98">
        <v>0</v>
      </c>
      <c r="DT98">
        <v>10033.799999999999</v>
      </c>
      <c r="DU98">
        <v>0</v>
      </c>
      <c r="DV98">
        <v>248.45099999999999</v>
      </c>
      <c r="DW98">
        <v>-34.737000000000002</v>
      </c>
      <c r="DX98">
        <v>378.27499999999998</v>
      </c>
      <c r="DY98">
        <v>411.92700000000002</v>
      </c>
      <c r="DZ98">
        <v>4.3830999999999998</v>
      </c>
      <c r="EA98">
        <v>404.90800000000002</v>
      </c>
      <c r="EB98">
        <v>17.040800000000001</v>
      </c>
      <c r="EC98">
        <v>2.1192299999999999</v>
      </c>
      <c r="ED98">
        <v>1.6856599999999999</v>
      </c>
      <c r="EE98">
        <v>18.3645</v>
      </c>
      <c r="EF98">
        <v>14.765000000000001</v>
      </c>
      <c r="EG98">
        <v>1259.98</v>
      </c>
      <c r="EH98">
        <v>0.968001</v>
      </c>
      <c r="EI98">
        <v>3.1998899999999997E-2</v>
      </c>
      <c r="EJ98">
        <v>0</v>
      </c>
      <c r="EK98">
        <v>858.16800000000001</v>
      </c>
      <c r="EL98">
        <v>4.9995200000000004</v>
      </c>
      <c r="EM98">
        <v>13295.6</v>
      </c>
      <c r="EN98">
        <v>11355.4</v>
      </c>
      <c r="EO98">
        <v>46.561999999999998</v>
      </c>
      <c r="EP98">
        <v>47.936999999999998</v>
      </c>
      <c r="EQ98">
        <v>47.561999999999998</v>
      </c>
      <c r="ER98">
        <v>47.811999999999998</v>
      </c>
      <c r="ES98">
        <v>48.25</v>
      </c>
      <c r="ET98">
        <v>1214.82</v>
      </c>
      <c r="EU98">
        <v>40.159999999999997</v>
      </c>
      <c r="EV98">
        <v>0</v>
      </c>
      <c r="EW98">
        <v>478.70000004768372</v>
      </c>
      <c r="EX98">
        <v>0</v>
      </c>
      <c r="EY98">
        <v>858.66444000000001</v>
      </c>
      <c r="EZ98">
        <v>-6.7895384455922994</v>
      </c>
      <c r="FA98">
        <v>-786.44615128086605</v>
      </c>
      <c r="FB98">
        <v>13483.611999999999</v>
      </c>
      <c r="FC98">
        <v>15</v>
      </c>
      <c r="FD98">
        <v>1723153909.0999999</v>
      </c>
      <c r="FE98" t="s">
        <v>662</v>
      </c>
      <c r="FF98">
        <v>1723153902.0999999</v>
      </c>
      <c r="FG98">
        <v>1723153909.0999999</v>
      </c>
      <c r="FH98">
        <v>27</v>
      </c>
      <c r="FI98">
        <v>-0.11700000000000001</v>
      </c>
      <c r="FJ98">
        <v>0.13500000000000001</v>
      </c>
      <c r="FK98">
        <v>-0.13</v>
      </c>
      <c r="FL98">
        <v>1.4999999999999999E-2</v>
      </c>
      <c r="FM98">
        <v>405</v>
      </c>
      <c r="FN98">
        <v>17</v>
      </c>
      <c r="FO98">
        <v>0.05</v>
      </c>
      <c r="FP98">
        <v>0.02</v>
      </c>
      <c r="FQ98">
        <v>22.57094114376649</v>
      </c>
      <c r="FR98">
        <v>-1.7733288627011179</v>
      </c>
      <c r="FS98">
        <v>0.25800302102935729</v>
      </c>
      <c r="FT98">
        <v>1</v>
      </c>
      <c r="FU98">
        <v>859.7180196078433</v>
      </c>
      <c r="FV98">
        <v>-7.905855201849727</v>
      </c>
      <c r="FW98">
        <v>1.184646774362587</v>
      </c>
      <c r="FX98">
        <v>-1</v>
      </c>
      <c r="FY98">
        <v>0.1979028666102931</v>
      </c>
      <c r="FZ98">
        <v>-3.8149268045964427E-2</v>
      </c>
      <c r="GA98">
        <v>5.5775686529962723E-3</v>
      </c>
      <c r="GB98">
        <v>1</v>
      </c>
      <c r="GC98">
        <v>2</v>
      </c>
      <c r="GD98">
        <v>2</v>
      </c>
      <c r="GE98" t="s">
        <v>428</v>
      </c>
      <c r="GF98">
        <v>3.0361199999999999</v>
      </c>
      <c r="GG98">
        <v>2.75162</v>
      </c>
      <c r="GH98">
        <v>9.0247499999999994E-2</v>
      </c>
      <c r="GI98">
        <v>9.8470199999999994E-2</v>
      </c>
      <c r="GJ98">
        <v>0.102591</v>
      </c>
      <c r="GK98">
        <v>8.81942E-2</v>
      </c>
      <c r="GL98">
        <v>24448.6</v>
      </c>
      <c r="GM98">
        <v>21194.1</v>
      </c>
      <c r="GN98">
        <v>24776.1</v>
      </c>
      <c r="GO98">
        <v>22549.1</v>
      </c>
      <c r="GP98">
        <v>30255.1</v>
      </c>
      <c r="GQ98">
        <v>28576.7</v>
      </c>
      <c r="GR98">
        <v>34535.9</v>
      </c>
      <c r="GS98">
        <v>32162.9</v>
      </c>
      <c r="GT98">
        <v>1.78708</v>
      </c>
      <c r="GU98">
        <v>2.1347</v>
      </c>
      <c r="GV98">
        <v>7.7992699999999998E-2</v>
      </c>
      <c r="GW98">
        <v>0</v>
      </c>
      <c r="GX98">
        <v>26.212399999999999</v>
      </c>
      <c r="GY98">
        <v>999.9</v>
      </c>
      <c r="GZ98">
        <v>40.4</v>
      </c>
      <c r="HA98">
        <v>37</v>
      </c>
      <c r="HB98">
        <v>25.7499</v>
      </c>
      <c r="HC98">
        <v>54.610399999999998</v>
      </c>
      <c r="HD98">
        <v>33.213099999999997</v>
      </c>
      <c r="HE98">
        <v>1</v>
      </c>
      <c r="HF98">
        <v>0.25127500000000003</v>
      </c>
      <c r="HG98">
        <v>2.8140700000000001</v>
      </c>
      <c r="HH98">
        <v>20.368099999999998</v>
      </c>
      <c r="HI98">
        <v>5.24634</v>
      </c>
      <c r="HJ98">
        <v>12.0273</v>
      </c>
      <c r="HK98">
        <v>4.9577499999999999</v>
      </c>
      <c r="HL98">
        <v>3.306</v>
      </c>
      <c r="HM98">
        <v>9999</v>
      </c>
      <c r="HN98">
        <v>9999</v>
      </c>
      <c r="HO98">
        <v>9999</v>
      </c>
      <c r="HP98">
        <v>387.4</v>
      </c>
      <c r="HQ98">
        <v>1.8660000000000001</v>
      </c>
      <c r="HR98">
        <v>1.8705700000000001</v>
      </c>
      <c r="HS98">
        <v>1.8733299999999999</v>
      </c>
      <c r="HT98">
        <v>1.87561</v>
      </c>
      <c r="HU98">
        <v>1.8681300000000001</v>
      </c>
      <c r="HV98">
        <v>1.86974</v>
      </c>
      <c r="HW98">
        <v>1.86676</v>
      </c>
      <c r="HX98">
        <v>1.8708800000000001</v>
      </c>
      <c r="HY98">
        <v>5</v>
      </c>
      <c r="HZ98">
        <v>0</v>
      </c>
      <c r="IA98">
        <v>0</v>
      </c>
      <c r="IB98">
        <v>0</v>
      </c>
      <c r="IC98" t="s">
        <v>429</v>
      </c>
      <c r="ID98" t="s">
        <v>430</v>
      </c>
      <c r="IE98" t="s">
        <v>431</v>
      </c>
      <c r="IF98" t="s">
        <v>431</v>
      </c>
      <c r="IG98" t="s">
        <v>431</v>
      </c>
      <c r="IH98" t="s">
        <v>431</v>
      </c>
      <c r="II98">
        <v>0</v>
      </c>
      <c r="IJ98">
        <v>100</v>
      </c>
      <c r="IK98">
        <v>100</v>
      </c>
      <c r="IL98">
        <v>-0.13</v>
      </c>
      <c r="IM98">
        <v>1.4999999999999999E-2</v>
      </c>
      <c r="IN98">
        <v>-1.3450000000034381E-2</v>
      </c>
      <c r="IO98">
        <v>0</v>
      </c>
      <c r="IP98">
        <v>0</v>
      </c>
      <c r="IQ98">
        <v>0</v>
      </c>
      <c r="IR98">
        <v>-0.11976523809523699</v>
      </c>
      <c r="IS98">
        <v>0</v>
      </c>
      <c r="IT98">
        <v>0</v>
      </c>
      <c r="IU98">
        <v>0</v>
      </c>
      <c r="IV98">
        <v>-1</v>
      </c>
      <c r="IW98">
        <v>-1</v>
      </c>
      <c r="IX98">
        <v>-1</v>
      </c>
      <c r="IY98">
        <v>-1</v>
      </c>
      <c r="IZ98">
        <v>7.6</v>
      </c>
      <c r="JA98">
        <v>7.3</v>
      </c>
      <c r="JB98">
        <v>1.06812</v>
      </c>
      <c r="JC98">
        <v>2.7136200000000001</v>
      </c>
      <c r="JD98">
        <v>1.64551</v>
      </c>
      <c r="JE98">
        <v>2.31934</v>
      </c>
      <c r="JF98">
        <v>1.64429</v>
      </c>
      <c r="JG98">
        <v>2.3767100000000001</v>
      </c>
      <c r="JH98">
        <v>39.142800000000001</v>
      </c>
      <c r="JI98">
        <v>16.1021</v>
      </c>
      <c r="JJ98">
        <v>18</v>
      </c>
      <c r="JK98">
        <v>399.35199999999998</v>
      </c>
      <c r="JL98">
        <v>622.56799999999998</v>
      </c>
      <c r="JM98">
        <v>22.817599999999999</v>
      </c>
      <c r="JN98">
        <v>30.7225</v>
      </c>
      <c r="JO98">
        <v>30.0001</v>
      </c>
      <c r="JP98">
        <v>30.6921</v>
      </c>
      <c r="JQ98">
        <v>30.642199999999999</v>
      </c>
      <c r="JR98">
        <v>21.486799999999999</v>
      </c>
      <c r="JS98">
        <v>31.209</v>
      </c>
      <c r="JT98">
        <v>0</v>
      </c>
      <c r="JU98">
        <v>22.807300000000001</v>
      </c>
      <c r="JV98">
        <v>405</v>
      </c>
      <c r="JW98">
        <v>17.1492</v>
      </c>
      <c r="JX98">
        <v>99.0518</v>
      </c>
      <c r="JY98">
        <v>97.621499999999997</v>
      </c>
    </row>
    <row r="99" spans="1:285" x14ac:dyDescent="0.35">
      <c r="A99">
        <v>16</v>
      </c>
      <c r="B99">
        <v>1723154351.5</v>
      </c>
      <c r="C99">
        <v>28529</v>
      </c>
      <c r="D99" t="s">
        <v>663</v>
      </c>
      <c r="E99" t="s">
        <v>664</v>
      </c>
      <c r="F99" t="s">
        <v>420</v>
      </c>
      <c r="G99" t="s">
        <v>567</v>
      </c>
      <c r="H99" t="s">
        <v>422</v>
      </c>
      <c r="I99" t="s">
        <v>558</v>
      </c>
      <c r="J99">
        <v>1723154351.5</v>
      </c>
      <c r="K99">
        <f t="shared" si="184"/>
        <v>3.9479035376439381E-3</v>
      </c>
      <c r="L99">
        <f t="shared" si="185"/>
        <v>3.947903537643938</v>
      </c>
      <c r="M99">
        <f t="shared" si="186"/>
        <v>23.631705571702742</v>
      </c>
      <c r="N99">
        <f t="shared" si="187"/>
        <v>367.28699999999998</v>
      </c>
      <c r="O99">
        <f t="shared" si="188"/>
        <v>201.7987924365751</v>
      </c>
      <c r="P99">
        <f t="shared" si="189"/>
        <v>19.982487111271492</v>
      </c>
      <c r="Q99">
        <f t="shared" si="190"/>
        <v>36.369433409490298</v>
      </c>
      <c r="R99">
        <f t="shared" si="191"/>
        <v>0.25208250437871393</v>
      </c>
      <c r="S99">
        <f t="shared" si="192"/>
        <v>2.2432437671792438</v>
      </c>
      <c r="T99">
        <f t="shared" si="193"/>
        <v>0.23733608086069977</v>
      </c>
      <c r="U99">
        <f t="shared" si="194"/>
        <v>0.14958802106069569</v>
      </c>
      <c r="V99">
        <f t="shared" si="195"/>
        <v>203.41865188604979</v>
      </c>
      <c r="W99">
        <f t="shared" si="196"/>
        <v>28.228136517888178</v>
      </c>
      <c r="X99">
        <f t="shared" si="197"/>
        <v>28.208200000000001</v>
      </c>
      <c r="Y99">
        <f t="shared" si="198"/>
        <v>3.8411435507710578</v>
      </c>
      <c r="Z99">
        <f t="shared" si="199"/>
        <v>59.124112374888362</v>
      </c>
      <c r="AA99">
        <f t="shared" si="200"/>
        <v>2.2446071944818198</v>
      </c>
      <c r="AB99">
        <f t="shared" si="201"/>
        <v>3.7964327992772815</v>
      </c>
      <c r="AC99">
        <f t="shared" si="202"/>
        <v>1.5965363562892381</v>
      </c>
      <c r="AD99">
        <f t="shared" si="203"/>
        <v>-174.10254601009765</v>
      </c>
      <c r="AE99">
        <f t="shared" si="204"/>
        <v>-24.308489353209708</v>
      </c>
      <c r="AF99">
        <f t="shared" si="205"/>
        <v>-2.3646035736002418</v>
      </c>
      <c r="AG99">
        <f t="shared" si="206"/>
        <v>2.6430129491421752</v>
      </c>
      <c r="AH99">
        <v>0</v>
      </c>
      <c r="AI99">
        <v>0</v>
      </c>
      <c r="AJ99">
        <f t="shared" si="207"/>
        <v>1</v>
      </c>
      <c r="AK99">
        <f t="shared" si="208"/>
        <v>0</v>
      </c>
      <c r="AL99">
        <f t="shared" si="209"/>
        <v>52110.175890204977</v>
      </c>
      <c r="AM99" t="s">
        <v>424</v>
      </c>
      <c r="AN99">
        <v>0</v>
      </c>
      <c r="AO99">
        <v>0</v>
      </c>
      <c r="AP99">
        <v>0</v>
      </c>
      <c r="AQ99" t="e">
        <f t="shared" si="210"/>
        <v>#DIV/0!</v>
      </c>
      <c r="AR99">
        <v>-1</v>
      </c>
      <c r="AS99" t="s">
        <v>665</v>
      </c>
      <c r="AT99">
        <v>10143.700000000001</v>
      </c>
      <c r="AU99">
        <v>942.31819230769247</v>
      </c>
      <c r="AV99">
        <v>1570.7880547498789</v>
      </c>
      <c r="AW99">
        <f t="shared" si="211"/>
        <v>0.40009844774523673</v>
      </c>
      <c r="AX99">
        <v>0.5</v>
      </c>
      <c r="AY99">
        <f t="shared" si="212"/>
        <v>1059.5883004590933</v>
      </c>
      <c r="AZ99">
        <f t="shared" si="213"/>
        <v>23.631705571702742</v>
      </c>
      <c r="BA99">
        <f t="shared" si="214"/>
        <v>211.96981713134835</v>
      </c>
      <c r="BB99">
        <f t="shared" si="215"/>
        <v>2.3246486924242592E-2</v>
      </c>
      <c r="BC99">
        <f t="shared" si="216"/>
        <v>-1</v>
      </c>
      <c r="BD99" t="e">
        <f t="shared" si="217"/>
        <v>#DIV/0!</v>
      </c>
      <c r="BE99" t="s">
        <v>424</v>
      </c>
      <c r="BF99">
        <v>0</v>
      </c>
      <c r="BG99" t="e">
        <f t="shared" si="218"/>
        <v>#DIV/0!</v>
      </c>
      <c r="BH99" t="e">
        <f t="shared" si="219"/>
        <v>#DIV/0!</v>
      </c>
      <c r="BI99" t="e">
        <f t="shared" si="220"/>
        <v>#DIV/0!</v>
      </c>
      <c r="BJ99" t="e">
        <f t="shared" si="221"/>
        <v>#DIV/0!</v>
      </c>
      <c r="BK99">
        <f t="shared" si="222"/>
        <v>0.40009844774523673</v>
      </c>
      <c r="BL99" t="e">
        <f t="shared" si="223"/>
        <v>#DIV/0!</v>
      </c>
      <c r="BM99" t="e">
        <f t="shared" si="224"/>
        <v>#DIV/0!</v>
      </c>
      <c r="BN99" t="e">
        <f t="shared" si="225"/>
        <v>#DIV/0!</v>
      </c>
      <c r="BO99">
        <v>8417</v>
      </c>
      <c r="BP99">
        <v>290.00000000000011</v>
      </c>
      <c r="BQ99">
        <v>1422.31</v>
      </c>
      <c r="BR99">
        <v>145</v>
      </c>
      <c r="BS99">
        <v>10143.700000000001</v>
      </c>
      <c r="BT99">
        <v>1419.01</v>
      </c>
      <c r="BU99">
        <v>3.3</v>
      </c>
      <c r="BV99">
        <v>300.00000000000011</v>
      </c>
      <c r="BW99">
        <v>24.2</v>
      </c>
      <c r="BX99">
        <v>1570.7880547498789</v>
      </c>
      <c r="BY99">
        <v>2.354778986905909</v>
      </c>
      <c r="BZ99">
        <v>-153.95431495247661</v>
      </c>
      <c r="CA99">
        <v>2.105804419561518</v>
      </c>
      <c r="CB99">
        <v>0.99478875808241674</v>
      </c>
      <c r="CC99">
        <v>-7.3314807563959871E-3</v>
      </c>
      <c r="CD99">
        <v>289.99999999999989</v>
      </c>
      <c r="CE99">
        <v>1428.92</v>
      </c>
      <c r="CF99">
        <v>845</v>
      </c>
      <c r="CG99">
        <v>10090.299999999999</v>
      </c>
      <c r="CH99">
        <v>1418.21</v>
      </c>
      <c r="CI99">
        <v>10.71</v>
      </c>
      <c r="CW99">
        <f t="shared" si="226"/>
        <v>1259.98</v>
      </c>
      <c r="CX99">
        <f t="shared" si="227"/>
        <v>1059.5883004590933</v>
      </c>
      <c r="CY99">
        <f t="shared" si="228"/>
        <v>0.84095644411744086</v>
      </c>
      <c r="CZ99">
        <f t="shared" si="229"/>
        <v>0.16144593714666089</v>
      </c>
      <c r="DA99">
        <v>6</v>
      </c>
      <c r="DB99">
        <v>0.5</v>
      </c>
      <c r="DC99" t="s">
        <v>426</v>
      </c>
      <c r="DD99">
        <v>2</v>
      </c>
      <c r="DE99">
        <v>1723154351.5</v>
      </c>
      <c r="DF99">
        <v>367.28699999999998</v>
      </c>
      <c r="DG99">
        <v>404.91399999999999</v>
      </c>
      <c r="DH99">
        <v>22.6678</v>
      </c>
      <c r="DI99">
        <v>16.8795</v>
      </c>
      <c r="DJ99">
        <v>367.44299999999998</v>
      </c>
      <c r="DK99">
        <v>22.6648</v>
      </c>
      <c r="DL99">
        <v>399.95299999999997</v>
      </c>
      <c r="DM99">
        <v>98.921899999999994</v>
      </c>
      <c r="DN99">
        <v>9.9936899999999995E-2</v>
      </c>
      <c r="DO99">
        <v>28.007200000000001</v>
      </c>
      <c r="DP99">
        <v>28.208200000000001</v>
      </c>
      <c r="DQ99">
        <v>999.9</v>
      </c>
      <c r="DR99">
        <v>0</v>
      </c>
      <c r="DS99">
        <v>0</v>
      </c>
      <c r="DT99">
        <v>9995.6200000000008</v>
      </c>
      <c r="DU99">
        <v>0</v>
      </c>
      <c r="DV99">
        <v>77.152299999999997</v>
      </c>
      <c r="DW99">
        <v>-37.6006</v>
      </c>
      <c r="DX99">
        <v>375.83699999999999</v>
      </c>
      <c r="DY99">
        <v>411.86599999999999</v>
      </c>
      <c r="DZ99">
        <v>5.8004100000000003</v>
      </c>
      <c r="EA99">
        <v>404.91399999999999</v>
      </c>
      <c r="EB99">
        <v>16.8795</v>
      </c>
      <c r="EC99">
        <v>2.2435399999999999</v>
      </c>
      <c r="ED99">
        <v>1.6697500000000001</v>
      </c>
      <c r="EE99">
        <v>19.276700000000002</v>
      </c>
      <c r="EF99">
        <v>14.6181</v>
      </c>
      <c r="EG99">
        <v>1259.98</v>
      </c>
      <c r="EH99">
        <v>0.96798799999999996</v>
      </c>
      <c r="EI99">
        <v>3.2011900000000003E-2</v>
      </c>
      <c r="EJ99">
        <v>0</v>
      </c>
      <c r="EK99">
        <v>941.24900000000002</v>
      </c>
      <c r="EL99">
        <v>4.9995200000000004</v>
      </c>
      <c r="EM99">
        <v>13502.8</v>
      </c>
      <c r="EN99">
        <v>11355.3</v>
      </c>
      <c r="EO99">
        <v>46.75</v>
      </c>
      <c r="EP99">
        <v>48.25</v>
      </c>
      <c r="EQ99">
        <v>47.686999999999998</v>
      </c>
      <c r="ER99">
        <v>48.125</v>
      </c>
      <c r="ES99">
        <v>48.5</v>
      </c>
      <c r="ET99">
        <v>1214.81</v>
      </c>
      <c r="EU99">
        <v>40.17</v>
      </c>
      <c r="EV99">
        <v>0</v>
      </c>
      <c r="EW99">
        <v>468.90000009536737</v>
      </c>
      <c r="EX99">
        <v>0</v>
      </c>
      <c r="EY99">
        <v>942.31819230769247</v>
      </c>
      <c r="EZ99">
        <v>-8.9567521356158757</v>
      </c>
      <c r="FA99">
        <v>-785.14871807545114</v>
      </c>
      <c r="FB99">
        <v>13753.02307692308</v>
      </c>
      <c r="FC99">
        <v>15</v>
      </c>
      <c r="FD99">
        <v>1723154375.5</v>
      </c>
      <c r="FE99" t="s">
        <v>666</v>
      </c>
      <c r="FF99">
        <v>1723154373.5</v>
      </c>
      <c r="FG99">
        <v>1723154375.5</v>
      </c>
      <c r="FH99">
        <v>28</v>
      </c>
      <c r="FI99">
        <v>-2.7E-2</v>
      </c>
      <c r="FJ99">
        <v>-1.2E-2</v>
      </c>
      <c r="FK99">
        <v>-0.156</v>
      </c>
      <c r="FL99">
        <v>3.0000000000000001E-3</v>
      </c>
      <c r="FM99">
        <v>405</v>
      </c>
      <c r="FN99">
        <v>17</v>
      </c>
      <c r="FO99">
        <v>0.03</v>
      </c>
      <c r="FP99">
        <v>0.01</v>
      </c>
      <c r="FQ99">
        <v>24.025658526721831</v>
      </c>
      <c r="FR99">
        <v>-1.399740992926485</v>
      </c>
      <c r="FS99">
        <v>0.20282309291557021</v>
      </c>
      <c r="FT99">
        <v>1</v>
      </c>
      <c r="FU99">
        <v>943.56342000000006</v>
      </c>
      <c r="FV99">
        <v>-8.9751212525355477</v>
      </c>
      <c r="FW99">
        <v>1.3131970315226851</v>
      </c>
      <c r="FX99">
        <v>-1</v>
      </c>
      <c r="FY99">
        <v>0.26203180075882748</v>
      </c>
      <c r="FZ99">
        <v>-4.7697161265217433E-2</v>
      </c>
      <c r="GA99">
        <v>6.9349107689425041E-3</v>
      </c>
      <c r="GB99">
        <v>1</v>
      </c>
      <c r="GC99">
        <v>2</v>
      </c>
      <c r="GD99">
        <v>2</v>
      </c>
      <c r="GE99" t="s">
        <v>428</v>
      </c>
      <c r="GF99">
        <v>3.0359099999999999</v>
      </c>
      <c r="GG99">
        <v>2.7515499999999999</v>
      </c>
      <c r="GH99">
        <v>8.97062E-2</v>
      </c>
      <c r="GI99">
        <v>9.8448499999999994E-2</v>
      </c>
      <c r="GJ99">
        <v>0.106408</v>
      </c>
      <c r="GK99">
        <v>8.7555800000000003E-2</v>
      </c>
      <c r="GL99">
        <v>24450.3</v>
      </c>
      <c r="GM99">
        <v>21184.3</v>
      </c>
      <c r="GN99">
        <v>24763.8</v>
      </c>
      <c r="GO99">
        <v>22538.9</v>
      </c>
      <c r="GP99">
        <v>30110.6</v>
      </c>
      <c r="GQ99">
        <v>28582.6</v>
      </c>
      <c r="GR99">
        <v>34519</v>
      </c>
      <c r="GS99">
        <v>32146.7</v>
      </c>
      <c r="GT99">
        <v>1.7741800000000001</v>
      </c>
      <c r="GU99">
        <v>2.13375</v>
      </c>
      <c r="GV99">
        <v>7.8305600000000003E-2</v>
      </c>
      <c r="GW99">
        <v>0</v>
      </c>
      <c r="GX99">
        <v>26.928799999999999</v>
      </c>
      <c r="GY99">
        <v>999.9</v>
      </c>
      <c r="GZ99">
        <v>40.700000000000003</v>
      </c>
      <c r="HA99">
        <v>36.700000000000003</v>
      </c>
      <c r="HB99">
        <v>25.520199999999999</v>
      </c>
      <c r="HC99">
        <v>54.540399999999998</v>
      </c>
      <c r="HD99">
        <v>33.321300000000001</v>
      </c>
      <c r="HE99">
        <v>1</v>
      </c>
      <c r="HF99">
        <v>0.26452999999999999</v>
      </c>
      <c r="HG99">
        <v>1.81328</v>
      </c>
      <c r="HH99">
        <v>20.3826</v>
      </c>
      <c r="HI99">
        <v>5.24634</v>
      </c>
      <c r="HJ99">
        <v>12.025499999999999</v>
      </c>
      <c r="HK99">
        <v>4.9579000000000004</v>
      </c>
      <c r="HL99">
        <v>3.306</v>
      </c>
      <c r="HM99">
        <v>9999</v>
      </c>
      <c r="HN99">
        <v>9999</v>
      </c>
      <c r="HO99">
        <v>9999</v>
      </c>
      <c r="HP99">
        <v>387.6</v>
      </c>
      <c r="HQ99">
        <v>1.8660000000000001</v>
      </c>
      <c r="HR99">
        <v>1.8705700000000001</v>
      </c>
      <c r="HS99">
        <v>1.8733200000000001</v>
      </c>
      <c r="HT99">
        <v>1.87561</v>
      </c>
      <c r="HU99">
        <v>1.8681300000000001</v>
      </c>
      <c r="HV99">
        <v>1.86975</v>
      </c>
      <c r="HW99">
        <v>1.8667199999999999</v>
      </c>
      <c r="HX99">
        <v>1.87087</v>
      </c>
      <c r="HY99">
        <v>5</v>
      </c>
      <c r="HZ99">
        <v>0</v>
      </c>
      <c r="IA99">
        <v>0</v>
      </c>
      <c r="IB99">
        <v>0</v>
      </c>
      <c r="IC99" t="s">
        <v>429</v>
      </c>
      <c r="ID99" t="s">
        <v>430</v>
      </c>
      <c r="IE99" t="s">
        <v>431</v>
      </c>
      <c r="IF99" t="s">
        <v>431</v>
      </c>
      <c r="IG99" t="s">
        <v>431</v>
      </c>
      <c r="IH99" t="s">
        <v>431</v>
      </c>
      <c r="II99">
        <v>0</v>
      </c>
      <c r="IJ99">
        <v>100</v>
      </c>
      <c r="IK99">
        <v>100</v>
      </c>
      <c r="IL99">
        <v>-0.156</v>
      </c>
      <c r="IM99">
        <v>3.0000000000000001E-3</v>
      </c>
      <c r="IN99">
        <v>-0.12999999999999551</v>
      </c>
      <c r="IO99">
        <v>0</v>
      </c>
      <c r="IP99">
        <v>0</v>
      </c>
      <c r="IQ99">
        <v>0</v>
      </c>
      <c r="IR99">
        <v>1.5114999999997989E-2</v>
      </c>
      <c r="IS99">
        <v>0</v>
      </c>
      <c r="IT99">
        <v>0</v>
      </c>
      <c r="IU99">
        <v>0</v>
      </c>
      <c r="IV99">
        <v>-1</v>
      </c>
      <c r="IW99">
        <v>-1</v>
      </c>
      <c r="IX99">
        <v>-1</v>
      </c>
      <c r="IY99">
        <v>-1</v>
      </c>
      <c r="IZ99">
        <v>7.5</v>
      </c>
      <c r="JA99">
        <v>7.4</v>
      </c>
      <c r="JB99">
        <v>1.06812</v>
      </c>
      <c r="JC99">
        <v>2.7075200000000001</v>
      </c>
      <c r="JD99">
        <v>1.64551</v>
      </c>
      <c r="JE99">
        <v>2.31934</v>
      </c>
      <c r="JF99">
        <v>1.64429</v>
      </c>
      <c r="JG99">
        <v>2.4438499999999999</v>
      </c>
      <c r="JH99">
        <v>38.747100000000003</v>
      </c>
      <c r="JI99">
        <v>16.040800000000001</v>
      </c>
      <c r="JJ99">
        <v>18</v>
      </c>
      <c r="JK99">
        <v>393.32900000000001</v>
      </c>
      <c r="JL99">
        <v>622.88699999999994</v>
      </c>
      <c r="JM99">
        <v>24.543099999999999</v>
      </c>
      <c r="JN99">
        <v>30.907599999999999</v>
      </c>
      <c r="JO99">
        <v>29.9999</v>
      </c>
      <c r="JP99">
        <v>30.806799999999999</v>
      </c>
      <c r="JQ99">
        <v>30.740500000000001</v>
      </c>
      <c r="JR99">
        <v>21.476500000000001</v>
      </c>
      <c r="JS99">
        <v>31.827100000000002</v>
      </c>
      <c r="JT99">
        <v>0</v>
      </c>
      <c r="JU99">
        <v>24.5198</v>
      </c>
      <c r="JV99">
        <v>405</v>
      </c>
      <c r="JW99">
        <v>16.9831</v>
      </c>
      <c r="JX99">
        <v>99.003</v>
      </c>
      <c r="JY99">
        <v>97.5745</v>
      </c>
    </row>
    <row r="100" spans="1:285" x14ac:dyDescent="0.35">
      <c r="A100">
        <v>16</v>
      </c>
      <c r="B100">
        <v>1723154623.5</v>
      </c>
      <c r="C100">
        <v>28801</v>
      </c>
      <c r="D100" t="s">
        <v>667</v>
      </c>
      <c r="E100" t="s">
        <v>668</v>
      </c>
      <c r="F100" t="s">
        <v>420</v>
      </c>
      <c r="G100" t="s">
        <v>567</v>
      </c>
      <c r="H100" t="s">
        <v>434</v>
      </c>
      <c r="I100" t="s">
        <v>558</v>
      </c>
      <c r="J100">
        <v>1723154623.5</v>
      </c>
      <c r="K100">
        <f t="shared" si="184"/>
        <v>3.6170266948021995E-3</v>
      </c>
      <c r="L100">
        <f t="shared" si="185"/>
        <v>3.6170266948021994</v>
      </c>
      <c r="M100">
        <f t="shared" si="186"/>
        <v>23.000008460898314</v>
      </c>
      <c r="N100">
        <f t="shared" si="187"/>
        <v>368.51499999999999</v>
      </c>
      <c r="O100">
        <f t="shared" si="188"/>
        <v>195.25017344122287</v>
      </c>
      <c r="P100">
        <f t="shared" si="189"/>
        <v>19.333580055118063</v>
      </c>
      <c r="Q100">
        <f t="shared" si="190"/>
        <v>36.490181434623004</v>
      </c>
      <c r="R100">
        <f t="shared" si="191"/>
        <v>0.23267500472155248</v>
      </c>
      <c r="S100">
        <f t="shared" si="192"/>
        <v>2.2503619405873452</v>
      </c>
      <c r="T100">
        <f t="shared" si="193"/>
        <v>0.22008836791425568</v>
      </c>
      <c r="U100">
        <f t="shared" si="194"/>
        <v>0.13862932124725513</v>
      </c>
      <c r="V100">
        <f t="shared" si="195"/>
        <v>203.39949988613421</v>
      </c>
      <c r="W100">
        <f t="shared" si="196"/>
        <v>28.334407063789374</v>
      </c>
      <c r="X100">
        <f t="shared" si="197"/>
        <v>28.3354</v>
      </c>
      <c r="Y100">
        <f t="shared" si="198"/>
        <v>3.8696748348901107</v>
      </c>
      <c r="Z100">
        <f t="shared" si="199"/>
        <v>60.407571927575233</v>
      </c>
      <c r="AA100">
        <f t="shared" si="200"/>
        <v>2.2929853125745803</v>
      </c>
      <c r="AB100">
        <f t="shared" si="201"/>
        <v>3.7958574387391719</v>
      </c>
      <c r="AC100">
        <f t="shared" si="202"/>
        <v>1.5766895223155304</v>
      </c>
      <c r="AD100">
        <f t="shared" si="203"/>
        <v>-159.51087724077701</v>
      </c>
      <c r="AE100">
        <f t="shared" si="204"/>
        <v>-40.133156480864592</v>
      </c>
      <c r="AF100">
        <f t="shared" si="205"/>
        <v>-3.8940131151030419</v>
      </c>
      <c r="AG100">
        <f t="shared" si="206"/>
        <v>-0.13854695061042577</v>
      </c>
      <c r="AH100">
        <v>0</v>
      </c>
      <c r="AI100">
        <v>0</v>
      </c>
      <c r="AJ100">
        <f t="shared" si="207"/>
        <v>1</v>
      </c>
      <c r="AK100">
        <f t="shared" si="208"/>
        <v>0</v>
      </c>
      <c r="AL100">
        <f t="shared" si="209"/>
        <v>52343.739637005914</v>
      </c>
      <c r="AM100" t="s">
        <v>424</v>
      </c>
      <c r="AN100">
        <v>0</v>
      </c>
      <c r="AO100">
        <v>0</v>
      </c>
      <c r="AP100">
        <v>0</v>
      </c>
      <c r="AQ100" t="e">
        <f t="shared" si="210"/>
        <v>#DIV/0!</v>
      </c>
      <c r="AR100">
        <v>-1</v>
      </c>
      <c r="AS100" t="s">
        <v>669</v>
      </c>
      <c r="AT100">
        <v>10147.200000000001</v>
      </c>
      <c r="AU100">
        <v>920.17161538461539</v>
      </c>
      <c r="AV100">
        <v>1611.422027405785</v>
      </c>
      <c r="AW100">
        <f t="shared" si="211"/>
        <v>0.4289691963153861</v>
      </c>
      <c r="AX100">
        <v>0.5</v>
      </c>
      <c r="AY100">
        <f t="shared" si="212"/>
        <v>1059.4875004591368</v>
      </c>
      <c r="AZ100">
        <f t="shared" si="213"/>
        <v>23.000008460898314</v>
      </c>
      <c r="BA100">
        <f t="shared" si="214"/>
        <v>227.24375078907659</v>
      </c>
      <c r="BB100">
        <f t="shared" si="215"/>
        <v>2.2652469661508731E-2</v>
      </c>
      <c r="BC100">
        <f t="shared" si="216"/>
        <v>-1</v>
      </c>
      <c r="BD100" t="e">
        <f t="shared" si="217"/>
        <v>#DIV/0!</v>
      </c>
      <c r="BE100" t="s">
        <v>424</v>
      </c>
      <c r="BF100">
        <v>0</v>
      </c>
      <c r="BG100" t="e">
        <f t="shared" si="218"/>
        <v>#DIV/0!</v>
      </c>
      <c r="BH100" t="e">
        <f t="shared" si="219"/>
        <v>#DIV/0!</v>
      </c>
      <c r="BI100" t="e">
        <f t="shared" si="220"/>
        <v>#DIV/0!</v>
      </c>
      <c r="BJ100" t="e">
        <f t="shared" si="221"/>
        <v>#DIV/0!</v>
      </c>
      <c r="BK100">
        <f t="shared" si="222"/>
        <v>0.42896919631538605</v>
      </c>
      <c r="BL100" t="e">
        <f t="shared" si="223"/>
        <v>#DIV/0!</v>
      </c>
      <c r="BM100" t="e">
        <f t="shared" si="224"/>
        <v>#DIV/0!</v>
      </c>
      <c r="BN100" t="e">
        <f t="shared" si="225"/>
        <v>#DIV/0!</v>
      </c>
      <c r="BO100">
        <v>8418</v>
      </c>
      <c r="BP100">
        <v>290.00000000000011</v>
      </c>
      <c r="BQ100">
        <v>1443.55</v>
      </c>
      <c r="BR100">
        <v>125</v>
      </c>
      <c r="BS100">
        <v>10147.200000000001</v>
      </c>
      <c r="BT100">
        <v>1439.64</v>
      </c>
      <c r="BU100">
        <v>3.91</v>
      </c>
      <c r="BV100">
        <v>300.00000000000011</v>
      </c>
      <c r="BW100">
        <v>24.2</v>
      </c>
      <c r="BX100">
        <v>1611.422027405785</v>
      </c>
      <c r="BY100">
        <v>2.2481196602042228</v>
      </c>
      <c r="BZ100">
        <v>-174.3149828845639</v>
      </c>
      <c r="CA100">
        <v>2.0102247118279921</v>
      </c>
      <c r="CB100">
        <v>0.99629008789321705</v>
      </c>
      <c r="CC100">
        <v>-7.3310447163514939E-3</v>
      </c>
      <c r="CD100">
        <v>289.99999999999989</v>
      </c>
      <c r="CE100">
        <v>1446.16</v>
      </c>
      <c r="CF100">
        <v>855</v>
      </c>
      <c r="CG100">
        <v>10088.799999999999</v>
      </c>
      <c r="CH100">
        <v>1438.64</v>
      </c>
      <c r="CI100">
        <v>7.52</v>
      </c>
      <c r="CW100">
        <f t="shared" si="226"/>
        <v>1259.8599999999999</v>
      </c>
      <c r="CX100">
        <f t="shared" si="227"/>
        <v>1059.4875004591368</v>
      </c>
      <c r="CY100">
        <f t="shared" si="228"/>
        <v>0.84095653521751368</v>
      </c>
      <c r="CZ100">
        <f t="shared" si="229"/>
        <v>0.16144611296980158</v>
      </c>
      <c r="DA100">
        <v>6</v>
      </c>
      <c r="DB100">
        <v>0.5</v>
      </c>
      <c r="DC100" t="s">
        <v>426</v>
      </c>
      <c r="DD100">
        <v>2</v>
      </c>
      <c r="DE100">
        <v>1723154623.5</v>
      </c>
      <c r="DF100">
        <v>368.51499999999999</v>
      </c>
      <c r="DG100">
        <v>405.00200000000001</v>
      </c>
      <c r="DH100">
        <v>23.1569</v>
      </c>
      <c r="DI100">
        <v>17.858799999999999</v>
      </c>
      <c r="DJ100">
        <v>368.68400000000003</v>
      </c>
      <c r="DK100">
        <v>23.128900000000002</v>
      </c>
      <c r="DL100">
        <v>400.13600000000002</v>
      </c>
      <c r="DM100">
        <v>98.919700000000006</v>
      </c>
      <c r="DN100">
        <v>9.9828200000000006E-2</v>
      </c>
      <c r="DO100">
        <v>28.0046</v>
      </c>
      <c r="DP100">
        <v>28.3354</v>
      </c>
      <c r="DQ100">
        <v>999.9</v>
      </c>
      <c r="DR100">
        <v>0</v>
      </c>
      <c r="DS100">
        <v>0</v>
      </c>
      <c r="DT100">
        <v>10042.5</v>
      </c>
      <c r="DU100">
        <v>0</v>
      </c>
      <c r="DV100">
        <v>76.325800000000001</v>
      </c>
      <c r="DW100">
        <v>-36.475099999999998</v>
      </c>
      <c r="DX100">
        <v>377.25400000000002</v>
      </c>
      <c r="DY100">
        <v>412.36700000000002</v>
      </c>
      <c r="DZ100">
        <v>5.2734800000000002</v>
      </c>
      <c r="EA100">
        <v>405.00200000000001</v>
      </c>
      <c r="EB100">
        <v>17.858799999999999</v>
      </c>
      <c r="EC100">
        <v>2.2882400000000001</v>
      </c>
      <c r="ED100">
        <v>1.76658</v>
      </c>
      <c r="EE100">
        <v>19.593800000000002</v>
      </c>
      <c r="EF100">
        <v>15.494199999999999</v>
      </c>
      <c r="EG100">
        <v>1259.8599999999999</v>
      </c>
      <c r="EH100">
        <v>0.96798799999999996</v>
      </c>
      <c r="EI100">
        <v>3.20118E-2</v>
      </c>
      <c r="EJ100">
        <v>0</v>
      </c>
      <c r="EK100">
        <v>919.92499999999995</v>
      </c>
      <c r="EL100">
        <v>4.9995200000000004</v>
      </c>
      <c r="EM100">
        <v>13180.1</v>
      </c>
      <c r="EN100">
        <v>11354.3</v>
      </c>
      <c r="EO100">
        <v>46.875</v>
      </c>
      <c r="EP100">
        <v>48.375</v>
      </c>
      <c r="EQ100">
        <v>47.811999999999998</v>
      </c>
      <c r="ER100">
        <v>48.25</v>
      </c>
      <c r="ES100">
        <v>48.625</v>
      </c>
      <c r="ET100">
        <v>1214.69</v>
      </c>
      <c r="EU100">
        <v>40.17</v>
      </c>
      <c r="EV100">
        <v>0</v>
      </c>
      <c r="EW100">
        <v>271.70000004768372</v>
      </c>
      <c r="EX100">
        <v>0</v>
      </c>
      <c r="EY100">
        <v>920.17161538461539</v>
      </c>
      <c r="EZ100">
        <v>-3.6579828934753338</v>
      </c>
      <c r="FA100">
        <v>-26.48205127707763</v>
      </c>
      <c r="FB100">
        <v>13186.846153846151</v>
      </c>
      <c r="FC100">
        <v>15</v>
      </c>
      <c r="FD100">
        <v>1723154653.5</v>
      </c>
      <c r="FE100" t="s">
        <v>670</v>
      </c>
      <c r="FF100">
        <v>1723154640.5</v>
      </c>
      <c r="FG100">
        <v>1723154653.5</v>
      </c>
      <c r="FH100">
        <v>29</v>
      </c>
      <c r="FI100">
        <v>-1.2999999999999999E-2</v>
      </c>
      <c r="FJ100">
        <v>2.5000000000000001E-2</v>
      </c>
      <c r="FK100">
        <v>-0.16900000000000001</v>
      </c>
      <c r="FL100">
        <v>2.8000000000000001E-2</v>
      </c>
      <c r="FM100">
        <v>405</v>
      </c>
      <c r="FN100">
        <v>18</v>
      </c>
      <c r="FO100">
        <v>0.04</v>
      </c>
      <c r="FP100">
        <v>0.02</v>
      </c>
      <c r="FQ100">
        <v>22.917587414339899</v>
      </c>
      <c r="FR100">
        <v>0.33972624588303041</v>
      </c>
      <c r="FS100">
        <v>5.4664282168483971E-2</v>
      </c>
      <c r="FT100">
        <v>1</v>
      </c>
      <c r="FU100">
        <v>920.57670588235283</v>
      </c>
      <c r="FV100">
        <v>-2.664126695119883</v>
      </c>
      <c r="FW100">
        <v>0.43703588465388038</v>
      </c>
      <c r="FX100">
        <v>-1</v>
      </c>
      <c r="FY100">
        <v>0.22326485479197641</v>
      </c>
      <c r="FZ100">
        <v>7.6084543077402549E-3</v>
      </c>
      <c r="GA100">
        <v>1.1635100763781969E-3</v>
      </c>
      <c r="GB100">
        <v>1</v>
      </c>
      <c r="GC100">
        <v>2</v>
      </c>
      <c r="GD100">
        <v>2</v>
      </c>
      <c r="GE100" t="s">
        <v>428</v>
      </c>
      <c r="GF100">
        <v>3.0367199999999999</v>
      </c>
      <c r="GG100">
        <v>2.7518500000000001</v>
      </c>
      <c r="GH100">
        <v>8.9928599999999997E-2</v>
      </c>
      <c r="GI100">
        <v>9.8453100000000002E-2</v>
      </c>
      <c r="GJ100">
        <v>0.107955</v>
      </c>
      <c r="GK100">
        <v>9.1267000000000001E-2</v>
      </c>
      <c r="GL100">
        <v>24439</v>
      </c>
      <c r="GM100">
        <v>21179.7</v>
      </c>
      <c r="GN100">
        <v>24758.7</v>
      </c>
      <c r="GO100">
        <v>22534.400000000001</v>
      </c>
      <c r="GP100">
        <v>30052.6</v>
      </c>
      <c r="GQ100">
        <v>28459.1</v>
      </c>
      <c r="GR100">
        <v>34512.699999999997</v>
      </c>
      <c r="GS100">
        <v>32138.5</v>
      </c>
      <c r="GT100">
        <v>1.7746</v>
      </c>
      <c r="GU100">
        <v>2.1350799999999999</v>
      </c>
      <c r="GV100">
        <v>8.12113E-2</v>
      </c>
      <c r="GW100">
        <v>0</v>
      </c>
      <c r="GX100">
        <v>27.008800000000001</v>
      </c>
      <c r="GY100">
        <v>999.9</v>
      </c>
      <c r="GZ100">
        <v>40.9</v>
      </c>
      <c r="HA100">
        <v>36.5</v>
      </c>
      <c r="HB100">
        <v>25.365500000000001</v>
      </c>
      <c r="HC100">
        <v>53.920400000000001</v>
      </c>
      <c r="HD100">
        <v>33.193100000000001</v>
      </c>
      <c r="HE100">
        <v>1</v>
      </c>
      <c r="HF100">
        <v>0.272785</v>
      </c>
      <c r="HG100">
        <v>2.0855700000000001</v>
      </c>
      <c r="HH100">
        <v>20.378499999999999</v>
      </c>
      <c r="HI100">
        <v>5.2435</v>
      </c>
      <c r="HJ100">
        <v>12.0252</v>
      </c>
      <c r="HK100">
        <v>4.9577499999999999</v>
      </c>
      <c r="HL100">
        <v>3.306</v>
      </c>
      <c r="HM100">
        <v>9999</v>
      </c>
      <c r="HN100">
        <v>9999</v>
      </c>
      <c r="HO100">
        <v>9999</v>
      </c>
      <c r="HP100">
        <v>387.6</v>
      </c>
      <c r="HQ100">
        <v>1.86598</v>
      </c>
      <c r="HR100">
        <v>1.8705700000000001</v>
      </c>
      <c r="HS100">
        <v>1.87334</v>
      </c>
      <c r="HT100">
        <v>1.87561</v>
      </c>
      <c r="HU100">
        <v>1.8681300000000001</v>
      </c>
      <c r="HV100">
        <v>1.86971</v>
      </c>
      <c r="HW100">
        <v>1.8667199999999999</v>
      </c>
      <c r="HX100">
        <v>1.87087</v>
      </c>
      <c r="HY100">
        <v>5</v>
      </c>
      <c r="HZ100">
        <v>0</v>
      </c>
      <c r="IA100">
        <v>0</v>
      </c>
      <c r="IB100">
        <v>0</v>
      </c>
      <c r="IC100" t="s">
        <v>429</v>
      </c>
      <c r="ID100" t="s">
        <v>430</v>
      </c>
      <c r="IE100" t="s">
        <v>431</v>
      </c>
      <c r="IF100" t="s">
        <v>431</v>
      </c>
      <c r="IG100" t="s">
        <v>431</v>
      </c>
      <c r="IH100" t="s">
        <v>431</v>
      </c>
      <c r="II100">
        <v>0</v>
      </c>
      <c r="IJ100">
        <v>100</v>
      </c>
      <c r="IK100">
        <v>100</v>
      </c>
      <c r="IL100">
        <v>-0.16900000000000001</v>
      </c>
      <c r="IM100">
        <v>2.8000000000000001E-2</v>
      </c>
      <c r="IN100">
        <v>-0.1565</v>
      </c>
      <c r="IO100">
        <v>0</v>
      </c>
      <c r="IP100">
        <v>0</v>
      </c>
      <c r="IQ100">
        <v>0</v>
      </c>
      <c r="IR100">
        <v>3.3749999999947988E-3</v>
      </c>
      <c r="IS100">
        <v>0</v>
      </c>
      <c r="IT100">
        <v>0</v>
      </c>
      <c r="IU100">
        <v>0</v>
      </c>
      <c r="IV100">
        <v>-1</v>
      </c>
      <c r="IW100">
        <v>-1</v>
      </c>
      <c r="IX100">
        <v>-1</v>
      </c>
      <c r="IY100">
        <v>-1</v>
      </c>
      <c r="IZ100">
        <v>4.2</v>
      </c>
      <c r="JA100">
        <v>4.0999999999999996</v>
      </c>
      <c r="JB100">
        <v>1.06934</v>
      </c>
      <c r="JC100">
        <v>2.7063000000000001</v>
      </c>
      <c r="JD100">
        <v>1.64551</v>
      </c>
      <c r="JE100">
        <v>2.32056</v>
      </c>
      <c r="JF100">
        <v>1.64429</v>
      </c>
      <c r="JG100">
        <v>2.36938</v>
      </c>
      <c r="JH100">
        <v>38.501399999999997</v>
      </c>
      <c r="JI100">
        <v>16.023299999999999</v>
      </c>
      <c r="JJ100">
        <v>18</v>
      </c>
      <c r="JK100">
        <v>393.99799999999999</v>
      </c>
      <c r="JL100">
        <v>624.74</v>
      </c>
      <c r="JM100">
        <v>24.333100000000002</v>
      </c>
      <c r="JN100">
        <v>30.977799999999998</v>
      </c>
      <c r="JO100">
        <v>30.000299999999999</v>
      </c>
      <c r="JP100">
        <v>30.881699999999999</v>
      </c>
      <c r="JQ100">
        <v>30.815999999999999</v>
      </c>
      <c r="JR100">
        <v>21.495200000000001</v>
      </c>
      <c r="JS100">
        <v>28.782800000000002</v>
      </c>
      <c r="JT100">
        <v>0</v>
      </c>
      <c r="JU100">
        <v>24.332999999999998</v>
      </c>
      <c r="JV100">
        <v>405</v>
      </c>
      <c r="JW100">
        <v>17.8279</v>
      </c>
      <c r="JX100">
        <v>98.983999999999995</v>
      </c>
      <c r="JY100">
        <v>97.5518</v>
      </c>
    </row>
    <row r="101" spans="1:285" x14ac:dyDescent="0.35">
      <c r="A101">
        <v>16</v>
      </c>
      <c r="B101">
        <v>1723155041.5</v>
      </c>
      <c r="C101">
        <v>29219</v>
      </c>
      <c r="D101" t="s">
        <v>671</v>
      </c>
      <c r="E101" t="s">
        <v>672</v>
      </c>
      <c r="F101" t="s">
        <v>420</v>
      </c>
      <c r="G101" t="s">
        <v>576</v>
      </c>
      <c r="H101" t="s">
        <v>422</v>
      </c>
      <c r="I101" t="s">
        <v>558</v>
      </c>
      <c r="J101">
        <v>1723155041.5</v>
      </c>
      <c r="K101">
        <f t="shared" si="184"/>
        <v>1.9160290859746281E-3</v>
      </c>
      <c r="L101">
        <f t="shared" si="185"/>
        <v>1.9160290859746281</v>
      </c>
      <c r="M101">
        <f t="shared" si="186"/>
        <v>12.881824215570205</v>
      </c>
      <c r="N101">
        <f t="shared" si="187"/>
        <v>384.53</v>
      </c>
      <c r="O101">
        <f t="shared" si="188"/>
        <v>184.5303211123107</v>
      </c>
      <c r="P101">
        <f t="shared" si="189"/>
        <v>18.270409095517774</v>
      </c>
      <c r="Q101">
        <f t="shared" si="190"/>
        <v>38.072444502079996</v>
      </c>
      <c r="R101">
        <f t="shared" si="191"/>
        <v>0.10992657018474156</v>
      </c>
      <c r="S101">
        <f t="shared" si="192"/>
        <v>2.2333031895954996</v>
      </c>
      <c r="T101">
        <f t="shared" si="193"/>
        <v>0.10700670534129297</v>
      </c>
      <c r="U101">
        <f t="shared" si="194"/>
        <v>6.7135069184650134E-2</v>
      </c>
      <c r="V101">
        <f t="shared" si="195"/>
        <v>203.42605288579409</v>
      </c>
      <c r="W101">
        <f t="shared" si="196"/>
        <v>28.900831889275373</v>
      </c>
      <c r="X101">
        <f t="shared" si="197"/>
        <v>28.807600000000001</v>
      </c>
      <c r="Y101">
        <f t="shared" si="198"/>
        <v>3.9772138352217583</v>
      </c>
      <c r="Z101">
        <f t="shared" si="199"/>
        <v>59.556913030623285</v>
      </c>
      <c r="AA101">
        <f t="shared" si="200"/>
        <v>2.2602079502080001</v>
      </c>
      <c r="AB101">
        <f t="shared" si="201"/>
        <v>3.7950387875977296</v>
      </c>
      <c r="AC101">
        <f t="shared" si="202"/>
        <v>1.7170058850137582</v>
      </c>
      <c r="AD101">
        <f t="shared" si="203"/>
        <v>-84.496882691481105</v>
      </c>
      <c r="AE101">
        <f t="shared" si="204"/>
        <v>-97.12816558441304</v>
      </c>
      <c r="AF101">
        <f t="shared" si="205"/>
        <v>-9.518260826109243</v>
      </c>
      <c r="AG101">
        <f t="shared" si="206"/>
        <v>12.282743783790707</v>
      </c>
      <c r="AH101">
        <v>0</v>
      </c>
      <c r="AI101">
        <v>0</v>
      </c>
      <c r="AJ101">
        <f t="shared" si="207"/>
        <v>1</v>
      </c>
      <c r="AK101">
        <f t="shared" si="208"/>
        <v>0</v>
      </c>
      <c r="AL101">
        <f t="shared" si="209"/>
        <v>51785.983581084503</v>
      </c>
      <c r="AM101" t="s">
        <v>424</v>
      </c>
      <c r="AN101">
        <v>0</v>
      </c>
      <c r="AO101">
        <v>0</v>
      </c>
      <c r="AP101">
        <v>0</v>
      </c>
      <c r="AQ101" t="e">
        <f t="shared" si="210"/>
        <v>#DIV/0!</v>
      </c>
      <c r="AR101">
        <v>-1</v>
      </c>
      <c r="AS101" t="s">
        <v>673</v>
      </c>
      <c r="AT101">
        <v>10205.799999999999</v>
      </c>
      <c r="AU101">
        <v>953.79592000000002</v>
      </c>
      <c r="AV101">
        <v>1451.8496012659</v>
      </c>
      <c r="AW101">
        <f t="shared" si="211"/>
        <v>0.34304771019783031</v>
      </c>
      <c r="AX101">
        <v>0.5</v>
      </c>
      <c r="AY101">
        <f t="shared" si="212"/>
        <v>1059.6300004589605</v>
      </c>
      <c r="AZ101">
        <f t="shared" si="213"/>
        <v>12.881824215570205</v>
      </c>
      <c r="BA101">
        <f t="shared" si="214"/>
        <v>181.75182265718612</v>
      </c>
      <c r="BB101">
        <f t="shared" si="215"/>
        <v>1.3100633437669311E-2</v>
      </c>
      <c r="BC101">
        <f t="shared" si="216"/>
        <v>-1</v>
      </c>
      <c r="BD101" t="e">
        <f t="shared" si="217"/>
        <v>#DIV/0!</v>
      </c>
      <c r="BE101" t="s">
        <v>424</v>
      </c>
      <c r="BF101">
        <v>0</v>
      </c>
      <c r="BG101" t="e">
        <f t="shared" si="218"/>
        <v>#DIV/0!</v>
      </c>
      <c r="BH101" t="e">
        <f t="shared" si="219"/>
        <v>#DIV/0!</v>
      </c>
      <c r="BI101" t="e">
        <f t="shared" si="220"/>
        <v>#DIV/0!</v>
      </c>
      <c r="BJ101" t="e">
        <f t="shared" si="221"/>
        <v>#DIV/0!</v>
      </c>
      <c r="BK101">
        <f t="shared" si="222"/>
        <v>0.34304771019783031</v>
      </c>
      <c r="BL101" t="e">
        <f t="shared" si="223"/>
        <v>#DIV/0!</v>
      </c>
      <c r="BM101" t="e">
        <f t="shared" si="224"/>
        <v>#DIV/0!</v>
      </c>
      <c r="BN101" t="e">
        <f t="shared" si="225"/>
        <v>#DIV/0!</v>
      </c>
      <c r="BO101">
        <v>8419</v>
      </c>
      <c r="BP101">
        <v>290.00000000000011</v>
      </c>
      <c r="BQ101">
        <v>1360.66</v>
      </c>
      <c r="BR101">
        <v>145</v>
      </c>
      <c r="BS101">
        <v>10205.799999999999</v>
      </c>
      <c r="BT101">
        <v>1359.55</v>
      </c>
      <c r="BU101">
        <v>1.1100000000000001</v>
      </c>
      <c r="BV101">
        <v>300.00000000000011</v>
      </c>
      <c r="BW101">
        <v>24.1</v>
      </c>
      <c r="BX101">
        <v>1451.8496012659</v>
      </c>
      <c r="BY101">
        <v>2.639352711827434</v>
      </c>
      <c r="BZ101">
        <v>-94.203164428978027</v>
      </c>
      <c r="CA101">
        <v>2.3744999132860332</v>
      </c>
      <c r="CB101">
        <v>0.98252113352365755</v>
      </c>
      <c r="CC101">
        <v>-7.3770880978865491E-3</v>
      </c>
      <c r="CD101">
        <v>289.99999999999989</v>
      </c>
      <c r="CE101">
        <v>1372.94</v>
      </c>
      <c r="CF101">
        <v>855</v>
      </c>
      <c r="CG101">
        <v>10150</v>
      </c>
      <c r="CH101">
        <v>1359.04</v>
      </c>
      <c r="CI101">
        <v>13.9</v>
      </c>
      <c r="CW101">
        <f t="shared" si="226"/>
        <v>1260.03</v>
      </c>
      <c r="CX101">
        <f t="shared" si="227"/>
        <v>1059.6300004589605</v>
      </c>
      <c r="CY101">
        <f t="shared" si="228"/>
        <v>0.84095616807453832</v>
      </c>
      <c r="CZ101">
        <f t="shared" si="229"/>
        <v>0.16144540438385918</v>
      </c>
      <c r="DA101">
        <v>6</v>
      </c>
      <c r="DB101">
        <v>0.5</v>
      </c>
      <c r="DC101" t="s">
        <v>426</v>
      </c>
      <c r="DD101">
        <v>2</v>
      </c>
      <c r="DE101">
        <v>1723155041.5</v>
      </c>
      <c r="DF101">
        <v>384.53</v>
      </c>
      <c r="DG101">
        <v>404.94600000000003</v>
      </c>
      <c r="DH101">
        <v>22.827999999999999</v>
      </c>
      <c r="DI101">
        <v>20.0212</v>
      </c>
      <c r="DJ101">
        <v>384.78500000000003</v>
      </c>
      <c r="DK101">
        <v>22.760999999999999</v>
      </c>
      <c r="DL101">
        <v>400.233</v>
      </c>
      <c r="DM101">
        <v>98.91</v>
      </c>
      <c r="DN101">
        <v>0.10033599999999999</v>
      </c>
      <c r="DO101">
        <v>28.000900000000001</v>
      </c>
      <c r="DP101">
        <v>28.807600000000001</v>
      </c>
      <c r="DQ101">
        <v>999.9</v>
      </c>
      <c r="DR101">
        <v>0</v>
      </c>
      <c r="DS101">
        <v>0</v>
      </c>
      <c r="DT101">
        <v>9931.8799999999992</v>
      </c>
      <c r="DU101">
        <v>0</v>
      </c>
      <c r="DV101">
        <v>151.31100000000001</v>
      </c>
      <c r="DW101">
        <v>-20.330300000000001</v>
      </c>
      <c r="DX101">
        <v>393.58499999999998</v>
      </c>
      <c r="DY101">
        <v>413.21899999999999</v>
      </c>
      <c r="DZ101">
        <v>2.7680199999999999</v>
      </c>
      <c r="EA101">
        <v>404.94600000000003</v>
      </c>
      <c r="EB101">
        <v>20.0212</v>
      </c>
      <c r="EC101">
        <v>2.2540800000000001</v>
      </c>
      <c r="ED101">
        <v>1.9802999999999999</v>
      </c>
      <c r="EE101">
        <v>19.351900000000001</v>
      </c>
      <c r="EF101">
        <v>17.287700000000001</v>
      </c>
      <c r="EG101">
        <v>1260.03</v>
      </c>
      <c r="EH101">
        <v>0.96799900000000005</v>
      </c>
      <c r="EI101">
        <v>3.20007E-2</v>
      </c>
      <c r="EJ101">
        <v>0</v>
      </c>
      <c r="EK101">
        <v>949.48900000000003</v>
      </c>
      <c r="EL101">
        <v>4.9995200000000004</v>
      </c>
      <c r="EM101">
        <v>14037.8</v>
      </c>
      <c r="EN101">
        <v>11355.8</v>
      </c>
      <c r="EO101">
        <v>47.875</v>
      </c>
      <c r="EP101">
        <v>49.625</v>
      </c>
      <c r="EQ101">
        <v>48.75</v>
      </c>
      <c r="ER101">
        <v>49.686999999999998</v>
      </c>
      <c r="ES101">
        <v>49.625</v>
      </c>
      <c r="ET101">
        <v>1214.8699999999999</v>
      </c>
      <c r="EU101">
        <v>40.159999999999997</v>
      </c>
      <c r="EV101">
        <v>0</v>
      </c>
      <c r="EW101">
        <v>417.70000004768372</v>
      </c>
      <c r="EX101">
        <v>0</v>
      </c>
      <c r="EY101">
        <v>953.79592000000002</v>
      </c>
      <c r="EZ101">
        <v>-35.019153794736731</v>
      </c>
      <c r="FA101">
        <v>-772.06923060332167</v>
      </c>
      <c r="FB101">
        <v>14051.552</v>
      </c>
      <c r="FC101">
        <v>15</v>
      </c>
      <c r="FD101">
        <v>1723155063.5</v>
      </c>
      <c r="FE101" t="s">
        <v>674</v>
      </c>
      <c r="FF101">
        <v>1723155058.5</v>
      </c>
      <c r="FG101">
        <v>1723155063.5</v>
      </c>
      <c r="FH101">
        <v>30</v>
      </c>
      <c r="FI101">
        <v>-8.5999999999999993E-2</v>
      </c>
      <c r="FJ101">
        <v>3.9E-2</v>
      </c>
      <c r="FK101">
        <v>-0.255</v>
      </c>
      <c r="FL101">
        <v>6.7000000000000004E-2</v>
      </c>
      <c r="FM101">
        <v>405</v>
      </c>
      <c r="FN101">
        <v>20</v>
      </c>
      <c r="FO101">
        <v>7.0000000000000007E-2</v>
      </c>
      <c r="FP101">
        <v>0.04</v>
      </c>
      <c r="FQ101">
        <v>13.182958877383671</v>
      </c>
      <c r="FR101">
        <v>-1.437843940773299</v>
      </c>
      <c r="FS101">
        <v>0.20937021074305581</v>
      </c>
      <c r="FT101">
        <v>1</v>
      </c>
      <c r="FU101">
        <v>958.72790000000009</v>
      </c>
      <c r="FV101">
        <v>-36.650376965410658</v>
      </c>
      <c r="FW101">
        <v>5.2937159094533941</v>
      </c>
      <c r="FX101">
        <v>-1</v>
      </c>
      <c r="FY101">
        <v>0.11198870689615641</v>
      </c>
      <c r="FZ101">
        <v>-1.386121988257428E-2</v>
      </c>
      <c r="GA101">
        <v>2.1192255210579132E-3</v>
      </c>
      <c r="GB101">
        <v>1</v>
      </c>
      <c r="GC101">
        <v>2</v>
      </c>
      <c r="GD101">
        <v>2</v>
      </c>
      <c r="GE101" t="s">
        <v>428</v>
      </c>
      <c r="GF101">
        <v>3.0379900000000002</v>
      </c>
      <c r="GG101">
        <v>2.7513899999999998</v>
      </c>
      <c r="GH101">
        <v>9.2807000000000001E-2</v>
      </c>
      <c r="GI101">
        <v>9.8270899999999994E-2</v>
      </c>
      <c r="GJ101">
        <v>0.106519</v>
      </c>
      <c r="GK101">
        <v>9.9047999999999997E-2</v>
      </c>
      <c r="GL101">
        <v>24310.7</v>
      </c>
      <c r="GM101">
        <v>21143.599999999999</v>
      </c>
      <c r="GN101">
        <v>24710.400000000001</v>
      </c>
      <c r="GO101">
        <v>22494.1</v>
      </c>
      <c r="GP101">
        <v>30046.1</v>
      </c>
      <c r="GQ101">
        <v>28164.400000000001</v>
      </c>
      <c r="GR101">
        <v>34446.5</v>
      </c>
      <c r="GS101">
        <v>32079.3</v>
      </c>
      <c r="GT101">
        <v>1.77982</v>
      </c>
      <c r="GU101">
        <v>2.1259299999999999</v>
      </c>
      <c r="GV101">
        <v>9.5032199999999997E-2</v>
      </c>
      <c r="GW101">
        <v>0</v>
      </c>
      <c r="GX101">
        <v>27.2561</v>
      </c>
      <c r="GY101">
        <v>999.9</v>
      </c>
      <c r="GZ101">
        <v>41.7</v>
      </c>
      <c r="HA101">
        <v>36.299999999999997</v>
      </c>
      <c r="HB101">
        <v>25.584299999999999</v>
      </c>
      <c r="HC101">
        <v>55.680399999999999</v>
      </c>
      <c r="HD101">
        <v>32.680300000000003</v>
      </c>
      <c r="HE101">
        <v>1</v>
      </c>
      <c r="HF101">
        <v>0.34605900000000001</v>
      </c>
      <c r="HG101">
        <v>2.9312399999999998</v>
      </c>
      <c r="HH101">
        <v>20.364000000000001</v>
      </c>
      <c r="HI101">
        <v>5.2439499999999999</v>
      </c>
      <c r="HJ101">
        <v>12.023400000000001</v>
      </c>
      <c r="HK101">
        <v>4.9577999999999998</v>
      </c>
      <c r="HL101">
        <v>3.306</v>
      </c>
      <c r="HM101">
        <v>9999</v>
      </c>
      <c r="HN101">
        <v>9999</v>
      </c>
      <c r="HO101">
        <v>9999</v>
      </c>
      <c r="HP101">
        <v>387.7</v>
      </c>
      <c r="HQ101">
        <v>1.8660000000000001</v>
      </c>
      <c r="HR101">
        <v>1.8705700000000001</v>
      </c>
      <c r="HS101">
        <v>1.8733299999999999</v>
      </c>
      <c r="HT101">
        <v>1.87561</v>
      </c>
      <c r="HU101">
        <v>1.8681300000000001</v>
      </c>
      <c r="HV101">
        <v>1.8696900000000001</v>
      </c>
      <c r="HW101">
        <v>1.8666700000000001</v>
      </c>
      <c r="HX101">
        <v>1.8708800000000001</v>
      </c>
      <c r="HY101">
        <v>5</v>
      </c>
      <c r="HZ101">
        <v>0</v>
      </c>
      <c r="IA101">
        <v>0</v>
      </c>
      <c r="IB101">
        <v>0</v>
      </c>
      <c r="IC101" t="s">
        <v>429</v>
      </c>
      <c r="ID101" t="s">
        <v>430</v>
      </c>
      <c r="IE101" t="s">
        <v>431</v>
      </c>
      <c r="IF101" t="s">
        <v>431</v>
      </c>
      <c r="IG101" t="s">
        <v>431</v>
      </c>
      <c r="IH101" t="s">
        <v>431</v>
      </c>
      <c r="II101">
        <v>0</v>
      </c>
      <c r="IJ101">
        <v>100</v>
      </c>
      <c r="IK101">
        <v>100</v>
      </c>
      <c r="IL101">
        <v>-0.255</v>
      </c>
      <c r="IM101">
        <v>6.7000000000000004E-2</v>
      </c>
      <c r="IN101">
        <v>-0.16934999999989489</v>
      </c>
      <c r="IO101">
        <v>0</v>
      </c>
      <c r="IP101">
        <v>0</v>
      </c>
      <c r="IQ101">
        <v>0</v>
      </c>
      <c r="IR101">
        <v>2.823000000000064E-2</v>
      </c>
      <c r="IS101">
        <v>0</v>
      </c>
      <c r="IT101">
        <v>0</v>
      </c>
      <c r="IU101">
        <v>0</v>
      </c>
      <c r="IV101">
        <v>-1</v>
      </c>
      <c r="IW101">
        <v>-1</v>
      </c>
      <c r="IX101">
        <v>-1</v>
      </c>
      <c r="IY101">
        <v>-1</v>
      </c>
      <c r="IZ101">
        <v>6.7</v>
      </c>
      <c r="JA101">
        <v>6.5</v>
      </c>
      <c r="JB101">
        <v>1.07056</v>
      </c>
      <c r="JC101">
        <v>2.7197300000000002</v>
      </c>
      <c r="JD101">
        <v>1.64551</v>
      </c>
      <c r="JE101">
        <v>2.32056</v>
      </c>
      <c r="JF101">
        <v>1.64429</v>
      </c>
      <c r="JG101">
        <v>2.3156699999999999</v>
      </c>
      <c r="JH101">
        <v>38.330100000000002</v>
      </c>
      <c r="JI101">
        <v>15.9533</v>
      </c>
      <c r="JJ101">
        <v>18</v>
      </c>
      <c r="JK101">
        <v>401.11099999999999</v>
      </c>
      <c r="JL101">
        <v>625.45799999999997</v>
      </c>
      <c r="JM101">
        <v>23.529399999999999</v>
      </c>
      <c r="JN101">
        <v>31.754000000000001</v>
      </c>
      <c r="JO101">
        <v>30.001300000000001</v>
      </c>
      <c r="JP101">
        <v>31.608699999999999</v>
      </c>
      <c r="JQ101">
        <v>31.551500000000001</v>
      </c>
      <c r="JR101">
        <v>21.517099999999999</v>
      </c>
      <c r="JS101">
        <v>21.002300000000002</v>
      </c>
      <c r="JT101">
        <v>0</v>
      </c>
      <c r="JU101">
        <v>23.530200000000001</v>
      </c>
      <c r="JV101">
        <v>405</v>
      </c>
      <c r="JW101">
        <v>20.112200000000001</v>
      </c>
      <c r="JX101">
        <v>98.792599999999993</v>
      </c>
      <c r="JY101">
        <v>97.374399999999994</v>
      </c>
    </row>
    <row r="102" spans="1:285" x14ac:dyDescent="0.35">
      <c r="A102">
        <v>16</v>
      </c>
      <c r="B102">
        <v>1723155214</v>
      </c>
      <c r="C102">
        <v>29391.5</v>
      </c>
      <c r="D102" t="s">
        <v>675</v>
      </c>
      <c r="E102" t="s">
        <v>676</v>
      </c>
      <c r="F102" t="s">
        <v>420</v>
      </c>
      <c r="G102" t="s">
        <v>576</v>
      </c>
      <c r="H102" t="s">
        <v>434</v>
      </c>
      <c r="I102" t="s">
        <v>558</v>
      </c>
      <c r="J102">
        <v>1723155214</v>
      </c>
      <c r="K102">
        <f t="shared" si="184"/>
        <v>2.2873286762744778E-3</v>
      </c>
      <c r="L102">
        <f t="shared" si="185"/>
        <v>2.2873286762744778</v>
      </c>
      <c r="M102">
        <f t="shared" si="186"/>
        <v>13.114267699494899</v>
      </c>
      <c r="N102">
        <f t="shared" si="187"/>
        <v>383.96800000000002</v>
      </c>
      <c r="O102">
        <f t="shared" si="188"/>
        <v>222.08492979537559</v>
      </c>
      <c r="P102">
        <f t="shared" si="189"/>
        <v>21.990499453778323</v>
      </c>
      <c r="Q102">
        <f t="shared" si="190"/>
        <v>38.019905727273603</v>
      </c>
      <c r="R102">
        <f t="shared" si="191"/>
        <v>0.14052129671054597</v>
      </c>
      <c r="S102">
        <f t="shared" si="192"/>
        <v>2.2452056602276813</v>
      </c>
      <c r="T102">
        <f t="shared" si="193"/>
        <v>0.13581180455167954</v>
      </c>
      <c r="U102">
        <f t="shared" si="194"/>
        <v>8.5292358273614186E-2</v>
      </c>
      <c r="V102">
        <f t="shared" si="195"/>
        <v>203.4457838859303</v>
      </c>
      <c r="W102">
        <f t="shared" si="196"/>
        <v>28.767131102481436</v>
      </c>
      <c r="X102">
        <f t="shared" si="197"/>
        <v>28.347899999999999</v>
      </c>
      <c r="Y102">
        <f t="shared" si="198"/>
        <v>3.872488566744233</v>
      </c>
      <c r="Z102">
        <f t="shared" si="199"/>
        <v>59.479166638245296</v>
      </c>
      <c r="AA102">
        <f t="shared" si="200"/>
        <v>2.2564417183298699</v>
      </c>
      <c r="AB102">
        <f t="shared" si="201"/>
        <v>3.7936673391099105</v>
      </c>
      <c r="AC102">
        <f t="shared" si="202"/>
        <v>1.6160468484143631</v>
      </c>
      <c r="AD102">
        <f t="shared" si="203"/>
        <v>-100.87119462370447</v>
      </c>
      <c r="AE102">
        <f t="shared" si="204"/>
        <v>-42.752573932141289</v>
      </c>
      <c r="AF102">
        <f t="shared" si="205"/>
        <v>-4.1577487929259282</v>
      </c>
      <c r="AG102">
        <f t="shared" si="206"/>
        <v>55.664266537158611</v>
      </c>
      <c r="AH102">
        <v>0</v>
      </c>
      <c r="AI102">
        <v>0</v>
      </c>
      <c r="AJ102">
        <f t="shared" si="207"/>
        <v>1</v>
      </c>
      <c r="AK102">
        <f t="shared" si="208"/>
        <v>0</v>
      </c>
      <c r="AL102">
        <f t="shared" si="209"/>
        <v>52176.499521198915</v>
      </c>
      <c r="AM102" t="s">
        <v>424</v>
      </c>
      <c r="AN102">
        <v>0</v>
      </c>
      <c r="AO102">
        <v>0</v>
      </c>
      <c r="AP102">
        <v>0</v>
      </c>
      <c r="AQ102" t="e">
        <f t="shared" si="210"/>
        <v>#DIV/0!</v>
      </c>
      <c r="AR102">
        <v>-1</v>
      </c>
      <c r="AS102" t="s">
        <v>677</v>
      </c>
      <c r="AT102">
        <v>10218.1</v>
      </c>
      <c r="AU102">
        <v>1052.9208000000001</v>
      </c>
      <c r="AV102">
        <v>1367.1370858690379</v>
      </c>
      <c r="AW102">
        <f t="shared" si="211"/>
        <v>0.22983524411474965</v>
      </c>
      <c r="AX102">
        <v>0.5</v>
      </c>
      <c r="AY102">
        <f t="shared" si="212"/>
        <v>1059.7311004590313</v>
      </c>
      <c r="AZ102">
        <f t="shared" si="213"/>
        <v>13.114267699494899</v>
      </c>
      <c r="BA102">
        <f t="shared" si="214"/>
        <v>121.78177808499687</v>
      </c>
      <c r="BB102">
        <f t="shared" si="215"/>
        <v>1.33187255647977E-2</v>
      </c>
      <c r="BC102">
        <f t="shared" si="216"/>
        <v>-1</v>
      </c>
      <c r="BD102" t="e">
        <f t="shared" si="217"/>
        <v>#DIV/0!</v>
      </c>
      <c r="BE102" t="s">
        <v>424</v>
      </c>
      <c r="BF102">
        <v>0</v>
      </c>
      <c r="BG102" t="e">
        <f t="shared" si="218"/>
        <v>#DIV/0!</v>
      </c>
      <c r="BH102" t="e">
        <f t="shared" si="219"/>
        <v>#DIV/0!</v>
      </c>
      <c r="BI102" t="e">
        <f t="shared" si="220"/>
        <v>#DIV/0!</v>
      </c>
      <c r="BJ102" t="e">
        <f t="shared" si="221"/>
        <v>#DIV/0!</v>
      </c>
      <c r="BK102">
        <f t="shared" si="222"/>
        <v>0.2298352441147497</v>
      </c>
      <c r="BL102" t="e">
        <f t="shared" si="223"/>
        <v>#DIV/0!</v>
      </c>
      <c r="BM102" t="e">
        <f t="shared" si="224"/>
        <v>#DIV/0!</v>
      </c>
      <c r="BN102" t="e">
        <f t="shared" si="225"/>
        <v>#DIV/0!</v>
      </c>
      <c r="BO102">
        <v>8420</v>
      </c>
      <c r="BP102">
        <v>290.00000000000011</v>
      </c>
      <c r="BQ102">
        <v>1315.78</v>
      </c>
      <c r="BR102">
        <v>125</v>
      </c>
      <c r="BS102">
        <v>10218.1</v>
      </c>
      <c r="BT102">
        <v>1312.43</v>
      </c>
      <c r="BU102">
        <v>3.35</v>
      </c>
      <c r="BV102">
        <v>300.00000000000011</v>
      </c>
      <c r="BW102">
        <v>24.1</v>
      </c>
      <c r="BX102">
        <v>1367.1370858690379</v>
      </c>
      <c r="BY102">
        <v>1.977255791552623</v>
      </c>
      <c r="BZ102">
        <v>-55.896820815322137</v>
      </c>
      <c r="CA102">
        <v>1.780104340343539</v>
      </c>
      <c r="CB102">
        <v>0.97238698235748522</v>
      </c>
      <c r="CC102">
        <v>-7.3828776418242564E-3</v>
      </c>
      <c r="CD102">
        <v>289.99999999999989</v>
      </c>
      <c r="CE102">
        <v>1322.96</v>
      </c>
      <c r="CF102">
        <v>895</v>
      </c>
      <c r="CG102">
        <v>10155.5</v>
      </c>
      <c r="CH102">
        <v>1312.1</v>
      </c>
      <c r="CI102">
        <v>10.86</v>
      </c>
      <c r="CW102">
        <f t="shared" si="226"/>
        <v>1260.1500000000001</v>
      </c>
      <c r="CX102">
        <f t="shared" si="227"/>
        <v>1059.7311004590313</v>
      </c>
      <c r="CY102">
        <f t="shared" si="228"/>
        <v>0.84095631508870472</v>
      </c>
      <c r="CZ102">
        <f t="shared" si="229"/>
        <v>0.16144568812120008</v>
      </c>
      <c r="DA102">
        <v>6</v>
      </c>
      <c r="DB102">
        <v>0.5</v>
      </c>
      <c r="DC102" t="s">
        <v>426</v>
      </c>
      <c r="DD102">
        <v>2</v>
      </c>
      <c r="DE102">
        <v>1723155214</v>
      </c>
      <c r="DF102">
        <v>383.96800000000002</v>
      </c>
      <c r="DG102">
        <v>404.95800000000003</v>
      </c>
      <c r="DH102">
        <v>22.7881</v>
      </c>
      <c r="DI102">
        <v>19.435099999999998</v>
      </c>
      <c r="DJ102">
        <v>384.16399999999999</v>
      </c>
      <c r="DK102">
        <v>22.740100000000002</v>
      </c>
      <c r="DL102">
        <v>399.97699999999998</v>
      </c>
      <c r="DM102">
        <v>98.918599999999998</v>
      </c>
      <c r="DN102">
        <v>9.98227E-2</v>
      </c>
      <c r="DO102">
        <v>27.994700000000002</v>
      </c>
      <c r="DP102">
        <v>28.347899999999999</v>
      </c>
      <c r="DQ102">
        <v>999.9</v>
      </c>
      <c r="DR102">
        <v>0</v>
      </c>
      <c r="DS102">
        <v>0</v>
      </c>
      <c r="DT102">
        <v>10008.799999999999</v>
      </c>
      <c r="DU102">
        <v>0</v>
      </c>
      <c r="DV102">
        <v>697.23299999999995</v>
      </c>
      <c r="DW102">
        <v>-21.0489</v>
      </c>
      <c r="DX102">
        <v>392.86900000000003</v>
      </c>
      <c r="DY102">
        <v>412.98399999999998</v>
      </c>
      <c r="DZ102">
        <v>3.37222</v>
      </c>
      <c r="EA102">
        <v>404.95800000000003</v>
      </c>
      <c r="EB102">
        <v>19.435099999999998</v>
      </c>
      <c r="EC102">
        <v>2.2560699999999998</v>
      </c>
      <c r="ED102">
        <v>1.92249</v>
      </c>
      <c r="EE102">
        <v>19.366099999999999</v>
      </c>
      <c r="EF102">
        <v>16.82</v>
      </c>
      <c r="EG102">
        <v>1260.1500000000001</v>
      </c>
      <c r="EH102">
        <v>0.96799400000000002</v>
      </c>
      <c r="EI102">
        <v>3.2006199999999999E-2</v>
      </c>
      <c r="EJ102">
        <v>0</v>
      </c>
      <c r="EK102">
        <v>1049.3499999999999</v>
      </c>
      <c r="EL102">
        <v>4.9995200000000004</v>
      </c>
      <c r="EM102">
        <v>14662.2</v>
      </c>
      <c r="EN102">
        <v>11356.9</v>
      </c>
      <c r="EO102">
        <v>48.375</v>
      </c>
      <c r="EP102">
        <v>50.25</v>
      </c>
      <c r="EQ102">
        <v>49.375</v>
      </c>
      <c r="ER102">
        <v>50.25</v>
      </c>
      <c r="ES102">
        <v>50.061999999999998</v>
      </c>
      <c r="ET102">
        <v>1214.98</v>
      </c>
      <c r="EU102">
        <v>40.17</v>
      </c>
      <c r="EV102">
        <v>0</v>
      </c>
      <c r="EW102">
        <v>172.30000019073489</v>
      </c>
      <c r="EX102">
        <v>0</v>
      </c>
      <c r="EY102">
        <v>1052.9208000000001</v>
      </c>
      <c r="EZ102">
        <v>-32.555384578779453</v>
      </c>
      <c r="FA102">
        <v>-391.54615320317231</v>
      </c>
      <c r="FB102">
        <v>14698.928</v>
      </c>
      <c r="FC102">
        <v>15</v>
      </c>
      <c r="FD102">
        <v>1723155237</v>
      </c>
      <c r="FE102" t="s">
        <v>678</v>
      </c>
      <c r="FF102">
        <v>1723155231</v>
      </c>
      <c r="FG102">
        <v>1723155237</v>
      </c>
      <c r="FH102">
        <v>31</v>
      </c>
      <c r="FI102">
        <v>5.8999999999999997E-2</v>
      </c>
      <c r="FJ102">
        <v>-1.9E-2</v>
      </c>
      <c r="FK102">
        <v>-0.19600000000000001</v>
      </c>
      <c r="FL102">
        <v>4.8000000000000001E-2</v>
      </c>
      <c r="FM102">
        <v>405</v>
      </c>
      <c r="FN102">
        <v>19</v>
      </c>
      <c r="FO102">
        <v>0.06</v>
      </c>
      <c r="FP102">
        <v>0.03</v>
      </c>
      <c r="FQ102">
        <v>13.11360667238972</v>
      </c>
      <c r="FR102">
        <v>0.21414880489696009</v>
      </c>
      <c r="FS102">
        <v>4.4658022249423827E-2</v>
      </c>
      <c r="FT102">
        <v>1</v>
      </c>
      <c r="FU102">
        <v>1058.4626000000001</v>
      </c>
      <c r="FV102">
        <v>-36.841344553476603</v>
      </c>
      <c r="FW102">
        <v>5.3322561116285572</v>
      </c>
      <c r="FX102">
        <v>-1</v>
      </c>
      <c r="FY102">
        <v>0.14781466048229339</v>
      </c>
      <c r="FZ102">
        <v>-1.987759881461694E-2</v>
      </c>
      <c r="GA102">
        <v>2.990456760384389E-3</v>
      </c>
      <c r="GB102">
        <v>1</v>
      </c>
      <c r="GC102">
        <v>2</v>
      </c>
      <c r="GD102">
        <v>2</v>
      </c>
      <c r="GE102" t="s">
        <v>428</v>
      </c>
      <c r="GF102">
        <v>3.03721</v>
      </c>
      <c r="GG102">
        <v>2.7515399999999999</v>
      </c>
      <c r="GH102">
        <v>9.25869E-2</v>
      </c>
      <c r="GI102">
        <v>9.8162700000000006E-2</v>
      </c>
      <c r="GJ102">
        <v>0.106339</v>
      </c>
      <c r="GK102">
        <v>9.6829600000000002E-2</v>
      </c>
      <c r="GL102">
        <v>24290.9</v>
      </c>
      <c r="GM102">
        <v>21128.7</v>
      </c>
      <c r="GN102">
        <v>24686.3</v>
      </c>
      <c r="GO102">
        <v>22477.3</v>
      </c>
      <c r="GP102">
        <v>30025</v>
      </c>
      <c r="GQ102">
        <v>28212.400000000001</v>
      </c>
      <c r="GR102">
        <v>34413.800000000003</v>
      </c>
      <c r="GS102">
        <v>32054.3</v>
      </c>
      <c r="GT102">
        <v>1.7696799999999999</v>
      </c>
      <c r="GU102">
        <v>2.1190000000000002</v>
      </c>
      <c r="GV102">
        <v>7.4133299999999999E-2</v>
      </c>
      <c r="GW102">
        <v>0</v>
      </c>
      <c r="GX102">
        <v>27.137</v>
      </c>
      <c r="GY102">
        <v>999.9</v>
      </c>
      <c r="GZ102">
        <v>42</v>
      </c>
      <c r="HA102">
        <v>36.200000000000003</v>
      </c>
      <c r="HB102">
        <v>25.6218</v>
      </c>
      <c r="HC102">
        <v>54.880400000000002</v>
      </c>
      <c r="HD102">
        <v>32.756399999999999</v>
      </c>
      <c r="HE102">
        <v>1</v>
      </c>
      <c r="HF102">
        <v>0.38296200000000002</v>
      </c>
      <c r="HG102">
        <v>2.5935299999999999</v>
      </c>
      <c r="HH102">
        <v>20.3689</v>
      </c>
      <c r="HI102">
        <v>5.2421499999999996</v>
      </c>
      <c r="HJ102">
        <v>12.0219</v>
      </c>
      <c r="HK102">
        <v>4.9577</v>
      </c>
      <c r="HL102">
        <v>3.306</v>
      </c>
      <c r="HM102">
        <v>9999</v>
      </c>
      <c r="HN102">
        <v>9999</v>
      </c>
      <c r="HO102">
        <v>9999</v>
      </c>
      <c r="HP102">
        <v>387.8</v>
      </c>
      <c r="HQ102">
        <v>1.86599</v>
      </c>
      <c r="HR102">
        <v>1.8705400000000001</v>
      </c>
      <c r="HS102">
        <v>1.8733299999999999</v>
      </c>
      <c r="HT102">
        <v>1.87561</v>
      </c>
      <c r="HU102">
        <v>1.8681300000000001</v>
      </c>
      <c r="HV102">
        <v>1.8696999999999999</v>
      </c>
      <c r="HW102">
        <v>1.86666</v>
      </c>
      <c r="HX102">
        <v>1.8708800000000001</v>
      </c>
      <c r="HY102">
        <v>5</v>
      </c>
      <c r="HZ102">
        <v>0</v>
      </c>
      <c r="IA102">
        <v>0</v>
      </c>
      <c r="IB102">
        <v>0</v>
      </c>
      <c r="IC102" t="s">
        <v>429</v>
      </c>
      <c r="ID102" t="s">
        <v>430</v>
      </c>
      <c r="IE102" t="s">
        <v>431</v>
      </c>
      <c r="IF102" t="s">
        <v>431</v>
      </c>
      <c r="IG102" t="s">
        <v>431</v>
      </c>
      <c r="IH102" t="s">
        <v>431</v>
      </c>
      <c r="II102">
        <v>0</v>
      </c>
      <c r="IJ102">
        <v>100</v>
      </c>
      <c r="IK102">
        <v>100</v>
      </c>
      <c r="IL102">
        <v>-0.19600000000000001</v>
      </c>
      <c r="IM102">
        <v>4.8000000000000001E-2</v>
      </c>
      <c r="IN102">
        <v>-0.25499999999999551</v>
      </c>
      <c r="IO102">
        <v>0</v>
      </c>
      <c r="IP102">
        <v>0</v>
      </c>
      <c r="IQ102">
        <v>0</v>
      </c>
      <c r="IR102">
        <v>6.7199999999999704E-2</v>
      </c>
      <c r="IS102">
        <v>0</v>
      </c>
      <c r="IT102">
        <v>0</v>
      </c>
      <c r="IU102">
        <v>0</v>
      </c>
      <c r="IV102">
        <v>-1</v>
      </c>
      <c r="IW102">
        <v>-1</v>
      </c>
      <c r="IX102">
        <v>-1</v>
      </c>
      <c r="IY102">
        <v>-1</v>
      </c>
      <c r="IZ102">
        <v>2.6</v>
      </c>
      <c r="JA102">
        <v>2.5</v>
      </c>
      <c r="JB102">
        <v>1.07056</v>
      </c>
      <c r="JC102">
        <v>2.7111800000000001</v>
      </c>
      <c r="JD102">
        <v>1.64551</v>
      </c>
      <c r="JE102">
        <v>2.32056</v>
      </c>
      <c r="JF102">
        <v>1.64429</v>
      </c>
      <c r="JG102">
        <v>2.4401899999999999</v>
      </c>
      <c r="JH102">
        <v>38.281199999999998</v>
      </c>
      <c r="JI102">
        <v>15.970800000000001</v>
      </c>
      <c r="JJ102">
        <v>18</v>
      </c>
      <c r="JK102">
        <v>398.55200000000002</v>
      </c>
      <c r="JL102">
        <v>624.86300000000006</v>
      </c>
      <c r="JM102">
        <v>23.859200000000001</v>
      </c>
      <c r="JN102">
        <v>32.241</v>
      </c>
      <c r="JO102">
        <v>30.001000000000001</v>
      </c>
      <c r="JP102">
        <v>32.076000000000001</v>
      </c>
      <c r="JQ102">
        <v>32.008299999999998</v>
      </c>
      <c r="JR102">
        <v>21.507000000000001</v>
      </c>
      <c r="JS102">
        <v>23.624300000000002</v>
      </c>
      <c r="JT102">
        <v>0</v>
      </c>
      <c r="JU102">
        <v>23.8627</v>
      </c>
      <c r="JV102">
        <v>405</v>
      </c>
      <c r="JW102">
        <v>19.500699999999998</v>
      </c>
      <c r="JX102">
        <v>98.697900000000004</v>
      </c>
      <c r="JY102">
        <v>97.299800000000005</v>
      </c>
    </row>
    <row r="103" spans="1:285" x14ac:dyDescent="0.35">
      <c r="A103">
        <v>16</v>
      </c>
      <c r="B103">
        <v>1723153334.0999999</v>
      </c>
      <c r="C103">
        <v>28212.5</v>
      </c>
      <c r="D103" t="s">
        <v>782</v>
      </c>
      <c r="E103" t="s">
        <v>783</v>
      </c>
      <c r="F103" t="s">
        <v>420</v>
      </c>
      <c r="G103" t="s">
        <v>681</v>
      </c>
      <c r="H103" t="s">
        <v>422</v>
      </c>
      <c r="I103" t="s">
        <v>682</v>
      </c>
      <c r="J103">
        <v>1723153334.0999999</v>
      </c>
      <c r="K103">
        <f t="shared" si="184"/>
        <v>3.315163282084949E-3</v>
      </c>
      <c r="L103">
        <f t="shared" si="185"/>
        <v>3.3151632820849488</v>
      </c>
      <c r="M103">
        <f t="shared" si="186"/>
        <v>21.984142080027169</v>
      </c>
      <c r="N103">
        <f t="shared" si="187"/>
        <v>370.16699999999997</v>
      </c>
      <c r="O103">
        <f t="shared" si="188"/>
        <v>203.75065418564856</v>
      </c>
      <c r="P103">
        <f t="shared" si="189"/>
        <v>20.175406688767215</v>
      </c>
      <c r="Q103">
        <f t="shared" si="190"/>
        <v>36.653967063860996</v>
      </c>
      <c r="R103">
        <f t="shared" si="191"/>
        <v>0.23129658792163688</v>
      </c>
      <c r="S103">
        <f t="shared" si="192"/>
        <v>2.241114336069733</v>
      </c>
      <c r="T103">
        <f t="shared" si="193"/>
        <v>0.21880599588444918</v>
      </c>
      <c r="U103">
        <f t="shared" si="194"/>
        <v>0.13781973961056393</v>
      </c>
      <c r="V103">
        <f t="shared" si="195"/>
        <v>203.42082653545069</v>
      </c>
      <c r="W103">
        <f t="shared" si="196"/>
        <v>27.432102663942754</v>
      </c>
      <c r="X103">
        <f t="shared" si="197"/>
        <v>27.042999999999999</v>
      </c>
      <c r="Y103">
        <f t="shared" si="198"/>
        <v>3.5882088177133742</v>
      </c>
      <c r="Z103">
        <f t="shared" si="199"/>
        <v>59.546271303093533</v>
      </c>
      <c r="AA103">
        <f t="shared" si="200"/>
        <v>2.1312686584587999</v>
      </c>
      <c r="AB103">
        <f t="shared" si="201"/>
        <v>3.5791807141215184</v>
      </c>
      <c r="AC103">
        <f t="shared" si="202"/>
        <v>1.4569401592545743</v>
      </c>
      <c r="AD103">
        <f t="shared" si="203"/>
        <v>-146.19870073994625</v>
      </c>
      <c r="AE103">
        <f t="shared" si="204"/>
        <v>-5.1833048160975519</v>
      </c>
      <c r="AF103">
        <f t="shared" si="205"/>
        <v>-0.49924220979326706</v>
      </c>
      <c r="AG103">
        <f t="shared" si="206"/>
        <v>51.53957876961362</v>
      </c>
      <c r="AH103">
        <v>0</v>
      </c>
      <c r="AI103">
        <v>0</v>
      </c>
      <c r="AJ103">
        <f t="shared" si="207"/>
        <v>1</v>
      </c>
      <c r="AK103">
        <f t="shared" si="208"/>
        <v>0</v>
      </c>
      <c r="AL103">
        <f t="shared" si="209"/>
        <v>52215.151713768435</v>
      </c>
      <c r="AM103" t="s">
        <v>424</v>
      </c>
      <c r="AN103">
        <v>0</v>
      </c>
      <c r="AO103">
        <v>0</v>
      </c>
      <c r="AP103">
        <v>0</v>
      </c>
      <c r="AQ103" t="e">
        <f t="shared" si="210"/>
        <v>#DIV/0!</v>
      </c>
      <c r="AR103">
        <v>-1</v>
      </c>
      <c r="AS103" t="s">
        <v>784</v>
      </c>
      <c r="AT103">
        <v>10270.9</v>
      </c>
      <c r="AU103">
        <v>856.3314230769231</v>
      </c>
      <c r="AV103">
        <v>1523.437103326884</v>
      </c>
      <c r="AW103">
        <f t="shared" si="211"/>
        <v>0.43789512464488001</v>
      </c>
      <c r="AX103">
        <v>0.5</v>
      </c>
      <c r="AY103">
        <f t="shared" si="212"/>
        <v>1059.5970002774354</v>
      </c>
      <c r="AZ103">
        <f t="shared" si="213"/>
        <v>21.984142080027169</v>
      </c>
      <c r="BA103">
        <f t="shared" si="214"/>
        <v>231.99618025491426</v>
      </c>
      <c r="BB103">
        <f t="shared" si="215"/>
        <v>2.1691399724620971E-2</v>
      </c>
      <c r="BC103">
        <f t="shared" si="216"/>
        <v>-1</v>
      </c>
      <c r="BD103" t="e">
        <f t="shared" si="217"/>
        <v>#DIV/0!</v>
      </c>
      <c r="BE103" t="s">
        <v>424</v>
      </c>
      <c r="BF103">
        <v>0</v>
      </c>
      <c r="BG103" t="e">
        <f t="shared" si="218"/>
        <v>#DIV/0!</v>
      </c>
      <c r="BH103" t="e">
        <f t="shared" si="219"/>
        <v>#DIV/0!</v>
      </c>
      <c r="BI103" t="e">
        <f t="shared" si="220"/>
        <v>#DIV/0!</v>
      </c>
      <c r="BJ103" t="e">
        <f t="shared" si="221"/>
        <v>#DIV/0!</v>
      </c>
      <c r="BK103">
        <f t="shared" si="222"/>
        <v>0.43789512464488006</v>
      </c>
      <c r="BL103" t="e">
        <f t="shared" si="223"/>
        <v>#DIV/0!</v>
      </c>
      <c r="BM103" t="e">
        <f t="shared" si="224"/>
        <v>#DIV/0!</v>
      </c>
      <c r="BN103" t="e">
        <f t="shared" si="225"/>
        <v>#DIV/0!</v>
      </c>
      <c r="BO103">
        <v>7897</v>
      </c>
      <c r="BP103">
        <v>290.00000000000011</v>
      </c>
      <c r="BQ103">
        <v>1383.2</v>
      </c>
      <c r="BR103">
        <v>175</v>
      </c>
      <c r="BS103">
        <v>10270.9</v>
      </c>
      <c r="BT103">
        <v>1380.55</v>
      </c>
      <c r="BU103">
        <v>2.65</v>
      </c>
      <c r="BV103">
        <v>300.00000000000011</v>
      </c>
      <c r="BW103">
        <v>24</v>
      </c>
      <c r="BX103">
        <v>1523.437103326884</v>
      </c>
      <c r="BY103">
        <v>2.192612790943262</v>
      </c>
      <c r="BZ103">
        <v>-146.7593058270559</v>
      </c>
      <c r="CA103">
        <v>1.987755171687247</v>
      </c>
      <c r="CB103">
        <v>0.99488968763427998</v>
      </c>
      <c r="CC103">
        <v>-7.453958620689663E-3</v>
      </c>
      <c r="CD103">
        <v>289.99999999999989</v>
      </c>
      <c r="CE103">
        <v>1381.57</v>
      </c>
      <c r="CF103">
        <v>895</v>
      </c>
      <c r="CG103">
        <v>10242.299999999999</v>
      </c>
      <c r="CH103">
        <v>1380.15</v>
      </c>
      <c r="CI103">
        <v>1.42</v>
      </c>
      <c r="CW103">
        <f t="shared" si="226"/>
        <v>1259.99</v>
      </c>
      <c r="CX103">
        <f t="shared" si="227"/>
        <v>1059.5970002774354</v>
      </c>
      <c r="CY103">
        <f t="shared" si="228"/>
        <v>0.84095667447950817</v>
      </c>
      <c r="CZ103">
        <f t="shared" si="229"/>
        <v>0.1614463817454509</v>
      </c>
      <c r="DA103">
        <v>6</v>
      </c>
      <c r="DB103">
        <v>0.5</v>
      </c>
      <c r="DC103" t="s">
        <v>426</v>
      </c>
      <c r="DD103">
        <v>2</v>
      </c>
      <c r="DE103">
        <v>1723153334.0999999</v>
      </c>
      <c r="DF103">
        <v>370.16699999999997</v>
      </c>
      <c r="DG103">
        <v>404.98099999999999</v>
      </c>
      <c r="DH103">
        <v>21.523599999999998</v>
      </c>
      <c r="DI103">
        <v>16.658300000000001</v>
      </c>
      <c r="DJ103">
        <v>369.82100000000003</v>
      </c>
      <c r="DK103">
        <v>21.6556</v>
      </c>
      <c r="DL103">
        <v>400.03399999999999</v>
      </c>
      <c r="DM103">
        <v>98.92</v>
      </c>
      <c r="DN103">
        <v>0.10008300000000001</v>
      </c>
      <c r="DO103">
        <v>27.0001</v>
      </c>
      <c r="DP103">
        <v>27.042999999999999</v>
      </c>
      <c r="DQ103">
        <v>999.9</v>
      </c>
      <c r="DR103">
        <v>0</v>
      </c>
      <c r="DS103">
        <v>0</v>
      </c>
      <c r="DT103">
        <v>9981.8799999999992</v>
      </c>
      <c r="DU103">
        <v>0</v>
      </c>
      <c r="DV103">
        <v>1025.1600000000001</v>
      </c>
      <c r="DW103">
        <v>-34.715899999999998</v>
      </c>
      <c r="DX103">
        <v>378.39600000000002</v>
      </c>
      <c r="DY103">
        <v>411.84199999999998</v>
      </c>
      <c r="DZ103">
        <v>4.8285900000000002</v>
      </c>
      <c r="EA103">
        <v>404.98099999999999</v>
      </c>
      <c r="EB103">
        <v>16.658300000000001</v>
      </c>
      <c r="EC103">
        <v>2.12548</v>
      </c>
      <c r="ED103">
        <v>1.64784</v>
      </c>
      <c r="EE103">
        <v>18.4114</v>
      </c>
      <c r="EF103">
        <v>14.413600000000001</v>
      </c>
      <c r="EG103">
        <v>1259.99</v>
      </c>
      <c r="EH103">
        <v>0.96798300000000004</v>
      </c>
      <c r="EI103">
        <v>3.2016700000000002E-2</v>
      </c>
      <c r="EJ103">
        <v>0</v>
      </c>
      <c r="EK103">
        <v>855.52599999999995</v>
      </c>
      <c r="EL103">
        <v>4.9997100000000003</v>
      </c>
      <c r="EM103">
        <v>11715.4</v>
      </c>
      <c r="EN103">
        <v>10577.5</v>
      </c>
      <c r="EO103">
        <v>45.311999999999998</v>
      </c>
      <c r="EP103">
        <v>47.5</v>
      </c>
      <c r="EQ103">
        <v>46.436999999999998</v>
      </c>
      <c r="ER103">
        <v>47.125</v>
      </c>
      <c r="ES103">
        <v>47.436999999999998</v>
      </c>
      <c r="ET103">
        <v>1214.81</v>
      </c>
      <c r="EU103">
        <v>40.18</v>
      </c>
      <c r="EV103">
        <v>0</v>
      </c>
      <c r="EW103">
        <v>4825.6999998092651</v>
      </c>
      <c r="EX103">
        <v>0</v>
      </c>
      <c r="EY103">
        <v>856.3314230769231</v>
      </c>
      <c r="EZ103">
        <v>-7.4899486996926727</v>
      </c>
      <c r="FA103">
        <v>-69.360683768474374</v>
      </c>
      <c r="FB103">
        <v>11725.384615384621</v>
      </c>
      <c r="FC103">
        <v>15</v>
      </c>
      <c r="FD103">
        <v>1723153362.5999999</v>
      </c>
      <c r="FE103" t="s">
        <v>785</v>
      </c>
      <c r="FF103">
        <v>1723153360.0999999</v>
      </c>
      <c r="FG103">
        <v>1723153362.5999999</v>
      </c>
      <c r="FH103">
        <v>26</v>
      </c>
      <c r="FI103">
        <v>-9.8000000000000004E-2</v>
      </c>
      <c r="FJ103">
        <v>3.6999999999999998E-2</v>
      </c>
      <c r="FK103">
        <v>0.34599999999999997</v>
      </c>
      <c r="FL103">
        <v>-0.13200000000000001</v>
      </c>
      <c r="FM103">
        <v>405</v>
      </c>
      <c r="FN103">
        <v>17</v>
      </c>
      <c r="FO103">
        <v>0.04</v>
      </c>
      <c r="FP103">
        <v>0.03</v>
      </c>
      <c r="FQ103">
        <v>22.121524304655889</v>
      </c>
      <c r="FR103">
        <v>-0.72957208095799386</v>
      </c>
      <c r="FS103">
        <v>0.10719712617780371</v>
      </c>
      <c r="FT103">
        <v>1</v>
      </c>
      <c r="FU103">
        <v>857.2951568627451</v>
      </c>
      <c r="FV103">
        <v>-7.201276011759421</v>
      </c>
      <c r="FW103">
        <v>1.088185742733379</v>
      </c>
      <c r="FX103">
        <v>-1</v>
      </c>
      <c r="FY103">
        <v>0.232058019753524</v>
      </c>
      <c r="FZ103">
        <v>-2.879491493316572E-2</v>
      </c>
      <c r="GA103">
        <v>4.2793416467740717E-3</v>
      </c>
      <c r="GB103">
        <v>1</v>
      </c>
      <c r="GC103">
        <v>2</v>
      </c>
      <c r="GD103">
        <v>2</v>
      </c>
      <c r="GE103" t="s">
        <v>428</v>
      </c>
      <c r="GF103">
        <v>3.0018699999999998</v>
      </c>
      <c r="GG103">
        <v>2.7395700000000001</v>
      </c>
      <c r="GH103">
        <v>8.5075999999999999E-2</v>
      </c>
      <c r="GI103">
        <v>9.0372900000000006E-2</v>
      </c>
      <c r="GJ103">
        <v>0.105161</v>
      </c>
      <c r="GK103">
        <v>8.5752900000000007E-2</v>
      </c>
      <c r="GL103">
        <v>24253.3</v>
      </c>
      <c r="GM103">
        <v>21553.8</v>
      </c>
      <c r="GN103">
        <v>24358.799999999999</v>
      </c>
      <c r="GO103">
        <v>22358.6</v>
      </c>
      <c r="GP103">
        <v>30638.5</v>
      </c>
      <c r="GQ103">
        <v>28499.7</v>
      </c>
      <c r="GR103">
        <v>35242.6</v>
      </c>
      <c r="GS103">
        <v>32145.1</v>
      </c>
      <c r="GT103">
        <v>1.73787</v>
      </c>
      <c r="GU103">
        <v>2.0272800000000002</v>
      </c>
      <c r="GV103">
        <v>6.0111299999999999E-2</v>
      </c>
      <c r="GW103">
        <v>0</v>
      </c>
      <c r="GX103">
        <v>26.059200000000001</v>
      </c>
      <c r="GY103">
        <v>999.9</v>
      </c>
      <c r="GZ103">
        <v>44.1</v>
      </c>
      <c r="HA103">
        <v>36.200000000000003</v>
      </c>
      <c r="HB103">
        <v>26.9024</v>
      </c>
      <c r="HC103">
        <v>60.436599999999999</v>
      </c>
      <c r="HD103">
        <v>15.6691</v>
      </c>
      <c r="HE103">
        <v>1</v>
      </c>
      <c r="HF103">
        <v>0.40955799999999998</v>
      </c>
      <c r="HG103">
        <v>2.88117</v>
      </c>
      <c r="HH103">
        <v>20.154299999999999</v>
      </c>
      <c r="HI103">
        <v>5.2520300000000004</v>
      </c>
      <c r="HJ103">
        <v>12.0579</v>
      </c>
      <c r="HK103">
        <v>4.9812000000000003</v>
      </c>
      <c r="HL103">
        <v>3.3010000000000002</v>
      </c>
      <c r="HM103">
        <v>9999</v>
      </c>
      <c r="HN103">
        <v>9999</v>
      </c>
      <c r="HO103">
        <v>9999</v>
      </c>
      <c r="HP103">
        <v>375.8</v>
      </c>
      <c r="HQ103">
        <v>3.47519E-3</v>
      </c>
      <c r="HR103">
        <v>3.0479499999999998E-3</v>
      </c>
      <c r="HS103">
        <v>-9.9945299999999997E-4</v>
      </c>
      <c r="HT103">
        <v>-1.0833800000000001E-3</v>
      </c>
      <c r="HU103">
        <v>7.9345700000000002E-4</v>
      </c>
      <c r="HV103">
        <v>-1.00708E-3</v>
      </c>
      <c r="HW103">
        <v>-4.7035200000000001E-3</v>
      </c>
      <c r="HX103">
        <v>7.5531000000000003E-4</v>
      </c>
      <c r="HY103">
        <v>5</v>
      </c>
      <c r="HZ103">
        <v>0</v>
      </c>
      <c r="IA103">
        <v>0</v>
      </c>
      <c r="IB103">
        <v>0</v>
      </c>
      <c r="IC103" t="s">
        <v>429</v>
      </c>
      <c r="ID103" t="s">
        <v>430</v>
      </c>
      <c r="IE103" t="s">
        <v>431</v>
      </c>
      <c r="IF103" t="s">
        <v>431</v>
      </c>
      <c r="IG103" t="s">
        <v>431</v>
      </c>
      <c r="IH103" t="s">
        <v>431</v>
      </c>
      <c r="II103">
        <v>0</v>
      </c>
      <c r="IJ103">
        <v>100</v>
      </c>
      <c r="IK103">
        <v>100</v>
      </c>
      <c r="IL103">
        <v>0.34599999999999997</v>
      </c>
      <c r="IM103">
        <v>-0.13200000000000001</v>
      </c>
      <c r="IN103">
        <v>0.44425000000001091</v>
      </c>
      <c r="IO103">
        <v>0</v>
      </c>
      <c r="IP103">
        <v>0</v>
      </c>
      <c r="IQ103">
        <v>0</v>
      </c>
      <c r="IR103">
        <v>-0.1687550000000009</v>
      </c>
      <c r="IS103">
        <v>0</v>
      </c>
      <c r="IT103">
        <v>0</v>
      </c>
      <c r="IU103">
        <v>0</v>
      </c>
      <c r="IV103">
        <v>-1</v>
      </c>
      <c r="IW103">
        <v>-1</v>
      </c>
      <c r="IX103">
        <v>-1</v>
      </c>
      <c r="IY103">
        <v>-1</v>
      </c>
      <c r="IZ103">
        <v>80</v>
      </c>
      <c r="JA103">
        <v>80</v>
      </c>
      <c r="JB103">
        <v>1.02905</v>
      </c>
      <c r="JC103">
        <v>2.67456</v>
      </c>
      <c r="JD103">
        <v>1.5954600000000001</v>
      </c>
      <c r="JE103">
        <v>2.3071299999999999</v>
      </c>
      <c r="JF103">
        <v>1.54541</v>
      </c>
      <c r="JG103">
        <v>2.4511699999999998</v>
      </c>
      <c r="JH103">
        <v>36.955599999999997</v>
      </c>
      <c r="JI103">
        <v>15.9095</v>
      </c>
      <c r="JJ103">
        <v>18</v>
      </c>
      <c r="JK103">
        <v>385.005</v>
      </c>
      <c r="JL103">
        <v>642.67700000000002</v>
      </c>
      <c r="JM103">
        <v>22.3858</v>
      </c>
      <c r="JN103">
        <v>32.356200000000001</v>
      </c>
      <c r="JO103">
        <v>30.0001</v>
      </c>
      <c r="JP103">
        <v>32.620699999999999</v>
      </c>
      <c r="JQ103">
        <v>32.612900000000003</v>
      </c>
      <c r="JR103">
        <v>20.635400000000001</v>
      </c>
      <c r="JS103">
        <v>39.325299999999999</v>
      </c>
      <c r="JT103">
        <v>0</v>
      </c>
      <c r="JU103">
        <v>22.3874</v>
      </c>
      <c r="JV103">
        <v>405</v>
      </c>
      <c r="JW103">
        <v>16.72</v>
      </c>
      <c r="JX103">
        <v>99.341999999999999</v>
      </c>
      <c r="JY103">
        <v>98.066699999999997</v>
      </c>
    </row>
    <row r="104" spans="1:285" x14ac:dyDescent="0.35">
      <c r="A104">
        <v>16</v>
      </c>
      <c r="B104">
        <v>1723153898.5</v>
      </c>
      <c r="C104">
        <v>28776.900000095371</v>
      </c>
      <c r="D104" t="s">
        <v>786</v>
      </c>
      <c r="E104" t="s">
        <v>787</v>
      </c>
      <c r="F104" t="s">
        <v>420</v>
      </c>
      <c r="G104" t="s">
        <v>681</v>
      </c>
      <c r="H104" t="s">
        <v>434</v>
      </c>
      <c r="I104" t="s">
        <v>682</v>
      </c>
      <c r="J104">
        <v>1723153898.5</v>
      </c>
      <c r="K104">
        <f t="shared" si="184"/>
        <v>2.7057127511653047E-3</v>
      </c>
      <c r="L104">
        <f t="shared" si="185"/>
        <v>2.7057127511653047</v>
      </c>
      <c r="M104">
        <f t="shared" si="186"/>
        <v>20.24837274151113</v>
      </c>
      <c r="N104">
        <f t="shared" si="187"/>
        <v>373.05</v>
      </c>
      <c r="O104">
        <f t="shared" si="188"/>
        <v>176.99385896819231</v>
      </c>
      <c r="P104">
        <f t="shared" si="189"/>
        <v>17.524815543964344</v>
      </c>
      <c r="Q104">
        <f t="shared" si="190"/>
        <v>36.937058024430002</v>
      </c>
      <c r="R104">
        <f t="shared" si="191"/>
        <v>0.17774762710657388</v>
      </c>
      <c r="S104">
        <f t="shared" si="192"/>
        <v>2.2464608064299187</v>
      </c>
      <c r="T104">
        <f t="shared" si="193"/>
        <v>0.17028764587557238</v>
      </c>
      <c r="U104">
        <f t="shared" si="194"/>
        <v>0.10707393796739351</v>
      </c>
      <c r="V104">
        <f t="shared" si="195"/>
        <v>203.40428753535994</v>
      </c>
      <c r="W104">
        <f t="shared" si="196"/>
        <v>27.635306603732857</v>
      </c>
      <c r="X104">
        <f t="shared" si="197"/>
        <v>27.329699999999999</v>
      </c>
      <c r="Y104">
        <f t="shared" si="198"/>
        <v>3.649055444267634</v>
      </c>
      <c r="Z104">
        <f t="shared" si="199"/>
        <v>59.271696201388046</v>
      </c>
      <c r="AA104">
        <f t="shared" si="200"/>
        <v>2.1216654050328003</v>
      </c>
      <c r="AB104">
        <f t="shared" si="201"/>
        <v>3.57955911675616</v>
      </c>
      <c r="AC104">
        <f t="shared" si="202"/>
        <v>1.5273900392348336</v>
      </c>
      <c r="AD104">
        <f t="shared" si="203"/>
        <v>-119.32193232638994</v>
      </c>
      <c r="AE104">
        <f t="shared" si="204"/>
        <v>-39.700249719770667</v>
      </c>
      <c r="AF104">
        <f t="shared" si="205"/>
        <v>-3.8202286335205691</v>
      </c>
      <c r="AG104">
        <f t="shared" si="206"/>
        <v>40.561876855678761</v>
      </c>
      <c r="AH104">
        <v>0</v>
      </c>
      <c r="AI104">
        <v>0</v>
      </c>
      <c r="AJ104">
        <f t="shared" si="207"/>
        <v>1</v>
      </c>
      <c r="AK104">
        <f t="shared" si="208"/>
        <v>0</v>
      </c>
      <c r="AL104">
        <f t="shared" si="209"/>
        <v>52390.307170836386</v>
      </c>
      <c r="AM104" t="s">
        <v>424</v>
      </c>
      <c r="AN104">
        <v>0</v>
      </c>
      <c r="AO104">
        <v>0</v>
      </c>
      <c r="AP104">
        <v>0</v>
      </c>
      <c r="AQ104" t="e">
        <f t="shared" si="210"/>
        <v>#DIV/0!</v>
      </c>
      <c r="AR104">
        <v>-1</v>
      </c>
      <c r="AS104" t="s">
        <v>788</v>
      </c>
      <c r="AT104">
        <v>10266.1</v>
      </c>
      <c r="AU104">
        <v>820.67256000000009</v>
      </c>
      <c r="AV104">
        <v>1517.0692159281709</v>
      </c>
      <c r="AW104">
        <f t="shared" si="211"/>
        <v>0.45904079300831535</v>
      </c>
      <c r="AX104">
        <v>0.5</v>
      </c>
      <c r="AY104">
        <f t="shared" si="212"/>
        <v>1059.5127002773886</v>
      </c>
      <c r="AZ104">
        <f t="shared" si="213"/>
        <v>20.24837274151113</v>
      </c>
      <c r="BA104">
        <f t="shared" si="214"/>
        <v>243.179775068857</v>
      </c>
      <c r="BB104">
        <f t="shared" si="215"/>
        <v>2.0054854213590968E-2</v>
      </c>
      <c r="BC104">
        <f t="shared" si="216"/>
        <v>-1</v>
      </c>
      <c r="BD104" t="e">
        <f t="shared" si="217"/>
        <v>#DIV/0!</v>
      </c>
      <c r="BE104" t="s">
        <v>424</v>
      </c>
      <c r="BF104">
        <v>0</v>
      </c>
      <c r="BG104" t="e">
        <f t="shared" si="218"/>
        <v>#DIV/0!</v>
      </c>
      <c r="BH104" t="e">
        <f t="shared" si="219"/>
        <v>#DIV/0!</v>
      </c>
      <c r="BI104" t="e">
        <f t="shared" si="220"/>
        <v>#DIV/0!</v>
      </c>
      <c r="BJ104" t="e">
        <f t="shared" si="221"/>
        <v>#DIV/0!</v>
      </c>
      <c r="BK104">
        <f t="shared" si="222"/>
        <v>0.45904079300831541</v>
      </c>
      <c r="BL104" t="e">
        <f t="shared" si="223"/>
        <v>#DIV/0!</v>
      </c>
      <c r="BM104" t="e">
        <f t="shared" si="224"/>
        <v>#DIV/0!</v>
      </c>
      <c r="BN104" t="e">
        <f t="shared" si="225"/>
        <v>#DIV/0!</v>
      </c>
      <c r="BO104">
        <v>7898</v>
      </c>
      <c r="BP104">
        <v>290.00000000000011</v>
      </c>
      <c r="BQ104">
        <v>1353.17</v>
      </c>
      <c r="BR104">
        <v>195</v>
      </c>
      <c r="BS104">
        <v>10266.1</v>
      </c>
      <c r="BT104">
        <v>1352.78</v>
      </c>
      <c r="BU104">
        <v>0.39</v>
      </c>
      <c r="BV104">
        <v>300.00000000000011</v>
      </c>
      <c r="BW104">
        <v>24</v>
      </c>
      <c r="BX104">
        <v>1517.0692159281709</v>
      </c>
      <c r="BY104">
        <v>2.1431041246025231</v>
      </c>
      <c r="BZ104">
        <v>-168.66200577135831</v>
      </c>
      <c r="CA104">
        <v>1.942376456903526</v>
      </c>
      <c r="CB104">
        <v>0.99630018056207836</v>
      </c>
      <c r="CC104">
        <v>-7.4520162402669692E-3</v>
      </c>
      <c r="CD104">
        <v>289.99999999999989</v>
      </c>
      <c r="CE104">
        <v>1354.68</v>
      </c>
      <c r="CF104">
        <v>825</v>
      </c>
      <c r="CG104">
        <v>10241.299999999999</v>
      </c>
      <c r="CH104">
        <v>1352.38</v>
      </c>
      <c r="CI104">
        <v>2.2999999999999998</v>
      </c>
      <c r="CW104">
        <f t="shared" si="226"/>
        <v>1259.8900000000001</v>
      </c>
      <c r="CX104">
        <f t="shared" si="227"/>
        <v>1059.5127002773886</v>
      </c>
      <c r="CY104">
        <f t="shared" si="228"/>
        <v>0.84095651229661994</v>
      </c>
      <c r="CZ104">
        <f t="shared" si="229"/>
        <v>0.16144606873247658</v>
      </c>
      <c r="DA104">
        <v>6</v>
      </c>
      <c r="DB104">
        <v>0.5</v>
      </c>
      <c r="DC104" t="s">
        <v>426</v>
      </c>
      <c r="DD104">
        <v>2</v>
      </c>
      <c r="DE104">
        <v>1723153898.5</v>
      </c>
      <c r="DF104">
        <v>373.05</v>
      </c>
      <c r="DG104">
        <v>404.93900000000002</v>
      </c>
      <c r="DH104">
        <v>21.428000000000001</v>
      </c>
      <c r="DI104">
        <v>17.456099999999999</v>
      </c>
      <c r="DJ104">
        <v>372.64</v>
      </c>
      <c r="DK104">
        <v>21.550999999999998</v>
      </c>
      <c r="DL104">
        <v>399.97</v>
      </c>
      <c r="DM104">
        <v>98.913899999999998</v>
      </c>
      <c r="DN104">
        <v>9.9792599999999995E-2</v>
      </c>
      <c r="DO104">
        <v>27.001899999999999</v>
      </c>
      <c r="DP104">
        <v>27.329699999999999</v>
      </c>
      <c r="DQ104">
        <v>999.9</v>
      </c>
      <c r="DR104">
        <v>0</v>
      </c>
      <c r="DS104">
        <v>0</v>
      </c>
      <c r="DT104">
        <v>10017.5</v>
      </c>
      <c r="DU104">
        <v>0</v>
      </c>
      <c r="DV104">
        <v>965.10699999999997</v>
      </c>
      <c r="DW104">
        <v>-31.9529</v>
      </c>
      <c r="DX104">
        <v>381.15</v>
      </c>
      <c r="DY104">
        <v>412.13299999999998</v>
      </c>
      <c r="DZ104">
        <v>3.96332</v>
      </c>
      <c r="EA104">
        <v>404.93900000000002</v>
      </c>
      <c r="EB104">
        <v>17.456099999999999</v>
      </c>
      <c r="EC104">
        <v>2.1186699999999998</v>
      </c>
      <c r="ED104">
        <v>1.72665</v>
      </c>
      <c r="EE104">
        <v>18.360299999999999</v>
      </c>
      <c r="EF104">
        <v>15.1381</v>
      </c>
      <c r="EG104">
        <v>1259.8900000000001</v>
      </c>
      <c r="EH104">
        <v>0.96799100000000005</v>
      </c>
      <c r="EI104">
        <v>3.2009099999999999E-2</v>
      </c>
      <c r="EJ104">
        <v>0</v>
      </c>
      <c r="EK104">
        <v>819.46299999999997</v>
      </c>
      <c r="EL104">
        <v>4.9997100000000003</v>
      </c>
      <c r="EM104">
        <v>11075.4</v>
      </c>
      <c r="EN104">
        <v>10576.7</v>
      </c>
      <c r="EO104">
        <v>45.186999999999998</v>
      </c>
      <c r="EP104">
        <v>47.061999999999998</v>
      </c>
      <c r="EQ104">
        <v>46.25</v>
      </c>
      <c r="ER104">
        <v>47</v>
      </c>
      <c r="ES104">
        <v>47.311999999999998</v>
      </c>
      <c r="ET104">
        <v>1214.72</v>
      </c>
      <c r="EU104">
        <v>40.17</v>
      </c>
      <c r="EV104">
        <v>0</v>
      </c>
      <c r="EW104">
        <v>564.09999990463257</v>
      </c>
      <c r="EX104">
        <v>0</v>
      </c>
      <c r="EY104">
        <v>820.67256000000009</v>
      </c>
      <c r="EZ104">
        <v>-8.3119230860196858</v>
      </c>
      <c r="FA104">
        <v>-173.56923143732371</v>
      </c>
      <c r="FB104">
        <v>11081.864</v>
      </c>
      <c r="FC104">
        <v>15</v>
      </c>
      <c r="FD104">
        <v>1723153925.5</v>
      </c>
      <c r="FE104" t="s">
        <v>789</v>
      </c>
      <c r="FF104">
        <v>1723153917.5</v>
      </c>
      <c r="FG104">
        <v>1723153925.5</v>
      </c>
      <c r="FH104">
        <v>27</v>
      </c>
      <c r="FI104">
        <v>6.4000000000000001E-2</v>
      </c>
      <c r="FJ104">
        <v>8.9999999999999993E-3</v>
      </c>
      <c r="FK104">
        <v>0.41</v>
      </c>
      <c r="FL104">
        <v>-0.123</v>
      </c>
      <c r="FM104">
        <v>405</v>
      </c>
      <c r="FN104">
        <v>18</v>
      </c>
      <c r="FO104">
        <v>0.04</v>
      </c>
      <c r="FP104">
        <v>0.03</v>
      </c>
      <c r="FQ104">
        <v>20.758413316762638</v>
      </c>
      <c r="FR104">
        <v>-1.6915801832161439</v>
      </c>
      <c r="FS104">
        <v>0.2457428325043178</v>
      </c>
      <c r="FT104">
        <v>1</v>
      </c>
      <c r="FU104">
        <v>821.75192000000015</v>
      </c>
      <c r="FV104">
        <v>-7.6945210072623844</v>
      </c>
      <c r="FW104">
        <v>1.1312576866479249</v>
      </c>
      <c r="FX104">
        <v>-1</v>
      </c>
      <c r="FY104">
        <v>0.1819025467943973</v>
      </c>
      <c r="FZ104">
        <v>-2.2271482438850739E-2</v>
      </c>
      <c r="GA104">
        <v>3.282567065918186E-3</v>
      </c>
      <c r="GB104">
        <v>1</v>
      </c>
      <c r="GC104">
        <v>2</v>
      </c>
      <c r="GD104">
        <v>2</v>
      </c>
      <c r="GE104" t="s">
        <v>428</v>
      </c>
      <c r="GF104">
        <v>3.0019300000000002</v>
      </c>
      <c r="GG104">
        <v>2.7395999999999998</v>
      </c>
      <c r="GH104">
        <v>8.5575700000000005E-2</v>
      </c>
      <c r="GI104">
        <v>9.0366799999999997E-2</v>
      </c>
      <c r="GJ104">
        <v>0.10478700000000001</v>
      </c>
      <c r="GK104">
        <v>8.8759199999999996E-2</v>
      </c>
      <c r="GL104">
        <v>24238</v>
      </c>
      <c r="GM104">
        <v>21553.3</v>
      </c>
      <c r="GN104">
        <v>24356.7</v>
      </c>
      <c r="GO104">
        <v>22357.8</v>
      </c>
      <c r="GP104">
        <v>30648.7</v>
      </c>
      <c r="GQ104">
        <v>28404.9</v>
      </c>
      <c r="GR104">
        <v>35239.4</v>
      </c>
      <c r="GS104">
        <v>32145.3</v>
      </c>
      <c r="GT104">
        <v>1.7345200000000001</v>
      </c>
      <c r="GU104">
        <v>2.0312800000000002</v>
      </c>
      <c r="GV104">
        <v>8.8799699999999995E-2</v>
      </c>
      <c r="GW104">
        <v>0</v>
      </c>
      <c r="GX104">
        <v>25.8766</v>
      </c>
      <c r="GY104">
        <v>999.9</v>
      </c>
      <c r="GZ104">
        <v>43.6</v>
      </c>
      <c r="HA104">
        <v>35.9</v>
      </c>
      <c r="HB104">
        <v>26.166899999999998</v>
      </c>
      <c r="HC104">
        <v>60.466700000000003</v>
      </c>
      <c r="HD104">
        <v>15.741199999999999</v>
      </c>
      <c r="HE104">
        <v>1</v>
      </c>
      <c r="HF104">
        <v>0.40996199999999999</v>
      </c>
      <c r="HG104">
        <v>2.76681</v>
      </c>
      <c r="HH104">
        <v>20.156400000000001</v>
      </c>
      <c r="HI104">
        <v>5.2520300000000004</v>
      </c>
      <c r="HJ104">
        <v>12.0579</v>
      </c>
      <c r="HK104">
        <v>4.9809000000000001</v>
      </c>
      <c r="HL104">
        <v>3.3010000000000002</v>
      </c>
      <c r="HM104">
        <v>9999</v>
      </c>
      <c r="HN104">
        <v>9999</v>
      </c>
      <c r="HO104">
        <v>9999</v>
      </c>
      <c r="HP104">
        <v>376</v>
      </c>
      <c r="HQ104">
        <v>3.4828200000000002E-3</v>
      </c>
      <c r="HR104">
        <v>3.04032E-3</v>
      </c>
      <c r="HS104">
        <v>-1.06431E-3</v>
      </c>
      <c r="HT104">
        <v>-1.0833800000000001E-3</v>
      </c>
      <c r="HU104">
        <v>7.7819800000000002E-4</v>
      </c>
      <c r="HV104">
        <v>-9.5748999999999997E-4</v>
      </c>
      <c r="HW104">
        <v>-4.7187799999999997E-3</v>
      </c>
      <c r="HX104">
        <v>7.2097800000000005E-4</v>
      </c>
      <c r="HY104">
        <v>5</v>
      </c>
      <c r="HZ104">
        <v>0</v>
      </c>
      <c r="IA104">
        <v>0</v>
      </c>
      <c r="IB104">
        <v>0</v>
      </c>
      <c r="IC104" t="s">
        <v>429</v>
      </c>
      <c r="ID104" t="s">
        <v>430</v>
      </c>
      <c r="IE104" t="s">
        <v>431</v>
      </c>
      <c r="IF104" t="s">
        <v>431</v>
      </c>
      <c r="IG104" t="s">
        <v>431</v>
      </c>
      <c r="IH104" t="s">
        <v>431</v>
      </c>
      <c r="II104">
        <v>0</v>
      </c>
      <c r="IJ104">
        <v>100</v>
      </c>
      <c r="IK104">
        <v>100</v>
      </c>
      <c r="IL104">
        <v>0.41</v>
      </c>
      <c r="IM104">
        <v>-0.123</v>
      </c>
      <c r="IN104">
        <v>0.34639999999996007</v>
      </c>
      <c r="IO104">
        <v>0</v>
      </c>
      <c r="IP104">
        <v>0</v>
      </c>
      <c r="IQ104">
        <v>0</v>
      </c>
      <c r="IR104">
        <v>-0.13163809523809181</v>
      </c>
      <c r="IS104">
        <v>0</v>
      </c>
      <c r="IT104">
        <v>0</v>
      </c>
      <c r="IU104">
        <v>0</v>
      </c>
      <c r="IV104">
        <v>-1</v>
      </c>
      <c r="IW104">
        <v>-1</v>
      </c>
      <c r="IX104">
        <v>-1</v>
      </c>
      <c r="IY104">
        <v>-1</v>
      </c>
      <c r="IZ104">
        <v>9</v>
      </c>
      <c r="JA104">
        <v>8.9</v>
      </c>
      <c r="JB104">
        <v>1.03027</v>
      </c>
      <c r="JC104">
        <v>2.67456</v>
      </c>
      <c r="JD104">
        <v>1.5954600000000001</v>
      </c>
      <c r="JE104">
        <v>2.3083499999999999</v>
      </c>
      <c r="JF104">
        <v>1.54541</v>
      </c>
      <c r="JG104">
        <v>2.36938</v>
      </c>
      <c r="JH104">
        <v>36.789200000000001</v>
      </c>
      <c r="JI104">
        <v>15.8657</v>
      </c>
      <c r="JJ104">
        <v>18</v>
      </c>
      <c r="JK104">
        <v>383.26400000000001</v>
      </c>
      <c r="JL104">
        <v>646.10900000000004</v>
      </c>
      <c r="JM104">
        <v>22.535499999999999</v>
      </c>
      <c r="JN104">
        <v>32.342300000000002</v>
      </c>
      <c r="JO104">
        <v>30.0001</v>
      </c>
      <c r="JP104">
        <v>32.6235</v>
      </c>
      <c r="JQ104">
        <v>32.6158</v>
      </c>
      <c r="JR104">
        <v>20.6416</v>
      </c>
      <c r="JS104">
        <v>34.910800000000002</v>
      </c>
      <c r="JT104">
        <v>0</v>
      </c>
      <c r="JU104">
        <v>22.531099999999999</v>
      </c>
      <c r="JV104">
        <v>405</v>
      </c>
      <c r="JW104">
        <v>17.549499999999998</v>
      </c>
      <c r="JX104">
        <v>99.333299999999994</v>
      </c>
      <c r="JY104">
        <v>98.0655</v>
      </c>
    </row>
    <row r="105" spans="1:285" x14ac:dyDescent="0.35">
      <c r="A105">
        <v>16</v>
      </c>
      <c r="B105">
        <v>1723154432.5</v>
      </c>
      <c r="C105">
        <v>29310.900000095371</v>
      </c>
      <c r="D105" t="s">
        <v>790</v>
      </c>
      <c r="E105" t="s">
        <v>791</v>
      </c>
      <c r="F105" t="s">
        <v>420</v>
      </c>
      <c r="G105" t="s">
        <v>539</v>
      </c>
      <c r="H105" t="s">
        <v>422</v>
      </c>
      <c r="I105" t="s">
        <v>682</v>
      </c>
      <c r="J105">
        <v>1723154432.5</v>
      </c>
      <c r="K105">
        <f t="shared" si="184"/>
        <v>3.0729872723171043E-3</v>
      </c>
      <c r="L105">
        <f t="shared" si="185"/>
        <v>3.0729872723171043</v>
      </c>
      <c r="M105">
        <f t="shared" si="186"/>
        <v>22.097102673156684</v>
      </c>
      <c r="N105">
        <f t="shared" si="187"/>
        <v>370.09800000000001</v>
      </c>
      <c r="O105">
        <f t="shared" si="188"/>
        <v>164.89438914570289</v>
      </c>
      <c r="P105">
        <f t="shared" si="189"/>
        <v>16.326301310246546</v>
      </c>
      <c r="Q105">
        <f t="shared" si="190"/>
        <v>36.643645024092002</v>
      </c>
      <c r="R105">
        <f t="shared" si="191"/>
        <v>0.18571851119377303</v>
      </c>
      <c r="S105">
        <f t="shared" si="192"/>
        <v>2.2436421387334002</v>
      </c>
      <c r="T105">
        <f t="shared" si="193"/>
        <v>0.17758117519535382</v>
      </c>
      <c r="U105">
        <f t="shared" si="194"/>
        <v>0.1116896285550541</v>
      </c>
      <c r="V105">
        <f t="shared" si="195"/>
        <v>203.43345353501266</v>
      </c>
      <c r="W105">
        <f t="shared" si="196"/>
        <v>28.520845565637437</v>
      </c>
      <c r="X105">
        <f t="shared" si="197"/>
        <v>28.513400000000001</v>
      </c>
      <c r="Y105">
        <f t="shared" si="198"/>
        <v>3.9099109633749429</v>
      </c>
      <c r="Z105">
        <f t="shared" si="199"/>
        <v>59.255876260080733</v>
      </c>
      <c r="AA105">
        <f t="shared" si="200"/>
        <v>2.2498586951036006</v>
      </c>
      <c r="AB105">
        <f t="shared" si="201"/>
        <v>3.7968533031706708</v>
      </c>
      <c r="AC105">
        <f t="shared" si="202"/>
        <v>1.6600522682713423</v>
      </c>
      <c r="AD105">
        <f t="shared" si="203"/>
        <v>-135.5187387091843</v>
      </c>
      <c r="AE105">
        <f t="shared" si="204"/>
        <v>-60.999742202126221</v>
      </c>
      <c r="AF105">
        <f t="shared" si="205"/>
        <v>-5.9417687430172972</v>
      </c>
      <c r="AG105">
        <f t="shared" si="206"/>
        <v>0.9732038806848422</v>
      </c>
      <c r="AH105">
        <v>0</v>
      </c>
      <c r="AI105">
        <v>0</v>
      </c>
      <c r="AJ105">
        <f t="shared" si="207"/>
        <v>1</v>
      </c>
      <c r="AK105">
        <f t="shared" si="208"/>
        <v>0</v>
      </c>
      <c r="AL105">
        <f t="shared" si="209"/>
        <v>52122.641274929272</v>
      </c>
      <c r="AM105" t="s">
        <v>424</v>
      </c>
      <c r="AN105">
        <v>0</v>
      </c>
      <c r="AO105">
        <v>0</v>
      </c>
      <c r="AP105">
        <v>0</v>
      </c>
      <c r="AQ105" t="e">
        <f t="shared" si="210"/>
        <v>#DIV/0!</v>
      </c>
      <c r="AR105">
        <v>-1</v>
      </c>
      <c r="AS105" t="s">
        <v>792</v>
      </c>
      <c r="AT105">
        <v>10258.4</v>
      </c>
      <c r="AU105">
        <v>911.25091999999995</v>
      </c>
      <c r="AV105">
        <v>1656.294170207836</v>
      </c>
      <c r="AW105">
        <f t="shared" si="211"/>
        <v>0.44982543778098683</v>
      </c>
      <c r="AX105">
        <v>0.5</v>
      </c>
      <c r="AY105">
        <f t="shared" si="212"/>
        <v>1059.6717002772084</v>
      </c>
      <c r="AZ105">
        <f t="shared" si="213"/>
        <v>22.097102673156684</v>
      </c>
      <c r="BA105">
        <f t="shared" si="214"/>
        <v>238.33364324065897</v>
      </c>
      <c r="BB105">
        <f t="shared" si="215"/>
        <v>2.1796470234238131E-2</v>
      </c>
      <c r="BC105">
        <f t="shared" si="216"/>
        <v>-1</v>
      </c>
      <c r="BD105" t="e">
        <f t="shared" si="217"/>
        <v>#DIV/0!</v>
      </c>
      <c r="BE105" t="s">
        <v>424</v>
      </c>
      <c r="BF105">
        <v>0</v>
      </c>
      <c r="BG105" t="e">
        <f t="shared" si="218"/>
        <v>#DIV/0!</v>
      </c>
      <c r="BH105" t="e">
        <f t="shared" si="219"/>
        <v>#DIV/0!</v>
      </c>
      <c r="BI105" t="e">
        <f t="shared" si="220"/>
        <v>#DIV/0!</v>
      </c>
      <c r="BJ105" t="e">
        <f t="shared" si="221"/>
        <v>#DIV/0!</v>
      </c>
      <c r="BK105">
        <f t="shared" si="222"/>
        <v>0.44982543778098677</v>
      </c>
      <c r="BL105" t="e">
        <f t="shared" si="223"/>
        <v>#DIV/0!</v>
      </c>
      <c r="BM105" t="e">
        <f t="shared" si="224"/>
        <v>#DIV/0!</v>
      </c>
      <c r="BN105" t="e">
        <f t="shared" si="225"/>
        <v>#DIV/0!</v>
      </c>
      <c r="BO105">
        <v>7899</v>
      </c>
      <c r="BP105">
        <v>290.00000000000011</v>
      </c>
      <c r="BQ105">
        <v>1485.76</v>
      </c>
      <c r="BR105">
        <v>135</v>
      </c>
      <c r="BS105">
        <v>10258.4</v>
      </c>
      <c r="BT105">
        <v>1481.18</v>
      </c>
      <c r="BU105">
        <v>4.58</v>
      </c>
      <c r="BV105">
        <v>300.00000000000011</v>
      </c>
      <c r="BW105">
        <v>24</v>
      </c>
      <c r="BX105">
        <v>1656.294170207836</v>
      </c>
      <c r="BY105">
        <v>2.2142710449208169</v>
      </c>
      <c r="BZ105">
        <v>-179.63749225958671</v>
      </c>
      <c r="CA105">
        <v>2.0039144776988622</v>
      </c>
      <c r="CB105">
        <v>0.99652774330626193</v>
      </c>
      <c r="CC105">
        <v>-7.4416649610678674E-3</v>
      </c>
      <c r="CD105">
        <v>289.99999999999989</v>
      </c>
      <c r="CE105">
        <v>1480.54</v>
      </c>
      <c r="CF105">
        <v>865</v>
      </c>
      <c r="CG105">
        <v>10224.799999999999</v>
      </c>
      <c r="CH105">
        <v>1480.61</v>
      </c>
      <c r="CI105">
        <v>-7.0000000000000007E-2</v>
      </c>
      <c r="CW105">
        <f t="shared" si="226"/>
        <v>1260.08</v>
      </c>
      <c r="CX105">
        <f t="shared" si="227"/>
        <v>1059.6717002772084</v>
      </c>
      <c r="CY105">
        <f t="shared" si="228"/>
        <v>0.84095589190940934</v>
      </c>
      <c r="CZ105">
        <f t="shared" si="229"/>
        <v>0.1614448713851602</v>
      </c>
      <c r="DA105">
        <v>6</v>
      </c>
      <c r="DB105">
        <v>0.5</v>
      </c>
      <c r="DC105" t="s">
        <v>426</v>
      </c>
      <c r="DD105">
        <v>2</v>
      </c>
      <c r="DE105">
        <v>1723154432.5</v>
      </c>
      <c r="DF105">
        <v>370.09800000000001</v>
      </c>
      <c r="DG105">
        <v>404.947</v>
      </c>
      <c r="DH105">
        <v>22.723400000000002</v>
      </c>
      <c r="DI105">
        <v>18.219000000000001</v>
      </c>
      <c r="DJ105">
        <v>369.69799999999998</v>
      </c>
      <c r="DK105">
        <v>22.849399999999999</v>
      </c>
      <c r="DL105">
        <v>400.03</v>
      </c>
      <c r="DM105">
        <v>98.910499999999999</v>
      </c>
      <c r="DN105">
        <v>0.10015400000000001</v>
      </c>
      <c r="DO105">
        <v>28.0091</v>
      </c>
      <c r="DP105">
        <v>28.513400000000001</v>
      </c>
      <c r="DQ105">
        <v>999.9</v>
      </c>
      <c r="DR105">
        <v>0</v>
      </c>
      <c r="DS105">
        <v>0</v>
      </c>
      <c r="DT105">
        <v>9999.3799999999992</v>
      </c>
      <c r="DU105">
        <v>0</v>
      </c>
      <c r="DV105">
        <v>804.27200000000005</v>
      </c>
      <c r="DW105">
        <v>-34.8386</v>
      </c>
      <c r="DX105">
        <v>378.71499999999997</v>
      </c>
      <c r="DY105">
        <v>412.46100000000001</v>
      </c>
      <c r="DZ105">
        <v>4.50739</v>
      </c>
      <c r="EA105">
        <v>404.947</v>
      </c>
      <c r="EB105">
        <v>18.219000000000001</v>
      </c>
      <c r="EC105">
        <v>2.2478799999999999</v>
      </c>
      <c r="ED105">
        <v>1.8020499999999999</v>
      </c>
      <c r="EE105">
        <v>19.307700000000001</v>
      </c>
      <c r="EF105">
        <v>15.804600000000001</v>
      </c>
      <c r="EG105">
        <v>1260.08</v>
      </c>
      <c r="EH105">
        <v>0.96800699999999995</v>
      </c>
      <c r="EI105">
        <v>3.1992600000000003E-2</v>
      </c>
      <c r="EJ105">
        <v>0</v>
      </c>
      <c r="EK105">
        <v>909.72400000000005</v>
      </c>
      <c r="EL105">
        <v>4.9997100000000003</v>
      </c>
      <c r="EM105">
        <v>12121.4</v>
      </c>
      <c r="EN105">
        <v>10578.4</v>
      </c>
      <c r="EO105">
        <v>46.125</v>
      </c>
      <c r="EP105">
        <v>48.625</v>
      </c>
      <c r="EQ105">
        <v>47.311999999999998</v>
      </c>
      <c r="ER105">
        <v>48.311999999999998</v>
      </c>
      <c r="ES105">
        <v>48.311999999999998</v>
      </c>
      <c r="ET105">
        <v>1214.93</v>
      </c>
      <c r="EU105">
        <v>40.15</v>
      </c>
      <c r="EV105">
        <v>0</v>
      </c>
      <c r="EW105">
        <v>533.29999995231628</v>
      </c>
      <c r="EX105">
        <v>0</v>
      </c>
      <c r="EY105">
        <v>911.25091999999995</v>
      </c>
      <c r="EZ105">
        <v>-10.279538461802179</v>
      </c>
      <c r="FA105">
        <v>-256.77692374260931</v>
      </c>
      <c r="FB105">
        <v>12156.464</v>
      </c>
      <c r="FC105">
        <v>15</v>
      </c>
      <c r="FD105">
        <v>1723154461.5</v>
      </c>
      <c r="FE105" t="s">
        <v>793</v>
      </c>
      <c r="FF105">
        <v>1723154455.5</v>
      </c>
      <c r="FG105">
        <v>1723154461.5</v>
      </c>
      <c r="FH105">
        <v>28</v>
      </c>
      <c r="FI105">
        <v>-1.0999999999999999E-2</v>
      </c>
      <c r="FJ105">
        <v>-3.0000000000000001E-3</v>
      </c>
      <c r="FK105">
        <v>0.4</v>
      </c>
      <c r="FL105">
        <v>-0.126</v>
      </c>
      <c r="FM105">
        <v>405</v>
      </c>
      <c r="FN105">
        <v>18</v>
      </c>
      <c r="FO105">
        <v>0.11</v>
      </c>
      <c r="FP105">
        <v>0.03</v>
      </c>
      <c r="FQ105">
        <v>22.488360240070559</v>
      </c>
      <c r="FR105">
        <v>-1.663366444909782</v>
      </c>
      <c r="FS105">
        <v>0.24613263921479511</v>
      </c>
      <c r="FT105">
        <v>1</v>
      </c>
      <c r="FU105">
        <v>912.73576000000003</v>
      </c>
      <c r="FV105">
        <v>-11.09039135271529</v>
      </c>
      <c r="FW105">
        <v>1.6189102947353191</v>
      </c>
      <c r="FX105">
        <v>-1</v>
      </c>
      <c r="FY105">
        <v>0.19264357269539401</v>
      </c>
      <c r="FZ105">
        <v>-2.9002122821062432E-2</v>
      </c>
      <c r="GA105">
        <v>4.3045692926707941E-3</v>
      </c>
      <c r="GB105">
        <v>1</v>
      </c>
      <c r="GC105">
        <v>2</v>
      </c>
      <c r="GD105">
        <v>2</v>
      </c>
      <c r="GE105" t="s">
        <v>428</v>
      </c>
      <c r="GF105">
        <v>3.0020500000000001</v>
      </c>
      <c r="GG105">
        <v>2.7397999999999998</v>
      </c>
      <c r="GH105">
        <v>8.4885500000000003E-2</v>
      </c>
      <c r="GI105">
        <v>9.0199000000000001E-2</v>
      </c>
      <c r="GJ105">
        <v>0.109098</v>
      </c>
      <c r="GK105">
        <v>9.1420000000000001E-2</v>
      </c>
      <c r="GL105">
        <v>24208.9</v>
      </c>
      <c r="GM105">
        <v>21515.4</v>
      </c>
      <c r="GN105">
        <v>24312.799999999999</v>
      </c>
      <c r="GO105">
        <v>22318.400000000001</v>
      </c>
      <c r="GP105">
        <v>30446.400000000001</v>
      </c>
      <c r="GQ105">
        <v>28273.4</v>
      </c>
      <c r="GR105">
        <v>35174.699999999997</v>
      </c>
      <c r="GS105">
        <v>32090.6</v>
      </c>
      <c r="GT105">
        <v>1.7302500000000001</v>
      </c>
      <c r="GU105">
        <v>2.0163500000000001</v>
      </c>
      <c r="GV105">
        <v>8.4418800000000002E-2</v>
      </c>
      <c r="GW105">
        <v>0</v>
      </c>
      <c r="GX105">
        <v>27.134699999999999</v>
      </c>
      <c r="GY105">
        <v>999.9</v>
      </c>
      <c r="GZ105">
        <v>44.4</v>
      </c>
      <c r="HA105">
        <v>35.700000000000003</v>
      </c>
      <c r="HB105">
        <v>26.3538</v>
      </c>
      <c r="HC105">
        <v>60.526699999999998</v>
      </c>
      <c r="HD105">
        <v>15.0481</v>
      </c>
      <c r="HE105">
        <v>1</v>
      </c>
      <c r="HF105">
        <v>0.49299500000000002</v>
      </c>
      <c r="HG105">
        <v>3.1928700000000001</v>
      </c>
      <c r="HH105">
        <v>20.148399999999999</v>
      </c>
      <c r="HI105">
        <v>5.2527799999999996</v>
      </c>
      <c r="HJ105">
        <v>12.0579</v>
      </c>
      <c r="HK105">
        <v>4.9809000000000001</v>
      </c>
      <c r="HL105">
        <v>3.3010000000000002</v>
      </c>
      <c r="HM105">
        <v>9999</v>
      </c>
      <c r="HN105">
        <v>9999</v>
      </c>
      <c r="HO105">
        <v>9999</v>
      </c>
      <c r="HP105">
        <v>376.1</v>
      </c>
      <c r="HQ105">
        <v>3.49045E-3</v>
      </c>
      <c r="HR105">
        <v>3.0479499999999998E-3</v>
      </c>
      <c r="HS105">
        <v>-1.0566799999999999E-3</v>
      </c>
      <c r="HT105">
        <v>-1.0681200000000001E-3</v>
      </c>
      <c r="HU105">
        <v>7.7056800000000001E-4</v>
      </c>
      <c r="HV105">
        <v>-9.8037899999999997E-4</v>
      </c>
      <c r="HW105">
        <v>-4.7111499999999999E-3</v>
      </c>
      <c r="HX105">
        <v>7.4005100000000003E-4</v>
      </c>
      <c r="HY105">
        <v>5</v>
      </c>
      <c r="HZ105">
        <v>0</v>
      </c>
      <c r="IA105">
        <v>0</v>
      </c>
      <c r="IB105">
        <v>0</v>
      </c>
      <c r="IC105" t="s">
        <v>429</v>
      </c>
      <c r="ID105" t="s">
        <v>430</v>
      </c>
      <c r="IE105" t="s">
        <v>431</v>
      </c>
      <c r="IF105" t="s">
        <v>431</v>
      </c>
      <c r="IG105" t="s">
        <v>431</v>
      </c>
      <c r="IH105" t="s">
        <v>431</v>
      </c>
      <c r="II105">
        <v>0</v>
      </c>
      <c r="IJ105">
        <v>100</v>
      </c>
      <c r="IK105">
        <v>100</v>
      </c>
      <c r="IL105">
        <v>0.4</v>
      </c>
      <c r="IM105">
        <v>-0.126</v>
      </c>
      <c r="IN105">
        <v>0.41049999999995629</v>
      </c>
      <c r="IO105">
        <v>0</v>
      </c>
      <c r="IP105">
        <v>0</v>
      </c>
      <c r="IQ105">
        <v>0</v>
      </c>
      <c r="IR105">
        <v>-0.1230300000000035</v>
      </c>
      <c r="IS105">
        <v>0</v>
      </c>
      <c r="IT105">
        <v>0</v>
      </c>
      <c r="IU105">
        <v>0</v>
      </c>
      <c r="IV105">
        <v>-1</v>
      </c>
      <c r="IW105">
        <v>-1</v>
      </c>
      <c r="IX105">
        <v>-1</v>
      </c>
      <c r="IY105">
        <v>-1</v>
      </c>
      <c r="IZ105">
        <v>8.6</v>
      </c>
      <c r="JA105">
        <v>8.4</v>
      </c>
      <c r="JB105">
        <v>1.03027</v>
      </c>
      <c r="JC105">
        <v>2.68188</v>
      </c>
      <c r="JD105">
        <v>1.5954600000000001</v>
      </c>
      <c r="JE105">
        <v>2.3083499999999999</v>
      </c>
      <c r="JF105">
        <v>1.54541</v>
      </c>
      <c r="JG105">
        <v>2.2875999999999999</v>
      </c>
      <c r="JH105">
        <v>36.908000000000001</v>
      </c>
      <c r="JI105">
        <v>15.7781</v>
      </c>
      <c r="JJ105">
        <v>18</v>
      </c>
      <c r="JK105">
        <v>385.51400000000001</v>
      </c>
      <c r="JL105">
        <v>641.726</v>
      </c>
      <c r="JM105">
        <v>23.316800000000001</v>
      </c>
      <c r="JN105">
        <v>33.276299999999999</v>
      </c>
      <c r="JO105">
        <v>30.000399999999999</v>
      </c>
      <c r="JP105">
        <v>33.402200000000001</v>
      </c>
      <c r="JQ105">
        <v>33.379399999999997</v>
      </c>
      <c r="JR105">
        <v>20.645</v>
      </c>
      <c r="JS105">
        <v>33.443100000000001</v>
      </c>
      <c r="JT105">
        <v>0</v>
      </c>
      <c r="JU105">
        <v>23.3123</v>
      </c>
      <c r="JV105">
        <v>405</v>
      </c>
      <c r="JW105">
        <v>18.284700000000001</v>
      </c>
      <c r="JX105">
        <v>99.152100000000004</v>
      </c>
      <c r="JY105">
        <v>97.896299999999997</v>
      </c>
    </row>
    <row r="106" spans="1:285" x14ac:dyDescent="0.35">
      <c r="A106">
        <v>16</v>
      </c>
      <c r="B106">
        <v>1723154671.5</v>
      </c>
      <c r="C106">
        <v>29549.900000095371</v>
      </c>
      <c r="D106" t="s">
        <v>794</v>
      </c>
      <c r="E106" t="s">
        <v>795</v>
      </c>
      <c r="F106" t="s">
        <v>420</v>
      </c>
      <c r="G106" t="s">
        <v>539</v>
      </c>
      <c r="H106" t="s">
        <v>434</v>
      </c>
      <c r="I106" t="s">
        <v>682</v>
      </c>
      <c r="J106">
        <v>1723154671.5</v>
      </c>
      <c r="K106">
        <f t="shared" si="184"/>
        <v>1.406970077828781E-3</v>
      </c>
      <c r="L106">
        <f t="shared" si="185"/>
        <v>1.406970077828781</v>
      </c>
      <c r="M106">
        <f t="shared" si="186"/>
        <v>11.147055896678552</v>
      </c>
      <c r="N106">
        <f t="shared" si="187"/>
        <v>387.45</v>
      </c>
      <c r="O106">
        <f t="shared" si="188"/>
        <v>156.65045472898652</v>
      </c>
      <c r="P106">
        <f t="shared" si="189"/>
        <v>15.511041470951858</v>
      </c>
      <c r="Q106">
        <f t="shared" si="190"/>
        <v>38.364095580300003</v>
      </c>
      <c r="R106">
        <f t="shared" si="191"/>
        <v>8.1308744236672101E-2</v>
      </c>
      <c r="S106">
        <f t="shared" si="192"/>
        <v>2.2385743622030718</v>
      </c>
      <c r="T106">
        <f t="shared" si="193"/>
        <v>7.9702996271618767E-2</v>
      </c>
      <c r="U106">
        <f t="shared" si="194"/>
        <v>4.9956001484786988E-2</v>
      </c>
      <c r="V106">
        <f t="shared" si="195"/>
        <v>203.40153353509763</v>
      </c>
      <c r="W106">
        <f t="shared" si="196"/>
        <v>29.068425427771139</v>
      </c>
      <c r="X106">
        <f t="shared" si="197"/>
        <v>28.786300000000001</v>
      </c>
      <c r="Y106">
        <f t="shared" si="198"/>
        <v>3.9723074267438796</v>
      </c>
      <c r="Z106">
        <f t="shared" si="199"/>
        <v>60.066586535542562</v>
      </c>
      <c r="AA106">
        <f t="shared" si="200"/>
        <v>2.2795768353573997</v>
      </c>
      <c r="AB106">
        <f t="shared" si="201"/>
        <v>3.7950830350723024</v>
      </c>
      <c r="AC106">
        <f t="shared" si="202"/>
        <v>1.6927305913864799</v>
      </c>
      <c r="AD106">
        <f t="shared" si="203"/>
        <v>-62.047380432249241</v>
      </c>
      <c r="AE106">
        <f t="shared" si="204"/>
        <v>-94.762663701050215</v>
      </c>
      <c r="AF106">
        <f t="shared" si="205"/>
        <v>-9.2636084285381788</v>
      </c>
      <c r="AG106">
        <f t="shared" si="206"/>
        <v>37.32788097325998</v>
      </c>
      <c r="AH106">
        <v>0</v>
      </c>
      <c r="AI106">
        <v>0</v>
      </c>
      <c r="AJ106">
        <f t="shared" si="207"/>
        <v>1</v>
      </c>
      <c r="AK106">
        <f t="shared" si="208"/>
        <v>0</v>
      </c>
      <c r="AL106">
        <f t="shared" si="209"/>
        <v>51958.356145218939</v>
      </c>
      <c r="AM106" t="s">
        <v>424</v>
      </c>
      <c r="AN106">
        <v>0</v>
      </c>
      <c r="AO106">
        <v>0</v>
      </c>
      <c r="AP106">
        <v>0</v>
      </c>
      <c r="AQ106" t="e">
        <f t="shared" si="210"/>
        <v>#DIV/0!</v>
      </c>
      <c r="AR106">
        <v>-1</v>
      </c>
      <c r="AS106" t="s">
        <v>796</v>
      </c>
      <c r="AT106">
        <v>10256.5</v>
      </c>
      <c r="AU106">
        <v>935.92439999999988</v>
      </c>
      <c r="AV106">
        <v>1262.3840529057461</v>
      </c>
      <c r="AW106">
        <f t="shared" si="211"/>
        <v>0.25860565344936337</v>
      </c>
      <c r="AX106">
        <v>0.5</v>
      </c>
      <c r="AY106">
        <f t="shared" si="212"/>
        <v>1059.5037002772526</v>
      </c>
      <c r="AZ106">
        <f t="shared" si="213"/>
        <v>11.147055896678552</v>
      </c>
      <c r="BA106">
        <f t="shared" si="214"/>
        <v>136.99682337110866</v>
      </c>
      <c r="BB106">
        <f t="shared" si="215"/>
        <v>1.1464854623442929E-2</v>
      </c>
      <c r="BC106">
        <f t="shared" si="216"/>
        <v>-1</v>
      </c>
      <c r="BD106" t="e">
        <f t="shared" si="217"/>
        <v>#DIV/0!</v>
      </c>
      <c r="BE106" t="s">
        <v>424</v>
      </c>
      <c r="BF106">
        <v>0</v>
      </c>
      <c r="BG106" t="e">
        <f t="shared" si="218"/>
        <v>#DIV/0!</v>
      </c>
      <c r="BH106" t="e">
        <f t="shared" si="219"/>
        <v>#DIV/0!</v>
      </c>
      <c r="BI106" t="e">
        <f t="shared" si="220"/>
        <v>#DIV/0!</v>
      </c>
      <c r="BJ106" t="e">
        <f t="shared" si="221"/>
        <v>#DIV/0!</v>
      </c>
      <c r="BK106">
        <f t="shared" si="222"/>
        <v>0.25860565344936343</v>
      </c>
      <c r="BL106" t="e">
        <f t="shared" si="223"/>
        <v>#DIV/0!</v>
      </c>
      <c r="BM106" t="e">
        <f t="shared" si="224"/>
        <v>#DIV/0!</v>
      </c>
      <c r="BN106" t="e">
        <f t="shared" si="225"/>
        <v>#DIV/0!</v>
      </c>
      <c r="BO106">
        <v>7900</v>
      </c>
      <c r="BP106">
        <v>290.00000000000011</v>
      </c>
      <c r="BQ106">
        <v>1205.3800000000001</v>
      </c>
      <c r="BR106">
        <v>115</v>
      </c>
      <c r="BS106">
        <v>10256.5</v>
      </c>
      <c r="BT106">
        <v>1204.46</v>
      </c>
      <c r="BU106">
        <v>0.92</v>
      </c>
      <c r="BV106">
        <v>300.00000000000011</v>
      </c>
      <c r="BW106">
        <v>24</v>
      </c>
      <c r="BX106">
        <v>1262.3840529057461</v>
      </c>
      <c r="BY106">
        <v>2.284810463756604</v>
      </c>
      <c r="BZ106">
        <v>-59.405049043062327</v>
      </c>
      <c r="CA106">
        <v>2.0668801863960851</v>
      </c>
      <c r="CB106">
        <v>0.96721574817905165</v>
      </c>
      <c r="CC106">
        <v>-7.4376062291434892E-3</v>
      </c>
      <c r="CD106">
        <v>289.99999999999989</v>
      </c>
      <c r="CE106">
        <v>1212.07</v>
      </c>
      <c r="CF106">
        <v>895</v>
      </c>
      <c r="CG106">
        <v>10219.799999999999</v>
      </c>
      <c r="CH106">
        <v>1204.26</v>
      </c>
      <c r="CI106">
        <v>7.81</v>
      </c>
      <c r="CW106">
        <f t="shared" si="226"/>
        <v>1259.8800000000001</v>
      </c>
      <c r="CX106">
        <f t="shared" si="227"/>
        <v>1059.5037002772526</v>
      </c>
      <c r="CY106">
        <f t="shared" si="228"/>
        <v>0.84095604365277055</v>
      </c>
      <c r="CZ106">
        <f t="shared" si="229"/>
        <v>0.16144516424984728</v>
      </c>
      <c r="DA106">
        <v>6</v>
      </c>
      <c r="DB106">
        <v>0.5</v>
      </c>
      <c r="DC106" t="s">
        <v>426</v>
      </c>
      <c r="DD106">
        <v>2</v>
      </c>
      <c r="DE106">
        <v>1723154671.5</v>
      </c>
      <c r="DF106">
        <v>387.45</v>
      </c>
      <c r="DG106">
        <v>404.98599999999999</v>
      </c>
      <c r="DH106">
        <v>23.022099999999998</v>
      </c>
      <c r="DI106">
        <v>20.9605</v>
      </c>
      <c r="DJ106">
        <v>387.04</v>
      </c>
      <c r="DK106">
        <v>23.138100000000001</v>
      </c>
      <c r="DL106">
        <v>400.05200000000002</v>
      </c>
      <c r="DM106">
        <v>98.916600000000003</v>
      </c>
      <c r="DN106">
        <v>0.10029399999999999</v>
      </c>
      <c r="DO106">
        <v>28.001100000000001</v>
      </c>
      <c r="DP106">
        <v>28.786300000000001</v>
      </c>
      <c r="DQ106">
        <v>999.9</v>
      </c>
      <c r="DR106">
        <v>0</v>
      </c>
      <c r="DS106">
        <v>0</v>
      </c>
      <c r="DT106">
        <v>9965.6200000000008</v>
      </c>
      <c r="DU106">
        <v>0</v>
      </c>
      <c r="DV106">
        <v>241.49100000000001</v>
      </c>
      <c r="DW106">
        <v>-17.546199999999999</v>
      </c>
      <c r="DX106">
        <v>396.565</v>
      </c>
      <c r="DY106">
        <v>413.65600000000001</v>
      </c>
      <c r="DZ106">
        <v>2.0514800000000002</v>
      </c>
      <c r="EA106">
        <v>404.98599999999999</v>
      </c>
      <c r="EB106">
        <v>20.9605</v>
      </c>
      <c r="EC106">
        <v>2.2762699999999998</v>
      </c>
      <c r="ED106">
        <v>2.07334</v>
      </c>
      <c r="EE106">
        <v>19.509399999999999</v>
      </c>
      <c r="EF106">
        <v>18.015799999999999</v>
      </c>
      <c r="EG106">
        <v>1259.8800000000001</v>
      </c>
      <c r="EH106">
        <v>0.96800699999999995</v>
      </c>
      <c r="EI106">
        <v>3.1992600000000003E-2</v>
      </c>
      <c r="EJ106">
        <v>0</v>
      </c>
      <c r="EK106">
        <v>933.70699999999999</v>
      </c>
      <c r="EL106">
        <v>4.9997100000000003</v>
      </c>
      <c r="EM106">
        <v>12361.2</v>
      </c>
      <c r="EN106">
        <v>10576.7</v>
      </c>
      <c r="EO106">
        <v>46.186999999999998</v>
      </c>
      <c r="EP106">
        <v>48.125</v>
      </c>
      <c r="EQ106">
        <v>47.25</v>
      </c>
      <c r="ER106">
        <v>48.061999999999998</v>
      </c>
      <c r="ES106">
        <v>48.311999999999998</v>
      </c>
      <c r="ET106">
        <v>1214.73</v>
      </c>
      <c r="EU106">
        <v>40.15</v>
      </c>
      <c r="EV106">
        <v>0</v>
      </c>
      <c r="EW106">
        <v>238.70000004768369</v>
      </c>
      <c r="EX106">
        <v>0</v>
      </c>
      <c r="EY106">
        <v>935.92439999999988</v>
      </c>
      <c r="EZ106">
        <v>-19.779769229946481</v>
      </c>
      <c r="FA106">
        <v>-237.5692307643107</v>
      </c>
      <c r="FB106">
        <v>12391.448</v>
      </c>
      <c r="FC106">
        <v>15</v>
      </c>
      <c r="FD106">
        <v>1723154696</v>
      </c>
      <c r="FE106" t="s">
        <v>797</v>
      </c>
      <c r="FF106">
        <v>1723154689.5</v>
      </c>
      <c r="FG106">
        <v>1723154696</v>
      </c>
      <c r="FH106">
        <v>29</v>
      </c>
      <c r="FI106">
        <v>0.01</v>
      </c>
      <c r="FJ106">
        <v>0.01</v>
      </c>
      <c r="FK106">
        <v>0.41</v>
      </c>
      <c r="FL106">
        <v>-0.11600000000000001</v>
      </c>
      <c r="FM106">
        <v>405</v>
      </c>
      <c r="FN106">
        <v>21</v>
      </c>
      <c r="FO106">
        <v>7.0000000000000007E-2</v>
      </c>
      <c r="FP106">
        <v>0.04</v>
      </c>
      <c r="FQ106">
        <v>11.03755952550342</v>
      </c>
      <c r="FR106">
        <v>0.5378326857088398</v>
      </c>
      <c r="FS106">
        <v>8.2059066822388296E-2</v>
      </c>
      <c r="FT106">
        <v>1</v>
      </c>
      <c r="FU106">
        <v>939.15085999999997</v>
      </c>
      <c r="FV106">
        <v>-21.03270587315021</v>
      </c>
      <c r="FW106">
        <v>3.0439708803469179</v>
      </c>
      <c r="FX106">
        <v>-1</v>
      </c>
      <c r="FY106">
        <v>8.0183617489094139E-2</v>
      </c>
      <c r="FZ106">
        <v>1.9904062684764E-4</v>
      </c>
      <c r="GA106">
        <v>8.0030023730256344E-5</v>
      </c>
      <c r="GB106">
        <v>1</v>
      </c>
      <c r="GC106">
        <v>2</v>
      </c>
      <c r="GD106">
        <v>2</v>
      </c>
      <c r="GE106" t="s">
        <v>428</v>
      </c>
      <c r="GF106">
        <v>3.0025400000000002</v>
      </c>
      <c r="GG106">
        <v>2.7396400000000001</v>
      </c>
      <c r="GH106">
        <v>8.7938100000000005E-2</v>
      </c>
      <c r="GI106">
        <v>9.0193300000000004E-2</v>
      </c>
      <c r="GJ106">
        <v>0.11004800000000001</v>
      </c>
      <c r="GK106">
        <v>0.101177</v>
      </c>
      <c r="GL106">
        <v>24126.3</v>
      </c>
      <c r="GM106">
        <v>21513.1</v>
      </c>
      <c r="GN106">
        <v>24311.4</v>
      </c>
      <c r="GO106">
        <v>22316.2</v>
      </c>
      <c r="GP106">
        <v>30412.5</v>
      </c>
      <c r="GQ106">
        <v>27962.3</v>
      </c>
      <c r="GR106">
        <v>35172.800000000003</v>
      </c>
      <c r="GS106">
        <v>32085.9</v>
      </c>
      <c r="GT106">
        <v>1.7262</v>
      </c>
      <c r="GU106">
        <v>2.01953</v>
      </c>
      <c r="GV106">
        <v>0.11067100000000001</v>
      </c>
      <c r="GW106">
        <v>0</v>
      </c>
      <c r="GX106">
        <v>26.978999999999999</v>
      </c>
      <c r="GY106">
        <v>999.9</v>
      </c>
      <c r="GZ106">
        <v>44.6</v>
      </c>
      <c r="HA106">
        <v>35.6</v>
      </c>
      <c r="HB106">
        <v>26.325500000000002</v>
      </c>
      <c r="HC106">
        <v>60.536700000000003</v>
      </c>
      <c r="HD106">
        <v>15.3726</v>
      </c>
      <c r="HE106">
        <v>1</v>
      </c>
      <c r="HF106">
        <v>0.49674800000000002</v>
      </c>
      <c r="HG106">
        <v>2.8248500000000001</v>
      </c>
      <c r="HH106">
        <v>20.154199999999999</v>
      </c>
      <c r="HI106">
        <v>5.2532300000000003</v>
      </c>
      <c r="HJ106">
        <v>12.0579</v>
      </c>
      <c r="HK106">
        <v>4.9813999999999998</v>
      </c>
      <c r="HL106">
        <v>3.3010000000000002</v>
      </c>
      <c r="HM106">
        <v>9999</v>
      </c>
      <c r="HN106">
        <v>9999</v>
      </c>
      <c r="HO106">
        <v>9999</v>
      </c>
      <c r="HP106">
        <v>376.2</v>
      </c>
      <c r="HQ106">
        <v>3.4599299999999999E-3</v>
      </c>
      <c r="HR106">
        <v>3.0479499999999998E-3</v>
      </c>
      <c r="HS106">
        <v>-1.0528600000000001E-3</v>
      </c>
      <c r="HT106">
        <v>-1.07193E-3</v>
      </c>
      <c r="HU106">
        <v>7.8201200000000001E-4</v>
      </c>
      <c r="HV106">
        <v>-9.2697099999999996E-4</v>
      </c>
      <c r="HW106">
        <v>-4.7187799999999997E-3</v>
      </c>
      <c r="HX106">
        <v>7.5531000000000003E-4</v>
      </c>
      <c r="HY106">
        <v>5</v>
      </c>
      <c r="HZ106">
        <v>0</v>
      </c>
      <c r="IA106">
        <v>0</v>
      </c>
      <c r="IB106">
        <v>0</v>
      </c>
      <c r="IC106" t="s">
        <v>429</v>
      </c>
      <c r="ID106" t="s">
        <v>430</v>
      </c>
      <c r="IE106" t="s">
        <v>431</v>
      </c>
      <c r="IF106" t="s">
        <v>431</v>
      </c>
      <c r="IG106" t="s">
        <v>431</v>
      </c>
      <c r="IH106" t="s">
        <v>431</v>
      </c>
      <c r="II106">
        <v>0</v>
      </c>
      <c r="IJ106">
        <v>100</v>
      </c>
      <c r="IK106">
        <v>100</v>
      </c>
      <c r="IL106">
        <v>0.41</v>
      </c>
      <c r="IM106">
        <v>-0.11600000000000001</v>
      </c>
      <c r="IN106">
        <v>0.39980000000002752</v>
      </c>
      <c r="IO106">
        <v>0</v>
      </c>
      <c r="IP106">
        <v>0</v>
      </c>
      <c r="IQ106">
        <v>0</v>
      </c>
      <c r="IR106">
        <v>-0.12617999999999799</v>
      </c>
      <c r="IS106">
        <v>0</v>
      </c>
      <c r="IT106">
        <v>0</v>
      </c>
      <c r="IU106">
        <v>0</v>
      </c>
      <c r="IV106">
        <v>-1</v>
      </c>
      <c r="IW106">
        <v>-1</v>
      </c>
      <c r="IX106">
        <v>-1</v>
      </c>
      <c r="IY106">
        <v>-1</v>
      </c>
      <c r="IZ106">
        <v>3.6</v>
      </c>
      <c r="JA106">
        <v>3.5</v>
      </c>
      <c r="JB106">
        <v>1.03149</v>
      </c>
      <c r="JC106">
        <v>2.67456</v>
      </c>
      <c r="JD106">
        <v>1.5954600000000001</v>
      </c>
      <c r="JE106">
        <v>2.3095699999999999</v>
      </c>
      <c r="JF106">
        <v>1.54541</v>
      </c>
      <c r="JG106">
        <v>2.4352999999999998</v>
      </c>
      <c r="JH106">
        <v>36.8842</v>
      </c>
      <c r="JI106">
        <v>15.7606</v>
      </c>
      <c r="JJ106">
        <v>18</v>
      </c>
      <c r="JK106">
        <v>384.37900000000002</v>
      </c>
      <c r="JL106">
        <v>646.41899999999998</v>
      </c>
      <c r="JM106">
        <v>23.5122</v>
      </c>
      <c r="JN106">
        <v>33.371099999999998</v>
      </c>
      <c r="JO106">
        <v>30</v>
      </c>
      <c r="JP106">
        <v>33.577300000000001</v>
      </c>
      <c r="JQ106">
        <v>33.562899999999999</v>
      </c>
      <c r="JR106">
        <v>20.683700000000002</v>
      </c>
      <c r="JS106">
        <v>24.6556</v>
      </c>
      <c r="JT106">
        <v>0</v>
      </c>
      <c r="JU106">
        <v>23.4255</v>
      </c>
      <c r="JV106">
        <v>405</v>
      </c>
      <c r="JW106">
        <v>20.933299999999999</v>
      </c>
      <c r="JX106">
        <v>99.146500000000003</v>
      </c>
      <c r="JY106">
        <v>97.883899999999997</v>
      </c>
    </row>
    <row r="107" spans="1:285" x14ac:dyDescent="0.35">
      <c r="A107">
        <v>16</v>
      </c>
      <c r="B107">
        <v>1723155167.5</v>
      </c>
      <c r="C107">
        <v>30045.900000095371</v>
      </c>
      <c r="D107" t="s">
        <v>798</v>
      </c>
      <c r="E107" t="s">
        <v>799</v>
      </c>
      <c r="F107" t="s">
        <v>420</v>
      </c>
      <c r="G107" t="s">
        <v>699</v>
      </c>
      <c r="H107" t="s">
        <v>422</v>
      </c>
      <c r="I107" t="s">
        <v>682</v>
      </c>
      <c r="J107">
        <v>1723155167.5</v>
      </c>
      <c r="K107">
        <f t="shared" si="184"/>
        <v>4.3368100177816607E-3</v>
      </c>
      <c r="L107">
        <f t="shared" si="185"/>
        <v>4.3368100177816604</v>
      </c>
      <c r="M107">
        <f t="shared" si="186"/>
        <v>23.97262179278691</v>
      </c>
      <c r="N107">
        <f t="shared" si="187"/>
        <v>366.65600000000001</v>
      </c>
      <c r="O107">
        <f t="shared" si="188"/>
        <v>216.6633594706237</v>
      </c>
      <c r="P107">
        <f t="shared" si="189"/>
        <v>21.454203755093701</v>
      </c>
      <c r="Q107">
        <f t="shared" si="190"/>
        <v>36.306612023590404</v>
      </c>
      <c r="R107">
        <f t="shared" si="191"/>
        <v>0.28542197269127689</v>
      </c>
      <c r="S107">
        <f t="shared" si="192"/>
        <v>2.2446625587836295</v>
      </c>
      <c r="T107">
        <f t="shared" si="193"/>
        <v>0.26668364179458659</v>
      </c>
      <c r="U107">
        <f t="shared" si="194"/>
        <v>0.1682582180337254</v>
      </c>
      <c r="V107">
        <f t="shared" si="195"/>
        <v>203.40414653495586</v>
      </c>
      <c r="W107">
        <f t="shared" si="196"/>
        <v>28.099920048545595</v>
      </c>
      <c r="X107">
        <f t="shared" si="197"/>
        <v>28.022300000000001</v>
      </c>
      <c r="Y107">
        <f t="shared" si="198"/>
        <v>3.799775820607366</v>
      </c>
      <c r="Z107">
        <f t="shared" si="199"/>
        <v>58.961636501978084</v>
      </c>
      <c r="AA107">
        <f t="shared" si="200"/>
        <v>2.2385954955078202</v>
      </c>
      <c r="AB107">
        <f t="shared" si="201"/>
        <v>3.7966983759562343</v>
      </c>
      <c r="AC107">
        <f t="shared" si="202"/>
        <v>1.5611803250995457</v>
      </c>
      <c r="AD107">
        <f t="shared" si="203"/>
        <v>-191.25332178417125</v>
      </c>
      <c r="AE107">
        <f t="shared" si="204"/>
        <v>-1.6820980453810372</v>
      </c>
      <c r="AF107">
        <f t="shared" si="205"/>
        <v>-0.16337190737030907</v>
      </c>
      <c r="AG107">
        <f t="shared" si="206"/>
        <v>10.305354798033266</v>
      </c>
      <c r="AH107">
        <v>0</v>
      </c>
      <c r="AI107">
        <v>0</v>
      </c>
      <c r="AJ107">
        <f t="shared" si="207"/>
        <v>1</v>
      </c>
      <c r="AK107">
        <f t="shared" si="208"/>
        <v>0</v>
      </c>
      <c r="AL107">
        <f t="shared" si="209"/>
        <v>52156.394226545497</v>
      </c>
      <c r="AM107" t="s">
        <v>424</v>
      </c>
      <c r="AN107">
        <v>0</v>
      </c>
      <c r="AO107">
        <v>0</v>
      </c>
      <c r="AP107">
        <v>0</v>
      </c>
      <c r="AQ107" t="e">
        <f t="shared" si="210"/>
        <v>#DIV/0!</v>
      </c>
      <c r="AR107">
        <v>-1</v>
      </c>
      <c r="AS107" t="s">
        <v>800</v>
      </c>
      <c r="AT107">
        <v>10346.6</v>
      </c>
      <c r="AU107">
        <v>910.21296000000007</v>
      </c>
      <c r="AV107">
        <v>1743.4036270099921</v>
      </c>
      <c r="AW107">
        <f t="shared" si="211"/>
        <v>0.47791036688328326</v>
      </c>
      <c r="AX107">
        <v>0.5</v>
      </c>
      <c r="AY107">
        <f t="shared" si="212"/>
        <v>1059.5202002771791</v>
      </c>
      <c r="AZ107">
        <f t="shared" si="213"/>
        <v>23.97262179278691</v>
      </c>
      <c r="BA107">
        <f t="shared" si="214"/>
        <v>253.17784381735822</v>
      </c>
      <c r="BB107">
        <f t="shared" si="215"/>
        <v>2.3569745802160137E-2</v>
      </c>
      <c r="BC107">
        <f t="shared" si="216"/>
        <v>-1</v>
      </c>
      <c r="BD107" t="e">
        <f t="shared" si="217"/>
        <v>#DIV/0!</v>
      </c>
      <c r="BE107" t="s">
        <v>424</v>
      </c>
      <c r="BF107">
        <v>0</v>
      </c>
      <c r="BG107" t="e">
        <f t="shared" si="218"/>
        <v>#DIV/0!</v>
      </c>
      <c r="BH107" t="e">
        <f t="shared" si="219"/>
        <v>#DIV/0!</v>
      </c>
      <c r="BI107" t="e">
        <f t="shared" si="220"/>
        <v>#DIV/0!</v>
      </c>
      <c r="BJ107" t="e">
        <f t="shared" si="221"/>
        <v>#DIV/0!</v>
      </c>
      <c r="BK107">
        <f t="shared" si="222"/>
        <v>0.47791036688328326</v>
      </c>
      <c r="BL107" t="e">
        <f t="shared" si="223"/>
        <v>#DIV/0!</v>
      </c>
      <c r="BM107" t="e">
        <f t="shared" si="224"/>
        <v>#DIV/0!</v>
      </c>
      <c r="BN107" t="e">
        <f t="shared" si="225"/>
        <v>#DIV/0!</v>
      </c>
      <c r="BO107">
        <v>7901</v>
      </c>
      <c r="BP107">
        <v>290.00000000000011</v>
      </c>
      <c r="BQ107">
        <v>1569.08</v>
      </c>
      <c r="BR107">
        <v>95</v>
      </c>
      <c r="BS107">
        <v>10346.6</v>
      </c>
      <c r="BT107">
        <v>1565.96</v>
      </c>
      <c r="BU107">
        <v>3.12</v>
      </c>
      <c r="BV107">
        <v>300.00000000000011</v>
      </c>
      <c r="BW107">
        <v>24</v>
      </c>
      <c r="BX107">
        <v>1743.4036270099921</v>
      </c>
      <c r="BY107">
        <v>2.223755074797694</v>
      </c>
      <c r="BZ107">
        <v>-183.59166548422121</v>
      </c>
      <c r="CA107">
        <v>2.0284595020069212</v>
      </c>
      <c r="CB107">
        <v>0.9965935433996187</v>
      </c>
      <c r="CC107">
        <v>-7.5020907675194762E-3</v>
      </c>
      <c r="CD107">
        <v>289.99999999999989</v>
      </c>
      <c r="CE107">
        <v>1576.62</v>
      </c>
      <c r="CF107">
        <v>895</v>
      </c>
      <c r="CG107">
        <v>10304.9</v>
      </c>
      <c r="CH107">
        <v>1565.24</v>
      </c>
      <c r="CI107">
        <v>11.38</v>
      </c>
      <c r="CW107">
        <f t="shared" si="226"/>
        <v>1259.9000000000001</v>
      </c>
      <c r="CX107">
        <f t="shared" si="227"/>
        <v>1059.5202002771791</v>
      </c>
      <c r="CY107">
        <f t="shared" si="228"/>
        <v>0.84095579036207568</v>
      </c>
      <c r="CZ107">
        <f t="shared" si="229"/>
        <v>0.16144467539880614</v>
      </c>
      <c r="DA107">
        <v>6</v>
      </c>
      <c r="DB107">
        <v>0.5</v>
      </c>
      <c r="DC107" t="s">
        <v>426</v>
      </c>
      <c r="DD107">
        <v>2</v>
      </c>
      <c r="DE107">
        <v>1723155167.5</v>
      </c>
      <c r="DF107">
        <v>366.65600000000001</v>
      </c>
      <c r="DG107">
        <v>404.99799999999999</v>
      </c>
      <c r="DH107">
        <v>22.607299999999999</v>
      </c>
      <c r="DI107">
        <v>16.249500000000001</v>
      </c>
      <c r="DJ107">
        <v>366.22300000000001</v>
      </c>
      <c r="DK107">
        <v>22.757300000000001</v>
      </c>
      <c r="DL107">
        <v>400.02199999999999</v>
      </c>
      <c r="DM107">
        <v>98.921000000000006</v>
      </c>
      <c r="DN107">
        <v>9.9913399999999999E-2</v>
      </c>
      <c r="DO107">
        <v>28.008400000000002</v>
      </c>
      <c r="DP107">
        <v>28.022300000000001</v>
      </c>
      <c r="DQ107">
        <v>999.9</v>
      </c>
      <c r="DR107">
        <v>0</v>
      </c>
      <c r="DS107">
        <v>0</v>
      </c>
      <c r="DT107">
        <v>10005</v>
      </c>
      <c r="DU107">
        <v>0</v>
      </c>
      <c r="DV107">
        <v>789.05899999999997</v>
      </c>
      <c r="DW107">
        <v>-38.365099999999998</v>
      </c>
      <c r="DX107">
        <v>375.12700000000001</v>
      </c>
      <c r="DY107">
        <v>411.68799999999999</v>
      </c>
      <c r="DZ107">
        <v>6.3914</v>
      </c>
      <c r="EA107">
        <v>404.99799999999999</v>
      </c>
      <c r="EB107">
        <v>16.249500000000001</v>
      </c>
      <c r="EC107">
        <v>2.2396600000000002</v>
      </c>
      <c r="ED107">
        <v>1.6074200000000001</v>
      </c>
      <c r="EE107">
        <v>19.248899999999999</v>
      </c>
      <c r="EF107">
        <v>14.030099999999999</v>
      </c>
      <c r="EG107">
        <v>1259.9000000000001</v>
      </c>
      <c r="EH107">
        <v>0.96801099999999995</v>
      </c>
      <c r="EI107">
        <v>3.1988999999999997E-2</v>
      </c>
      <c r="EJ107">
        <v>0</v>
      </c>
      <c r="EK107">
        <v>907.78599999999994</v>
      </c>
      <c r="EL107">
        <v>4.9997100000000003</v>
      </c>
      <c r="EM107">
        <v>12201.5</v>
      </c>
      <c r="EN107">
        <v>10576.8</v>
      </c>
      <c r="EO107">
        <v>47.686999999999998</v>
      </c>
      <c r="EP107">
        <v>51</v>
      </c>
      <c r="EQ107">
        <v>48.936999999999998</v>
      </c>
      <c r="ER107">
        <v>50.5</v>
      </c>
      <c r="ES107">
        <v>49.811999999999998</v>
      </c>
      <c r="ET107">
        <v>1214.76</v>
      </c>
      <c r="EU107">
        <v>40.14</v>
      </c>
      <c r="EV107">
        <v>0</v>
      </c>
      <c r="EW107">
        <v>495.70000004768372</v>
      </c>
      <c r="EX107">
        <v>0</v>
      </c>
      <c r="EY107">
        <v>910.21296000000007</v>
      </c>
      <c r="EZ107">
        <v>-20.905307700175161</v>
      </c>
      <c r="FA107">
        <v>-238.11538440748899</v>
      </c>
      <c r="FB107">
        <v>12228.588</v>
      </c>
      <c r="FC107">
        <v>15</v>
      </c>
      <c r="FD107">
        <v>1723155194</v>
      </c>
      <c r="FE107" t="s">
        <v>801</v>
      </c>
      <c r="FF107">
        <v>1723155194</v>
      </c>
      <c r="FG107">
        <v>1723155193</v>
      </c>
      <c r="FH107">
        <v>30</v>
      </c>
      <c r="FI107">
        <v>2.3E-2</v>
      </c>
      <c r="FJ107">
        <v>-3.4000000000000002E-2</v>
      </c>
      <c r="FK107">
        <v>0.433</v>
      </c>
      <c r="FL107">
        <v>-0.15</v>
      </c>
      <c r="FM107">
        <v>405</v>
      </c>
      <c r="FN107">
        <v>16</v>
      </c>
      <c r="FO107">
        <v>0.09</v>
      </c>
      <c r="FP107">
        <v>0.02</v>
      </c>
      <c r="FQ107">
        <v>24.409306854859619</v>
      </c>
      <c r="FR107">
        <v>-1.729545353079003</v>
      </c>
      <c r="FS107">
        <v>0.25115637741305008</v>
      </c>
      <c r="FT107">
        <v>1</v>
      </c>
      <c r="FU107">
        <v>912.96681999999998</v>
      </c>
      <c r="FV107">
        <v>-20.691001209932001</v>
      </c>
      <c r="FW107">
        <v>2.9952317685948828</v>
      </c>
      <c r="FX107">
        <v>-1</v>
      </c>
      <c r="FY107">
        <v>0.2949818875780722</v>
      </c>
      <c r="FZ107">
        <v>-4.640294129504724E-2</v>
      </c>
      <c r="GA107">
        <v>6.7904325047763196E-3</v>
      </c>
      <c r="GB107">
        <v>1</v>
      </c>
      <c r="GC107">
        <v>2</v>
      </c>
      <c r="GD107">
        <v>2</v>
      </c>
      <c r="GE107" t="s">
        <v>428</v>
      </c>
      <c r="GF107">
        <v>3.00162</v>
      </c>
      <c r="GG107">
        <v>2.7396199999999999</v>
      </c>
      <c r="GH107">
        <v>8.4033999999999998E-2</v>
      </c>
      <c r="GI107">
        <v>8.9949399999999999E-2</v>
      </c>
      <c r="GJ107">
        <v>0.108515</v>
      </c>
      <c r="GK107">
        <v>8.3806900000000004E-2</v>
      </c>
      <c r="GL107">
        <v>24183.9</v>
      </c>
      <c r="GM107">
        <v>21479</v>
      </c>
      <c r="GN107">
        <v>24269.3</v>
      </c>
      <c r="GO107">
        <v>22279.3</v>
      </c>
      <c r="GP107">
        <v>30413.3</v>
      </c>
      <c r="GQ107">
        <v>28464.799999999999</v>
      </c>
      <c r="GR107">
        <v>35109.5</v>
      </c>
      <c r="GS107">
        <v>32036.6</v>
      </c>
      <c r="GT107">
        <v>1.70448</v>
      </c>
      <c r="GU107">
        <v>1.99715</v>
      </c>
      <c r="GV107">
        <v>3.22536E-2</v>
      </c>
      <c r="GW107">
        <v>0</v>
      </c>
      <c r="GX107">
        <v>27.4954</v>
      </c>
      <c r="GY107">
        <v>999.9</v>
      </c>
      <c r="GZ107">
        <v>45.1</v>
      </c>
      <c r="HA107">
        <v>35.5</v>
      </c>
      <c r="HB107">
        <v>26.474299999999999</v>
      </c>
      <c r="HC107">
        <v>60.286700000000003</v>
      </c>
      <c r="HD107">
        <v>15.5288</v>
      </c>
      <c r="HE107">
        <v>1</v>
      </c>
      <c r="HF107">
        <v>0.58975100000000003</v>
      </c>
      <c r="HG107">
        <v>4.2272400000000001</v>
      </c>
      <c r="HH107">
        <v>20.1279</v>
      </c>
      <c r="HI107">
        <v>5.2523299999999997</v>
      </c>
      <c r="HJ107">
        <v>12.0579</v>
      </c>
      <c r="HK107">
        <v>4.9810999999999996</v>
      </c>
      <c r="HL107">
        <v>3.3010000000000002</v>
      </c>
      <c r="HM107">
        <v>9999</v>
      </c>
      <c r="HN107">
        <v>9999</v>
      </c>
      <c r="HO107">
        <v>9999</v>
      </c>
      <c r="HP107">
        <v>376.3</v>
      </c>
      <c r="HQ107">
        <v>3.4980800000000002E-3</v>
      </c>
      <c r="HR107">
        <v>3.0479499999999998E-3</v>
      </c>
      <c r="HS107">
        <v>-1.0681200000000001E-3</v>
      </c>
      <c r="HT107">
        <v>-1.0757500000000001E-3</v>
      </c>
      <c r="HU107">
        <v>7.7819800000000002E-4</v>
      </c>
      <c r="HV107">
        <v>-9.6130499999999997E-4</v>
      </c>
      <c r="HW107">
        <v>-4.7187799999999997E-3</v>
      </c>
      <c r="HX107">
        <v>7.5531000000000003E-4</v>
      </c>
      <c r="HY107">
        <v>5</v>
      </c>
      <c r="HZ107">
        <v>0</v>
      </c>
      <c r="IA107">
        <v>0</v>
      </c>
      <c r="IB107">
        <v>0</v>
      </c>
      <c r="IC107" t="s">
        <v>429</v>
      </c>
      <c r="ID107" t="s">
        <v>430</v>
      </c>
      <c r="IE107" t="s">
        <v>431</v>
      </c>
      <c r="IF107" t="s">
        <v>431</v>
      </c>
      <c r="IG107" t="s">
        <v>431</v>
      </c>
      <c r="IH107" t="s">
        <v>431</v>
      </c>
      <c r="II107">
        <v>0</v>
      </c>
      <c r="IJ107">
        <v>100</v>
      </c>
      <c r="IK107">
        <v>100</v>
      </c>
      <c r="IL107">
        <v>0.433</v>
      </c>
      <c r="IM107">
        <v>-0.15</v>
      </c>
      <c r="IN107">
        <v>0.4101500000000442</v>
      </c>
      <c r="IO107">
        <v>0</v>
      </c>
      <c r="IP107">
        <v>0</v>
      </c>
      <c r="IQ107">
        <v>0</v>
      </c>
      <c r="IR107">
        <v>-0.1163238095238093</v>
      </c>
      <c r="IS107">
        <v>0</v>
      </c>
      <c r="IT107">
        <v>0</v>
      </c>
      <c r="IU107">
        <v>0</v>
      </c>
      <c r="IV107">
        <v>-1</v>
      </c>
      <c r="IW107">
        <v>-1</v>
      </c>
      <c r="IX107">
        <v>-1</v>
      </c>
      <c r="IY107">
        <v>-1</v>
      </c>
      <c r="IZ107">
        <v>8</v>
      </c>
      <c r="JA107">
        <v>7.9</v>
      </c>
      <c r="JB107">
        <v>1.02783</v>
      </c>
      <c r="JC107">
        <v>2.6721200000000001</v>
      </c>
      <c r="JD107">
        <v>1.5954600000000001</v>
      </c>
      <c r="JE107">
        <v>2.3071299999999999</v>
      </c>
      <c r="JF107">
        <v>1.54541</v>
      </c>
      <c r="JG107">
        <v>2.4572799999999999</v>
      </c>
      <c r="JH107">
        <v>36.718000000000004</v>
      </c>
      <c r="JI107">
        <v>15.6731</v>
      </c>
      <c r="JJ107">
        <v>18</v>
      </c>
      <c r="JK107">
        <v>378.08100000000002</v>
      </c>
      <c r="JL107">
        <v>637.26099999999997</v>
      </c>
      <c r="JM107">
        <v>22.308700000000002</v>
      </c>
      <c r="JN107">
        <v>34.322400000000002</v>
      </c>
      <c r="JO107">
        <v>30.001200000000001</v>
      </c>
      <c r="JP107">
        <v>34.493600000000001</v>
      </c>
      <c r="JQ107">
        <v>34.494399999999999</v>
      </c>
      <c r="JR107">
        <v>20.607900000000001</v>
      </c>
      <c r="JS107">
        <v>39.9437</v>
      </c>
      <c r="JT107">
        <v>0</v>
      </c>
      <c r="JU107">
        <v>22.3033</v>
      </c>
      <c r="JV107">
        <v>405</v>
      </c>
      <c r="JW107">
        <v>16.380600000000001</v>
      </c>
      <c r="JX107">
        <v>98.971000000000004</v>
      </c>
      <c r="JY107">
        <v>97.728800000000007</v>
      </c>
    </row>
    <row r="108" spans="1:285" x14ac:dyDescent="0.35">
      <c r="A108">
        <v>16</v>
      </c>
      <c r="B108">
        <v>1723155522.5999999</v>
      </c>
      <c r="C108">
        <v>30401</v>
      </c>
      <c r="D108" t="s">
        <v>802</v>
      </c>
      <c r="E108" t="s">
        <v>803</v>
      </c>
      <c r="F108" t="s">
        <v>420</v>
      </c>
      <c r="G108" t="s">
        <v>699</v>
      </c>
      <c r="H108" t="s">
        <v>434</v>
      </c>
      <c r="I108" t="s">
        <v>682</v>
      </c>
      <c r="J108">
        <v>1723155522.5999999</v>
      </c>
      <c r="K108">
        <f t="shared" si="184"/>
        <v>3.9733679018171836E-3</v>
      </c>
      <c r="L108">
        <f t="shared" si="185"/>
        <v>3.9733679018171832</v>
      </c>
      <c r="M108">
        <f t="shared" si="186"/>
        <v>23.62696181271934</v>
      </c>
      <c r="N108">
        <f t="shared" si="187"/>
        <v>367.30799999999999</v>
      </c>
      <c r="O108">
        <f t="shared" si="188"/>
        <v>203.21105841582784</v>
      </c>
      <c r="P108">
        <f t="shared" si="189"/>
        <v>20.121013666491518</v>
      </c>
      <c r="Q108">
        <f t="shared" si="190"/>
        <v>36.369129443183994</v>
      </c>
      <c r="R108">
        <f t="shared" si="191"/>
        <v>0.25440128445676952</v>
      </c>
      <c r="S108">
        <f t="shared" si="192"/>
        <v>2.2417068417890675</v>
      </c>
      <c r="T108">
        <f t="shared" si="193"/>
        <v>0.23938135282271247</v>
      </c>
      <c r="U108">
        <f t="shared" si="194"/>
        <v>0.15088887477565147</v>
      </c>
      <c r="V108">
        <f t="shared" si="195"/>
        <v>203.38659053500254</v>
      </c>
      <c r="W108">
        <f t="shared" si="196"/>
        <v>28.221463985377518</v>
      </c>
      <c r="X108">
        <f t="shared" si="197"/>
        <v>28.211500000000001</v>
      </c>
      <c r="Y108">
        <f t="shared" si="198"/>
        <v>3.8418814239959116</v>
      </c>
      <c r="Z108">
        <f t="shared" si="199"/>
        <v>59.231303345619658</v>
      </c>
      <c r="AA108">
        <f t="shared" si="200"/>
        <v>2.2489256975892</v>
      </c>
      <c r="AB108">
        <f t="shared" si="201"/>
        <v>3.7968533031706708</v>
      </c>
      <c r="AC108">
        <f t="shared" si="202"/>
        <v>1.5929557264067116</v>
      </c>
      <c r="AD108">
        <f t="shared" si="203"/>
        <v>-175.2255244701378</v>
      </c>
      <c r="AE108">
        <f t="shared" si="204"/>
        <v>-24.461031609117416</v>
      </c>
      <c r="AF108">
        <f t="shared" si="205"/>
        <v>-2.3811351336396389</v>
      </c>
      <c r="AG108">
        <f t="shared" si="206"/>
        <v>1.3188993221076792</v>
      </c>
      <c r="AH108">
        <v>0</v>
      </c>
      <c r="AI108">
        <v>0</v>
      </c>
      <c r="AJ108">
        <f t="shared" si="207"/>
        <v>1</v>
      </c>
      <c r="AK108">
        <f t="shared" si="208"/>
        <v>0</v>
      </c>
      <c r="AL108">
        <f t="shared" si="209"/>
        <v>52059.404777937598</v>
      </c>
      <c r="AM108" t="s">
        <v>424</v>
      </c>
      <c r="AN108">
        <v>0</v>
      </c>
      <c r="AO108">
        <v>0</v>
      </c>
      <c r="AP108">
        <v>0</v>
      </c>
      <c r="AQ108" t="e">
        <f t="shared" si="210"/>
        <v>#DIV/0!</v>
      </c>
      <c r="AR108">
        <v>-1</v>
      </c>
      <c r="AS108" t="s">
        <v>804</v>
      </c>
      <c r="AT108">
        <v>10306.5</v>
      </c>
      <c r="AU108">
        <v>866.7101923076923</v>
      </c>
      <c r="AV108">
        <v>1621.5113076589109</v>
      </c>
      <c r="AW108">
        <f t="shared" si="211"/>
        <v>0.46549235382205112</v>
      </c>
      <c r="AX108">
        <v>0.5</v>
      </c>
      <c r="AY108">
        <f t="shared" si="212"/>
        <v>1059.4278002772032</v>
      </c>
      <c r="AZ108">
        <f t="shared" si="213"/>
        <v>23.62696181271934</v>
      </c>
      <c r="BA108">
        <f t="shared" si="214"/>
        <v>246.5777702277766</v>
      </c>
      <c r="BB108">
        <f t="shared" si="215"/>
        <v>2.3245531036919745E-2</v>
      </c>
      <c r="BC108">
        <f t="shared" si="216"/>
        <v>-1</v>
      </c>
      <c r="BD108" t="e">
        <f t="shared" si="217"/>
        <v>#DIV/0!</v>
      </c>
      <c r="BE108" t="s">
        <v>424</v>
      </c>
      <c r="BF108">
        <v>0</v>
      </c>
      <c r="BG108" t="e">
        <f t="shared" si="218"/>
        <v>#DIV/0!</v>
      </c>
      <c r="BH108" t="e">
        <f t="shared" si="219"/>
        <v>#DIV/0!</v>
      </c>
      <c r="BI108" t="e">
        <f t="shared" si="220"/>
        <v>#DIV/0!</v>
      </c>
      <c r="BJ108" t="e">
        <f t="shared" si="221"/>
        <v>#DIV/0!</v>
      </c>
      <c r="BK108">
        <f t="shared" si="222"/>
        <v>0.46549235382205117</v>
      </c>
      <c r="BL108" t="e">
        <f t="shared" si="223"/>
        <v>#DIV/0!</v>
      </c>
      <c r="BM108" t="e">
        <f t="shared" si="224"/>
        <v>#DIV/0!</v>
      </c>
      <c r="BN108" t="e">
        <f t="shared" si="225"/>
        <v>#DIV/0!</v>
      </c>
      <c r="BO108">
        <v>7902</v>
      </c>
      <c r="BP108">
        <v>290.00000000000011</v>
      </c>
      <c r="BQ108">
        <v>1445.35</v>
      </c>
      <c r="BR108">
        <v>145</v>
      </c>
      <c r="BS108">
        <v>10306.5</v>
      </c>
      <c r="BT108">
        <v>1441.47</v>
      </c>
      <c r="BU108">
        <v>3.88</v>
      </c>
      <c r="BV108">
        <v>300.00000000000011</v>
      </c>
      <c r="BW108">
        <v>24</v>
      </c>
      <c r="BX108">
        <v>1621.5113076589109</v>
      </c>
      <c r="BY108">
        <v>2.2910865438530061</v>
      </c>
      <c r="BZ108">
        <v>-185.55920007030301</v>
      </c>
      <c r="CA108">
        <v>2.0831595279243889</v>
      </c>
      <c r="CB108">
        <v>0.99648351938823132</v>
      </c>
      <c r="CC108">
        <v>-7.477556395995566E-3</v>
      </c>
      <c r="CD108">
        <v>289.99999999999989</v>
      </c>
      <c r="CE108">
        <v>1441.81</v>
      </c>
      <c r="CF108">
        <v>875</v>
      </c>
      <c r="CG108">
        <v>10271.700000000001</v>
      </c>
      <c r="CH108">
        <v>1440.86</v>
      </c>
      <c r="CI108">
        <v>0.95</v>
      </c>
      <c r="CW108">
        <f t="shared" si="226"/>
        <v>1259.79</v>
      </c>
      <c r="CX108">
        <f t="shared" si="227"/>
        <v>1059.4278002772032</v>
      </c>
      <c r="CY108">
        <f t="shared" si="228"/>
        <v>0.84095587381801984</v>
      </c>
      <c r="CZ108">
        <f t="shared" si="229"/>
        <v>0.16144483646877855</v>
      </c>
      <c r="DA108">
        <v>6</v>
      </c>
      <c r="DB108">
        <v>0.5</v>
      </c>
      <c r="DC108" t="s">
        <v>426</v>
      </c>
      <c r="DD108">
        <v>2</v>
      </c>
      <c r="DE108">
        <v>1723155522.5999999</v>
      </c>
      <c r="DF108">
        <v>367.30799999999999</v>
      </c>
      <c r="DG108">
        <v>404.91899999999998</v>
      </c>
      <c r="DH108">
        <v>22.712900000000001</v>
      </c>
      <c r="DI108">
        <v>16.891100000000002</v>
      </c>
      <c r="DJ108">
        <v>366.82100000000003</v>
      </c>
      <c r="DK108">
        <v>22.864899999999999</v>
      </c>
      <c r="DL108">
        <v>400.19799999999998</v>
      </c>
      <c r="DM108">
        <v>98.915099999999995</v>
      </c>
      <c r="DN108">
        <v>0.100248</v>
      </c>
      <c r="DO108">
        <v>28.0091</v>
      </c>
      <c r="DP108">
        <v>28.211500000000001</v>
      </c>
      <c r="DQ108">
        <v>999.9</v>
      </c>
      <c r="DR108">
        <v>0</v>
      </c>
      <c r="DS108">
        <v>0</v>
      </c>
      <c r="DT108">
        <v>9986.25</v>
      </c>
      <c r="DU108">
        <v>0</v>
      </c>
      <c r="DV108">
        <v>750.678</v>
      </c>
      <c r="DW108">
        <v>-37.665100000000002</v>
      </c>
      <c r="DX108">
        <v>375.79</v>
      </c>
      <c r="DY108">
        <v>411.87599999999998</v>
      </c>
      <c r="DZ108">
        <v>5.8239900000000002</v>
      </c>
      <c r="EA108">
        <v>404.91899999999998</v>
      </c>
      <c r="EB108">
        <v>16.891100000000002</v>
      </c>
      <c r="EC108">
        <v>2.2468599999999999</v>
      </c>
      <c r="ED108">
        <v>1.6707799999999999</v>
      </c>
      <c r="EE108">
        <v>19.3004</v>
      </c>
      <c r="EF108">
        <v>14.627599999999999</v>
      </c>
      <c r="EG108">
        <v>1259.79</v>
      </c>
      <c r="EH108">
        <v>0.96800699999999995</v>
      </c>
      <c r="EI108">
        <v>3.1992699999999999E-2</v>
      </c>
      <c r="EJ108">
        <v>0</v>
      </c>
      <c r="EK108">
        <v>864.14099999999996</v>
      </c>
      <c r="EL108">
        <v>4.9997100000000003</v>
      </c>
      <c r="EM108">
        <v>12211.4</v>
      </c>
      <c r="EN108">
        <v>10575.9</v>
      </c>
      <c r="EO108">
        <v>48.125</v>
      </c>
      <c r="EP108">
        <v>51.436999999999998</v>
      </c>
      <c r="EQ108">
        <v>49.561999999999998</v>
      </c>
      <c r="ER108">
        <v>50.686999999999998</v>
      </c>
      <c r="ES108">
        <v>50.186999999999998</v>
      </c>
      <c r="ET108">
        <v>1214.6500000000001</v>
      </c>
      <c r="EU108">
        <v>40.14</v>
      </c>
      <c r="EV108">
        <v>0</v>
      </c>
      <c r="EW108">
        <v>354.70000004768372</v>
      </c>
      <c r="EX108">
        <v>0</v>
      </c>
      <c r="EY108">
        <v>866.7101923076923</v>
      </c>
      <c r="EZ108">
        <v>-18.968923078802899</v>
      </c>
      <c r="FA108">
        <v>-20.095726466237711</v>
      </c>
      <c r="FB108">
        <v>12221.64615384615</v>
      </c>
      <c r="FC108">
        <v>15</v>
      </c>
      <c r="FD108">
        <v>1723155547.5999999</v>
      </c>
      <c r="FE108" t="s">
        <v>805</v>
      </c>
      <c r="FF108">
        <v>1723155543.5999999</v>
      </c>
      <c r="FG108">
        <v>1723155547.5999999</v>
      </c>
      <c r="FH108">
        <v>31</v>
      </c>
      <c r="FI108">
        <v>5.3999999999999999E-2</v>
      </c>
      <c r="FJ108">
        <v>-2E-3</v>
      </c>
      <c r="FK108">
        <v>0.48699999999999999</v>
      </c>
      <c r="FL108">
        <v>-0.152</v>
      </c>
      <c r="FM108">
        <v>405</v>
      </c>
      <c r="FN108">
        <v>17</v>
      </c>
      <c r="FO108">
        <v>0.05</v>
      </c>
      <c r="FP108">
        <v>0.02</v>
      </c>
      <c r="FQ108">
        <v>24.139755820227268</v>
      </c>
      <c r="FR108">
        <v>-1.7611006606350741</v>
      </c>
      <c r="FS108">
        <v>0.25914542122817391</v>
      </c>
      <c r="FT108">
        <v>1</v>
      </c>
      <c r="FU108">
        <v>869.19570588235308</v>
      </c>
      <c r="FV108">
        <v>-18.285276017140792</v>
      </c>
      <c r="FW108">
        <v>2.7006630579749311</v>
      </c>
      <c r="FX108">
        <v>-1</v>
      </c>
      <c r="FY108">
        <v>0.26357676296021038</v>
      </c>
      <c r="FZ108">
        <v>-4.8675713878516533E-2</v>
      </c>
      <c r="GA108">
        <v>7.1876244301108784E-3</v>
      </c>
      <c r="GB108">
        <v>1</v>
      </c>
      <c r="GC108">
        <v>2</v>
      </c>
      <c r="GD108">
        <v>2</v>
      </c>
      <c r="GE108" t="s">
        <v>428</v>
      </c>
      <c r="GF108">
        <v>3.0018699999999998</v>
      </c>
      <c r="GG108">
        <v>2.73977</v>
      </c>
      <c r="GH108">
        <v>8.3955299999999997E-2</v>
      </c>
      <c r="GI108">
        <v>8.9746599999999996E-2</v>
      </c>
      <c r="GJ108">
        <v>0.10866199999999999</v>
      </c>
      <c r="GK108">
        <v>8.6066699999999996E-2</v>
      </c>
      <c r="GL108">
        <v>24143.9</v>
      </c>
      <c r="GM108">
        <v>21446.9</v>
      </c>
      <c r="GN108">
        <v>24230.6</v>
      </c>
      <c r="GO108">
        <v>22244.799999999999</v>
      </c>
      <c r="GP108">
        <v>30361.200000000001</v>
      </c>
      <c r="GQ108">
        <v>28352.400000000001</v>
      </c>
      <c r="GR108">
        <v>35051.9</v>
      </c>
      <c r="GS108">
        <v>31989.3</v>
      </c>
      <c r="GT108">
        <v>1.7153499999999999</v>
      </c>
      <c r="GU108">
        <v>1.9850000000000001</v>
      </c>
      <c r="GV108">
        <v>3.0390899999999998E-2</v>
      </c>
      <c r="GW108">
        <v>0</v>
      </c>
      <c r="GX108">
        <v>27.715299999999999</v>
      </c>
      <c r="GY108">
        <v>999.9</v>
      </c>
      <c r="GZ108">
        <v>45</v>
      </c>
      <c r="HA108">
        <v>35.4</v>
      </c>
      <c r="HB108">
        <v>26.273</v>
      </c>
      <c r="HC108">
        <v>60.814</v>
      </c>
      <c r="HD108">
        <v>15.088100000000001</v>
      </c>
      <c r="HE108">
        <v>1</v>
      </c>
      <c r="HF108">
        <v>0.66761199999999998</v>
      </c>
      <c r="HG108">
        <v>4.8211599999999999</v>
      </c>
      <c r="HH108">
        <v>20.111999999999998</v>
      </c>
      <c r="HI108">
        <v>5.25068</v>
      </c>
      <c r="HJ108">
        <v>12.0579</v>
      </c>
      <c r="HK108">
        <v>4.9808000000000003</v>
      </c>
      <c r="HL108">
        <v>3.3010000000000002</v>
      </c>
      <c r="HM108">
        <v>9999</v>
      </c>
      <c r="HN108">
        <v>9999</v>
      </c>
      <c r="HO108">
        <v>9999</v>
      </c>
      <c r="HP108">
        <v>376.4</v>
      </c>
      <c r="HQ108">
        <v>3.4408500000000001E-3</v>
      </c>
      <c r="HR108">
        <v>3.0517600000000001E-3</v>
      </c>
      <c r="HS108">
        <v>-1.0681200000000001E-3</v>
      </c>
      <c r="HT108">
        <v>-1.0681200000000001E-3</v>
      </c>
      <c r="HU108">
        <v>7.8582700000000001E-4</v>
      </c>
      <c r="HV108">
        <v>-9.4223099999999997E-4</v>
      </c>
      <c r="HW108">
        <v>-4.6920699999999996E-3</v>
      </c>
      <c r="HX108">
        <v>7.4005100000000003E-4</v>
      </c>
      <c r="HY108">
        <v>5</v>
      </c>
      <c r="HZ108">
        <v>0</v>
      </c>
      <c r="IA108">
        <v>0</v>
      </c>
      <c r="IB108">
        <v>0</v>
      </c>
      <c r="IC108" t="s">
        <v>429</v>
      </c>
      <c r="ID108" t="s">
        <v>430</v>
      </c>
      <c r="IE108" t="s">
        <v>431</v>
      </c>
      <c r="IF108" t="s">
        <v>431</v>
      </c>
      <c r="IG108" t="s">
        <v>431</v>
      </c>
      <c r="IH108" t="s">
        <v>431</v>
      </c>
      <c r="II108">
        <v>0</v>
      </c>
      <c r="IJ108">
        <v>100</v>
      </c>
      <c r="IK108">
        <v>100</v>
      </c>
      <c r="IL108">
        <v>0.48699999999999999</v>
      </c>
      <c r="IM108">
        <v>-0.152</v>
      </c>
      <c r="IN108">
        <v>0.43271428571426901</v>
      </c>
      <c r="IO108">
        <v>0</v>
      </c>
      <c r="IP108">
        <v>0</v>
      </c>
      <c r="IQ108">
        <v>0</v>
      </c>
      <c r="IR108">
        <v>-0.14987142857142641</v>
      </c>
      <c r="IS108">
        <v>0</v>
      </c>
      <c r="IT108">
        <v>0</v>
      </c>
      <c r="IU108">
        <v>0</v>
      </c>
      <c r="IV108">
        <v>-1</v>
      </c>
      <c r="IW108">
        <v>-1</v>
      </c>
      <c r="IX108">
        <v>-1</v>
      </c>
      <c r="IY108">
        <v>-1</v>
      </c>
      <c r="IZ108">
        <v>5.5</v>
      </c>
      <c r="JA108">
        <v>5.5</v>
      </c>
      <c r="JB108">
        <v>1.02905</v>
      </c>
      <c r="JC108">
        <v>2.67334</v>
      </c>
      <c r="JD108">
        <v>1.5954600000000001</v>
      </c>
      <c r="JE108">
        <v>2.3083499999999999</v>
      </c>
      <c r="JF108">
        <v>1.54541</v>
      </c>
      <c r="JG108">
        <v>2.4621599999999999</v>
      </c>
      <c r="JH108">
        <v>36.6233</v>
      </c>
      <c r="JI108">
        <v>15.5768</v>
      </c>
      <c r="JJ108">
        <v>18</v>
      </c>
      <c r="JK108">
        <v>388.60199999999998</v>
      </c>
      <c r="JL108">
        <v>635.71500000000003</v>
      </c>
      <c r="JM108">
        <v>21.663499999999999</v>
      </c>
      <c r="JN108">
        <v>35.1691</v>
      </c>
      <c r="JO108">
        <v>30.001000000000001</v>
      </c>
      <c r="JP108">
        <v>35.343899999999998</v>
      </c>
      <c r="JQ108">
        <v>35.339599999999997</v>
      </c>
      <c r="JR108">
        <v>20.6233</v>
      </c>
      <c r="JS108">
        <v>37.6404</v>
      </c>
      <c r="JT108">
        <v>0</v>
      </c>
      <c r="JU108">
        <v>21.657599999999999</v>
      </c>
      <c r="JV108">
        <v>405</v>
      </c>
      <c r="JW108">
        <v>17.029499999999999</v>
      </c>
      <c r="JX108">
        <v>98.810400000000001</v>
      </c>
      <c r="JY108">
        <v>97.581500000000005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8"/>
  <sheetViews>
    <sheetView workbookViewId="0"/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 t="s">
        <v>2</v>
      </c>
      <c r="B2" t="s">
        <v>3</v>
      </c>
    </row>
    <row r="3" spans="1:2" x14ac:dyDescent="0.35">
      <c r="A3" t="s">
        <v>4</v>
      </c>
      <c r="B3" t="s">
        <v>5</v>
      </c>
    </row>
    <row r="4" spans="1:2" x14ac:dyDescent="0.35">
      <c r="A4" t="s">
        <v>6</v>
      </c>
      <c r="B4" t="s">
        <v>7</v>
      </c>
    </row>
    <row r="5" spans="1:2" x14ac:dyDescent="0.35">
      <c r="A5" t="s">
        <v>8</v>
      </c>
      <c r="B5" t="s">
        <v>9</v>
      </c>
    </row>
    <row r="6" spans="1:2" x14ac:dyDescent="0.35">
      <c r="A6" t="s">
        <v>10</v>
      </c>
      <c r="B6" t="s">
        <v>11</v>
      </c>
    </row>
    <row r="7" spans="1:2" x14ac:dyDescent="0.35">
      <c r="A7" t="s">
        <v>12</v>
      </c>
      <c r="B7" t="s">
        <v>13</v>
      </c>
    </row>
    <row r="8" spans="1:2" x14ac:dyDescent="0.35">
      <c r="A8" t="s">
        <v>14</v>
      </c>
      <c r="B8" t="s">
        <v>15</v>
      </c>
    </row>
    <row r="9" spans="1:2" x14ac:dyDescent="0.35">
      <c r="A9" t="s">
        <v>16</v>
      </c>
      <c r="B9" t="s">
        <v>17</v>
      </c>
    </row>
    <row r="10" spans="1:2" x14ac:dyDescent="0.35">
      <c r="A10" t="s">
        <v>18</v>
      </c>
      <c r="B10" t="s">
        <v>19</v>
      </c>
    </row>
    <row r="11" spans="1:2" x14ac:dyDescent="0.35">
      <c r="A11" t="s">
        <v>20</v>
      </c>
      <c r="B11" t="s">
        <v>21</v>
      </c>
    </row>
    <row r="12" spans="1:2" x14ac:dyDescent="0.35">
      <c r="A12" t="s">
        <v>22</v>
      </c>
      <c r="B12" t="s">
        <v>23</v>
      </c>
    </row>
    <row r="13" spans="1:2" x14ac:dyDescent="0.35">
      <c r="A13" t="s">
        <v>24</v>
      </c>
      <c r="B13" t="s">
        <v>25</v>
      </c>
    </row>
    <row r="14" spans="1:2" x14ac:dyDescent="0.35">
      <c r="A14" t="s">
        <v>26</v>
      </c>
      <c r="B14" t="s">
        <v>25</v>
      </c>
    </row>
    <row r="15" spans="1:2" x14ac:dyDescent="0.35">
      <c r="A15" t="s">
        <v>27</v>
      </c>
      <c r="B15" t="s">
        <v>23</v>
      </c>
    </row>
    <row r="16" spans="1:2" x14ac:dyDescent="0.35">
      <c r="A16" t="s">
        <v>28</v>
      </c>
      <c r="B16" t="s">
        <v>11</v>
      </c>
    </row>
    <row r="17" spans="1:2" x14ac:dyDescent="0.35">
      <c r="A17" t="s">
        <v>29</v>
      </c>
      <c r="B17" t="s">
        <v>30</v>
      </c>
    </row>
    <row r="18" spans="1:2" x14ac:dyDescent="0.35">
      <c r="A18" t="s">
        <v>531</v>
      </c>
      <c r="B18" t="s">
        <v>532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Sani, Daniel-Eneji</cp:lastModifiedBy>
  <dcterms:created xsi:type="dcterms:W3CDTF">2024-08-08T22:45:11Z</dcterms:created>
  <dcterms:modified xsi:type="dcterms:W3CDTF">2025-01-15T21:24:13Z</dcterms:modified>
</cp:coreProperties>
</file>