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Ex1.xml" ContentType="application/vnd.ms-office.chartex+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codeName="ThisWorkbook" hidePivotFieldList="1"/>
  <xr:revisionPtr revIDLastSave="0" documentId="13_ncr:1_{487143EF-47CC-430E-8E8F-AA438493E2DA}" xr6:coauthVersionLast="47" xr6:coauthVersionMax="47" xr10:uidLastSave="{00000000-0000-0000-0000-000000000000}"/>
  <bookViews>
    <workbookView xWindow="-110" yWindow="-110" windowWidth="19420" windowHeight="10300" tabRatio="939" activeTab="1" xr2:uid="{00000000-000D-0000-FFFF-FFFF00000000}"/>
  </bookViews>
  <sheets>
    <sheet name="DashBoard" sheetId="27" r:id="rId1"/>
    <sheet name="Insights" sheetId="38" r:id="rId2"/>
    <sheet name="Orders" sheetId="9" r:id="rId3"/>
    <sheet name="Returns" sheetId="11" r:id="rId4"/>
    <sheet name="Users" sheetId="4" r:id="rId5"/>
    <sheet name="revenue" sheetId="12" state="hidden" r:id="rId6"/>
    <sheet name="total profit" sheetId="15" state="hidden" r:id="rId7"/>
    <sheet name="discount average" sheetId="16" state="hidden" r:id="rId8"/>
    <sheet name="sales by segment" sheetId="34" state="hidden" r:id="rId9"/>
    <sheet name="profitbycategory" sheetId="17" state="hidden" r:id="rId10"/>
    <sheet name="totalsales" sheetId="18" state="hidden" r:id="rId11"/>
    <sheet name=" sales by product" sheetId="19" state="hidden" r:id="rId12"/>
    <sheet name="map" sheetId="20" state="hidden" r:id="rId13"/>
    <sheet name="sales subcategory" sheetId="28" state="hidden" r:id="rId14"/>
    <sheet name="Orders made" sheetId="32" state="hidden" r:id="rId15"/>
    <sheet name="product base" sheetId="26" state="hidden" r:id="rId16"/>
    <sheet name="sales region" sheetId="25" state="hidden" r:id="rId17"/>
    <sheet name="Sales Average" sheetId="33" state="hidden" r:id="rId18"/>
    <sheet name="Average profit" sheetId="37" state="hidden" r:id="rId19"/>
  </sheets>
  <definedNames>
    <definedName name="_xlnm._FilterDatabase" localSheetId="2" hidden="1">Orders!$A$1:$Y$1953</definedName>
    <definedName name="_xlchart.v5.0" hidden="1">map!$A$3:$B$3</definedName>
    <definedName name="_xlchart.v5.1" hidden="1">map!$A$4:$B$52</definedName>
    <definedName name="_xlchart.v5.2" hidden="1">map!$C$3</definedName>
    <definedName name="_xlchart.v5.3" hidden="1">map!$C$4:$C$52</definedName>
    <definedName name="_xlchart.v5.4" hidden="1">map!$A$3:$B$3</definedName>
    <definedName name="_xlchart.v5.5" hidden="1">map!$A$4:$B$52</definedName>
    <definedName name="_xlchart.v5.6" hidden="1">map!$C$3</definedName>
    <definedName name="_xlchart.v5.7" hidden="1">map!$C$4:$C$52</definedName>
    <definedName name="_xlcn.WorksheetConnection_SuperStoreUS.xlsxorders1" hidden="1">orders[]</definedName>
    <definedName name="_xlcn.WorksheetConnection_SuperStoreUS.xlsxreturns1" hidden="1">returns[]</definedName>
    <definedName name="_xlcn.WorksheetConnection_SuperStoreUS.xlsxUsers1" hidden="1">Users[]</definedName>
    <definedName name="_xlcn.WorksheetConnection_SuperStoreUS.xlsxUsers11" hidden="1">Users[]</definedName>
    <definedName name="NativeTimeline_Order_Date">#N/A</definedName>
    <definedName name="Slicer_Region">#N/A</definedName>
  </definedNames>
  <calcPr calcId="191028" calcMode="manual"/>
  <pivotCaches>
    <pivotCache cacheId="0" r:id="rId20"/>
    <pivotCache cacheId="1" r:id="rId21"/>
    <pivotCache cacheId="2" r:id="rId22"/>
    <pivotCache cacheId="3" r:id="rId23"/>
    <pivotCache cacheId="4" r:id="rId24"/>
  </pivotCaches>
  <fileRecoveryPr repairLoad="1"/>
  <extLs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15="http://schemas.microsoft.com/office/spreadsheetml/2010/11/main" uri="{FCE2AD5D-F65C-4FA6-A056-5C36A1767C68}">
      <x15:dataModel>
        <x15:modelTables>
          <x15:modelTable id="Users 1" name="Users 1" connection="WorksheetConnection_SuperStoreUS.xlsx!Users1"/>
          <x15:modelTable id="Users" name="Users" connection="WorksheetConnection_SuperStoreUS.xlsx!Users"/>
          <x15:modelTable id="returns" name="returns" connection="WorksheetConnection_SuperStoreUS.xlsx!returns"/>
          <x15:modelTable id="orders" name="orders" connection="WorksheetConnection_SuperStoreUS.xlsx!orders"/>
        </x15:modelTables>
        <x15:modelRelationships>
          <x15:modelRelationship fromTable="orders" fromColumn="Order ID" toTable="returns" toColumn="Order ID"/>
          <x15:modelRelationship fromTable="orders" fromColumn="Region" toTable="Users" toColumn="Region"/>
          <x15:modelRelationship fromTable="orders" fromColumn="Region" toTable="Users 1"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954" i="9" l="1"/>
  <c r="AB2" i="9"/>
  <c r="AB3" i="9"/>
  <c r="AB4"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53" i="9"/>
  <c r="AB254" i="9"/>
  <c r="AB255" i="9"/>
  <c r="AB256" i="9"/>
  <c r="AB257" i="9"/>
  <c r="AB258" i="9"/>
  <c r="AB259" i="9"/>
  <c r="AB260" i="9"/>
  <c r="AB261" i="9"/>
  <c r="AB262" i="9"/>
  <c r="AB263" i="9"/>
  <c r="AB264" i="9"/>
  <c r="AB265" i="9"/>
  <c r="AB266" i="9"/>
  <c r="AB267" i="9"/>
  <c r="AB268" i="9"/>
  <c r="AB269" i="9"/>
  <c r="AB270" i="9"/>
  <c r="AB271" i="9"/>
  <c r="AB272" i="9"/>
  <c r="AB273" i="9"/>
  <c r="AB274" i="9"/>
  <c r="AB275" i="9"/>
  <c r="AB276" i="9"/>
  <c r="AB277" i="9"/>
  <c r="AB278" i="9"/>
  <c r="AB279" i="9"/>
  <c r="AB280" i="9"/>
  <c r="AB281" i="9"/>
  <c r="AB282" i="9"/>
  <c r="AB283" i="9"/>
  <c r="AB284" i="9"/>
  <c r="AB285" i="9"/>
  <c r="AB286" i="9"/>
  <c r="AB287" i="9"/>
  <c r="AB288" i="9"/>
  <c r="AB289" i="9"/>
  <c r="AB290" i="9"/>
  <c r="AB291" i="9"/>
  <c r="AB292" i="9"/>
  <c r="AB293" i="9"/>
  <c r="AB294" i="9"/>
  <c r="AB295" i="9"/>
  <c r="AB296" i="9"/>
  <c r="AB297" i="9"/>
  <c r="AB298" i="9"/>
  <c r="AB299" i="9"/>
  <c r="AB300" i="9"/>
  <c r="AB301" i="9"/>
  <c r="AB302" i="9"/>
  <c r="AB303" i="9"/>
  <c r="AB304" i="9"/>
  <c r="AB305" i="9"/>
  <c r="AB306" i="9"/>
  <c r="AB307" i="9"/>
  <c r="AB308" i="9"/>
  <c r="AB309" i="9"/>
  <c r="AB310" i="9"/>
  <c r="AB311" i="9"/>
  <c r="AB312" i="9"/>
  <c r="AB313" i="9"/>
  <c r="AB314" i="9"/>
  <c r="AB315" i="9"/>
  <c r="AB316" i="9"/>
  <c r="AB317" i="9"/>
  <c r="AB318" i="9"/>
  <c r="AB319" i="9"/>
  <c r="AB320" i="9"/>
  <c r="AB321" i="9"/>
  <c r="AB322" i="9"/>
  <c r="AB323" i="9"/>
  <c r="AB324" i="9"/>
  <c r="AB325" i="9"/>
  <c r="AB326" i="9"/>
  <c r="AB327" i="9"/>
  <c r="AB328" i="9"/>
  <c r="AB329" i="9"/>
  <c r="AB330" i="9"/>
  <c r="AB331" i="9"/>
  <c r="AB332" i="9"/>
  <c r="AB333" i="9"/>
  <c r="AB334" i="9"/>
  <c r="AB335" i="9"/>
  <c r="AB336" i="9"/>
  <c r="AB337" i="9"/>
  <c r="AB338" i="9"/>
  <c r="AB339" i="9"/>
  <c r="AB340" i="9"/>
  <c r="AB341" i="9"/>
  <c r="AB342" i="9"/>
  <c r="AB343" i="9"/>
  <c r="AB344" i="9"/>
  <c r="AB345" i="9"/>
  <c r="AB346" i="9"/>
  <c r="AB347" i="9"/>
  <c r="AB348" i="9"/>
  <c r="AB349" i="9"/>
  <c r="AB350" i="9"/>
  <c r="AB351" i="9"/>
  <c r="AB352" i="9"/>
  <c r="AB353" i="9"/>
  <c r="AB354" i="9"/>
  <c r="AB355" i="9"/>
  <c r="AB356" i="9"/>
  <c r="AB357" i="9"/>
  <c r="AB358" i="9"/>
  <c r="AB359" i="9"/>
  <c r="AB360" i="9"/>
  <c r="AB361" i="9"/>
  <c r="AB362" i="9"/>
  <c r="AB363" i="9"/>
  <c r="AB364" i="9"/>
  <c r="AB365" i="9"/>
  <c r="AB366" i="9"/>
  <c r="AB367" i="9"/>
  <c r="AB368" i="9"/>
  <c r="AB369" i="9"/>
  <c r="AB370" i="9"/>
  <c r="AB371" i="9"/>
  <c r="AB372" i="9"/>
  <c r="AB373" i="9"/>
  <c r="AB374" i="9"/>
  <c r="AB375" i="9"/>
  <c r="AB376" i="9"/>
  <c r="AB377" i="9"/>
  <c r="AB378" i="9"/>
  <c r="AB379" i="9"/>
  <c r="AB380" i="9"/>
  <c r="AB381" i="9"/>
  <c r="AB382" i="9"/>
  <c r="AB383" i="9"/>
  <c r="AB384" i="9"/>
  <c r="AB385" i="9"/>
  <c r="AB386" i="9"/>
  <c r="AB387" i="9"/>
  <c r="AB388" i="9"/>
  <c r="AB389" i="9"/>
  <c r="AB390" i="9"/>
  <c r="AB391" i="9"/>
  <c r="AB392" i="9"/>
  <c r="AB393" i="9"/>
  <c r="AB394" i="9"/>
  <c r="AB395" i="9"/>
  <c r="AB396" i="9"/>
  <c r="AB397" i="9"/>
  <c r="AB398" i="9"/>
  <c r="AB399" i="9"/>
  <c r="AB400" i="9"/>
  <c r="AB401" i="9"/>
  <c r="AB402" i="9"/>
  <c r="AB403" i="9"/>
  <c r="AB404" i="9"/>
  <c r="AB405" i="9"/>
  <c r="AB406" i="9"/>
  <c r="AB407" i="9"/>
  <c r="AB408" i="9"/>
  <c r="AB409" i="9"/>
  <c r="AB410" i="9"/>
  <c r="AB411" i="9"/>
  <c r="AB412" i="9"/>
  <c r="AB413" i="9"/>
  <c r="AB414" i="9"/>
  <c r="AB415" i="9"/>
  <c r="AB416" i="9"/>
  <c r="AB417" i="9"/>
  <c r="AB418" i="9"/>
  <c r="AB419" i="9"/>
  <c r="AB420" i="9"/>
  <c r="AB421" i="9"/>
  <c r="AB422" i="9"/>
  <c r="AB423" i="9"/>
  <c r="AB424" i="9"/>
  <c r="AB425" i="9"/>
  <c r="AB426" i="9"/>
  <c r="AB427" i="9"/>
  <c r="AB428" i="9"/>
  <c r="AB429" i="9"/>
  <c r="AB430" i="9"/>
  <c r="AB431" i="9"/>
  <c r="AB432" i="9"/>
  <c r="AB433" i="9"/>
  <c r="AB434" i="9"/>
  <c r="AB435" i="9"/>
  <c r="AB436" i="9"/>
  <c r="AB437" i="9"/>
  <c r="AB438" i="9"/>
  <c r="AB439" i="9"/>
  <c r="AB440" i="9"/>
  <c r="AB441" i="9"/>
  <c r="AB442" i="9"/>
  <c r="AB443" i="9"/>
  <c r="AB444" i="9"/>
  <c r="AB445" i="9"/>
  <c r="AB446" i="9"/>
  <c r="AB447" i="9"/>
  <c r="AB448" i="9"/>
  <c r="AB449" i="9"/>
  <c r="AB450" i="9"/>
  <c r="AB451" i="9"/>
  <c r="AB452" i="9"/>
  <c r="AB453" i="9"/>
  <c r="AB454" i="9"/>
  <c r="AB455" i="9"/>
  <c r="AB456" i="9"/>
  <c r="AB457" i="9"/>
  <c r="AB458"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491" i="9"/>
  <c r="AB492" i="9"/>
  <c r="AB493" i="9"/>
  <c r="AB494" i="9"/>
  <c r="AB495" i="9"/>
  <c r="AB496" i="9"/>
  <c r="AB497" i="9"/>
  <c r="AB498" i="9"/>
  <c r="AB499" i="9"/>
  <c r="AB500" i="9"/>
  <c r="AB501" i="9"/>
  <c r="AB502" i="9"/>
  <c r="AB503" i="9"/>
  <c r="AB504" i="9"/>
  <c r="AB505" i="9"/>
  <c r="AB506" i="9"/>
  <c r="AB507" i="9"/>
  <c r="AB508" i="9"/>
  <c r="AB509" i="9"/>
  <c r="AB510" i="9"/>
  <c r="AB511" i="9"/>
  <c r="AB512" i="9"/>
  <c r="AB513" i="9"/>
  <c r="AB514" i="9"/>
  <c r="AB515" i="9"/>
  <c r="AB516" i="9"/>
  <c r="AB517" i="9"/>
  <c r="AB518" i="9"/>
  <c r="AB519" i="9"/>
  <c r="AB520" i="9"/>
  <c r="AB521" i="9"/>
  <c r="AB522" i="9"/>
  <c r="AB523" i="9"/>
  <c r="AB524" i="9"/>
  <c r="AB525" i="9"/>
  <c r="AB526" i="9"/>
  <c r="AB527" i="9"/>
  <c r="AB528" i="9"/>
  <c r="AB529" i="9"/>
  <c r="AB530" i="9"/>
  <c r="AB531" i="9"/>
  <c r="AB532" i="9"/>
  <c r="AB533" i="9"/>
  <c r="AB534" i="9"/>
  <c r="AB535" i="9"/>
  <c r="AB536" i="9"/>
  <c r="AB537" i="9"/>
  <c r="AB538" i="9"/>
  <c r="AB539" i="9"/>
  <c r="AB540" i="9"/>
  <c r="AB541" i="9"/>
  <c r="AB542" i="9"/>
  <c r="AB543" i="9"/>
  <c r="AB544" i="9"/>
  <c r="AB545" i="9"/>
  <c r="AB546" i="9"/>
  <c r="AB547" i="9"/>
  <c r="AB548" i="9"/>
  <c r="AB549" i="9"/>
  <c r="AB550" i="9"/>
  <c r="AB551" i="9"/>
  <c r="AB552" i="9"/>
  <c r="AB553" i="9"/>
  <c r="AB554" i="9"/>
  <c r="AB555" i="9"/>
  <c r="AB556" i="9"/>
  <c r="AB557" i="9"/>
  <c r="AB558" i="9"/>
  <c r="AB559" i="9"/>
  <c r="AB560" i="9"/>
  <c r="AB561" i="9"/>
  <c r="AB562" i="9"/>
  <c r="AB563" i="9"/>
  <c r="AB564" i="9"/>
  <c r="AB565" i="9"/>
  <c r="AB566" i="9"/>
  <c r="AB567" i="9"/>
  <c r="AB568" i="9"/>
  <c r="AB569" i="9"/>
  <c r="AB570" i="9"/>
  <c r="AB571" i="9"/>
  <c r="AB572" i="9"/>
  <c r="AB573" i="9"/>
  <c r="AB574" i="9"/>
  <c r="AB575" i="9"/>
  <c r="AB576" i="9"/>
  <c r="AB577" i="9"/>
  <c r="AB578" i="9"/>
  <c r="AB579" i="9"/>
  <c r="AB580" i="9"/>
  <c r="AB581" i="9"/>
  <c r="AB582" i="9"/>
  <c r="AB583" i="9"/>
  <c r="AB584" i="9"/>
  <c r="AB585" i="9"/>
  <c r="AB586" i="9"/>
  <c r="AB587" i="9"/>
  <c r="AB588" i="9"/>
  <c r="AB589" i="9"/>
  <c r="AB590" i="9"/>
  <c r="AB591" i="9"/>
  <c r="AB592" i="9"/>
  <c r="AB593" i="9"/>
  <c r="AB594" i="9"/>
  <c r="AB595" i="9"/>
  <c r="AB596" i="9"/>
  <c r="AB597" i="9"/>
  <c r="AB598" i="9"/>
  <c r="AB599" i="9"/>
  <c r="AB600" i="9"/>
  <c r="AB601" i="9"/>
  <c r="AB602" i="9"/>
  <c r="AB603" i="9"/>
  <c r="AB604" i="9"/>
  <c r="AB605" i="9"/>
  <c r="AB606" i="9"/>
  <c r="AB607" i="9"/>
  <c r="AB608" i="9"/>
  <c r="AB609" i="9"/>
  <c r="AB610" i="9"/>
  <c r="AB611" i="9"/>
  <c r="AB612" i="9"/>
  <c r="AB613" i="9"/>
  <c r="AB614" i="9"/>
  <c r="AB615" i="9"/>
  <c r="AB616" i="9"/>
  <c r="AB617" i="9"/>
  <c r="AB618" i="9"/>
  <c r="AB619" i="9"/>
  <c r="AB620" i="9"/>
  <c r="AB621" i="9"/>
  <c r="AB622" i="9"/>
  <c r="AB623" i="9"/>
  <c r="AB624" i="9"/>
  <c r="AB625" i="9"/>
  <c r="AB626" i="9"/>
  <c r="AB627" i="9"/>
  <c r="AB628" i="9"/>
  <c r="AB629" i="9"/>
  <c r="AB630" i="9"/>
  <c r="AB631" i="9"/>
  <c r="AB632" i="9"/>
  <c r="AB633" i="9"/>
  <c r="AB634" i="9"/>
  <c r="AB635" i="9"/>
  <c r="AB636" i="9"/>
  <c r="AB637" i="9"/>
  <c r="AB638" i="9"/>
  <c r="AB639" i="9"/>
  <c r="AB640" i="9"/>
  <c r="AB641" i="9"/>
  <c r="AB642" i="9"/>
  <c r="AB643" i="9"/>
  <c r="AB644" i="9"/>
  <c r="AB645" i="9"/>
  <c r="AB646" i="9"/>
  <c r="AB647" i="9"/>
  <c r="AB648" i="9"/>
  <c r="AB649" i="9"/>
  <c r="AB650" i="9"/>
  <c r="AB651" i="9"/>
  <c r="AB652" i="9"/>
  <c r="AB653" i="9"/>
  <c r="AB654" i="9"/>
  <c r="AB655" i="9"/>
  <c r="AB656" i="9"/>
  <c r="AB657" i="9"/>
  <c r="AB658" i="9"/>
  <c r="AB659" i="9"/>
  <c r="AB660" i="9"/>
  <c r="AB661" i="9"/>
  <c r="AB662" i="9"/>
  <c r="AB663" i="9"/>
  <c r="AB664" i="9"/>
  <c r="AB665" i="9"/>
  <c r="AB666" i="9"/>
  <c r="AB667" i="9"/>
  <c r="AB668" i="9"/>
  <c r="AB669" i="9"/>
  <c r="AB670" i="9"/>
  <c r="AB671" i="9"/>
  <c r="AB672" i="9"/>
  <c r="AB673" i="9"/>
  <c r="AB674" i="9"/>
  <c r="AB675" i="9"/>
  <c r="AB676" i="9"/>
  <c r="AB677" i="9"/>
  <c r="AB678" i="9"/>
  <c r="AB679" i="9"/>
  <c r="AB680" i="9"/>
  <c r="AB681" i="9"/>
  <c r="AB682" i="9"/>
  <c r="AB683" i="9"/>
  <c r="AB684" i="9"/>
  <c r="AB685" i="9"/>
  <c r="AB686" i="9"/>
  <c r="AB687" i="9"/>
  <c r="AB688" i="9"/>
  <c r="AB689" i="9"/>
  <c r="AB690" i="9"/>
  <c r="AB691" i="9"/>
  <c r="AB692" i="9"/>
  <c r="AB693" i="9"/>
  <c r="AB694" i="9"/>
  <c r="AB695" i="9"/>
  <c r="AB696" i="9"/>
  <c r="AB697" i="9"/>
  <c r="AB698" i="9"/>
  <c r="AB699" i="9"/>
  <c r="AB700" i="9"/>
  <c r="AB701" i="9"/>
  <c r="AB702" i="9"/>
  <c r="AB703" i="9"/>
  <c r="AB704" i="9"/>
  <c r="AB705" i="9"/>
  <c r="AB706" i="9"/>
  <c r="AB707" i="9"/>
  <c r="AB708" i="9"/>
  <c r="AB709" i="9"/>
  <c r="AB710" i="9"/>
  <c r="AB711" i="9"/>
  <c r="AB712" i="9"/>
  <c r="AB713" i="9"/>
  <c r="AB714" i="9"/>
  <c r="AB715" i="9"/>
  <c r="AB716" i="9"/>
  <c r="AB717" i="9"/>
  <c r="AB718" i="9"/>
  <c r="AB719" i="9"/>
  <c r="AB720" i="9"/>
  <c r="AB721" i="9"/>
  <c r="AB722" i="9"/>
  <c r="AB723" i="9"/>
  <c r="AB724" i="9"/>
  <c r="AB725" i="9"/>
  <c r="AB726" i="9"/>
  <c r="AB727" i="9"/>
  <c r="AB728" i="9"/>
  <c r="AB729" i="9"/>
  <c r="AB730" i="9"/>
  <c r="AB731" i="9"/>
  <c r="AB732" i="9"/>
  <c r="AB733" i="9"/>
  <c r="AB734" i="9"/>
  <c r="AB735" i="9"/>
  <c r="AB736" i="9"/>
  <c r="AB737" i="9"/>
  <c r="AB738" i="9"/>
  <c r="AB739" i="9"/>
  <c r="AB740" i="9"/>
  <c r="AB741" i="9"/>
  <c r="AB742" i="9"/>
  <c r="AB743" i="9"/>
  <c r="AB744" i="9"/>
  <c r="AB745" i="9"/>
  <c r="AB746" i="9"/>
  <c r="AB747" i="9"/>
  <c r="AB748" i="9"/>
  <c r="AB749" i="9"/>
  <c r="AB750" i="9"/>
  <c r="AB751" i="9"/>
  <c r="AB752" i="9"/>
  <c r="AB753" i="9"/>
  <c r="AB754" i="9"/>
  <c r="AB755" i="9"/>
  <c r="AB756" i="9"/>
  <c r="AB757" i="9"/>
  <c r="AB758" i="9"/>
  <c r="AB759" i="9"/>
  <c r="AB760" i="9"/>
  <c r="AB761" i="9"/>
  <c r="AB762" i="9"/>
  <c r="AB763" i="9"/>
  <c r="AB764" i="9"/>
  <c r="AB765" i="9"/>
  <c r="AB766" i="9"/>
  <c r="AB767" i="9"/>
  <c r="AB768" i="9"/>
  <c r="AB769" i="9"/>
  <c r="AB770" i="9"/>
  <c r="AB771" i="9"/>
  <c r="AB772" i="9"/>
  <c r="AB773" i="9"/>
  <c r="AB774" i="9"/>
  <c r="AB775" i="9"/>
  <c r="AB776" i="9"/>
  <c r="AB777" i="9"/>
  <c r="AB778" i="9"/>
  <c r="AB779" i="9"/>
  <c r="AB780" i="9"/>
  <c r="AB781" i="9"/>
  <c r="AB782" i="9"/>
  <c r="AB783" i="9"/>
  <c r="AB784" i="9"/>
  <c r="AB785" i="9"/>
  <c r="AB786" i="9"/>
  <c r="AB787" i="9"/>
  <c r="AB788" i="9"/>
  <c r="AB789" i="9"/>
  <c r="AB790" i="9"/>
  <c r="AB791" i="9"/>
  <c r="AB792" i="9"/>
  <c r="AB793" i="9"/>
  <c r="AB794" i="9"/>
  <c r="AB795" i="9"/>
  <c r="AB796" i="9"/>
  <c r="AB797" i="9"/>
  <c r="AB798" i="9"/>
  <c r="AB799" i="9"/>
  <c r="AB800" i="9"/>
  <c r="AB801" i="9"/>
  <c r="AB802" i="9"/>
  <c r="AB803" i="9"/>
  <c r="AB804" i="9"/>
  <c r="AB805" i="9"/>
  <c r="AB806" i="9"/>
  <c r="AB807" i="9"/>
  <c r="AB808" i="9"/>
  <c r="AB809" i="9"/>
  <c r="AB810" i="9"/>
  <c r="AB811" i="9"/>
  <c r="AB812" i="9"/>
  <c r="AB813" i="9"/>
  <c r="AB814" i="9"/>
  <c r="AB815" i="9"/>
  <c r="AB816" i="9"/>
  <c r="AB817" i="9"/>
  <c r="AB818" i="9"/>
  <c r="AB819" i="9"/>
  <c r="AB820" i="9"/>
  <c r="AB821" i="9"/>
  <c r="AB822" i="9"/>
  <c r="AB823" i="9"/>
  <c r="AB824" i="9"/>
  <c r="AB825" i="9"/>
  <c r="AB826" i="9"/>
  <c r="AB827" i="9"/>
  <c r="AB828" i="9"/>
  <c r="AB829" i="9"/>
  <c r="AB830" i="9"/>
  <c r="AB831" i="9"/>
  <c r="AB832" i="9"/>
  <c r="AB833" i="9"/>
  <c r="AB834" i="9"/>
  <c r="AB835" i="9"/>
  <c r="AB836" i="9"/>
  <c r="AB837" i="9"/>
  <c r="AB838" i="9"/>
  <c r="AB839" i="9"/>
  <c r="AB840" i="9"/>
  <c r="AB841" i="9"/>
  <c r="AB842" i="9"/>
  <c r="AB843" i="9"/>
  <c r="AB844" i="9"/>
  <c r="AB845" i="9"/>
  <c r="AB846" i="9"/>
  <c r="AB847" i="9"/>
  <c r="AB848" i="9"/>
  <c r="AB849" i="9"/>
  <c r="AB850" i="9"/>
  <c r="AB851" i="9"/>
  <c r="AB852" i="9"/>
  <c r="AB853" i="9"/>
  <c r="AB854" i="9"/>
  <c r="AB855" i="9"/>
  <c r="AB856" i="9"/>
  <c r="AB857" i="9"/>
  <c r="AB858" i="9"/>
  <c r="AB859" i="9"/>
  <c r="AB860" i="9"/>
  <c r="AB861" i="9"/>
  <c r="AB862" i="9"/>
  <c r="AB863" i="9"/>
  <c r="AB864" i="9"/>
  <c r="AB865" i="9"/>
  <c r="AB866" i="9"/>
  <c r="AB867" i="9"/>
  <c r="AB868" i="9"/>
  <c r="AB869" i="9"/>
  <c r="AB870" i="9"/>
  <c r="AB871" i="9"/>
  <c r="AB872" i="9"/>
  <c r="AB873" i="9"/>
  <c r="AB874" i="9"/>
  <c r="AB875" i="9"/>
  <c r="AB876" i="9"/>
  <c r="AB877" i="9"/>
  <c r="AB878" i="9"/>
  <c r="AB879" i="9"/>
  <c r="AB880" i="9"/>
  <c r="AB881" i="9"/>
  <c r="AB882" i="9"/>
  <c r="AB883" i="9"/>
  <c r="AB884" i="9"/>
  <c r="AB885" i="9"/>
  <c r="AB886" i="9"/>
  <c r="AB887" i="9"/>
  <c r="AB888" i="9"/>
  <c r="AB889" i="9"/>
  <c r="AB890" i="9"/>
  <c r="AB891" i="9"/>
  <c r="AB892" i="9"/>
  <c r="AB893" i="9"/>
  <c r="AB894" i="9"/>
  <c r="AB895" i="9"/>
  <c r="AB896" i="9"/>
  <c r="AB897" i="9"/>
  <c r="AB898" i="9"/>
  <c r="AB899" i="9"/>
  <c r="AB900" i="9"/>
  <c r="AB901" i="9"/>
  <c r="AB902" i="9"/>
  <c r="AB903" i="9"/>
  <c r="AB904" i="9"/>
  <c r="AB905" i="9"/>
  <c r="AB906" i="9"/>
  <c r="AB907" i="9"/>
  <c r="AB908" i="9"/>
  <c r="AB909" i="9"/>
  <c r="AB910" i="9"/>
  <c r="AB911" i="9"/>
  <c r="AB912" i="9"/>
  <c r="AB913" i="9"/>
  <c r="AB914" i="9"/>
  <c r="AB915" i="9"/>
  <c r="AB916" i="9"/>
  <c r="AB917" i="9"/>
  <c r="AB918" i="9"/>
  <c r="AB919" i="9"/>
  <c r="AB920" i="9"/>
  <c r="AB921" i="9"/>
  <c r="AB922" i="9"/>
  <c r="AB923" i="9"/>
  <c r="AB924" i="9"/>
  <c r="AB925" i="9"/>
  <c r="AB926" i="9"/>
  <c r="AB927" i="9"/>
  <c r="AB928" i="9"/>
  <c r="AB929" i="9"/>
  <c r="AB930" i="9"/>
  <c r="AB931" i="9"/>
  <c r="AB932" i="9"/>
  <c r="AB933" i="9"/>
  <c r="AB934" i="9"/>
  <c r="AB935" i="9"/>
  <c r="AB936" i="9"/>
  <c r="AB937" i="9"/>
  <c r="AB938" i="9"/>
  <c r="AB939" i="9"/>
  <c r="AB940" i="9"/>
  <c r="AB941" i="9"/>
  <c r="AB942" i="9"/>
  <c r="AB943" i="9"/>
  <c r="AB944" i="9"/>
  <c r="AB945" i="9"/>
  <c r="AB946" i="9"/>
  <c r="AB947" i="9"/>
  <c r="AB948" i="9"/>
  <c r="AB949" i="9"/>
  <c r="AB950" i="9"/>
  <c r="AB951" i="9"/>
  <c r="AB952" i="9"/>
  <c r="AB953" i="9"/>
  <c r="AB954" i="9"/>
  <c r="AB955" i="9"/>
  <c r="AB956" i="9"/>
  <c r="AB957" i="9"/>
  <c r="AB958" i="9"/>
  <c r="AB959" i="9"/>
  <c r="AB960" i="9"/>
  <c r="AB961" i="9"/>
  <c r="AB962" i="9"/>
  <c r="AB963" i="9"/>
  <c r="AB964" i="9"/>
  <c r="AB965" i="9"/>
  <c r="AB966" i="9"/>
  <c r="AB967" i="9"/>
  <c r="AB968" i="9"/>
  <c r="AB969" i="9"/>
  <c r="AB970" i="9"/>
  <c r="AB971" i="9"/>
  <c r="AB972" i="9"/>
  <c r="AB973" i="9"/>
  <c r="AB974" i="9"/>
  <c r="AB975" i="9"/>
  <c r="AB976" i="9"/>
  <c r="AB977" i="9"/>
  <c r="AB978" i="9"/>
  <c r="AB979" i="9"/>
  <c r="AB980" i="9"/>
  <c r="AB981" i="9"/>
  <c r="AB982" i="9"/>
  <c r="AB983" i="9"/>
  <c r="AB984" i="9"/>
  <c r="AB985" i="9"/>
  <c r="AB986" i="9"/>
  <c r="AB987" i="9"/>
  <c r="AB988" i="9"/>
  <c r="AB989" i="9"/>
  <c r="AB990" i="9"/>
  <c r="AB991" i="9"/>
  <c r="AB992" i="9"/>
  <c r="AB993" i="9"/>
  <c r="AB994" i="9"/>
  <c r="AB995" i="9"/>
  <c r="AB996" i="9"/>
  <c r="AB997" i="9"/>
  <c r="AB998" i="9"/>
  <c r="AB999" i="9"/>
  <c r="AB1000" i="9"/>
  <c r="AB1001" i="9"/>
  <c r="AB1002" i="9"/>
  <c r="AB1003" i="9"/>
  <c r="AB1004" i="9"/>
  <c r="AB1005" i="9"/>
  <c r="AB1006" i="9"/>
  <c r="AB1007" i="9"/>
  <c r="AB1008" i="9"/>
  <c r="AB1009" i="9"/>
  <c r="AB1010" i="9"/>
  <c r="AB1011" i="9"/>
  <c r="AB1012" i="9"/>
  <c r="AB1013" i="9"/>
  <c r="AB1014" i="9"/>
  <c r="AB1015" i="9"/>
  <c r="AB1016" i="9"/>
  <c r="AB1017" i="9"/>
  <c r="AB1018" i="9"/>
  <c r="AB1019" i="9"/>
  <c r="AB1020" i="9"/>
  <c r="AB1021" i="9"/>
  <c r="AB1022" i="9"/>
  <c r="AB1023" i="9"/>
  <c r="AB1024" i="9"/>
  <c r="AB1025" i="9"/>
  <c r="AB1026" i="9"/>
  <c r="AB1027" i="9"/>
  <c r="AB1028" i="9"/>
  <c r="AB1029" i="9"/>
  <c r="AB1030" i="9"/>
  <c r="AB1031" i="9"/>
  <c r="AB1032" i="9"/>
  <c r="AB1033" i="9"/>
  <c r="AB1034" i="9"/>
  <c r="AB1035" i="9"/>
  <c r="AB1036" i="9"/>
  <c r="AB1037" i="9"/>
  <c r="AB1038" i="9"/>
  <c r="AB1039" i="9"/>
  <c r="AB1040" i="9"/>
  <c r="AB1041" i="9"/>
  <c r="AB1042" i="9"/>
  <c r="AB1043" i="9"/>
  <c r="AB1044" i="9"/>
  <c r="AB1045" i="9"/>
  <c r="AB1046" i="9"/>
  <c r="AB1047" i="9"/>
  <c r="AB1048" i="9"/>
  <c r="AB1049" i="9"/>
  <c r="AB1050" i="9"/>
  <c r="AB1051" i="9"/>
  <c r="AB1052" i="9"/>
  <c r="AB1053" i="9"/>
  <c r="AB1054" i="9"/>
  <c r="AB1055" i="9"/>
  <c r="AB1056" i="9"/>
  <c r="AB1057" i="9"/>
  <c r="AB1058" i="9"/>
  <c r="AB1059" i="9"/>
  <c r="AB1060" i="9"/>
  <c r="AB1061" i="9"/>
  <c r="AB1062" i="9"/>
  <c r="AB1063" i="9"/>
  <c r="AB1064" i="9"/>
  <c r="AB1065" i="9"/>
  <c r="AB1066" i="9"/>
  <c r="AB1067" i="9"/>
  <c r="AB1068" i="9"/>
  <c r="AB1069" i="9"/>
  <c r="AB1070" i="9"/>
  <c r="AB1071" i="9"/>
  <c r="AB1072" i="9"/>
  <c r="AB1073" i="9"/>
  <c r="AB1074" i="9"/>
  <c r="AB1075" i="9"/>
  <c r="AB1076" i="9"/>
  <c r="AB1077" i="9"/>
  <c r="AB1078" i="9"/>
  <c r="AB1079" i="9"/>
  <c r="AB1080" i="9"/>
  <c r="AB1081" i="9"/>
  <c r="AB1082" i="9"/>
  <c r="AB1083" i="9"/>
  <c r="AB1084" i="9"/>
  <c r="AB1085" i="9"/>
  <c r="AB1086" i="9"/>
  <c r="AB1087" i="9"/>
  <c r="AB1088" i="9"/>
  <c r="AB1089" i="9"/>
  <c r="AB1090" i="9"/>
  <c r="AB1091" i="9"/>
  <c r="AB1092" i="9"/>
  <c r="AB1093" i="9"/>
  <c r="AB1094" i="9"/>
  <c r="AB1095" i="9"/>
  <c r="AB1096" i="9"/>
  <c r="AB1097" i="9"/>
  <c r="AB1098" i="9"/>
  <c r="AB1099" i="9"/>
  <c r="AB1100" i="9"/>
  <c r="AB1101" i="9"/>
  <c r="AB1102" i="9"/>
  <c r="AB1103" i="9"/>
  <c r="AB1104" i="9"/>
  <c r="AB1105" i="9"/>
  <c r="AB1106" i="9"/>
  <c r="AB1107" i="9"/>
  <c r="AB1108" i="9"/>
  <c r="AB1109" i="9"/>
  <c r="AB1110" i="9"/>
  <c r="AB1111" i="9"/>
  <c r="AB1112" i="9"/>
  <c r="AB1113" i="9"/>
  <c r="AB1114" i="9"/>
  <c r="AB1115" i="9"/>
  <c r="AB1116" i="9"/>
  <c r="AB1117" i="9"/>
  <c r="AB1118" i="9"/>
  <c r="AB1119" i="9"/>
  <c r="AB1120" i="9"/>
  <c r="AB1121" i="9"/>
  <c r="AB1122" i="9"/>
  <c r="AB1123" i="9"/>
  <c r="AB1124" i="9"/>
  <c r="AB1125" i="9"/>
  <c r="AB1126" i="9"/>
  <c r="AB1127" i="9"/>
  <c r="AB1128" i="9"/>
  <c r="AB1129" i="9"/>
  <c r="AB1130" i="9"/>
  <c r="AB1131" i="9"/>
  <c r="AB1132" i="9"/>
  <c r="AB1133" i="9"/>
  <c r="AB1134" i="9"/>
  <c r="AB1135" i="9"/>
  <c r="AB1136" i="9"/>
  <c r="AB1137" i="9"/>
  <c r="AB1138" i="9"/>
  <c r="AB1139" i="9"/>
  <c r="AB1140" i="9"/>
  <c r="AB1141" i="9"/>
  <c r="AB1142" i="9"/>
  <c r="AB1143" i="9"/>
  <c r="AB1144" i="9"/>
  <c r="AB1145" i="9"/>
  <c r="AB1146" i="9"/>
  <c r="AB1147" i="9"/>
  <c r="AB1148" i="9"/>
  <c r="AB1149" i="9"/>
  <c r="AB1150" i="9"/>
  <c r="AB1151" i="9"/>
  <c r="AB1152" i="9"/>
  <c r="AB1153" i="9"/>
  <c r="AB1154" i="9"/>
  <c r="AB1155" i="9"/>
  <c r="AB1156" i="9"/>
  <c r="AB1157" i="9"/>
  <c r="AB1158" i="9"/>
  <c r="AB1159" i="9"/>
  <c r="AB1160" i="9"/>
  <c r="AB1161" i="9"/>
  <c r="AB1162" i="9"/>
  <c r="AB1163" i="9"/>
  <c r="AB1164" i="9"/>
  <c r="AB1165" i="9"/>
  <c r="AB1166" i="9"/>
  <c r="AB1167" i="9"/>
  <c r="AB1168" i="9"/>
  <c r="AB1169" i="9"/>
  <c r="AB1170" i="9"/>
  <c r="AB1171" i="9"/>
  <c r="AB1172" i="9"/>
  <c r="AB1173" i="9"/>
  <c r="AB1174" i="9"/>
  <c r="AB1175" i="9"/>
  <c r="AB1176" i="9"/>
  <c r="AB1177" i="9"/>
  <c r="AB1178" i="9"/>
  <c r="AB1179" i="9"/>
  <c r="AB1180" i="9"/>
  <c r="AB1181" i="9"/>
  <c r="AB1182" i="9"/>
  <c r="AB1183" i="9"/>
  <c r="AB1184" i="9"/>
  <c r="AB1185" i="9"/>
  <c r="AB1186" i="9"/>
  <c r="AB1187" i="9"/>
  <c r="AB1188" i="9"/>
  <c r="AB1189" i="9"/>
  <c r="AB1190" i="9"/>
  <c r="AB1191" i="9"/>
  <c r="AB1192" i="9"/>
  <c r="AB1193" i="9"/>
  <c r="AB1194" i="9"/>
  <c r="AB1195" i="9"/>
  <c r="AB1196" i="9"/>
  <c r="AB1197" i="9"/>
  <c r="AB1198" i="9"/>
  <c r="AB1199" i="9"/>
  <c r="AB1200" i="9"/>
  <c r="AB1201" i="9"/>
  <c r="AB1202" i="9"/>
  <c r="AB1203" i="9"/>
  <c r="AB1204" i="9"/>
  <c r="AB1205" i="9"/>
  <c r="AB1206" i="9"/>
  <c r="AB1207" i="9"/>
  <c r="AB1208" i="9"/>
  <c r="AB1209" i="9"/>
  <c r="AB1210" i="9"/>
  <c r="AB1211" i="9"/>
  <c r="AB1212" i="9"/>
  <c r="AB1213" i="9"/>
  <c r="AB1214" i="9"/>
  <c r="AB1215" i="9"/>
  <c r="AB1216" i="9"/>
  <c r="AB1217" i="9"/>
  <c r="AB1218" i="9"/>
  <c r="AB1219" i="9"/>
  <c r="AB1220" i="9"/>
  <c r="AB1221" i="9"/>
  <c r="AB1222" i="9"/>
  <c r="AB1223" i="9"/>
  <c r="AB1224" i="9"/>
  <c r="AB1225" i="9"/>
  <c r="AB1226" i="9"/>
  <c r="AB1227" i="9"/>
  <c r="AB1228" i="9"/>
  <c r="AB1229" i="9"/>
  <c r="AB1230" i="9"/>
  <c r="AB1231" i="9"/>
  <c r="AB1232" i="9"/>
  <c r="AB1233" i="9"/>
  <c r="AB1234" i="9"/>
  <c r="AB1235" i="9"/>
  <c r="AB1236" i="9"/>
  <c r="AB1237" i="9"/>
  <c r="AB1238" i="9"/>
  <c r="AB1239" i="9"/>
  <c r="AB1240" i="9"/>
  <c r="AB1241" i="9"/>
  <c r="AB1242" i="9"/>
  <c r="AB1243" i="9"/>
  <c r="AB1244" i="9"/>
  <c r="AB1245" i="9"/>
  <c r="AB1246" i="9"/>
  <c r="AB1247" i="9"/>
  <c r="AB1248" i="9"/>
  <c r="AB1249" i="9"/>
  <c r="AB1250" i="9"/>
  <c r="AB1251" i="9"/>
  <c r="AB1252" i="9"/>
  <c r="AB1253" i="9"/>
  <c r="AB1254" i="9"/>
  <c r="AB1255" i="9"/>
  <c r="AB1256" i="9"/>
  <c r="AB1257" i="9"/>
  <c r="AB1258" i="9"/>
  <c r="AB1259" i="9"/>
  <c r="AB1260" i="9"/>
  <c r="AB1261" i="9"/>
  <c r="AB1262" i="9"/>
  <c r="AB1263" i="9"/>
  <c r="AB1264" i="9"/>
  <c r="AB1265" i="9"/>
  <c r="AB1266" i="9"/>
  <c r="AB1267" i="9"/>
  <c r="AB1268" i="9"/>
  <c r="AB1269" i="9"/>
  <c r="AB1270" i="9"/>
  <c r="AB1271" i="9"/>
  <c r="AB1272" i="9"/>
  <c r="AB1273" i="9"/>
  <c r="AB1274" i="9"/>
  <c r="AB1275" i="9"/>
  <c r="AB1276" i="9"/>
  <c r="AB1277" i="9"/>
  <c r="AB1278" i="9"/>
  <c r="AB1279" i="9"/>
  <c r="AB1280" i="9"/>
  <c r="AB1281" i="9"/>
  <c r="AB1282" i="9"/>
  <c r="AB1283" i="9"/>
  <c r="AB1284" i="9"/>
  <c r="AB1285" i="9"/>
  <c r="AB1286" i="9"/>
  <c r="AB1287" i="9"/>
  <c r="AB1288" i="9"/>
  <c r="AB1289" i="9"/>
  <c r="AB1290" i="9"/>
  <c r="AB1291" i="9"/>
  <c r="AB1292" i="9"/>
  <c r="AB1293" i="9"/>
  <c r="AB1294" i="9"/>
  <c r="AB1295" i="9"/>
  <c r="AB1296" i="9"/>
  <c r="AB1297" i="9"/>
  <c r="AB1298" i="9"/>
  <c r="AB1299" i="9"/>
  <c r="AB1300" i="9"/>
  <c r="AB1301" i="9"/>
  <c r="AB1302" i="9"/>
  <c r="AB1303" i="9"/>
  <c r="AB1304" i="9"/>
  <c r="AB1305" i="9"/>
  <c r="AB1306" i="9"/>
  <c r="AB1307" i="9"/>
  <c r="AB1308" i="9"/>
  <c r="AB1309" i="9"/>
  <c r="AB1310" i="9"/>
  <c r="AB1311" i="9"/>
  <c r="AB1312" i="9"/>
  <c r="AB1313" i="9"/>
  <c r="AB1314" i="9"/>
  <c r="AB1315" i="9"/>
  <c r="AB1316" i="9"/>
  <c r="AB1317" i="9"/>
  <c r="AB1318" i="9"/>
  <c r="AB1319" i="9"/>
  <c r="AB1320" i="9"/>
  <c r="AB1321" i="9"/>
  <c r="AB1322" i="9"/>
  <c r="AB1323" i="9"/>
  <c r="AB1324" i="9"/>
  <c r="AB1325" i="9"/>
  <c r="AB1326" i="9"/>
  <c r="AB1327" i="9"/>
  <c r="AB1328" i="9"/>
  <c r="AB1329" i="9"/>
  <c r="AB1330" i="9"/>
  <c r="AB1331" i="9"/>
  <c r="AB1332" i="9"/>
  <c r="AB1333" i="9"/>
  <c r="AB1334" i="9"/>
  <c r="AB1335" i="9"/>
  <c r="AB1336" i="9"/>
  <c r="AB1337" i="9"/>
  <c r="AB1338" i="9"/>
  <c r="AB1339" i="9"/>
  <c r="AB1340" i="9"/>
  <c r="AB1341" i="9"/>
  <c r="AB1342" i="9"/>
  <c r="AB1343" i="9"/>
  <c r="AB1344" i="9"/>
  <c r="AB1345" i="9"/>
  <c r="AB1346" i="9"/>
  <c r="AB1347" i="9"/>
  <c r="AB1348" i="9"/>
  <c r="AB1349" i="9"/>
  <c r="AB1350" i="9"/>
  <c r="AB1351" i="9"/>
  <c r="AB1352" i="9"/>
  <c r="AB1353" i="9"/>
  <c r="AB1354" i="9"/>
  <c r="AB1355" i="9"/>
  <c r="AB1356" i="9"/>
  <c r="AB1357" i="9"/>
  <c r="AB1358" i="9"/>
  <c r="AB1359" i="9"/>
  <c r="AB1360" i="9"/>
  <c r="AB1361" i="9"/>
  <c r="AB1362" i="9"/>
  <c r="AB1363" i="9"/>
  <c r="AB1364" i="9"/>
  <c r="AB1365" i="9"/>
  <c r="AB1366" i="9"/>
  <c r="AB1367" i="9"/>
  <c r="AB1368" i="9"/>
  <c r="AB1369" i="9"/>
  <c r="AB1370" i="9"/>
  <c r="AB1371" i="9"/>
  <c r="AB1372" i="9"/>
  <c r="AB1373" i="9"/>
  <c r="AB1374" i="9"/>
  <c r="AB1375" i="9"/>
  <c r="AB1376" i="9"/>
  <c r="AB1377" i="9"/>
  <c r="AB1378" i="9"/>
  <c r="AB1379" i="9"/>
  <c r="AB1380" i="9"/>
  <c r="AB1381" i="9"/>
  <c r="AB1382" i="9"/>
  <c r="AB1383" i="9"/>
  <c r="AB1384" i="9"/>
  <c r="AB1385" i="9"/>
  <c r="AB1386" i="9"/>
  <c r="AB1387" i="9"/>
  <c r="AB1388" i="9"/>
  <c r="AB1389" i="9"/>
  <c r="AB1390" i="9"/>
  <c r="AB1391" i="9"/>
  <c r="AB1392" i="9"/>
  <c r="AB1393" i="9"/>
  <c r="AB1394" i="9"/>
  <c r="AB1395" i="9"/>
  <c r="AB1396" i="9"/>
  <c r="AB1397" i="9"/>
  <c r="AB1398" i="9"/>
  <c r="AB1399" i="9"/>
  <c r="AB1400" i="9"/>
  <c r="AB1401" i="9"/>
  <c r="AB1402" i="9"/>
  <c r="AB1403" i="9"/>
  <c r="AB1404" i="9"/>
  <c r="AB1405" i="9"/>
  <c r="AB1406" i="9"/>
  <c r="AB1407" i="9"/>
  <c r="AB1408" i="9"/>
  <c r="AB1409" i="9"/>
  <c r="AB1410" i="9"/>
  <c r="AB1411" i="9"/>
  <c r="AB1412" i="9"/>
  <c r="AB1413" i="9"/>
  <c r="AB1414" i="9"/>
  <c r="AB1415" i="9"/>
  <c r="AB1416" i="9"/>
  <c r="AB1417" i="9"/>
  <c r="AB1418" i="9"/>
  <c r="AB1419" i="9"/>
  <c r="AB1420" i="9"/>
  <c r="AB1421" i="9"/>
  <c r="AB1422" i="9"/>
  <c r="AB1423" i="9"/>
  <c r="AB1424" i="9"/>
  <c r="AB1425" i="9"/>
  <c r="AB1426" i="9"/>
  <c r="AB1427" i="9"/>
  <c r="AB1428" i="9"/>
  <c r="AB1429" i="9"/>
  <c r="AB1430" i="9"/>
  <c r="AB1431" i="9"/>
  <c r="AB1432" i="9"/>
  <c r="AB1433" i="9"/>
  <c r="AB1434" i="9"/>
  <c r="AB1435" i="9"/>
  <c r="AB1436" i="9"/>
  <c r="AB1437" i="9"/>
  <c r="AB1438" i="9"/>
  <c r="AB1439" i="9"/>
  <c r="AB1440" i="9"/>
  <c r="AB1441" i="9"/>
  <c r="AB1442" i="9"/>
  <c r="AB1443" i="9"/>
  <c r="AB1444" i="9"/>
  <c r="AB1445" i="9"/>
  <c r="AB1446" i="9"/>
  <c r="AB1447" i="9"/>
  <c r="AB1448" i="9"/>
  <c r="AB1449" i="9"/>
  <c r="AB1450" i="9"/>
  <c r="AB1451" i="9"/>
  <c r="AB1452" i="9"/>
  <c r="AB1453" i="9"/>
  <c r="AB1454" i="9"/>
  <c r="AB1455" i="9"/>
  <c r="AB1456" i="9"/>
  <c r="AB1457" i="9"/>
  <c r="AB1458" i="9"/>
  <c r="AB1459" i="9"/>
  <c r="AB1460" i="9"/>
  <c r="AB1461" i="9"/>
  <c r="AB1462" i="9"/>
  <c r="AB1463" i="9"/>
  <c r="AB1464" i="9"/>
  <c r="AB1465" i="9"/>
  <c r="AB1466" i="9"/>
  <c r="AB1467" i="9"/>
  <c r="AB1468" i="9"/>
  <c r="AB1469" i="9"/>
  <c r="AB1470" i="9"/>
  <c r="AB1471" i="9"/>
  <c r="AB1472" i="9"/>
  <c r="AB1473" i="9"/>
  <c r="AB1474" i="9"/>
  <c r="AB1475" i="9"/>
  <c r="AB1476" i="9"/>
  <c r="AB1477" i="9"/>
  <c r="AB1478" i="9"/>
  <c r="AB1479" i="9"/>
  <c r="AB1480" i="9"/>
  <c r="AB1481" i="9"/>
  <c r="AB1482" i="9"/>
  <c r="AB1483" i="9"/>
  <c r="AB1484" i="9"/>
  <c r="AB1485" i="9"/>
  <c r="AB1486" i="9"/>
  <c r="AB1487" i="9"/>
  <c r="AB1488" i="9"/>
  <c r="AB1489" i="9"/>
  <c r="AB1490" i="9"/>
  <c r="AB1491" i="9"/>
  <c r="AB1492" i="9"/>
  <c r="AB1493" i="9"/>
  <c r="AB1494" i="9"/>
  <c r="AB1495" i="9"/>
  <c r="AB1496" i="9"/>
  <c r="AB1497" i="9"/>
  <c r="AB1498" i="9"/>
  <c r="AB1499" i="9"/>
  <c r="AB1500" i="9"/>
  <c r="AB1501" i="9"/>
  <c r="AB1502" i="9"/>
  <c r="AB1503" i="9"/>
  <c r="AB1504" i="9"/>
  <c r="AB1505" i="9"/>
  <c r="AB1506" i="9"/>
  <c r="AB1507" i="9"/>
  <c r="AB1508" i="9"/>
  <c r="AB1509" i="9"/>
  <c r="AB1510" i="9"/>
  <c r="AB1511" i="9"/>
  <c r="AB1512" i="9"/>
  <c r="AB1513" i="9"/>
  <c r="AB1514" i="9"/>
  <c r="AB1515" i="9"/>
  <c r="AB1516" i="9"/>
  <c r="AB1517" i="9"/>
  <c r="AB1518" i="9"/>
  <c r="AB1519" i="9"/>
  <c r="AB1520" i="9"/>
  <c r="AB1521" i="9"/>
  <c r="AB1522" i="9"/>
  <c r="AB1523" i="9"/>
  <c r="AB1524" i="9"/>
  <c r="AB1525" i="9"/>
  <c r="AB1526" i="9"/>
  <c r="AB1527" i="9"/>
  <c r="AB1528" i="9"/>
  <c r="AB1529" i="9"/>
  <c r="AB1530" i="9"/>
  <c r="AB1531" i="9"/>
  <c r="AB1532" i="9"/>
  <c r="AB1533" i="9"/>
  <c r="AB1534" i="9"/>
  <c r="AB1535" i="9"/>
  <c r="AB1536" i="9"/>
  <c r="AB1537" i="9"/>
  <c r="AB1538" i="9"/>
  <c r="AB1539" i="9"/>
  <c r="AB1540" i="9"/>
  <c r="AB1541" i="9"/>
  <c r="AB1542" i="9"/>
  <c r="AB1543" i="9"/>
  <c r="AB1544" i="9"/>
  <c r="AB1545" i="9"/>
  <c r="AB1546" i="9"/>
  <c r="AB1547" i="9"/>
  <c r="AB1548" i="9"/>
  <c r="AB1549" i="9"/>
  <c r="AB1550" i="9"/>
  <c r="AB1551" i="9"/>
  <c r="AB1552" i="9"/>
  <c r="AB1553" i="9"/>
  <c r="AB1554" i="9"/>
  <c r="AB1555" i="9"/>
  <c r="AB1556" i="9"/>
  <c r="AB1557" i="9"/>
  <c r="AB1558" i="9"/>
  <c r="AB1559" i="9"/>
  <c r="AB1560" i="9"/>
  <c r="AB1561" i="9"/>
  <c r="AB1562" i="9"/>
  <c r="AB1563" i="9"/>
  <c r="AB1564" i="9"/>
  <c r="AB1565" i="9"/>
  <c r="AB1566" i="9"/>
  <c r="AB1567" i="9"/>
  <c r="AB1568" i="9"/>
  <c r="AB1569" i="9"/>
  <c r="AB1570" i="9"/>
  <c r="AB1571" i="9"/>
  <c r="AB1572" i="9"/>
  <c r="AB1573" i="9"/>
  <c r="AB1574" i="9"/>
  <c r="AB1575" i="9"/>
  <c r="AB1576" i="9"/>
  <c r="AB1577" i="9"/>
  <c r="AB1578" i="9"/>
  <c r="AB1579" i="9"/>
  <c r="AB1580" i="9"/>
  <c r="AB1581" i="9"/>
  <c r="AB1582" i="9"/>
  <c r="AB1583" i="9"/>
  <c r="AB1584" i="9"/>
  <c r="AB1585" i="9"/>
  <c r="AB1586" i="9"/>
  <c r="AB1587" i="9"/>
  <c r="AB1588" i="9"/>
  <c r="AB1589" i="9"/>
  <c r="AB1590" i="9"/>
  <c r="AB1591" i="9"/>
  <c r="AB1592" i="9"/>
  <c r="AB1593" i="9"/>
  <c r="AB1594" i="9"/>
  <c r="AB1595" i="9"/>
  <c r="AB1596" i="9"/>
  <c r="AB1597" i="9"/>
  <c r="AB1598" i="9"/>
  <c r="AB1599" i="9"/>
  <c r="AB1600" i="9"/>
  <c r="AB1601" i="9"/>
  <c r="AB1602" i="9"/>
  <c r="AB1603" i="9"/>
  <c r="AB1604" i="9"/>
  <c r="AB1605" i="9"/>
  <c r="AB1606" i="9"/>
  <c r="AB1607" i="9"/>
  <c r="AB1608" i="9"/>
  <c r="AB1609" i="9"/>
  <c r="AB1610" i="9"/>
  <c r="AB1611" i="9"/>
  <c r="AB1612" i="9"/>
  <c r="AB1613" i="9"/>
  <c r="AB1614" i="9"/>
  <c r="AB1615" i="9"/>
  <c r="AB1616" i="9"/>
  <c r="AB1617" i="9"/>
  <c r="AB1618" i="9"/>
  <c r="AB1619" i="9"/>
  <c r="AB1620" i="9"/>
  <c r="AB1621" i="9"/>
  <c r="AB1622" i="9"/>
  <c r="AB1623" i="9"/>
  <c r="AB1624" i="9"/>
  <c r="AB1625" i="9"/>
  <c r="AB1626" i="9"/>
  <c r="AB1627" i="9"/>
  <c r="AB1628" i="9"/>
  <c r="AB1629" i="9"/>
  <c r="AB1630" i="9"/>
  <c r="AB1631" i="9"/>
  <c r="AB1632" i="9"/>
  <c r="AB1633" i="9"/>
  <c r="AB1634" i="9"/>
  <c r="AB1635" i="9"/>
  <c r="AB1636" i="9"/>
  <c r="AB1637" i="9"/>
  <c r="AB1638" i="9"/>
  <c r="AB1639" i="9"/>
  <c r="AB1640" i="9"/>
  <c r="AB1641" i="9"/>
  <c r="AB1642" i="9"/>
  <c r="AB1643" i="9"/>
  <c r="AB1644" i="9"/>
  <c r="AB1645" i="9"/>
  <c r="AB1646" i="9"/>
  <c r="AB1647" i="9"/>
  <c r="AB1648" i="9"/>
  <c r="AB1649" i="9"/>
  <c r="AB1650" i="9"/>
  <c r="AB1651" i="9"/>
  <c r="AB1652" i="9"/>
  <c r="AB1653" i="9"/>
  <c r="AB1654" i="9"/>
  <c r="AB1655" i="9"/>
  <c r="AB1656" i="9"/>
  <c r="AB1657" i="9"/>
  <c r="AB1658" i="9"/>
  <c r="AB1659" i="9"/>
  <c r="AB1660" i="9"/>
  <c r="AB1661" i="9"/>
  <c r="AB1662" i="9"/>
  <c r="AB1663" i="9"/>
  <c r="AB1664" i="9"/>
  <c r="AB1665" i="9"/>
  <c r="AB1666" i="9"/>
  <c r="AB1667" i="9"/>
  <c r="AB1668" i="9"/>
  <c r="AB1669" i="9"/>
  <c r="AB1670" i="9"/>
  <c r="AB1671" i="9"/>
  <c r="AB1672" i="9"/>
  <c r="AB1673" i="9"/>
  <c r="AB1674" i="9"/>
  <c r="AB1675" i="9"/>
  <c r="AB1676" i="9"/>
  <c r="AB1677" i="9"/>
  <c r="AB1678" i="9"/>
  <c r="AB1679" i="9"/>
  <c r="AB1680" i="9"/>
  <c r="AB1681" i="9"/>
  <c r="AB1682" i="9"/>
  <c r="AB1683" i="9"/>
  <c r="AB1684" i="9"/>
  <c r="AB1685" i="9"/>
  <c r="AB1686" i="9"/>
  <c r="AB1687" i="9"/>
  <c r="AB1688" i="9"/>
  <c r="AB1689" i="9"/>
  <c r="AB1690" i="9"/>
  <c r="AB1691" i="9"/>
  <c r="AB1692" i="9"/>
  <c r="AB1693" i="9"/>
  <c r="AB1694" i="9"/>
  <c r="AB1695" i="9"/>
  <c r="AB1696" i="9"/>
  <c r="AB1697" i="9"/>
  <c r="AB1698" i="9"/>
  <c r="AB1699" i="9"/>
  <c r="AB1700" i="9"/>
  <c r="AB1701" i="9"/>
  <c r="AB1702" i="9"/>
  <c r="AB1703" i="9"/>
  <c r="AB1704" i="9"/>
  <c r="AB1705" i="9"/>
  <c r="AB1706" i="9"/>
  <c r="AB1707" i="9"/>
  <c r="AB1708" i="9"/>
  <c r="AB1709" i="9"/>
  <c r="AB1710" i="9"/>
  <c r="AB1711" i="9"/>
  <c r="AB1712" i="9"/>
  <c r="AB1713" i="9"/>
  <c r="AB1714" i="9"/>
  <c r="AB1715" i="9"/>
  <c r="AB1716" i="9"/>
  <c r="AB1717" i="9"/>
  <c r="AB1718" i="9"/>
  <c r="AB1719" i="9"/>
  <c r="AB1720" i="9"/>
  <c r="AB1721" i="9"/>
  <c r="AB1722" i="9"/>
  <c r="AB1723" i="9"/>
  <c r="AB1724" i="9"/>
  <c r="AB1725" i="9"/>
  <c r="AB1726" i="9"/>
  <c r="AB1727" i="9"/>
  <c r="AB1728" i="9"/>
  <c r="AB1729" i="9"/>
  <c r="AB1730" i="9"/>
  <c r="AB1731" i="9"/>
  <c r="AB1732" i="9"/>
  <c r="AB1733" i="9"/>
  <c r="AB1734" i="9"/>
  <c r="AB1735" i="9"/>
  <c r="AB1736" i="9"/>
  <c r="AB1737" i="9"/>
  <c r="AB1738" i="9"/>
  <c r="AB1739" i="9"/>
  <c r="AB1740" i="9"/>
  <c r="AB1741" i="9"/>
  <c r="AB1742" i="9"/>
  <c r="AB1743" i="9"/>
  <c r="AB1744" i="9"/>
  <c r="AB1745" i="9"/>
  <c r="AB1746" i="9"/>
  <c r="AB1747" i="9"/>
  <c r="AB1748" i="9"/>
  <c r="AB1749" i="9"/>
  <c r="AB1750" i="9"/>
  <c r="AB1751" i="9"/>
  <c r="AB1752" i="9"/>
  <c r="AB1753" i="9"/>
  <c r="AB1754" i="9"/>
  <c r="AB1755" i="9"/>
  <c r="AB1756" i="9"/>
  <c r="AB1757" i="9"/>
  <c r="AB1758" i="9"/>
  <c r="AB1759" i="9"/>
  <c r="AB1760" i="9"/>
  <c r="AB1761" i="9"/>
  <c r="AB1762" i="9"/>
  <c r="AB1763" i="9"/>
  <c r="AB1764" i="9"/>
  <c r="AB1765" i="9"/>
  <c r="AB1766" i="9"/>
  <c r="AB1767" i="9"/>
  <c r="AB1768" i="9"/>
  <c r="AB1769" i="9"/>
  <c r="AB1770" i="9"/>
  <c r="AB1771" i="9"/>
  <c r="AB1772" i="9"/>
  <c r="AB1773" i="9"/>
  <c r="AB1774" i="9"/>
  <c r="AB1775" i="9"/>
  <c r="AB1776" i="9"/>
  <c r="AB1777" i="9"/>
  <c r="AB1778" i="9"/>
  <c r="AB1779" i="9"/>
  <c r="AB1780" i="9"/>
  <c r="AB1781" i="9"/>
  <c r="AB1782" i="9"/>
  <c r="AB1783" i="9"/>
  <c r="AB1784" i="9"/>
  <c r="AB1785" i="9"/>
  <c r="AB1786" i="9"/>
  <c r="AB1787" i="9"/>
  <c r="AB1788" i="9"/>
  <c r="AB1789" i="9"/>
  <c r="AB1790" i="9"/>
  <c r="AB1791" i="9"/>
  <c r="AB1792" i="9"/>
  <c r="AB1793" i="9"/>
  <c r="AB1794" i="9"/>
  <c r="AB1795" i="9"/>
  <c r="AB1796" i="9"/>
  <c r="AB1797" i="9"/>
  <c r="AB1798" i="9"/>
  <c r="AB1799" i="9"/>
  <c r="AB1800" i="9"/>
  <c r="AB1801" i="9"/>
  <c r="AB1802" i="9"/>
  <c r="AB1803" i="9"/>
  <c r="AB1804" i="9"/>
  <c r="AB1805" i="9"/>
  <c r="AB1806" i="9"/>
  <c r="AB1807" i="9"/>
  <c r="AB1808" i="9"/>
  <c r="AB1809" i="9"/>
  <c r="AB1810" i="9"/>
  <c r="AB1811" i="9"/>
  <c r="AB1812" i="9"/>
  <c r="AB1813" i="9"/>
  <c r="AB1814" i="9"/>
  <c r="AB1815" i="9"/>
  <c r="AB1816" i="9"/>
  <c r="AB1817" i="9"/>
  <c r="AB1818" i="9"/>
  <c r="AB1819" i="9"/>
  <c r="AB1820" i="9"/>
  <c r="AB1821" i="9"/>
  <c r="AB1822" i="9"/>
  <c r="AB1823" i="9"/>
  <c r="AB1824" i="9"/>
  <c r="AB1825" i="9"/>
  <c r="AB1826" i="9"/>
  <c r="AB1827" i="9"/>
  <c r="AB1828" i="9"/>
  <c r="AB1829" i="9"/>
  <c r="AB1830" i="9"/>
  <c r="AB1831" i="9"/>
  <c r="AB1832" i="9"/>
  <c r="AB1833" i="9"/>
  <c r="AB1834" i="9"/>
  <c r="AB1835" i="9"/>
  <c r="AB1836" i="9"/>
  <c r="AB1837" i="9"/>
  <c r="AB1838" i="9"/>
  <c r="AB1839" i="9"/>
  <c r="AB1840" i="9"/>
  <c r="AB1841" i="9"/>
  <c r="AB1842" i="9"/>
  <c r="AB1843" i="9"/>
  <c r="AB1844" i="9"/>
  <c r="AB1845" i="9"/>
  <c r="AB1846" i="9"/>
  <c r="AB1847" i="9"/>
  <c r="AB1848" i="9"/>
  <c r="AB1849" i="9"/>
  <c r="AB1850" i="9"/>
  <c r="AB1851" i="9"/>
  <c r="AB1852" i="9"/>
  <c r="AB1853" i="9"/>
  <c r="AB1854" i="9"/>
  <c r="AB1855" i="9"/>
  <c r="AB1856" i="9"/>
  <c r="AB1857" i="9"/>
  <c r="AB1858" i="9"/>
  <c r="AB1859" i="9"/>
  <c r="AB1860" i="9"/>
  <c r="AB1861" i="9"/>
  <c r="AB1862" i="9"/>
  <c r="AB1863" i="9"/>
  <c r="AB1864" i="9"/>
  <c r="AB1865" i="9"/>
  <c r="AB1866" i="9"/>
  <c r="AB1867" i="9"/>
  <c r="AB1868" i="9"/>
  <c r="AB1869" i="9"/>
  <c r="AB1870" i="9"/>
  <c r="AB1871" i="9"/>
  <c r="AB1872" i="9"/>
  <c r="AB1873" i="9"/>
  <c r="AB1874" i="9"/>
  <c r="AB1875" i="9"/>
  <c r="AB1876" i="9"/>
  <c r="AB1877" i="9"/>
  <c r="AB1878" i="9"/>
  <c r="AB1879" i="9"/>
  <c r="AB1880" i="9"/>
  <c r="AB1881" i="9"/>
  <c r="AB1882" i="9"/>
  <c r="AB1883" i="9"/>
  <c r="AB1884" i="9"/>
  <c r="AB1885" i="9"/>
  <c r="AB1886" i="9"/>
  <c r="AB1887" i="9"/>
  <c r="AB1888" i="9"/>
  <c r="AB1889" i="9"/>
  <c r="AB1890" i="9"/>
  <c r="AB1891" i="9"/>
  <c r="AB1892" i="9"/>
  <c r="AB1893" i="9"/>
  <c r="AB1894" i="9"/>
  <c r="AB1895" i="9"/>
  <c r="AB1896" i="9"/>
  <c r="AB1897" i="9"/>
  <c r="AB1898" i="9"/>
  <c r="AB1899" i="9"/>
  <c r="AB1900" i="9"/>
  <c r="AB1901" i="9"/>
  <c r="AB1902" i="9"/>
  <c r="AB1903" i="9"/>
  <c r="AB1904" i="9"/>
  <c r="AB1905" i="9"/>
  <c r="AB1906" i="9"/>
  <c r="AB1907" i="9"/>
  <c r="AB1908" i="9"/>
  <c r="AB1909" i="9"/>
  <c r="AB1910" i="9"/>
  <c r="AB1911" i="9"/>
  <c r="AB1912" i="9"/>
  <c r="AB1913" i="9"/>
  <c r="AB1914" i="9"/>
  <c r="AB1915" i="9"/>
  <c r="AB1916" i="9"/>
  <c r="AB1917" i="9"/>
  <c r="AB1918" i="9"/>
  <c r="AB1919" i="9"/>
  <c r="AB1920" i="9"/>
  <c r="AB1921" i="9"/>
  <c r="AB1922" i="9"/>
  <c r="AB1923" i="9"/>
  <c r="AB1924" i="9"/>
  <c r="AB1925" i="9"/>
  <c r="AB1926" i="9"/>
  <c r="AB1927" i="9"/>
  <c r="AB1928" i="9"/>
  <c r="AB1929" i="9"/>
  <c r="AB1930" i="9"/>
  <c r="AB1931" i="9"/>
  <c r="AB1932" i="9"/>
  <c r="AB1933" i="9"/>
  <c r="AB1934" i="9"/>
  <c r="AB1935" i="9"/>
  <c r="AB1936" i="9"/>
  <c r="AB1937" i="9"/>
  <c r="AB1938" i="9"/>
  <c r="AB1939" i="9"/>
  <c r="AB1940" i="9"/>
  <c r="AB1941" i="9"/>
  <c r="AB1942" i="9"/>
  <c r="AB1943" i="9"/>
  <c r="AB1944" i="9"/>
  <c r="AB1945" i="9"/>
  <c r="AB1946" i="9"/>
  <c r="AB1947" i="9"/>
  <c r="AB1948" i="9"/>
  <c r="AB1949" i="9"/>
  <c r="AB1950" i="9"/>
  <c r="AB1951" i="9"/>
  <c r="AB1952" i="9"/>
  <c r="AB1953" i="9"/>
  <c r="Z2" i="9"/>
  <c r="AA2" i="9" s="1"/>
  <c r="Z3" i="9"/>
  <c r="AA3" i="9" s="1"/>
  <c r="Z4" i="9"/>
  <c r="AA4" i="9" s="1"/>
  <c r="Z5" i="9"/>
  <c r="AA5" i="9" s="1"/>
  <c r="Z6" i="9"/>
  <c r="AA6" i="9" s="1"/>
  <c r="Z7" i="9"/>
  <c r="AA7" i="9" s="1"/>
  <c r="Z8" i="9"/>
  <c r="AA8" i="9" s="1"/>
  <c r="Z9" i="9"/>
  <c r="AA9" i="9" s="1"/>
  <c r="Z10" i="9"/>
  <c r="AA10" i="9" s="1"/>
  <c r="Z11" i="9"/>
  <c r="AA11" i="9" s="1"/>
  <c r="Z12" i="9"/>
  <c r="AA12" i="9" s="1"/>
  <c r="Z13" i="9"/>
  <c r="AA13" i="9" s="1"/>
  <c r="Z14" i="9"/>
  <c r="AA14" i="9" s="1"/>
  <c r="Z15" i="9"/>
  <c r="AA15" i="9" s="1"/>
  <c r="Z16" i="9"/>
  <c r="AA16" i="9" s="1"/>
  <c r="Z17" i="9"/>
  <c r="AA17" i="9" s="1"/>
  <c r="Z18" i="9"/>
  <c r="AA18" i="9" s="1"/>
  <c r="Z19" i="9"/>
  <c r="AA19" i="9" s="1"/>
  <c r="Z20" i="9"/>
  <c r="AA20" i="9" s="1"/>
  <c r="Z21" i="9"/>
  <c r="AA21" i="9" s="1"/>
  <c r="Z22" i="9"/>
  <c r="AA22" i="9" s="1"/>
  <c r="Z23" i="9"/>
  <c r="AA23" i="9" s="1"/>
  <c r="Z24" i="9"/>
  <c r="AA24" i="9" s="1"/>
  <c r="Z25" i="9"/>
  <c r="AA25" i="9" s="1"/>
  <c r="Z26" i="9"/>
  <c r="AA26" i="9" s="1"/>
  <c r="Z27" i="9"/>
  <c r="AA27" i="9" s="1"/>
  <c r="Z28" i="9"/>
  <c r="AA28" i="9" s="1"/>
  <c r="Z29" i="9"/>
  <c r="AA29" i="9" s="1"/>
  <c r="Z30" i="9"/>
  <c r="AA30" i="9" s="1"/>
  <c r="Z31" i="9"/>
  <c r="AA31" i="9" s="1"/>
  <c r="Z32" i="9"/>
  <c r="AA32" i="9" s="1"/>
  <c r="Z33" i="9"/>
  <c r="AA33" i="9" s="1"/>
  <c r="Z34" i="9"/>
  <c r="AA34" i="9" s="1"/>
  <c r="Z35" i="9"/>
  <c r="AA35" i="9" s="1"/>
  <c r="Z36" i="9"/>
  <c r="AA36" i="9" s="1"/>
  <c r="Z37" i="9"/>
  <c r="AA37" i="9" s="1"/>
  <c r="Z38" i="9"/>
  <c r="AA38" i="9" s="1"/>
  <c r="Z39" i="9"/>
  <c r="AA39" i="9" s="1"/>
  <c r="Z40" i="9"/>
  <c r="AA40" i="9" s="1"/>
  <c r="Z41" i="9"/>
  <c r="AA41" i="9" s="1"/>
  <c r="Z42" i="9"/>
  <c r="AA42" i="9" s="1"/>
  <c r="Z43" i="9"/>
  <c r="AA43" i="9" s="1"/>
  <c r="Z44" i="9"/>
  <c r="AA44" i="9" s="1"/>
  <c r="Z45" i="9"/>
  <c r="AA45" i="9" s="1"/>
  <c r="Z46" i="9"/>
  <c r="AA46" i="9" s="1"/>
  <c r="Z47" i="9"/>
  <c r="AA47" i="9" s="1"/>
  <c r="Z48" i="9"/>
  <c r="AA48" i="9" s="1"/>
  <c r="Z49" i="9"/>
  <c r="AA49" i="9" s="1"/>
  <c r="Z50" i="9"/>
  <c r="AA50" i="9" s="1"/>
  <c r="Z51" i="9"/>
  <c r="AA51" i="9" s="1"/>
  <c r="Z52" i="9"/>
  <c r="AA52" i="9" s="1"/>
  <c r="Z53" i="9"/>
  <c r="AA53" i="9" s="1"/>
  <c r="Z54" i="9"/>
  <c r="AA54" i="9" s="1"/>
  <c r="Z55" i="9"/>
  <c r="AA55" i="9" s="1"/>
  <c r="Z56" i="9"/>
  <c r="AA56" i="9" s="1"/>
  <c r="Z57" i="9"/>
  <c r="AA57" i="9" s="1"/>
  <c r="Z58" i="9"/>
  <c r="AA58" i="9" s="1"/>
  <c r="Z59" i="9"/>
  <c r="AA59" i="9" s="1"/>
  <c r="Z60" i="9"/>
  <c r="AA60" i="9" s="1"/>
  <c r="Z61" i="9"/>
  <c r="AA61" i="9" s="1"/>
  <c r="Z62" i="9"/>
  <c r="AA62" i="9" s="1"/>
  <c r="Z63" i="9"/>
  <c r="AA63" i="9" s="1"/>
  <c r="Z64" i="9"/>
  <c r="AA64" i="9" s="1"/>
  <c r="Z65" i="9"/>
  <c r="AA65" i="9" s="1"/>
  <c r="Z66" i="9"/>
  <c r="AA66" i="9" s="1"/>
  <c r="Z67" i="9"/>
  <c r="AA67" i="9" s="1"/>
  <c r="Z68" i="9"/>
  <c r="AA68" i="9" s="1"/>
  <c r="Z69" i="9"/>
  <c r="AA69" i="9" s="1"/>
  <c r="Z70" i="9"/>
  <c r="AA70" i="9" s="1"/>
  <c r="Z71" i="9"/>
  <c r="AA71" i="9" s="1"/>
  <c r="Z72" i="9"/>
  <c r="AA72" i="9" s="1"/>
  <c r="Z73" i="9"/>
  <c r="AA73" i="9" s="1"/>
  <c r="Z74" i="9"/>
  <c r="AA74" i="9" s="1"/>
  <c r="Z75" i="9"/>
  <c r="AA75" i="9" s="1"/>
  <c r="Z76" i="9"/>
  <c r="AA76" i="9" s="1"/>
  <c r="Z77" i="9"/>
  <c r="AA77" i="9" s="1"/>
  <c r="Z78" i="9"/>
  <c r="AA78" i="9" s="1"/>
  <c r="Z79" i="9"/>
  <c r="AA79" i="9" s="1"/>
  <c r="Z80" i="9"/>
  <c r="AA80" i="9" s="1"/>
  <c r="Z81" i="9"/>
  <c r="AA81" i="9" s="1"/>
  <c r="Z82" i="9"/>
  <c r="AA82" i="9" s="1"/>
  <c r="Z83" i="9"/>
  <c r="AA83" i="9" s="1"/>
  <c r="Z84" i="9"/>
  <c r="AA84" i="9" s="1"/>
  <c r="Z85" i="9"/>
  <c r="AA85" i="9" s="1"/>
  <c r="Z86" i="9"/>
  <c r="AA86" i="9" s="1"/>
  <c r="Z87" i="9"/>
  <c r="AA87" i="9" s="1"/>
  <c r="Z88" i="9"/>
  <c r="AA88" i="9" s="1"/>
  <c r="Z89" i="9"/>
  <c r="AA89" i="9" s="1"/>
  <c r="Z90" i="9"/>
  <c r="AA90" i="9" s="1"/>
  <c r="Z91" i="9"/>
  <c r="AA91" i="9" s="1"/>
  <c r="Z92" i="9"/>
  <c r="AA92" i="9" s="1"/>
  <c r="Z93" i="9"/>
  <c r="AA93" i="9" s="1"/>
  <c r="Z94" i="9"/>
  <c r="AA94" i="9" s="1"/>
  <c r="Z95" i="9"/>
  <c r="AA95" i="9" s="1"/>
  <c r="Z96" i="9"/>
  <c r="AA96" i="9" s="1"/>
  <c r="Z97" i="9"/>
  <c r="AA97" i="9" s="1"/>
  <c r="Z98" i="9"/>
  <c r="AA98" i="9" s="1"/>
  <c r="Z99" i="9"/>
  <c r="AA99" i="9" s="1"/>
  <c r="Z100" i="9"/>
  <c r="AA100" i="9" s="1"/>
  <c r="Z101" i="9"/>
  <c r="AA101" i="9" s="1"/>
  <c r="Z102" i="9"/>
  <c r="AA102" i="9" s="1"/>
  <c r="Z103" i="9"/>
  <c r="AA103" i="9" s="1"/>
  <c r="Z104" i="9"/>
  <c r="AA104" i="9" s="1"/>
  <c r="Z105" i="9"/>
  <c r="AA105" i="9" s="1"/>
  <c r="Z106" i="9"/>
  <c r="AA106" i="9" s="1"/>
  <c r="Z107" i="9"/>
  <c r="AA107" i="9" s="1"/>
  <c r="Z108" i="9"/>
  <c r="AA108" i="9" s="1"/>
  <c r="Z109" i="9"/>
  <c r="AA109" i="9" s="1"/>
  <c r="Z110" i="9"/>
  <c r="AA110" i="9" s="1"/>
  <c r="Z111" i="9"/>
  <c r="AA111" i="9" s="1"/>
  <c r="Z112" i="9"/>
  <c r="AA112" i="9" s="1"/>
  <c r="Z113" i="9"/>
  <c r="AA113" i="9" s="1"/>
  <c r="Z114" i="9"/>
  <c r="AA114" i="9" s="1"/>
  <c r="Z115" i="9"/>
  <c r="AA115" i="9" s="1"/>
  <c r="Z116" i="9"/>
  <c r="AA116" i="9" s="1"/>
  <c r="Z117" i="9"/>
  <c r="AA117" i="9" s="1"/>
  <c r="Z118" i="9"/>
  <c r="AA118" i="9" s="1"/>
  <c r="Z119" i="9"/>
  <c r="AA119" i="9" s="1"/>
  <c r="Z120" i="9"/>
  <c r="AA120" i="9" s="1"/>
  <c r="Z121" i="9"/>
  <c r="AA121" i="9" s="1"/>
  <c r="Z122" i="9"/>
  <c r="AA122" i="9" s="1"/>
  <c r="Z123" i="9"/>
  <c r="AA123" i="9" s="1"/>
  <c r="Z124" i="9"/>
  <c r="AA124" i="9" s="1"/>
  <c r="Z125" i="9"/>
  <c r="AA125" i="9" s="1"/>
  <c r="Z126" i="9"/>
  <c r="AA126" i="9" s="1"/>
  <c r="Z127" i="9"/>
  <c r="AA127" i="9" s="1"/>
  <c r="Z128" i="9"/>
  <c r="AA128" i="9" s="1"/>
  <c r="Z129" i="9"/>
  <c r="AA129" i="9" s="1"/>
  <c r="Z130" i="9"/>
  <c r="AA130" i="9" s="1"/>
  <c r="Z131" i="9"/>
  <c r="AA131" i="9" s="1"/>
  <c r="Z132" i="9"/>
  <c r="AA132" i="9" s="1"/>
  <c r="Z133" i="9"/>
  <c r="AA133" i="9" s="1"/>
  <c r="Z134" i="9"/>
  <c r="AA134" i="9" s="1"/>
  <c r="Z135" i="9"/>
  <c r="AA135" i="9" s="1"/>
  <c r="Z136" i="9"/>
  <c r="AA136" i="9" s="1"/>
  <c r="Z137" i="9"/>
  <c r="AA137" i="9" s="1"/>
  <c r="Z138" i="9"/>
  <c r="AA138" i="9" s="1"/>
  <c r="Z139" i="9"/>
  <c r="AA139" i="9" s="1"/>
  <c r="Z140" i="9"/>
  <c r="AA140" i="9" s="1"/>
  <c r="Z141" i="9"/>
  <c r="AA141" i="9" s="1"/>
  <c r="Z142" i="9"/>
  <c r="AA142" i="9" s="1"/>
  <c r="Z143" i="9"/>
  <c r="AA143" i="9" s="1"/>
  <c r="Z144" i="9"/>
  <c r="AA144" i="9" s="1"/>
  <c r="Z145" i="9"/>
  <c r="AA145" i="9" s="1"/>
  <c r="Z146" i="9"/>
  <c r="AA146" i="9" s="1"/>
  <c r="Z147" i="9"/>
  <c r="AA147" i="9" s="1"/>
  <c r="Z148" i="9"/>
  <c r="AA148" i="9" s="1"/>
  <c r="Z149" i="9"/>
  <c r="AA149" i="9" s="1"/>
  <c r="Z150" i="9"/>
  <c r="AA150" i="9" s="1"/>
  <c r="Z151" i="9"/>
  <c r="AA151" i="9" s="1"/>
  <c r="Z152" i="9"/>
  <c r="AA152" i="9" s="1"/>
  <c r="Z153" i="9"/>
  <c r="AA153" i="9" s="1"/>
  <c r="Z154" i="9"/>
  <c r="AA154" i="9" s="1"/>
  <c r="Z155" i="9"/>
  <c r="AA155" i="9" s="1"/>
  <c r="Z156" i="9"/>
  <c r="AA156" i="9" s="1"/>
  <c r="Z157" i="9"/>
  <c r="AA157" i="9" s="1"/>
  <c r="Z158" i="9"/>
  <c r="AA158" i="9" s="1"/>
  <c r="Z159" i="9"/>
  <c r="AA159" i="9" s="1"/>
  <c r="Z160" i="9"/>
  <c r="AA160" i="9" s="1"/>
  <c r="Z161" i="9"/>
  <c r="AA161" i="9" s="1"/>
  <c r="Z162" i="9"/>
  <c r="AA162" i="9" s="1"/>
  <c r="Z163" i="9"/>
  <c r="AA163" i="9" s="1"/>
  <c r="Z164" i="9"/>
  <c r="AA164" i="9" s="1"/>
  <c r="Z165" i="9"/>
  <c r="AA165" i="9" s="1"/>
  <c r="Z166" i="9"/>
  <c r="AA166" i="9" s="1"/>
  <c r="Z167" i="9"/>
  <c r="AA167" i="9" s="1"/>
  <c r="Z168" i="9"/>
  <c r="AA168" i="9" s="1"/>
  <c r="Z169" i="9"/>
  <c r="AA169" i="9" s="1"/>
  <c r="Z170" i="9"/>
  <c r="AA170" i="9" s="1"/>
  <c r="Z171" i="9"/>
  <c r="AA171" i="9" s="1"/>
  <c r="Z172" i="9"/>
  <c r="AA172" i="9" s="1"/>
  <c r="Z173" i="9"/>
  <c r="AA173" i="9" s="1"/>
  <c r="Z174" i="9"/>
  <c r="AA174" i="9" s="1"/>
  <c r="Z175" i="9"/>
  <c r="AA175" i="9" s="1"/>
  <c r="Z176" i="9"/>
  <c r="AA176" i="9" s="1"/>
  <c r="Z177" i="9"/>
  <c r="AA177" i="9" s="1"/>
  <c r="Z178" i="9"/>
  <c r="AA178" i="9" s="1"/>
  <c r="Z179" i="9"/>
  <c r="AA179" i="9" s="1"/>
  <c r="Z180" i="9"/>
  <c r="AA180" i="9" s="1"/>
  <c r="Z181" i="9"/>
  <c r="AA181" i="9" s="1"/>
  <c r="Z182" i="9"/>
  <c r="AA182" i="9" s="1"/>
  <c r="Z183" i="9"/>
  <c r="AA183" i="9" s="1"/>
  <c r="Z184" i="9"/>
  <c r="AA184" i="9" s="1"/>
  <c r="Z185" i="9"/>
  <c r="AA185" i="9" s="1"/>
  <c r="Z186" i="9"/>
  <c r="AA186" i="9" s="1"/>
  <c r="Z187" i="9"/>
  <c r="AA187" i="9" s="1"/>
  <c r="Z188" i="9"/>
  <c r="AA188" i="9" s="1"/>
  <c r="Z189" i="9"/>
  <c r="AA189" i="9" s="1"/>
  <c r="Z190" i="9"/>
  <c r="AA190" i="9" s="1"/>
  <c r="Z191" i="9"/>
  <c r="AA191" i="9" s="1"/>
  <c r="Z192" i="9"/>
  <c r="AA192" i="9" s="1"/>
  <c r="Z193" i="9"/>
  <c r="AA193" i="9" s="1"/>
  <c r="Z194" i="9"/>
  <c r="AA194" i="9" s="1"/>
  <c r="Z195" i="9"/>
  <c r="AA195" i="9" s="1"/>
  <c r="Z196" i="9"/>
  <c r="AA196" i="9" s="1"/>
  <c r="Z197" i="9"/>
  <c r="AA197" i="9" s="1"/>
  <c r="Z198" i="9"/>
  <c r="AA198" i="9" s="1"/>
  <c r="Z199" i="9"/>
  <c r="AA199" i="9" s="1"/>
  <c r="Z200" i="9"/>
  <c r="AA200" i="9" s="1"/>
  <c r="Z201" i="9"/>
  <c r="AA201" i="9" s="1"/>
  <c r="Z202" i="9"/>
  <c r="AA202" i="9" s="1"/>
  <c r="Z203" i="9"/>
  <c r="AA203" i="9" s="1"/>
  <c r="Z204" i="9"/>
  <c r="AA204" i="9" s="1"/>
  <c r="Z205" i="9"/>
  <c r="AA205" i="9" s="1"/>
  <c r="Z206" i="9"/>
  <c r="AA206" i="9" s="1"/>
  <c r="Z207" i="9"/>
  <c r="AA207" i="9" s="1"/>
  <c r="Z208" i="9"/>
  <c r="AA208" i="9" s="1"/>
  <c r="Z209" i="9"/>
  <c r="AA209" i="9" s="1"/>
  <c r="Z210" i="9"/>
  <c r="AA210" i="9" s="1"/>
  <c r="Z211" i="9"/>
  <c r="AA211" i="9" s="1"/>
  <c r="Z212" i="9"/>
  <c r="AA212" i="9" s="1"/>
  <c r="Z213" i="9"/>
  <c r="AA213" i="9" s="1"/>
  <c r="Z214" i="9"/>
  <c r="AA214" i="9" s="1"/>
  <c r="Z215" i="9"/>
  <c r="AA215" i="9" s="1"/>
  <c r="Z216" i="9"/>
  <c r="AA216" i="9" s="1"/>
  <c r="Z217" i="9"/>
  <c r="AA217" i="9" s="1"/>
  <c r="Z218" i="9"/>
  <c r="AA218" i="9" s="1"/>
  <c r="Z219" i="9"/>
  <c r="AA219" i="9" s="1"/>
  <c r="Z220" i="9"/>
  <c r="AA220" i="9" s="1"/>
  <c r="Z221" i="9"/>
  <c r="AA221" i="9" s="1"/>
  <c r="Z222" i="9"/>
  <c r="AA222" i="9" s="1"/>
  <c r="Z223" i="9"/>
  <c r="AA223" i="9" s="1"/>
  <c r="Z224" i="9"/>
  <c r="AA224" i="9" s="1"/>
  <c r="Z225" i="9"/>
  <c r="AA225" i="9" s="1"/>
  <c r="Z226" i="9"/>
  <c r="AA226" i="9" s="1"/>
  <c r="Z227" i="9"/>
  <c r="AA227" i="9" s="1"/>
  <c r="Z228" i="9"/>
  <c r="AA228" i="9" s="1"/>
  <c r="Z229" i="9"/>
  <c r="AA229" i="9" s="1"/>
  <c r="Z230" i="9"/>
  <c r="AA230" i="9" s="1"/>
  <c r="Z231" i="9"/>
  <c r="AA231" i="9" s="1"/>
  <c r="Z232" i="9"/>
  <c r="AA232" i="9" s="1"/>
  <c r="Z233" i="9"/>
  <c r="AA233" i="9" s="1"/>
  <c r="Z234" i="9"/>
  <c r="AA234" i="9" s="1"/>
  <c r="Z235" i="9"/>
  <c r="AA235" i="9" s="1"/>
  <c r="Z236" i="9"/>
  <c r="AA236" i="9" s="1"/>
  <c r="Z237" i="9"/>
  <c r="AA237" i="9" s="1"/>
  <c r="Z238" i="9"/>
  <c r="AA238" i="9" s="1"/>
  <c r="Z239" i="9"/>
  <c r="AA239" i="9" s="1"/>
  <c r="Z240" i="9"/>
  <c r="AA240" i="9" s="1"/>
  <c r="Z241" i="9"/>
  <c r="AA241" i="9" s="1"/>
  <c r="Z242" i="9"/>
  <c r="AA242" i="9" s="1"/>
  <c r="Z243" i="9"/>
  <c r="AA243" i="9" s="1"/>
  <c r="Z244" i="9"/>
  <c r="AA244" i="9" s="1"/>
  <c r="Z245" i="9"/>
  <c r="AA245" i="9" s="1"/>
  <c r="Z246" i="9"/>
  <c r="AA246" i="9" s="1"/>
  <c r="Z247" i="9"/>
  <c r="AA247" i="9" s="1"/>
  <c r="Z248" i="9"/>
  <c r="AA248" i="9" s="1"/>
  <c r="Z249" i="9"/>
  <c r="AA249" i="9" s="1"/>
  <c r="Z250" i="9"/>
  <c r="AA250" i="9" s="1"/>
  <c r="Z251" i="9"/>
  <c r="AA251" i="9" s="1"/>
  <c r="Z252" i="9"/>
  <c r="AA252" i="9" s="1"/>
  <c r="Z253" i="9"/>
  <c r="AA253" i="9" s="1"/>
  <c r="Z254" i="9"/>
  <c r="AA254" i="9" s="1"/>
  <c r="Z255" i="9"/>
  <c r="AA255" i="9" s="1"/>
  <c r="Z256" i="9"/>
  <c r="AA256" i="9" s="1"/>
  <c r="Z257" i="9"/>
  <c r="AA257" i="9" s="1"/>
  <c r="Z258" i="9"/>
  <c r="AA258" i="9" s="1"/>
  <c r="Z259" i="9"/>
  <c r="AA259" i="9" s="1"/>
  <c r="Z260" i="9"/>
  <c r="AA260" i="9" s="1"/>
  <c r="Z261" i="9"/>
  <c r="AA261" i="9" s="1"/>
  <c r="Z262" i="9"/>
  <c r="AA262" i="9" s="1"/>
  <c r="Z263" i="9"/>
  <c r="AA263" i="9" s="1"/>
  <c r="Z264" i="9"/>
  <c r="AA264" i="9" s="1"/>
  <c r="Z265" i="9"/>
  <c r="AA265" i="9" s="1"/>
  <c r="Z266" i="9"/>
  <c r="AA266" i="9" s="1"/>
  <c r="Z267" i="9"/>
  <c r="AA267" i="9" s="1"/>
  <c r="Z268" i="9"/>
  <c r="AA268" i="9" s="1"/>
  <c r="Z269" i="9"/>
  <c r="AA269" i="9" s="1"/>
  <c r="Z270" i="9"/>
  <c r="AA270" i="9" s="1"/>
  <c r="Z271" i="9"/>
  <c r="AA271" i="9" s="1"/>
  <c r="Z272" i="9"/>
  <c r="AA272" i="9" s="1"/>
  <c r="Z273" i="9"/>
  <c r="AA273" i="9" s="1"/>
  <c r="Z274" i="9"/>
  <c r="AA274" i="9" s="1"/>
  <c r="Z275" i="9"/>
  <c r="AA275" i="9" s="1"/>
  <c r="Z276" i="9"/>
  <c r="AA276" i="9" s="1"/>
  <c r="Z277" i="9"/>
  <c r="AA277" i="9" s="1"/>
  <c r="Z278" i="9"/>
  <c r="AA278" i="9" s="1"/>
  <c r="Z279" i="9"/>
  <c r="AA279" i="9" s="1"/>
  <c r="Z280" i="9"/>
  <c r="AA280" i="9" s="1"/>
  <c r="Z281" i="9"/>
  <c r="AA281" i="9" s="1"/>
  <c r="Z282" i="9"/>
  <c r="AA282" i="9" s="1"/>
  <c r="Z283" i="9"/>
  <c r="AA283" i="9" s="1"/>
  <c r="Z284" i="9"/>
  <c r="AA284" i="9" s="1"/>
  <c r="Z285" i="9"/>
  <c r="AA285" i="9" s="1"/>
  <c r="Z286" i="9"/>
  <c r="AA286" i="9" s="1"/>
  <c r="Z287" i="9"/>
  <c r="AA287" i="9" s="1"/>
  <c r="Z288" i="9"/>
  <c r="AA288" i="9" s="1"/>
  <c r="Z289" i="9"/>
  <c r="AA289" i="9" s="1"/>
  <c r="Z290" i="9"/>
  <c r="AA290" i="9" s="1"/>
  <c r="Z291" i="9"/>
  <c r="AA291" i="9" s="1"/>
  <c r="Z292" i="9"/>
  <c r="AA292" i="9" s="1"/>
  <c r="Z293" i="9"/>
  <c r="AA293" i="9" s="1"/>
  <c r="Z294" i="9"/>
  <c r="AA294" i="9" s="1"/>
  <c r="Z295" i="9"/>
  <c r="AA295" i="9" s="1"/>
  <c r="Z296" i="9"/>
  <c r="AA296" i="9" s="1"/>
  <c r="Z297" i="9"/>
  <c r="AA297" i="9" s="1"/>
  <c r="Z298" i="9"/>
  <c r="AA298" i="9" s="1"/>
  <c r="Z299" i="9"/>
  <c r="AA299" i="9" s="1"/>
  <c r="Z300" i="9"/>
  <c r="AA300" i="9" s="1"/>
  <c r="Z301" i="9"/>
  <c r="AA301" i="9" s="1"/>
  <c r="Z302" i="9"/>
  <c r="AA302" i="9" s="1"/>
  <c r="Z303" i="9"/>
  <c r="AA303" i="9" s="1"/>
  <c r="Z304" i="9"/>
  <c r="AA304" i="9" s="1"/>
  <c r="Z305" i="9"/>
  <c r="AA305" i="9" s="1"/>
  <c r="Z306" i="9"/>
  <c r="AA306" i="9" s="1"/>
  <c r="Z307" i="9"/>
  <c r="AA307" i="9" s="1"/>
  <c r="Z308" i="9"/>
  <c r="AA308" i="9" s="1"/>
  <c r="Z309" i="9"/>
  <c r="AA309" i="9" s="1"/>
  <c r="Z310" i="9"/>
  <c r="AA310" i="9" s="1"/>
  <c r="Z311" i="9"/>
  <c r="AA311" i="9" s="1"/>
  <c r="Z312" i="9"/>
  <c r="AA312" i="9" s="1"/>
  <c r="Z313" i="9"/>
  <c r="AA313" i="9" s="1"/>
  <c r="Z314" i="9"/>
  <c r="AA314" i="9" s="1"/>
  <c r="Z315" i="9"/>
  <c r="AA315" i="9" s="1"/>
  <c r="Z316" i="9"/>
  <c r="AA316" i="9" s="1"/>
  <c r="Z317" i="9"/>
  <c r="AA317" i="9" s="1"/>
  <c r="Z318" i="9"/>
  <c r="AA318" i="9" s="1"/>
  <c r="Z319" i="9"/>
  <c r="AA319" i="9" s="1"/>
  <c r="Z320" i="9"/>
  <c r="AA320" i="9" s="1"/>
  <c r="Z321" i="9"/>
  <c r="AA321" i="9" s="1"/>
  <c r="Z322" i="9"/>
  <c r="AA322" i="9" s="1"/>
  <c r="Z323" i="9"/>
  <c r="AA323" i="9" s="1"/>
  <c r="Z324" i="9"/>
  <c r="AA324" i="9" s="1"/>
  <c r="Z325" i="9"/>
  <c r="AA325" i="9" s="1"/>
  <c r="Z326" i="9"/>
  <c r="AA326" i="9" s="1"/>
  <c r="Z327" i="9"/>
  <c r="AA327" i="9" s="1"/>
  <c r="Z328" i="9"/>
  <c r="AA328" i="9" s="1"/>
  <c r="Z329" i="9"/>
  <c r="AA329" i="9" s="1"/>
  <c r="Z330" i="9"/>
  <c r="AA330" i="9" s="1"/>
  <c r="Z331" i="9"/>
  <c r="AA331" i="9" s="1"/>
  <c r="Z332" i="9"/>
  <c r="AA332" i="9" s="1"/>
  <c r="Z333" i="9"/>
  <c r="AA333" i="9" s="1"/>
  <c r="Z334" i="9"/>
  <c r="AA334" i="9" s="1"/>
  <c r="Z335" i="9"/>
  <c r="AA335" i="9" s="1"/>
  <c r="Z336" i="9"/>
  <c r="AA336" i="9" s="1"/>
  <c r="Z337" i="9"/>
  <c r="AA337" i="9" s="1"/>
  <c r="Z338" i="9"/>
  <c r="AA338" i="9" s="1"/>
  <c r="Z339" i="9"/>
  <c r="AA339" i="9" s="1"/>
  <c r="Z340" i="9"/>
  <c r="AA340" i="9" s="1"/>
  <c r="Z341" i="9"/>
  <c r="AA341" i="9" s="1"/>
  <c r="Z342" i="9"/>
  <c r="AA342" i="9" s="1"/>
  <c r="Z343" i="9"/>
  <c r="AA343" i="9" s="1"/>
  <c r="Z344" i="9"/>
  <c r="AA344" i="9" s="1"/>
  <c r="Z345" i="9"/>
  <c r="AA345" i="9" s="1"/>
  <c r="Z346" i="9"/>
  <c r="AA346" i="9" s="1"/>
  <c r="Z347" i="9"/>
  <c r="AA347" i="9" s="1"/>
  <c r="Z348" i="9"/>
  <c r="AA348" i="9" s="1"/>
  <c r="Z349" i="9"/>
  <c r="AA349" i="9" s="1"/>
  <c r="Z350" i="9"/>
  <c r="AA350" i="9" s="1"/>
  <c r="Z351" i="9"/>
  <c r="AA351" i="9" s="1"/>
  <c r="Z352" i="9"/>
  <c r="AA352" i="9" s="1"/>
  <c r="Z353" i="9"/>
  <c r="AA353" i="9" s="1"/>
  <c r="Z354" i="9"/>
  <c r="AA354" i="9" s="1"/>
  <c r="Z355" i="9"/>
  <c r="AA355" i="9" s="1"/>
  <c r="Z356" i="9"/>
  <c r="AA356" i="9" s="1"/>
  <c r="Z357" i="9"/>
  <c r="AA357" i="9" s="1"/>
  <c r="Z358" i="9"/>
  <c r="AA358" i="9" s="1"/>
  <c r="Z359" i="9"/>
  <c r="AA359" i="9" s="1"/>
  <c r="Z360" i="9"/>
  <c r="AA360" i="9" s="1"/>
  <c r="Z361" i="9"/>
  <c r="AA361" i="9" s="1"/>
  <c r="Z362" i="9"/>
  <c r="AA362" i="9" s="1"/>
  <c r="Z363" i="9"/>
  <c r="AA363" i="9" s="1"/>
  <c r="Z364" i="9"/>
  <c r="AA364" i="9" s="1"/>
  <c r="Z365" i="9"/>
  <c r="AA365" i="9" s="1"/>
  <c r="Z366" i="9"/>
  <c r="AA366" i="9" s="1"/>
  <c r="Z367" i="9"/>
  <c r="AA367" i="9" s="1"/>
  <c r="Z368" i="9"/>
  <c r="AA368" i="9" s="1"/>
  <c r="Z369" i="9"/>
  <c r="AA369" i="9" s="1"/>
  <c r="Z370" i="9"/>
  <c r="AA370" i="9" s="1"/>
  <c r="Z371" i="9"/>
  <c r="AA371" i="9" s="1"/>
  <c r="Z372" i="9"/>
  <c r="AA372" i="9" s="1"/>
  <c r="Z373" i="9"/>
  <c r="AA373" i="9" s="1"/>
  <c r="Z374" i="9"/>
  <c r="AA374" i="9" s="1"/>
  <c r="Z375" i="9"/>
  <c r="AA375" i="9" s="1"/>
  <c r="Z376" i="9"/>
  <c r="AA376" i="9" s="1"/>
  <c r="Z377" i="9"/>
  <c r="AA377" i="9" s="1"/>
  <c r="Z378" i="9"/>
  <c r="AA378" i="9" s="1"/>
  <c r="Z379" i="9"/>
  <c r="AA379" i="9" s="1"/>
  <c r="Z380" i="9"/>
  <c r="AA380" i="9" s="1"/>
  <c r="Z381" i="9"/>
  <c r="AA381" i="9" s="1"/>
  <c r="Z382" i="9"/>
  <c r="AA382" i="9" s="1"/>
  <c r="Z383" i="9"/>
  <c r="AA383" i="9" s="1"/>
  <c r="Z384" i="9"/>
  <c r="AA384" i="9" s="1"/>
  <c r="Z385" i="9"/>
  <c r="AA385" i="9" s="1"/>
  <c r="Z386" i="9"/>
  <c r="AA386" i="9" s="1"/>
  <c r="Z387" i="9"/>
  <c r="AA387" i="9" s="1"/>
  <c r="Z388" i="9"/>
  <c r="AA388" i="9" s="1"/>
  <c r="Z389" i="9"/>
  <c r="AA389" i="9" s="1"/>
  <c r="Z390" i="9"/>
  <c r="AA390" i="9" s="1"/>
  <c r="Z391" i="9"/>
  <c r="AA391" i="9" s="1"/>
  <c r="Z392" i="9"/>
  <c r="AA392" i="9" s="1"/>
  <c r="Z393" i="9"/>
  <c r="AA393" i="9" s="1"/>
  <c r="Z394" i="9"/>
  <c r="AA394" i="9" s="1"/>
  <c r="Z395" i="9"/>
  <c r="AA395" i="9" s="1"/>
  <c r="Z396" i="9"/>
  <c r="AA396" i="9" s="1"/>
  <c r="Z397" i="9"/>
  <c r="AA397" i="9" s="1"/>
  <c r="Z398" i="9"/>
  <c r="AA398" i="9" s="1"/>
  <c r="Z399" i="9"/>
  <c r="AA399" i="9" s="1"/>
  <c r="Z400" i="9"/>
  <c r="AA400" i="9" s="1"/>
  <c r="Z401" i="9"/>
  <c r="AA401" i="9" s="1"/>
  <c r="Z402" i="9"/>
  <c r="AA402" i="9" s="1"/>
  <c r="Z403" i="9"/>
  <c r="AA403" i="9" s="1"/>
  <c r="Z404" i="9"/>
  <c r="AA404" i="9" s="1"/>
  <c r="Z405" i="9"/>
  <c r="AA405" i="9" s="1"/>
  <c r="Z406" i="9"/>
  <c r="AA406" i="9" s="1"/>
  <c r="Z407" i="9"/>
  <c r="AA407" i="9" s="1"/>
  <c r="Z408" i="9"/>
  <c r="AA408" i="9" s="1"/>
  <c r="Z409" i="9"/>
  <c r="AA409" i="9" s="1"/>
  <c r="Z410" i="9"/>
  <c r="AA410" i="9" s="1"/>
  <c r="Z411" i="9"/>
  <c r="AA411" i="9" s="1"/>
  <c r="Z412" i="9"/>
  <c r="AA412" i="9" s="1"/>
  <c r="Z413" i="9"/>
  <c r="AA413" i="9" s="1"/>
  <c r="Z414" i="9"/>
  <c r="AA414" i="9" s="1"/>
  <c r="Z415" i="9"/>
  <c r="AA415" i="9" s="1"/>
  <c r="Z416" i="9"/>
  <c r="AA416" i="9" s="1"/>
  <c r="Z417" i="9"/>
  <c r="AA417" i="9" s="1"/>
  <c r="Z418" i="9"/>
  <c r="AA418" i="9" s="1"/>
  <c r="Z419" i="9"/>
  <c r="AA419" i="9" s="1"/>
  <c r="Z420" i="9"/>
  <c r="AA420" i="9" s="1"/>
  <c r="Z421" i="9"/>
  <c r="AA421" i="9" s="1"/>
  <c r="Z422" i="9"/>
  <c r="AA422" i="9" s="1"/>
  <c r="Z423" i="9"/>
  <c r="AA423" i="9" s="1"/>
  <c r="Z424" i="9"/>
  <c r="AA424" i="9" s="1"/>
  <c r="Z425" i="9"/>
  <c r="AA425" i="9" s="1"/>
  <c r="Z426" i="9"/>
  <c r="AA426" i="9" s="1"/>
  <c r="Z427" i="9"/>
  <c r="AA427" i="9" s="1"/>
  <c r="Z428" i="9"/>
  <c r="AA428" i="9" s="1"/>
  <c r="Z429" i="9"/>
  <c r="AA429" i="9" s="1"/>
  <c r="Z430" i="9"/>
  <c r="AA430" i="9" s="1"/>
  <c r="Z431" i="9"/>
  <c r="AA431" i="9" s="1"/>
  <c r="Z432" i="9"/>
  <c r="AA432" i="9" s="1"/>
  <c r="Z433" i="9"/>
  <c r="AA433" i="9" s="1"/>
  <c r="Z434" i="9"/>
  <c r="AA434" i="9" s="1"/>
  <c r="Z435" i="9"/>
  <c r="AA435" i="9" s="1"/>
  <c r="Z436" i="9"/>
  <c r="AA436" i="9" s="1"/>
  <c r="Z437" i="9"/>
  <c r="AA437" i="9" s="1"/>
  <c r="Z438" i="9"/>
  <c r="AA438" i="9" s="1"/>
  <c r="Z439" i="9"/>
  <c r="AA439" i="9" s="1"/>
  <c r="Z440" i="9"/>
  <c r="AA440" i="9" s="1"/>
  <c r="Z441" i="9"/>
  <c r="AA441" i="9" s="1"/>
  <c r="Z442" i="9"/>
  <c r="AA442" i="9" s="1"/>
  <c r="Z443" i="9"/>
  <c r="AA443" i="9" s="1"/>
  <c r="Z444" i="9"/>
  <c r="AA444" i="9" s="1"/>
  <c r="Z445" i="9"/>
  <c r="AA445" i="9" s="1"/>
  <c r="Z446" i="9"/>
  <c r="AA446" i="9" s="1"/>
  <c r="Z447" i="9"/>
  <c r="AA447" i="9" s="1"/>
  <c r="Z448" i="9"/>
  <c r="AA448" i="9" s="1"/>
  <c r="Z449" i="9"/>
  <c r="AA449" i="9" s="1"/>
  <c r="Z450" i="9"/>
  <c r="AA450" i="9" s="1"/>
  <c r="Z451" i="9"/>
  <c r="AA451" i="9" s="1"/>
  <c r="Z452" i="9"/>
  <c r="AA452" i="9" s="1"/>
  <c r="Z453" i="9"/>
  <c r="AA453" i="9" s="1"/>
  <c r="Z454" i="9"/>
  <c r="AA454" i="9" s="1"/>
  <c r="Z455" i="9"/>
  <c r="AA455" i="9" s="1"/>
  <c r="Z456" i="9"/>
  <c r="AA456" i="9" s="1"/>
  <c r="Z457" i="9"/>
  <c r="AA457" i="9" s="1"/>
  <c r="Z458" i="9"/>
  <c r="AA458" i="9" s="1"/>
  <c r="Z459" i="9"/>
  <c r="AA459" i="9" s="1"/>
  <c r="Z460" i="9"/>
  <c r="AA460" i="9" s="1"/>
  <c r="Z461" i="9"/>
  <c r="AA461" i="9" s="1"/>
  <c r="Z462" i="9"/>
  <c r="AA462" i="9" s="1"/>
  <c r="Z463" i="9"/>
  <c r="AA463" i="9" s="1"/>
  <c r="Z464" i="9"/>
  <c r="AA464" i="9" s="1"/>
  <c r="Z465" i="9"/>
  <c r="AA465" i="9" s="1"/>
  <c r="Z466" i="9"/>
  <c r="AA466" i="9" s="1"/>
  <c r="Z467" i="9"/>
  <c r="AA467" i="9" s="1"/>
  <c r="Z468" i="9"/>
  <c r="AA468" i="9" s="1"/>
  <c r="Z469" i="9"/>
  <c r="AA469" i="9" s="1"/>
  <c r="Z470" i="9"/>
  <c r="AA470" i="9" s="1"/>
  <c r="Z471" i="9"/>
  <c r="AA471" i="9" s="1"/>
  <c r="Z472" i="9"/>
  <c r="AA472" i="9" s="1"/>
  <c r="Z473" i="9"/>
  <c r="AA473" i="9" s="1"/>
  <c r="Z474" i="9"/>
  <c r="AA474" i="9" s="1"/>
  <c r="Z475" i="9"/>
  <c r="AA475" i="9" s="1"/>
  <c r="Z476" i="9"/>
  <c r="AA476" i="9" s="1"/>
  <c r="Z477" i="9"/>
  <c r="AA477" i="9" s="1"/>
  <c r="Z478" i="9"/>
  <c r="AA478" i="9" s="1"/>
  <c r="Z479" i="9"/>
  <c r="AA479" i="9" s="1"/>
  <c r="Z480" i="9"/>
  <c r="AA480" i="9" s="1"/>
  <c r="Z481" i="9"/>
  <c r="AA481" i="9" s="1"/>
  <c r="Z482" i="9"/>
  <c r="AA482" i="9" s="1"/>
  <c r="Z483" i="9"/>
  <c r="AA483" i="9" s="1"/>
  <c r="Z484" i="9"/>
  <c r="AA484" i="9" s="1"/>
  <c r="Z485" i="9"/>
  <c r="AA485" i="9" s="1"/>
  <c r="Z486" i="9"/>
  <c r="AA486" i="9" s="1"/>
  <c r="Z487" i="9"/>
  <c r="AA487" i="9" s="1"/>
  <c r="Z488" i="9"/>
  <c r="AA488" i="9" s="1"/>
  <c r="Z489" i="9"/>
  <c r="AA489" i="9" s="1"/>
  <c r="Z490" i="9"/>
  <c r="AA490" i="9" s="1"/>
  <c r="Z491" i="9"/>
  <c r="AA491" i="9" s="1"/>
  <c r="Z492" i="9"/>
  <c r="AA492" i="9" s="1"/>
  <c r="Z493" i="9"/>
  <c r="AA493" i="9" s="1"/>
  <c r="Z494" i="9"/>
  <c r="AA494" i="9" s="1"/>
  <c r="Z495" i="9"/>
  <c r="AA495" i="9" s="1"/>
  <c r="Z496" i="9"/>
  <c r="AA496" i="9" s="1"/>
  <c r="Z497" i="9"/>
  <c r="AA497" i="9" s="1"/>
  <c r="Z498" i="9"/>
  <c r="AA498" i="9" s="1"/>
  <c r="Z499" i="9"/>
  <c r="AA499" i="9" s="1"/>
  <c r="Z500" i="9"/>
  <c r="AA500" i="9" s="1"/>
  <c r="Z501" i="9"/>
  <c r="AA501" i="9" s="1"/>
  <c r="Z502" i="9"/>
  <c r="AA502" i="9" s="1"/>
  <c r="Z503" i="9"/>
  <c r="AA503" i="9" s="1"/>
  <c r="Z504" i="9"/>
  <c r="AA504" i="9" s="1"/>
  <c r="Z505" i="9"/>
  <c r="AA505" i="9" s="1"/>
  <c r="Z506" i="9"/>
  <c r="AA506" i="9" s="1"/>
  <c r="Z507" i="9"/>
  <c r="AA507" i="9" s="1"/>
  <c r="Z508" i="9"/>
  <c r="AA508" i="9" s="1"/>
  <c r="Z509" i="9"/>
  <c r="AA509" i="9" s="1"/>
  <c r="Z510" i="9"/>
  <c r="AA510" i="9" s="1"/>
  <c r="Z511" i="9"/>
  <c r="AA511" i="9" s="1"/>
  <c r="Z512" i="9"/>
  <c r="AA512" i="9" s="1"/>
  <c r="Z513" i="9"/>
  <c r="AA513" i="9" s="1"/>
  <c r="Z514" i="9"/>
  <c r="AA514" i="9" s="1"/>
  <c r="Z515" i="9"/>
  <c r="AA515" i="9" s="1"/>
  <c r="Z516" i="9"/>
  <c r="AA516" i="9" s="1"/>
  <c r="Z517" i="9"/>
  <c r="AA517" i="9" s="1"/>
  <c r="Z518" i="9"/>
  <c r="AA518" i="9" s="1"/>
  <c r="Z519" i="9"/>
  <c r="AA519" i="9" s="1"/>
  <c r="Z520" i="9"/>
  <c r="AA520" i="9" s="1"/>
  <c r="Z521" i="9"/>
  <c r="AA521" i="9" s="1"/>
  <c r="Z522" i="9"/>
  <c r="AA522" i="9" s="1"/>
  <c r="Z523" i="9"/>
  <c r="AA523" i="9" s="1"/>
  <c r="Z524" i="9"/>
  <c r="AA524" i="9" s="1"/>
  <c r="Z525" i="9"/>
  <c r="AA525" i="9" s="1"/>
  <c r="Z526" i="9"/>
  <c r="AA526" i="9" s="1"/>
  <c r="Z527" i="9"/>
  <c r="AA527" i="9" s="1"/>
  <c r="Z528" i="9"/>
  <c r="AA528" i="9" s="1"/>
  <c r="Z529" i="9"/>
  <c r="AA529" i="9" s="1"/>
  <c r="Z530" i="9"/>
  <c r="AA530" i="9" s="1"/>
  <c r="Z531" i="9"/>
  <c r="AA531" i="9" s="1"/>
  <c r="Z532" i="9"/>
  <c r="AA532" i="9" s="1"/>
  <c r="Z533" i="9"/>
  <c r="AA533" i="9" s="1"/>
  <c r="Z534" i="9"/>
  <c r="AA534" i="9" s="1"/>
  <c r="Z535" i="9"/>
  <c r="AA535" i="9" s="1"/>
  <c r="Z536" i="9"/>
  <c r="AA536" i="9" s="1"/>
  <c r="Z537" i="9"/>
  <c r="AA537" i="9" s="1"/>
  <c r="Z538" i="9"/>
  <c r="AA538" i="9" s="1"/>
  <c r="Z539" i="9"/>
  <c r="AA539" i="9" s="1"/>
  <c r="Z540" i="9"/>
  <c r="AA540" i="9" s="1"/>
  <c r="Z541" i="9"/>
  <c r="AA541" i="9" s="1"/>
  <c r="Z542" i="9"/>
  <c r="AA542" i="9" s="1"/>
  <c r="Z543" i="9"/>
  <c r="AA543" i="9" s="1"/>
  <c r="Z544" i="9"/>
  <c r="AA544" i="9" s="1"/>
  <c r="Z545" i="9"/>
  <c r="AA545" i="9" s="1"/>
  <c r="Z546" i="9"/>
  <c r="AA546" i="9" s="1"/>
  <c r="Z547" i="9"/>
  <c r="AA547" i="9" s="1"/>
  <c r="Z548" i="9"/>
  <c r="AA548" i="9" s="1"/>
  <c r="Z549" i="9"/>
  <c r="AA549" i="9" s="1"/>
  <c r="Z550" i="9"/>
  <c r="AA550" i="9" s="1"/>
  <c r="Z551" i="9"/>
  <c r="AA551" i="9" s="1"/>
  <c r="Z552" i="9"/>
  <c r="AA552" i="9" s="1"/>
  <c r="Z553" i="9"/>
  <c r="AA553" i="9" s="1"/>
  <c r="Z554" i="9"/>
  <c r="AA554" i="9" s="1"/>
  <c r="Z555" i="9"/>
  <c r="AA555" i="9" s="1"/>
  <c r="Z556" i="9"/>
  <c r="AA556" i="9" s="1"/>
  <c r="Z557" i="9"/>
  <c r="AA557" i="9" s="1"/>
  <c r="Z558" i="9"/>
  <c r="AA558" i="9" s="1"/>
  <c r="Z559" i="9"/>
  <c r="AA559" i="9" s="1"/>
  <c r="Z560" i="9"/>
  <c r="AA560" i="9" s="1"/>
  <c r="Z561" i="9"/>
  <c r="AA561" i="9" s="1"/>
  <c r="Z562" i="9"/>
  <c r="AA562" i="9" s="1"/>
  <c r="Z563" i="9"/>
  <c r="AA563" i="9" s="1"/>
  <c r="Z564" i="9"/>
  <c r="AA564" i="9" s="1"/>
  <c r="Z565" i="9"/>
  <c r="AA565" i="9" s="1"/>
  <c r="Z566" i="9"/>
  <c r="AA566" i="9" s="1"/>
  <c r="Z567" i="9"/>
  <c r="AA567" i="9" s="1"/>
  <c r="Z568" i="9"/>
  <c r="AA568" i="9" s="1"/>
  <c r="Z569" i="9"/>
  <c r="AA569" i="9" s="1"/>
  <c r="Z570" i="9"/>
  <c r="AA570" i="9" s="1"/>
  <c r="Z571" i="9"/>
  <c r="AA571" i="9" s="1"/>
  <c r="Z572" i="9"/>
  <c r="AA572" i="9" s="1"/>
  <c r="Z573" i="9"/>
  <c r="AA573" i="9" s="1"/>
  <c r="Z574" i="9"/>
  <c r="AA574" i="9" s="1"/>
  <c r="Z575" i="9"/>
  <c r="AA575" i="9" s="1"/>
  <c r="Z576" i="9"/>
  <c r="AA576" i="9" s="1"/>
  <c r="Z577" i="9"/>
  <c r="AA577" i="9" s="1"/>
  <c r="Z578" i="9"/>
  <c r="AA578" i="9" s="1"/>
  <c r="Z579" i="9"/>
  <c r="AA579" i="9" s="1"/>
  <c r="Z580" i="9"/>
  <c r="AA580" i="9" s="1"/>
  <c r="Z581" i="9"/>
  <c r="AA581" i="9" s="1"/>
  <c r="Z582" i="9"/>
  <c r="AA582" i="9" s="1"/>
  <c r="Z583" i="9"/>
  <c r="AA583" i="9" s="1"/>
  <c r="Z584" i="9"/>
  <c r="AA584" i="9" s="1"/>
  <c r="Z585" i="9"/>
  <c r="AA585" i="9" s="1"/>
  <c r="Z586" i="9"/>
  <c r="AA586" i="9" s="1"/>
  <c r="Z587" i="9"/>
  <c r="AA587" i="9" s="1"/>
  <c r="Z588" i="9"/>
  <c r="AA588" i="9" s="1"/>
  <c r="Z589" i="9"/>
  <c r="AA589" i="9" s="1"/>
  <c r="Z590" i="9"/>
  <c r="AA590" i="9" s="1"/>
  <c r="Z591" i="9"/>
  <c r="AA591" i="9" s="1"/>
  <c r="Z592" i="9"/>
  <c r="AA592" i="9" s="1"/>
  <c r="Z593" i="9"/>
  <c r="AA593" i="9" s="1"/>
  <c r="Z594" i="9"/>
  <c r="AA594" i="9" s="1"/>
  <c r="Z595" i="9"/>
  <c r="AA595" i="9" s="1"/>
  <c r="Z596" i="9"/>
  <c r="AA596" i="9" s="1"/>
  <c r="Z597" i="9"/>
  <c r="AA597" i="9" s="1"/>
  <c r="Z598" i="9"/>
  <c r="AA598" i="9" s="1"/>
  <c r="Z599" i="9"/>
  <c r="AA599" i="9" s="1"/>
  <c r="Z600" i="9"/>
  <c r="AA600" i="9" s="1"/>
  <c r="Z601" i="9"/>
  <c r="AA601" i="9" s="1"/>
  <c r="Z602" i="9"/>
  <c r="AA602" i="9" s="1"/>
  <c r="Z603" i="9"/>
  <c r="AA603" i="9" s="1"/>
  <c r="Z604" i="9"/>
  <c r="AA604" i="9" s="1"/>
  <c r="Z605" i="9"/>
  <c r="AA605" i="9" s="1"/>
  <c r="Z606" i="9"/>
  <c r="AA606" i="9" s="1"/>
  <c r="Z607" i="9"/>
  <c r="AA607" i="9" s="1"/>
  <c r="Z608" i="9"/>
  <c r="AA608" i="9" s="1"/>
  <c r="Z609" i="9"/>
  <c r="AA609" i="9" s="1"/>
  <c r="Z610" i="9"/>
  <c r="AA610" i="9" s="1"/>
  <c r="Z611" i="9"/>
  <c r="AA611" i="9" s="1"/>
  <c r="Z612" i="9"/>
  <c r="AA612" i="9" s="1"/>
  <c r="Z613" i="9"/>
  <c r="AA613" i="9" s="1"/>
  <c r="Z614" i="9"/>
  <c r="AA614" i="9" s="1"/>
  <c r="Z615" i="9"/>
  <c r="AA615" i="9" s="1"/>
  <c r="Z616" i="9"/>
  <c r="AA616" i="9" s="1"/>
  <c r="Z617" i="9"/>
  <c r="AA617" i="9" s="1"/>
  <c r="Z618" i="9"/>
  <c r="AA618" i="9" s="1"/>
  <c r="Z619" i="9"/>
  <c r="AA619" i="9" s="1"/>
  <c r="Z620" i="9"/>
  <c r="AA620" i="9" s="1"/>
  <c r="Z621" i="9"/>
  <c r="AA621" i="9" s="1"/>
  <c r="Z622" i="9"/>
  <c r="AA622" i="9" s="1"/>
  <c r="Z623" i="9"/>
  <c r="AA623" i="9" s="1"/>
  <c r="Z624" i="9"/>
  <c r="AA624" i="9" s="1"/>
  <c r="Z625" i="9"/>
  <c r="AA625" i="9" s="1"/>
  <c r="Z626" i="9"/>
  <c r="AA626" i="9" s="1"/>
  <c r="Z627" i="9"/>
  <c r="AA627" i="9" s="1"/>
  <c r="Z628" i="9"/>
  <c r="AA628" i="9" s="1"/>
  <c r="Z629" i="9"/>
  <c r="AA629" i="9" s="1"/>
  <c r="Z630" i="9"/>
  <c r="AA630" i="9" s="1"/>
  <c r="Z631" i="9"/>
  <c r="AA631" i="9" s="1"/>
  <c r="Z632" i="9"/>
  <c r="AA632" i="9" s="1"/>
  <c r="Z633" i="9"/>
  <c r="AA633" i="9" s="1"/>
  <c r="Z634" i="9"/>
  <c r="AA634" i="9" s="1"/>
  <c r="Z635" i="9"/>
  <c r="AA635" i="9" s="1"/>
  <c r="Z636" i="9"/>
  <c r="AA636" i="9" s="1"/>
  <c r="Z637" i="9"/>
  <c r="AA637" i="9" s="1"/>
  <c r="Z638" i="9"/>
  <c r="AA638" i="9" s="1"/>
  <c r="Z639" i="9"/>
  <c r="AA639" i="9" s="1"/>
  <c r="Z640" i="9"/>
  <c r="AA640" i="9" s="1"/>
  <c r="Z641" i="9"/>
  <c r="AA641" i="9" s="1"/>
  <c r="Z642" i="9"/>
  <c r="AA642" i="9" s="1"/>
  <c r="Z643" i="9"/>
  <c r="AA643" i="9" s="1"/>
  <c r="Z644" i="9"/>
  <c r="AA644" i="9" s="1"/>
  <c r="Z645" i="9"/>
  <c r="AA645" i="9" s="1"/>
  <c r="Z646" i="9"/>
  <c r="AA646" i="9" s="1"/>
  <c r="Z647" i="9"/>
  <c r="AA647" i="9" s="1"/>
  <c r="Z648" i="9"/>
  <c r="AA648" i="9" s="1"/>
  <c r="Z649" i="9"/>
  <c r="AA649" i="9" s="1"/>
  <c r="Z650" i="9"/>
  <c r="AA650" i="9" s="1"/>
  <c r="Z651" i="9"/>
  <c r="AA651" i="9" s="1"/>
  <c r="Z652" i="9"/>
  <c r="AA652" i="9" s="1"/>
  <c r="Z653" i="9"/>
  <c r="AA653" i="9" s="1"/>
  <c r="Z654" i="9"/>
  <c r="AA654" i="9" s="1"/>
  <c r="Z655" i="9"/>
  <c r="AA655" i="9" s="1"/>
  <c r="Z656" i="9"/>
  <c r="AA656" i="9" s="1"/>
  <c r="Z657" i="9"/>
  <c r="AA657" i="9" s="1"/>
  <c r="Z658" i="9"/>
  <c r="AA658" i="9" s="1"/>
  <c r="Z659" i="9"/>
  <c r="AA659" i="9" s="1"/>
  <c r="Z660" i="9"/>
  <c r="AA660" i="9" s="1"/>
  <c r="Z661" i="9"/>
  <c r="AA661" i="9" s="1"/>
  <c r="Z662" i="9"/>
  <c r="AA662" i="9" s="1"/>
  <c r="Z663" i="9"/>
  <c r="AA663" i="9" s="1"/>
  <c r="Z664" i="9"/>
  <c r="AA664" i="9" s="1"/>
  <c r="Z665" i="9"/>
  <c r="AA665" i="9" s="1"/>
  <c r="Z666" i="9"/>
  <c r="AA666" i="9" s="1"/>
  <c r="Z667" i="9"/>
  <c r="AA667" i="9" s="1"/>
  <c r="Z668" i="9"/>
  <c r="AA668" i="9" s="1"/>
  <c r="Z669" i="9"/>
  <c r="AA669" i="9" s="1"/>
  <c r="Z670" i="9"/>
  <c r="AA670" i="9" s="1"/>
  <c r="Z671" i="9"/>
  <c r="AA671" i="9" s="1"/>
  <c r="Z672" i="9"/>
  <c r="AA672" i="9" s="1"/>
  <c r="Z673" i="9"/>
  <c r="AA673" i="9" s="1"/>
  <c r="Z674" i="9"/>
  <c r="AA674" i="9" s="1"/>
  <c r="Z675" i="9"/>
  <c r="AA675" i="9" s="1"/>
  <c r="Z676" i="9"/>
  <c r="AA676" i="9" s="1"/>
  <c r="Z677" i="9"/>
  <c r="AA677" i="9" s="1"/>
  <c r="Z678" i="9"/>
  <c r="AA678" i="9" s="1"/>
  <c r="Z679" i="9"/>
  <c r="AA679" i="9" s="1"/>
  <c r="Z680" i="9"/>
  <c r="AA680" i="9" s="1"/>
  <c r="Z681" i="9"/>
  <c r="AA681" i="9" s="1"/>
  <c r="Z682" i="9"/>
  <c r="AA682" i="9" s="1"/>
  <c r="Z683" i="9"/>
  <c r="AA683" i="9" s="1"/>
  <c r="Z684" i="9"/>
  <c r="AA684" i="9" s="1"/>
  <c r="Z685" i="9"/>
  <c r="AA685" i="9" s="1"/>
  <c r="Z686" i="9"/>
  <c r="AA686" i="9" s="1"/>
  <c r="Z687" i="9"/>
  <c r="AA687" i="9" s="1"/>
  <c r="Z688" i="9"/>
  <c r="AA688" i="9" s="1"/>
  <c r="Z689" i="9"/>
  <c r="AA689" i="9" s="1"/>
  <c r="Z690" i="9"/>
  <c r="AA690" i="9" s="1"/>
  <c r="Z691" i="9"/>
  <c r="AA691" i="9" s="1"/>
  <c r="Z692" i="9"/>
  <c r="AA692" i="9" s="1"/>
  <c r="Z693" i="9"/>
  <c r="AA693" i="9" s="1"/>
  <c r="Z694" i="9"/>
  <c r="AA694" i="9" s="1"/>
  <c r="Z695" i="9"/>
  <c r="AA695" i="9" s="1"/>
  <c r="Z696" i="9"/>
  <c r="AA696" i="9" s="1"/>
  <c r="Z697" i="9"/>
  <c r="AA697" i="9" s="1"/>
  <c r="Z698" i="9"/>
  <c r="AA698" i="9" s="1"/>
  <c r="Z699" i="9"/>
  <c r="AA699" i="9" s="1"/>
  <c r="Z700" i="9"/>
  <c r="AA700" i="9" s="1"/>
  <c r="Z701" i="9"/>
  <c r="AA701" i="9" s="1"/>
  <c r="Z702" i="9"/>
  <c r="AA702" i="9" s="1"/>
  <c r="Z703" i="9"/>
  <c r="AA703" i="9" s="1"/>
  <c r="Z704" i="9"/>
  <c r="AA704" i="9" s="1"/>
  <c r="Z705" i="9"/>
  <c r="AA705" i="9" s="1"/>
  <c r="Z706" i="9"/>
  <c r="AA706" i="9" s="1"/>
  <c r="Z707" i="9"/>
  <c r="AA707" i="9" s="1"/>
  <c r="Z708" i="9"/>
  <c r="AA708" i="9" s="1"/>
  <c r="Z709" i="9"/>
  <c r="AA709" i="9" s="1"/>
  <c r="Z710" i="9"/>
  <c r="AA710" i="9" s="1"/>
  <c r="Z711" i="9"/>
  <c r="AA711" i="9" s="1"/>
  <c r="Z712" i="9"/>
  <c r="AA712" i="9" s="1"/>
  <c r="Z713" i="9"/>
  <c r="AA713" i="9" s="1"/>
  <c r="Z714" i="9"/>
  <c r="AA714" i="9" s="1"/>
  <c r="Z715" i="9"/>
  <c r="AA715" i="9" s="1"/>
  <c r="Z716" i="9"/>
  <c r="AA716" i="9" s="1"/>
  <c r="Z717" i="9"/>
  <c r="AA717" i="9" s="1"/>
  <c r="Z718" i="9"/>
  <c r="AA718" i="9" s="1"/>
  <c r="Z719" i="9"/>
  <c r="AA719" i="9" s="1"/>
  <c r="Z720" i="9"/>
  <c r="AA720" i="9" s="1"/>
  <c r="Z721" i="9"/>
  <c r="AA721" i="9" s="1"/>
  <c r="Z722" i="9"/>
  <c r="AA722" i="9" s="1"/>
  <c r="Z723" i="9"/>
  <c r="AA723" i="9" s="1"/>
  <c r="Z724" i="9"/>
  <c r="AA724" i="9" s="1"/>
  <c r="Z725" i="9"/>
  <c r="AA725" i="9" s="1"/>
  <c r="Z726" i="9"/>
  <c r="AA726" i="9" s="1"/>
  <c r="Z727" i="9"/>
  <c r="AA727" i="9" s="1"/>
  <c r="Z728" i="9"/>
  <c r="AA728" i="9" s="1"/>
  <c r="Z729" i="9"/>
  <c r="AA729" i="9" s="1"/>
  <c r="Z730" i="9"/>
  <c r="AA730" i="9" s="1"/>
  <c r="Z731" i="9"/>
  <c r="AA731" i="9" s="1"/>
  <c r="Z732" i="9"/>
  <c r="AA732" i="9" s="1"/>
  <c r="Z733" i="9"/>
  <c r="AA733" i="9" s="1"/>
  <c r="Z734" i="9"/>
  <c r="AA734" i="9" s="1"/>
  <c r="Z735" i="9"/>
  <c r="AA735" i="9" s="1"/>
  <c r="Z736" i="9"/>
  <c r="AA736" i="9" s="1"/>
  <c r="Z737" i="9"/>
  <c r="AA737" i="9" s="1"/>
  <c r="Z738" i="9"/>
  <c r="AA738" i="9" s="1"/>
  <c r="Z739" i="9"/>
  <c r="AA739" i="9" s="1"/>
  <c r="Z740" i="9"/>
  <c r="AA740" i="9" s="1"/>
  <c r="Z741" i="9"/>
  <c r="AA741" i="9" s="1"/>
  <c r="Z742" i="9"/>
  <c r="AA742" i="9" s="1"/>
  <c r="Z743" i="9"/>
  <c r="AA743" i="9" s="1"/>
  <c r="Z744" i="9"/>
  <c r="AA744" i="9" s="1"/>
  <c r="Z745" i="9"/>
  <c r="AA745" i="9" s="1"/>
  <c r="Z746" i="9"/>
  <c r="AA746" i="9" s="1"/>
  <c r="Z747" i="9"/>
  <c r="AA747" i="9" s="1"/>
  <c r="Z748" i="9"/>
  <c r="AA748" i="9" s="1"/>
  <c r="Z749" i="9"/>
  <c r="AA749" i="9" s="1"/>
  <c r="Z750" i="9"/>
  <c r="AA750" i="9" s="1"/>
  <c r="Z751" i="9"/>
  <c r="AA751" i="9" s="1"/>
  <c r="Z752" i="9"/>
  <c r="AA752" i="9" s="1"/>
  <c r="Z753" i="9"/>
  <c r="AA753" i="9" s="1"/>
  <c r="Z754" i="9"/>
  <c r="AA754" i="9" s="1"/>
  <c r="Z755" i="9"/>
  <c r="AA755" i="9" s="1"/>
  <c r="Z756" i="9"/>
  <c r="AA756" i="9" s="1"/>
  <c r="Z757" i="9"/>
  <c r="AA757" i="9" s="1"/>
  <c r="Z758" i="9"/>
  <c r="AA758" i="9" s="1"/>
  <c r="Z759" i="9"/>
  <c r="AA759" i="9" s="1"/>
  <c r="Z760" i="9"/>
  <c r="AA760" i="9" s="1"/>
  <c r="Z761" i="9"/>
  <c r="AA761" i="9" s="1"/>
  <c r="Z762" i="9"/>
  <c r="AA762" i="9" s="1"/>
  <c r="Z763" i="9"/>
  <c r="AA763" i="9" s="1"/>
  <c r="Z764" i="9"/>
  <c r="AA764" i="9" s="1"/>
  <c r="Z765" i="9"/>
  <c r="AA765" i="9" s="1"/>
  <c r="Z766" i="9"/>
  <c r="AA766" i="9" s="1"/>
  <c r="Z767" i="9"/>
  <c r="AA767" i="9" s="1"/>
  <c r="Z768" i="9"/>
  <c r="AA768" i="9" s="1"/>
  <c r="Z769" i="9"/>
  <c r="AA769" i="9" s="1"/>
  <c r="Z770" i="9"/>
  <c r="AA770" i="9" s="1"/>
  <c r="Z771" i="9"/>
  <c r="AA771" i="9" s="1"/>
  <c r="Z772" i="9"/>
  <c r="AA772" i="9" s="1"/>
  <c r="Z773" i="9"/>
  <c r="AA773" i="9" s="1"/>
  <c r="Z774" i="9"/>
  <c r="AA774" i="9" s="1"/>
  <c r="Z775" i="9"/>
  <c r="AA775" i="9" s="1"/>
  <c r="Z776" i="9"/>
  <c r="AA776" i="9" s="1"/>
  <c r="Z777" i="9"/>
  <c r="AA777" i="9" s="1"/>
  <c r="Z778" i="9"/>
  <c r="AA778" i="9" s="1"/>
  <c r="Z779" i="9"/>
  <c r="AA779" i="9" s="1"/>
  <c r="Z780" i="9"/>
  <c r="AA780" i="9" s="1"/>
  <c r="Z781" i="9"/>
  <c r="AA781" i="9" s="1"/>
  <c r="Z782" i="9"/>
  <c r="AA782" i="9" s="1"/>
  <c r="Z783" i="9"/>
  <c r="AA783" i="9" s="1"/>
  <c r="Z784" i="9"/>
  <c r="AA784" i="9" s="1"/>
  <c r="Z785" i="9"/>
  <c r="AA785" i="9" s="1"/>
  <c r="Z786" i="9"/>
  <c r="AA786" i="9" s="1"/>
  <c r="Z787" i="9"/>
  <c r="AA787" i="9" s="1"/>
  <c r="Z788" i="9"/>
  <c r="AA788" i="9" s="1"/>
  <c r="Z789" i="9"/>
  <c r="AA789" i="9" s="1"/>
  <c r="Z790" i="9"/>
  <c r="AA790" i="9" s="1"/>
  <c r="Z791" i="9"/>
  <c r="AA791" i="9" s="1"/>
  <c r="Z792" i="9"/>
  <c r="AA792" i="9" s="1"/>
  <c r="Z793" i="9"/>
  <c r="AA793" i="9" s="1"/>
  <c r="Z794" i="9"/>
  <c r="AA794" i="9" s="1"/>
  <c r="Z795" i="9"/>
  <c r="AA795" i="9" s="1"/>
  <c r="Z796" i="9"/>
  <c r="AA796" i="9" s="1"/>
  <c r="Z797" i="9"/>
  <c r="AA797" i="9" s="1"/>
  <c r="Z798" i="9"/>
  <c r="AA798" i="9" s="1"/>
  <c r="Z799" i="9"/>
  <c r="AA799" i="9" s="1"/>
  <c r="Z800" i="9"/>
  <c r="AA800" i="9" s="1"/>
  <c r="Z801" i="9"/>
  <c r="AA801" i="9" s="1"/>
  <c r="Z802" i="9"/>
  <c r="AA802" i="9" s="1"/>
  <c r="Z803" i="9"/>
  <c r="AA803" i="9" s="1"/>
  <c r="Z804" i="9"/>
  <c r="AA804" i="9" s="1"/>
  <c r="Z805" i="9"/>
  <c r="AA805" i="9" s="1"/>
  <c r="Z806" i="9"/>
  <c r="AA806" i="9" s="1"/>
  <c r="Z807" i="9"/>
  <c r="AA807" i="9" s="1"/>
  <c r="Z808" i="9"/>
  <c r="AA808" i="9" s="1"/>
  <c r="Z809" i="9"/>
  <c r="AA809" i="9" s="1"/>
  <c r="Z810" i="9"/>
  <c r="AA810" i="9" s="1"/>
  <c r="Z811" i="9"/>
  <c r="AA811" i="9" s="1"/>
  <c r="Z812" i="9"/>
  <c r="AA812" i="9" s="1"/>
  <c r="Z813" i="9"/>
  <c r="AA813" i="9" s="1"/>
  <c r="Z814" i="9"/>
  <c r="AA814" i="9" s="1"/>
  <c r="Z815" i="9"/>
  <c r="AA815" i="9" s="1"/>
  <c r="Z816" i="9"/>
  <c r="AA816" i="9" s="1"/>
  <c r="Z817" i="9"/>
  <c r="AA817" i="9" s="1"/>
  <c r="Z818" i="9"/>
  <c r="AA818" i="9" s="1"/>
  <c r="Z819" i="9"/>
  <c r="AA819" i="9" s="1"/>
  <c r="Z820" i="9"/>
  <c r="AA820" i="9" s="1"/>
  <c r="Z821" i="9"/>
  <c r="AA821" i="9" s="1"/>
  <c r="Z822" i="9"/>
  <c r="AA822" i="9" s="1"/>
  <c r="Z823" i="9"/>
  <c r="AA823" i="9" s="1"/>
  <c r="Z824" i="9"/>
  <c r="AA824" i="9" s="1"/>
  <c r="Z825" i="9"/>
  <c r="AA825" i="9" s="1"/>
  <c r="Z826" i="9"/>
  <c r="AA826" i="9" s="1"/>
  <c r="Z827" i="9"/>
  <c r="AA827" i="9" s="1"/>
  <c r="Z828" i="9"/>
  <c r="AA828" i="9" s="1"/>
  <c r="Z829" i="9"/>
  <c r="AA829" i="9" s="1"/>
  <c r="Z830" i="9"/>
  <c r="AA830" i="9" s="1"/>
  <c r="Z831" i="9"/>
  <c r="AA831" i="9" s="1"/>
  <c r="Z832" i="9"/>
  <c r="AA832" i="9" s="1"/>
  <c r="Z833" i="9"/>
  <c r="AA833" i="9" s="1"/>
  <c r="Z834" i="9"/>
  <c r="AA834" i="9" s="1"/>
  <c r="Z835" i="9"/>
  <c r="AA835" i="9" s="1"/>
  <c r="Z836" i="9"/>
  <c r="AA836" i="9" s="1"/>
  <c r="Z837" i="9"/>
  <c r="AA837" i="9" s="1"/>
  <c r="Z838" i="9"/>
  <c r="AA838" i="9" s="1"/>
  <c r="Z839" i="9"/>
  <c r="AA839" i="9" s="1"/>
  <c r="Z840" i="9"/>
  <c r="AA840" i="9" s="1"/>
  <c r="Z841" i="9"/>
  <c r="AA841" i="9" s="1"/>
  <c r="Z842" i="9"/>
  <c r="AA842" i="9" s="1"/>
  <c r="Z843" i="9"/>
  <c r="AA843" i="9" s="1"/>
  <c r="Z844" i="9"/>
  <c r="AA844" i="9" s="1"/>
  <c r="Z845" i="9"/>
  <c r="AA845" i="9" s="1"/>
  <c r="Z846" i="9"/>
  <c r="AA846" i="9" s="1"/>
  <c r="Z847" i="9"/>
  <c r="AA847" i="9" s="1"/>
  <c r="Z848" i="9"/>
  <c r="AA848" i="9" s="1"/>
  <c r="Z849" i="9"/>
  <c r="AA849" i="9" s="1"/>
  <c r="Z850" i="9"/>
  <c r="AA850" i="9" s="1"/>
  <c r="Z851" i="9"/>
  <c r="AA851" i="9" s="1"/>
  <c r="Z852" i="9"/>
  <c r="AA852" i="9" s="1"/>
  <c r="Z853" i="9"/>
  <c r="AA853" i="9" s="1"/>
  <c r="Z854" i="9"/>
  <c r="AA854" i="9" s="1"/>
  <c r="Z855" i="9"/>
  <c r="AA855" i="9" s="1"/>
  <c r="Z856" i="9"/>
  <c r="AA856" i="9" s="1"/>
  <c r="Z857" i="9"/>
  <c r="AA857" i="9" s="1"/>
  <c r="Z858" i="9"/>
  <c r="AA858" i="9" s="1"/>
  <c r="Z859" i="9"/>
  <c r="AA859" i="9" s="1"/>
  <c r="Z860" i="9"/>
  <c r="AA860" i="9" s="1"/>
  <c r="Z861" i="9"/>
  <c r="AA861" i="9" s="1"/>
  <c r="Z862" i="9"/>
  <c r="AA862" i="9" s="1"/>
  <c r="Z863" i="9"/>
  <c r="AA863" i="9" s="1"/>
  <c r="Z864" i="9"/>
  <c r="AA864" i="9" s="1"/>
  <c r="Z865" i="9"/>
  <c r="AA865" i="9" s="1"/>
  <c r="Z866" i="9"/>
  <c r="AA866" i="9" s="1"/>
  <c r="Z867" i="9"/>
  <c r="AA867" i="9" s="1"/>
  <c r="Z868" i="9"/>
  <c r="AA868" i="9" s="1"/>
  <c r="Z869" i="9"/>
  <c r="AA869" i="9" s="1"/>
  <c r="Z870" i="9"/>
  <c r="AA870" i="9" s="1"/>
  <c r="Z871" i="9"/>
  <c r="AA871" i="9" s="1"/>
  <c r="Z872" i="9"/>
  <c r="AA872" i="9" s="1"/>
  <c r="Z873" i="9"/>
  <c r="AA873" i="9" s="1"/>
  <c r="Z874" i="9"/>
  <c r="AA874" i="9" s="1"/>
  <c r="Z875" i="9"/>
  <c r="AA875" i="9" s="1"/>
  <c r="Z876" i="9"/>
  <c r="AA876" i="9" s="1"/>
  <c r="Z877" i="9"/>
  <c r="AA877" i="9" s="1"/>
  <c r="Z878" i="9"/>
  <c r="AA878" i="9" s="1"/>
  <c r="Z879" i="9"/>
  <c r="AA879" i="9" s="1"/>
  <c r="Z880" i="9"/>
  <c r="AA880" i="9" s="1"/>
  <c r="Z881" i="9"/>
  <c r="AA881" i="9" s="1"/>
  <c r="Z882" i="9"/>
  <c r="AA882" i="9" s="1"/>
  <c r="Z883" i="9"/>
  <c r="AA883" i="9" s="1"/>
  <c r="Z884" i="9"/>
  <c r="AA884" i="9" s="1"/>
  <c r="Z885" i="9"/>
  <c r="AA885" i="9" s="1"/>
  <c r="Z886" i="9"/>
  <c r="AA886" i="9" s="1"/>
  <c r="Z887" i="9"/>
  <c r="AA887" i="9" s="1"/>
  <c r="Z888" i="9"/>
  <c r="AA888" i="9" s="1"/>
  <c r="Z889" i="9"/>
  <c r="AA889" i="9" s="1"/>
  <c r="Z890" i="9"/>
  <c r="AA890" i="9" s="1"/>
  <c r="Z891" i="9"/>
  <c r="AA891" i="9" s="1"/>
  <c r="Z892" i="9"/>
  <c r="AA892" i="9" s="1"/>
  <c r="Z893" i="9"/>
  <c r="AA893" i="9" s="1"/>
  <c r="Z894" i="9"/>
  <c r="AA894" i="9" s="1"/>
  <c r="Z895" i="9"/>
  <c r="AA895" i="9" s="1"/>
  <c r="Z896" i="9"/>
  <c r="AA896" i="9" s="1"/>
  <c r="Z897" i="9"/>
  <c r="AA897" i="9" s="1"/>
  <c r="Z898" i="9"/>
  <c r="AA898" i="9" s="1"/>
  <c r="Z899" i="9"/>
  <c r="AA899" i="9" s="1"/>
  <c r="Z900" i="9"/>
  <c r="AA900" i="9" s="1"/>
  <c r="Z901" i="9"/>
  <c r="AA901" i="9" s="1"/>
  <c r="Z902" i="9"/>
  <c r="AA902" i="9" s="1"/>
  <c r="Z903" i="9"/>
  <c r="AA903" i="9" s="1"/>
  <c r="Z904" i="9"/>
  <c r="AA904" i="9" s="1"/>
  <c r="Z905" i="9"/>
  <c r="AA905" i="9" s="1"/>
  <c r="Z906" i="9"/>
  <c r="AA906" i="9" s="1"/>
  <c r="Z907" i="9"/>
  <c r="AA907" i="9" s="1"/>
  <c r="Z908" i="9"/>
  <c r="AA908" i="9" s="1"/>
  <c r="Z909" i="9"/>
  <c r="AA909" i="9" s="1"/>
  <c r="Z910" i="9"/>
  <c r="AA910" i="9" s="1"/>
  <c r="Z911" i="9"/>
  <c r="AA911" i="9" s="1"/>
  <c r="Z912" i="9"/>
  <c r="AA912" i="9" s="1"/>
  <c r="Z913" i="9"/>
  <c r="AA913" i="9" s="1"/>
  <c r="Z914" i="9"/>
  <c r="AA914" i="9" s="1"/>
  <c r="Z915" i="9"/>
  <c r="AA915" i="9" s="1"/>
  <c r="Z916" i="9"/>
  <c r="AA916" i="9" s="1"/>
  <c r="Z917" i="9"/>
  <c r="AA917" i="9" s="1"/>
  <c r="Z918" i="9"/>
  <c r="AA918" i="9" s="1"/>
  <c r="Z919" i="9"/>
  <c r="AA919" i="9" s="1"/>
  <c r="Z920" i="9"/>
  <c r="AA920" i="9" s="1"/>
  <c r="Z921" i="9"/>
  <c r="AA921" i="9" s="1"/>
  <c r="Z922" i="9"/>
  <c r="AA922" i="9" s="1"/>
  <c r="Z923" i="9"/>
  <c r="AA923" i="9" s="1"/>
  <c r="Z924" i="9"/>
  <c r="AA924" i="9" s="1"/>
  <c r="Z925" i="9"/>
  <c r="AA925" i="9" s="1"/>
  <c r="Z926" i="9"/>
  <c r="AA926" i="9" s="1"/>
  <c r="Z927" i="9"/>
  <c r="AA927" i="9" s="1"/>
  <c r="Z928" i="9"/>
  <c r="AA928" i="9" s="1"/>
  <c r="Z929" i="9"/>
  <c r="AA929" i="9" s="1"/>
  <c r="Z930" i="9"/>
  <c r="AA930" i="9" s="1"/>
  <c r="Z931" i="9"/>
  <c r="AA931" i="9" s="1"/>
  <c r="Z932" i="9"/>
  <c r="AA932" i="9" s="1"/>
  <c r="Z933" i="9"/>
  <c r="AA933" i="9" s="1"/>
  <c r="Z934" i="9"/>
  <c r="AA934" i="9" s="1"/>
  <c r="Z935" i="9"/>
  <c r="AA935" i="9" s="1"/>
  <c r="Z936" i="9"/>
  <c r="AA936" i="9" s="1"/>
  <c r="Z937" i="9"/>
  <c r="AA937" i="9" s="1"/>
  <c r="Z938" i="9"/>
  <c r="AA938" i="9" s="1"/>
  <c r="Z939" i="9"/>
  <c r="AA939" i="9" s="1"/>
  <c r="Z940" i="9"/>
  <c r="AA940" i="9" s="1"/>
  <c r="Z941" i="9"/>
  <c r="AA941" i="9" s="1"/>
  <c r="Z942" i="9"/>
  <c r="AA942" i="9" s="1"/>
  <c r="Z943" i="9"/>
  <c r="AA943" i="9" s="1"/>
  <c r="Z944" i="9"/>
  <c r="AA944" i="9" s="1"/>
  <c r="Z945" i="9"/>
  <c r="AA945" i="9" s="1"/>
  <c r="Z946" i="9"/>
  <c r="AA946" i="9" s="1"/>
  <c r="Z947" i="9"/>
  <c r="AA947" i="9" s="1"/>
  <c r="Z948" i="9"/>
  <c r="AA948" i="9" s="1"/>
  <c r="Z949" i="9"/>
  <c r="AA949" i="9" s="1"/>
  <c r="Z950" i="9"/>
  <c r="AA950" i="9" s="1"/>
  <c r="Z951" i="9"/>
  <c r="AA951" i="9" s="1"/>
  <c r="Z952" i="9"/>
  <c r="AA952" i="9" s="1"/>
  <c r="Z953" i="9"/>
  <c r="AA953" i="9" s="1"/>
  <c r="Z954" i="9"/>
  <c r="AA954" i="9" s="1"/>
  <c r="Z955" i="9"/>
  <c r="AA955" i="9" s="1"/>
  <c r="Z956" i="9"/>
  <c r="AA956" i="9" s="1"/>
  <c r="Z957" i="9"/>
  <c r="AA957" i="9" s="1"/>
  <c r="Z958" i="9"/>
  <c r="AA958" i="9" s="1"/>
  <c r="Z959" i="9"/>
  <c r="AA959" i="9" s="1"/>
  <c r="Z960" i="9"/>
  <c r="AA960" i="9" s="1"/>
  <c r="Z961" i="9"/>
  <c r="AA961" i="9" s="1"/>
  <c r="Z962" i="9"/>
  <c r="AA962" i="9" s="1"/>
  <c r="Z963" i="9"/>
  <c r="AA963" i="9" s="1"/>
  <c r="Z964" i="9"/>
  <c r="AA964" i="9" s="1"/>
  <c r="Z965" i="9"/>
  <c r="AA965" i="9" s="1"/>
  <c r="Z966" i="9"/>
  <c r="AA966" i="9" s="1"/>
  <c r="Z967" i="9"/>
  <c r="AA967" i="9" s="1"/>
  <c r="Z968" i="9"/>
  <c r="AA968" i="9" s="1"/>
  <c r="Z969" i="9"/>
  <c r="AA969" i="9" s="1"/>
  <c r="Z970" i="9"/>
  <c r="AA970" i="9" s="1"/>
  <c r="Z971" i="9"/>
  <c r="AA971" i="9" s="1"/>
  <c r="Z972" i="9"/>
  <c r="AA972" i="9" s="1"/>
  <c r="Z973" i="9"/>
  <c r="AA973" i="9" s="1"/>
  <c r="Z974" i="9"/>
  <c r="AA974" i="9" s="1"/>
  <c r="Z975" i="9"/>
  <c r="AA975" i="9" s="1"/>
  <c r="Z976" i="9"/>
  <c r="AA976" i="9" s="1"/>
  <c r="Z977" i="9"/>
  <c r="AA977" i="9" s="1"/>
  <c r="Z978" i="9"/>
  <c r="AA978" i="9" s="1"/>
  <c r="Z979" i="9"/>
  <c r="AA979" i="9" s="1"/>
  <c r="Z980" i="9"/>
  <c r="AA980" i="9" s="1"/>
  <c r="Z981" i="9"/>
  <c r="AA981" i="9" s="1"/>
  <c r="Z982" i="9"/>
  <c r="AA982" i="9" s="1"/>
  <c r="Z983" i="9"/>
  <c r="AA983" i="9" s="1"/>
  <c r="Z984" i="9"/>
  <c r="AA984" i="9" s="1"/>
  <c r="Z985" i="9"/>
  <c r="AA985" i="9" s="1"/>
  <c r="Z986" i="9"/>
  <c r="AA986" i="9" s="1"/>
  <c r="Z987" i="9"/>
  <c r="AA987" i="9" s="1"/>
  <c r="Z988" i="9"/>
  <c r="AA988" i="9" s="1"/>
  <c r="Z989" i="9"/>
  <c r="AA989" i="9" s="1"/>
  <c r="Z990" i="9"/>
  <c r="AA990" i="9" s="1"/>
  <c r="Z991" i="9"/>
  <c r="AA991" i="9" s="1"/>
  <c r="Z992" i="9"/>
  <c r="AA992" i="9" s="1"/>
  <c r="Z993" i="9"/>
  <c r="AA993" i="9" s="1"/>
  <c r="Z994" i="9"/>
  <c r="AA994" i="9" s="1"/>
  <c r="Z995" i="9"/>
  <c r="AA995" i="9" s="1"/>
  <c r="Z996" i="9"/>
  <c r="AA996" i="9" s="1"/>
  <c r="Z997" i="9"/>
  <c r="AA997" i="9" s="1"/>
  <c r="Z998" i="9"/>
  <c r="AA998" i="9" s="1"/>
  <c r="Z999" i="9"/>
  <c r="AA999" i="9" s="1"/>
  <c r="Z1000" i="9"/>
  <c r="AA1000" i="9" s="1"/>
  <c r="Z1001" i="9"/>
  <c r="AA1001" i="9" s="1"/>
  <c r="Z1002" i="9"/>
  <c r="AA1002" i="9" s="1"/>
  <c r="Z1003" i="9"/>
  <c r="AA1003" i="9" s="1"/>
  <c r="Z1004" i="9"/>
  <c r="AA1004" i="9" s="1"/>
  <c r="Z1005" i="9"/>
  <c r="AA1005" i="9" s="1"/>
  <c r="Z1006" i="9"/>
  <c r="AA1006" i="9" s="1"/>
  <c r="Z1007" i="9"/>
  <c r="AA1007" i="9" s="1"/>
  <c r="Z1008" i="9"/>
  <c r="AA1008" i="9" s="1"/>
  <c r="Z1009" i="9"/>
  <c r="AA1009" i="9" s="1"/>
  <c r="Z1010" i="9"/>
  <c r="AA1010" i="9" s="1"/>
  <c r="Z1011" i="9"/>
  <c r="AA1011" i="9" s="1"/>
  <c r="Z1012" i="9"/>
  <c r="AA1012" i="9" s="1"/>
  <c r="Z1013" i="9"/>
  <c r="AA1013" i="9" s="1"/>
  <c r="Z1014" i="9"/>
  <c r="AA1014" i="9" s="1"/>
  <c r="Z1015" i="9"/>
  <c r="AA1015" i="9" s="1"/>
  <c r="Z1016" i="9"/>
  <c r="AA1016" i="9" s="1"/>
  <c r="Z1017" i="9"/>
  <c r="AA1017" i="9" s="1"/>
  <c r="Z1018" i="9"/>
  <c r="AA1018" i="9" s="1"/>
  <c r="Z1019" i="9"/>
  <c r="AA1019" i="9" s="1"/>
  <c r="Z1020" i="9"/>
  <c r="AA1020" i="9" s="1"/>
  <c r="Z1021" i="9"/>
  <c r="AA1021" i="9" s="1"/>
  <c r="Z1022" i="9"/>
  <c r="AA1022" i="9" s="1"/>
  <c r="Z1023" i="9"/>
  <c r="AA1023" i="9" s="1"/>
  <c r="Z1024" i="9"/>
  <c r="AA1024" i="9" s="1"/>
  <c r="Z1025" i="9"/>
  <c r="AA1025" i="9" s="1"/>
  <c r="Z1026" i="9"/>
  <c r="AA1026" i="9" s="1"/>
  <c r="Z1027" i="9"/>
  <c r="AA1027" i="9" s="1"/>
  <c r="Z1028" i="9"/>
  <c r="AA1028" i="9" s="1"/>
  <c r="Z1029" i="9"/>
  <c r="AA1029" i="9" s="1"/>
  <c r="Z1030" i="9"/>
  <c r="AA1030" i="9" s="1"/>
  <c r="Z1031" i="9"/>
  <c r="AA1031" i="9" s="1"/>
  <c r="Z1032" i="9"/>
  <c r="AA1032" i="9" s="1"/>
  <c r="Z1033" i="9"/>
  <c r="AA1033" i="9" s="1"/>
  <c r="Z1034" i="9"/>
  <c r="AA1034" i="9" s="1"/>
  <c r="Z1035" i="9"/>
  <c r="AA1035" i="9" s="1"/>
  <c r="Z1036" i="9"/>
  <c r="AA1036" i="9" s="1"/>
  <c r="Z1037" i="9"/>
  <c r="AA1037" i="9" s="1"/>
  <c r="Z1038" i="9"/>
  <c r="AA1038" i="9" s="1"/>
  <c r="Z1039" i="9"/>
  <c r="AA1039" i="9" s="1"/>
  <c r="Z1040" i="9"/>
  <c r="AA1040" i="9" s="1"/>
  <c r="Z1041" i="9"/>
  <c r="AA1041" i="9" s="1"/>
  <c r="Z1042" i="9"/>
  <c r="AA1042" i="9" s="1"/>
  <c r="Z1043" i="9"/>
  <c r="AA1043" i="9" s="1"/>
  <c r="Z1044" i="9"/>
  <c r="AA1044" i="9" s="1"/>
  <c r="Z1045" i="9"/>
  <c r="AA1045" i="9" s="1"/>
  <c r="Z1046" i="9"/>
  <c r="AA1046" i="9" s="1"/>
  <c r="Z1047" i="9"/>
  <c r="AA1047" i="9" s="1"/>
  <c r="Z1048" i="9"/>
  <c r="AA1048" i="9" s="1"/>
  <c r="Z1049" i="9"/>
  <c r="AA1049" i="9" s="1"/>
  <c r="Z1050" i="9"/>
  <c r="AA1050" i="9" s="1"/>
  <c r="Z1051" i="9"/>
  <c r="AA1051" i="9" s="1"/>
  <c r="Z1052" i="9"/>
  <c r="AA1052" i="9" s="1"/>
  <c r="Z1053" i="9"/>
  <c r="AA1053" i="9" s="1"/>
  <c r="Z1054" i="9"/>
  <c r="AA1054" i="9" s="1"/>
  <c r="Z1055" i="9"/>
  <c r="AA1055" i="9" s="1"/>
  <c r="Z1056" i="9"/>
  <c r="AA1056" i="9" s="1"/>
  <c r="Z1057" i="9"/>
  <c r="AA1057" i="9" s="1"/>
  <c r="Z1058" i="9"/>
  <c r="AA1058" i="9" s="1"/>
  <c r="Z1059" i="9"/>
  <c r="AA1059" i="9" s="1"/>
  <c r="Z1060" i="9"/>
  <c r="AA1060" i="9" s="1"/>
  <c r="Z1061" i="9"/>
  <c r="AA1061" i="9" s="1"/>
  <c r="Z1062" i="9"/>
  <c r="AA1062" i="9" s="1"/>
  <c r="Z1063" i="9"/>
  <c r="AA1063" i="9" s="1"/>
  <c r="Z1064" i="9"/>
  <c r="AA1064" i="9" s="1"/>
  <c r="Z1065" i="9"/>
  <c r="AA1065" i="9" s="1"/>
  <c r="Z1066" i="9"/>
  <c r="AA1066" i="9" s="1"/>
  <c r="Z1067" i="9"/>
  <c r="AA1067" i="9" s="1"/>
  <c r="Z1068" i="9"/>
  <c r="AA1068" i="9" s="1"/>
  <c r="Z1069" i="9"/>
  <c r="AA1069" i="9" s="1"/>
  <c r="Z1070" i="9"/>
  <c r="AA1070" i="9" s="1"/>
  <c r="Z1071" i="9"/>
  <c r="AA1071" i="9" s="1"/>
  <c r="Z1072" i="9"/>
  <c r="AA1072" i="9" s="1"/>
  <c r="Z1073" i="9"/>
  <c r="AA1073" i="9" s="1"/>
  <c r="Z1074" i="9"/>
  <c r="AA1074" i="9" s="1"/>
  <c r="Z1075" i="9"/>
  <c r="AA1075" i="9" s="1"/>
  <c r="Z1076" i="9"/>
  <c r="AA1076" i="9" s="1"/>
  <c r="Z1077" i="9"/>
  <c r="AA1077" i="9" s="1"/>
  <c r="Z1078" i="9"/>
  <c r="AA1078" i="9" s="1"/>
  <c r="Z1079" i="9"/>
  <c r="AA1079" i="9" s="1"/>
  <c r="Z1080" i="9"/>
  <c r="AA1080" i="9" s="1"/>
  <c r="Z1081" i="9"/>
  <c r="AA1081" i="9" s="1"/>
  <c r="Z1082" i="9"/>
  <c r="AA1082" i="9" s="1"/>
  <c r="Z1083" i="9"/>
  <c r="AA1083" i="9" s="1"/>
  <c r="Z1084" i="9"/>
  <c r="AA1084" i="9" s="1"/>
  <c r="Z1085" i="9"/>
  <c r="AA1085" i="9" s="1"/>
  <c r="Z1086" i="9"/>
  <c r="AA1086" i="9" s="1"/>
  <c r="Z1087" i="9"/>
  <c r="AA1087" i="9" s="1"/>
  <c r="Z1088" i="9"/>
  <c r="AA1088" i="9" s="1"/>
  <c r="Z1089" i="9"/>
  <c r="AA1089" i="9" s="1"/>
  <c r="Z1090" i="9"/>
  <c r="AA1090" i="9" s="1"/>
  <c r="Z1091" i="9"/>
  <c r="AA1091" i="9" s="1"/>
  <c r="Z1092" i="9"/>
  <c r="AA1092" i="9" s="1"/>
  <c r="Z1093" i="9"/>
  <c r="AA1093" i="9" s="1"/>
  <c r="Z1094" i="9"/>
  <c r="AA1094" i="9" s="1"/>
  <c r="Z1095" i="9"/>
  <c r="AA1095" i="9" s="1"/>
  <c r="Z1096" i="9"/>
  <c r="AA1096" i="9" s="1"/>
  <c r="Z1097" i="9"/>
  <c r="AA1097" i="9" s="1"/>
  <c r="Z1098" i="9"/>
  <c r="AA1098" i="9" s="1"/>
  <c r="Z1099" i="9"/>
  <c r="AA1099" i="9" s="1"/>
  <c r="Z1100" i="9"/>
  <c r="AA1100" i="9" s="1"/>
  <c r="Z1101" i="9"/>
  <c r="AA1101" i="9" s="1"/>
  <c r="Z1102" i="9"/>
  <c r="AA1102" i="9" s="1"/>
  <c r="Z1103" i="9"/>
  <c r="AA1103" i="9" s="1"/>
  <c r="Z1104" i="9"/>
  <c r="AA1104" i="9" s="1"/>
  <c r="Z1105" i="9"/>
  <c r="AA1105" i="9" s="1"/>
  <c r="Z1106" i="9"/>
  <c r="AA1106" i="9" s="1"/>
  <c r="Z1107" i="9"/>
  <c r="AA1107" i="9" s="1"/>
  <c r="Z1108" i="9"/>
  <c r="AA1108" i="9" s="1"/>
  <c r="Z1109" i="9"/>
  <c r="AA1109" i="9" s="1"/>
  <c r="Z1110" i="9"/>
  <c r="AA1110" i="9" s="1"/>
  <c r="Z1111" i="9"/>
  <c r="AA1111" i="9" s="1"/>
  <c r="Z1112" i="9"/>
  <c r="AA1112" i="9" s="1"/>
  <c r="Z1113" i="9"/>
  <c r="AA1113" i="9" s="1"/>
  <c r="Z1114" i="9"/>
  <c r="AA1114" i="9" s="1"/>
  <c r="Z1115" i="9"/>
  <c r="AA1115" i="9" s="1"/>
  <c r="Z1116" i="9"/>
  <c r="AA1116" i="9" s="1"/>
  <c r="Z1117" i="9"/>
  <c r="AA1117" i="9" s="1"/>
  <c r="Z1118" i="9"/>
  <c r="AA1118" i="9" s="1"/>
  <c r="Z1119" i="9"/>
  <c r="AA1119" i="9" s="1"/>
  <c r="Z1120" i="9"/>
  <c r="AA1120" i="9" s="1"/>
  <c r="Z1121" i="9"/>
  <c r="AA1121" i="9" s="1"/>
  <c r="Z1122" i="9"/>
  <c r="AA1122" i="9" s="1"/>
  <c r="Z1123" i="9"/>
  <c r="AA1123" i="9" s="1"/>
  <c r="Z1124" i="9"/>
  <c r="AA1124" i="9" s="1"/>
  <c r="Z1125" i="9"/>
  <c r="AA1125" i="9" s="1"/>
  <c r="Z1126" i="9"/>
  <c r="AA1126" i="9" s="1"/>
  <c r="Z1127" i="9"/>
  <c r="AA1127" i="9" s="1"/>
  <c r="Z1128" i="9"/>
  <c r="AA1128" i="9" s="1"/>
  <c r="Z1129" i="9"/>
  <c r="AA1129" i="9" s="1"/>
  <c r="Z1130" i="9"/>
  <c r="AA1130" i="9" s="1"/>
  <c r="Z1131" i="9"/>
  <c r="AA1131" i="9" s="1"/>
  <c r="Z1132" i="9"/>
  <c r="AA1132" i="9" s="1"/>
  <c r="Z1133" i="9"/>
  <c r="AA1133" i="9" s="1"/>
  <c r="Z1134" i="9"/>
  <c r="AA1134" i="9" s="1"/>
  <c r="Z1135" i="9"/>
  <c r="AA1135" i="9" s="1"/>
  <c r="Z1136" i="9"/>
  <c r="AA1136" i="9" s="1"/>
  <c r="Z1137" i="9"/>
  <c r="AA1137" i="9" s="1"/>
  <c r="Z1138" i="9"/>
  <c r="AA1138" i="9" s="1"/>
  <c r="Z1139" i="9"/>
  <c r="AA1139" i="9" s="1"/>
  <c r="Z1140" i="9"/>
  <c r="AA1140" i="9" s="1"/>
  <c r="Z1141" i="9"/>
  <c r="AA1141" i="9" s="1"/>
  <c r="Z1142" i="9"/>
  <c r="AA1142" i="9" s="1"/>
  <c r="Z1143" i="9"/>
  <c r="AA1143" i="9" s="1"/>
  <c r="Z1144" i="9"/>
  <c r="AA1144" i="9" s="1"/>
  <c r="Z1145" i="9"/>
  <c r="AA1145" i="9" s="1"/>
  <c r="Z1146" i="9"/>
  <c r="AA1146" i="9" s="1"/>
  <c r="Z1147" i="9"/>
  <c r="AA1147" i="9" s="1"/>
  <c r="Z1148" i="9"/>
  <c r="AA1148" i="9" s="1"/>
  <c r="Z1149" i="9"/>
  <c r="AA1149" i="9" s="1"/>
  <c r="Z1150" i="9"/>
  <c r="AA1150" i="9" s="1"/>
  <c r="Z1151" i="9"/>
  <c r="AA1151" i="9" s="1"/>
  <c r="Z1152" i="9"/>
  <c r="AA1152" i="9" s="1"/>
  <c r="Z1153" i="9"/>
  <c r="AA1153" i="9" s="1"/>
  <c r="Z1154" i="9"/>
  <c r="AA1154" i="9" s="1"/>
  <c r="Z1155" i="9"/>
  <c r="AA1155" i="9" s="1"/>
  <c r="Z1156" i="9"/>
  <c r="AA1156" i="9" s="1"/>
  <c r="Z1157" i="9"/>
  <c r="AA1157" i="9" s="1"/>
  <c r="Z1158" i="9"/>
  <c r="AA1158" i="9" s="1"/>
  <c r="Z1159" i="9"/>
  <c r="AA1159" i="9" s="1"/>
  <c r="Z1160" i="9"/>
  <c r="AA1160" i="9" s="1"/>
  <c r="Z1161" i="9"/>
  <c r="AA1161" i="9" s="1"/>
  <c r="Z1162" i="9"/>
  <c r="AA1162" i="9" s="1"/>
  <c r="Z1163" i="9"/>
  <c r="AA1163" i="9" s="1"/>
  <c r="Z1164" i="9"/>
  <c r="AA1164" i="9" s="1"/>
  <c r="Z1165" i="9"/>
  <c r="AA1165" i="9" s="1"/>
  <c r="Z1166" i="9"/>
  <c r="AA1166" i="9" s="1"/>
  <c r="Z1167" i="9"/>
  <c r="AA1167" i="9" s="1"/>
  <c r="Z1168" i="9"/>
  <c r="AA1168" i="9" s="1"/>
  <c r="Z1169" i="9"/>
  <c r="AA1169" i="9" s="1"/>
  <c r="Z1170" i="9"/>
  <c r="AA1170" i="9" s="1"/>
  <c r="Z1171" i="9"/>
  <c r="AA1171" i="9" s="1"/>
  <c r="Z1172" i="9"/>
  <c r="AA1172" i="9" s="1"/>
  <c r="Z1173" i="9"/>
  <c r="AA1173" i="9" s="1"/>
  <c r="Z1174" i="9"/>
  <c r="AA1174" i="9" s="1"/>
  <c r="Z1175" i="9"/>
  <c r="AA1175" i="9" s="1"/>
  <c r="Z1176" i="9"/>
  <c r="AA1176" i="9" s="1"/>
  <c r="Z1177" i="9"/>
  <c r="AA1177" i="9" s="1"/>
  <c r="Z1178" i="9"/>
  <c r="AA1178" i="9" s="1"/>
  <c r="Z1179" i="9"/>
  <c r="AA1179" i="9" s="1"/>
  <c r="Z1180" i="9"/>
  <c r="AA1180" i="9" s="1"/>
  <c r="Z1181" i="9"/>
  <c r="AA1181" i="9" s="1"/>
  <c r="Z1182" i="9"/>
  <c r="AA1182" i="9" s="1"/>
  <c r="Z1183" i="9"/>
  <c r="AA1183" i="9" s="1"/>
  <c r="Z1184" i="9"/>
  <c r="AA1184" i="9" s="1"/>
  <c r="Z1185" i="9"/>
  <c r="AA1185" i="9" s="1"/>
  <c r="Z1186" i="9"/>
  <c r="AA1186" i="9" s="1"/>
  <c r="Z1187" i="9"/>
  <c r="AA1187" i="9" s="1"/>
  <c r="Z1188" i="9"/>
  <c r="AA1188" i="9" s="1"/>
  <c r="Z1189" i="9"/>
  <c r="AA1189" i="9" s="1"/>
  <c r="Z1190" i="9"/>
  <c r="AA1190" i="9" s="1"/>
  <c r="Z1191" i="9"/>
  <c r="AA1191" i="9" s="1"/>
  <c r="Z1192" i="9"/>
  <c r="AA1192" i="9" s="1"/>
  <c r="Z1193" i="9"/>
  <c r="AA1193" i="9" s="1"/>
  <c r="Z1194" i="9"/>
  <c r="AA1194" i="9" s="1"/>
  <c r="Z1195" i="9"/>
  <c r="AA1195" i="9" s="1"/>
  <c r="Z1196" i="9"/>
  <c r="AA1196" i="9" s="1"/>
  <c r="Z1197" i="9"/>
  <c r="AA1197" i="9" s="1"/>
  <c r="Z1198" i="9"/>
  <c r="AA1198" i="9" s="1"/>
  <c r="Z1199" i="9"/>
  <c r="AA1199" i="9" s="1"/>
  <c r="Z1200" i="9"/>
  <c r="AA1200" i="9" s="1"/>
  <c r="Z1201" i="9"/>
  <c r="AA1201" i="9" s="1"/>
  <c r="Z1202" i="9"/>
  <c r="AA1202" i="9" s="1"/>
  <c r="Z1203" i="9"/>
  <c r="AA1203" i="9" s="1"/>
  <c r="Z1204" i="9"/>
  <c r="AA1204" i="9" s="1"/>
  <c r="Z1205" i="9"/>
  <c r="AA1205" i="9" s="1"/>
  <c r="Z1206" i="9"/>
  <c r="AA1206" i="9" s="1"/>
  <c r="Z1207" i="9"/>
  <c r="AA1207" i="9" s="1"/>
  <c r="Z1208" i="9"/>
  <c r="AA1208" i="9" s="1"/>
  <c r="Z1209" i="9"/>
  <c r="AA1209" i="9" s="1"/>
  <c r="Z1210" i="9"/>
  <c r="AA1210" i="9" s="1"/>
  <c r="Z1211" i="9"/>
  <c r="AA1211" i="9" s="1"/>
  <c r="Z1212" i="9"/>
  <c r="AA1212" i="9" s="1"/>
  <c r="Z1213" i="9"/>
  <c r="AA1213" i="9" s="1"/>
  <c r="Z1214" i="9"/>
  <c r="AA1214" i="9" s="1"/>
  <c r="Z1215" i="9"/>
  <c r="AA1215" i="9" s="1"/>
  <c r="Z1216" i="9"/>
  <c r="AA1216" i="9" s="1"/>
  <c r="Z1217" i="9"/>
  <c r="AA1217" i="9" s="1"/>
  <c r="Z1218" i="9"/>
  <c r="AA1218" i="9" s="1"/>
  <c r="Z1219" i="9"/>
  <c r="AA1219" i="9" s="1"/>
  <c r="Z1220" i="9"/>
  <c r="AA1220" i="9" s="1"/>
  <c r="Z1221" i="9"/>
  <c r="AA1221" i="9" s="1"/>
  <c r="Z1222" i="9"/>
  <c r="AA1222" i="9" s="1"/>
  <c r="Z1223" i="9"/>
  <c r="AA1223" i="9" s="1"/>
  <c r="Z1224" i="9"/>
  <c r="AA1224" i="9" s="1"/>
  <c r="Z1225" i="9"/>
  <c r="AA1225" i="9" s="1"/>
  <c r="Z1226" i="9"/>
  <c r="AA1226" i="9" s="1"/>
  <c r="Z1227" i="9"/>
  <c r="AA1227" i="9" s="1"/>
  <c r="Z1228" i="9"/>
  <c r="AA1228" i="9" s="1"/>
  <c r="Z1229" i="9"/>
  <c r="AA1229" i="9" s="1"/>
  <c r="Z1230" i="9"/>
  <c r="AA1230" i="9" s="1"/>
  <c r="Z1231" i="9"/>
  <c r="AA1231" i="9" s="1"/>
  <c r="Z1232" i="9"/>
  <c r="AA1232" i="9" s="1"/>
  <c r="Z1233" i="9"/>
  <c r="AA1233" i="9" s="1"/>
  <c r="Z1234" i="9"/>
  <c r="AA1234" i="9" s="1"/>
  <c r="Z1235" i="9"/>
  <c r="AA1235" i="9" s="1"/>
  <c r="Z1236" i="9"/>
  <c r="AA1236" i="9" s="1"/>
  <c r="Z1237" i="9"/>
  <c r="AA1237" i="9" s="1"/>
  <c r="Z1238" i="9"/>
  <c r="AA1238" i="9" s="1"/>
  <c r="Z1239" i="9"/>
  <c r="AA1239" i="9" s="1"/>
  <c r="Z1240" i="9"/>
  <c r="AA1240" i="9" s="1"/>
  <c r="Z1241" i="9"/>
  <c r="AA1241" i="9" s="1"/>
  <c r="Z1242" i="9"/>
  <c r="AA1242" i="9" s="1"/>
  <c r="Z1243" i="9"/>
  <c r="AA1243" i="9" s="1"/>
  <c r="Z1244" i="9"/>
  <c r="AA1244" i="9" s="1"/>
  <c r="Z1245" i="9"/>
  <c r="AA1245" i="9" s="1"/>
  <c r="Z1246" i="9"/>
  <c r="AA1246" i="9" s="1"/>
  <c r="Z1247" i="9"/>
  <c r="AA1247" i="9" s="1"/>
  <c r="Z1248" i="9"/>
  <c r="AA1248" i="9" s="1"/>
  <c r="Z1249" i="9"/>
  <c r="AA1249" i="9" s="1"/>
  <c r="Z1250" i="9"/>
  <c r="AA1250" i="9" s="1"/>
  <c r="Z1251" i="9"/>
  <c r="AA1251" i="9" s="1"/>
  <c r="Z1252" i="9"/>
  <c r="AA1252" i="9" s="1"/>
  <c r="Z1253" i="9"/>
  <c r="AA1253" i="9" s="1"/>
  <c r="Z1254" i="9"/>
  <c r="AA1254" i="9" s="1"/>
  <c r="Z1255" i="9"/>
  <c r="AA1255" i="9" s="1"/>
  <c r="Z1256" i="9"/>
  <c r="AA1256" i="9" s="1"/>
  <c r="Z1257" i="9"/>
  <c r="AA1257" i="9" s="1"/>
  <c r="Z1258" i="9"/>
  <c r="AA1258" i="9" s="1"/>
  <c r="Z1259" i="9"/>
  <c r="AA1259" i="9" s="1"/>
  <c r="Z1260" i="9"/>
  <c r="AA1260" i="9" s="1"/>
  <c r="Z1261" i="9"/>
  <c r="AA1261" i="9" s="1"/>
  <c r="Z1262" i="9"/>
  <c r="AA1262" i="9" s="1"/>
  <c r="Z1263" i="9"/>
  <c r="AA1263" i="9" s="1"/>
  <c r="Z1264" i="9"/>
  <c r="AA1264" i="9" s="1"/>
  <c r="Z1265" i="9"/>
  <c r="AA1265" i="9" s="1"/>
  <c r="Z1266" i="9"/>
  <c r="AA1266" i="9" s="1"/>
  <c r="Z1267" i="9"/>
  <c r="AA1267" i="9" s="1"/>
  <c r="Z1268" i="9"/>
  <c r="AA1268" i="9" s="1"/>
  <c r="Z1269" i="9"/>
  <c r="AA1269" i="9" s="1"/>
  <c r="Z1270" i="9"/>
  <c r="AA1270" i="9" s="1"/>
  <c r="Z1271" i="9"/>
  <c r="AA1271" i="9" s="1"/>
  <c r="Z1272" i="9"/>
  <c r="AA1272" i="9" s="1"/>
  <c r="Z1273" i="9"/>
  <c r="AA1273" i="9" s="1"/>
  <c r="Z1274" i="9"/>
  <c r="AA1274" i="9" s="1"/>
  <c r="Z1275" i="9"/>
  <c r="AA1275" i="9" s="1"/>
  <c r="Z1276" i="9"/>
  <c r="AA1276" i="9" s="1"/>
  <c r="Z1277" i="9"/>
  <c r="AA1277" i="9" s="1"/>
  <c r="Z1278" i="9"/>
  <c r="AA1278" i="9" s="1"/>
  <c r="Z1279" i="9"/>
  <c r="AA1279" i="9" s="1"/>
  <c r="Z1280" i="9"/>
  <c r="AA1280" i="9" s="1"/>
  <c r="Z1281" i="9"/>
  <c r="AA1281" i="9" s="1"/>
  <c r="Z1282" i="9"/>
  <c r="AA1282" i="9" s="1"/>
  <c r="Z1283" i="9"/>
  <c r="AA1283" i="9" s="1"/>
  <c r="Z1284" i="9"/>
  <c r="AA1284" i="9" s="1"/>
  <c r="Z1285" i="9"/>
  <c r="AA1285" i="9" s="1"/>
  <c r="Z1286" i="9"/>
  <c r="AA1286" i="9" s="1"/>
  <c r="Z1287" i="9"/>
  <c r="AA1287" i="9" s="1"/>
  <c r="Z1288" i="9"/>
  <c r="AA1288" i="9" s="1"/>
  <c r="Z1289" i="9"/>
  <c r="AA1289" i="9" s="1"/>
  <c r="Z1290" i="9"/>
  <c r="AA1290" i="9" s="1"/>
  <c r="Z1291" i="9"/>
  <c r="AA1291" i="9" s="1"/>
  <c r="Z1292" i="9"/>
  <c r="AA1292" i="9" s="1"/>
  <c r="Z1293" i="9"/>
  <c r="AA1293" i="9" s="1"/>
  <c r="Z1294" i="9"/>
  <c r="AA1294" i="9" s="1"/>
  <c r="Z1295" i="9"/>
  <c r="AA1295" i="9" s="1"/>
  <c r="Z1296" i="9"/>
  <c r="AA1296" i="9" s="1"/>
  <c r="Z1297" i="9"/>
  <c r="AA1297" i="9" s="1"/>
  <c r="Z1298" i="9"/>
  <c r="AA1298" i="9" s="1"/>
  <c r="Z1299" i="9"/>
  <c r="AA1299" i="9" s="1"/>
  <c r="Z1300" i="9"/>
  <c r="AA1300" i="9" s="1"/>
  <c r="Z1301" i="9"/>
  <c r="AA1301" i="9" s="1"/>
  <c r="Z1302" i="9"/>
  <c r="AA1302" i="9" s="1"/>
  <c r="Z1303" i="9"/>
  <c r="AA1303" i="9" s="1"/>
  <c r="Z1304" i="9"/>
  <c r="AA1304" i="9" s="1"/>
  <c r="Z1305" i="9"/>
  <c r="AA1305" i="9" s="1"/>
  <c r="Z1306" i="9"/>
  <c r="AA1306" i="9" s="1"/>
  <c r="Z1307" i="9"/>
  <c r="AA1307" i="9" s="1"/>
  <c r="Z1308" i="9"/>
  <c r="AA1308" i="9" s="1"/>
  <c r="Z1309" i="9"/>
  <c r="AA1309" i="9" s="1"/>
  <c r="Z1310" i="9"/>
  <c r="AA1310" i="9" s="1"/>
  <c r="Z1311" i="9"/>
  <c r="AA1311" i="9" s="1"/>
  <c r="Z1312" i="9"/>
  <c r="AA1312" i="9" s="1"/>
  <c r="Z1313" i="9"/>
  <c r="AA1313" i="9" s="1"/>
  <c r="Z1314" i="9"/>
  <c r="AA1314" i="9" s="1"/>
  <c r="Z1315" i="9"/>
  <c r="AA1315" i="9" s="1"/>
  <c r="Z1316" i="9"/>
  <c r="AA1316" i="9" s="1"/>
  <c r="Z1317" i="9"/>
  <c r="AA1317" i="9" s="1"/>
  <c r="Z1318" i="9"/>
  <c r="AA1318" i="9" s="1"/>
  <c r="Z1319" i="9"/>
  <c r="AA1319" i="9" s="1"/>
  <c r="Z1320" i="9"/>
  <c r="AA1320" i="9" s="1"/>
  <c r="Z1321" i="9"/>
  <c r="AA1321" i="9" s="1"/>
  <c r="Z1322" i="9"/>
  <c r="AA1322" i="9" s="1"/>
  <c r="Z1323" i="9"/>
  <c r="AA1323" i="9" s="1"/>
  <c r="Z1324" i="9"/>
  <c r="AA1324" i="9" s="1"/>
  <c r="Z1325" i="9"/>
  <c r="AA1325" i="9" s="1"/>
  <c r="Z1326" i="9"/>
  <c r="AA1326" i="9" s="1"/>
  <c r="Z1327" i="9"/>
  <c r="AA1327" i="9" s="1"/>
  <c r="Z1328" i="9"/>
  <c r="AA1328" i="9" s="1"/>
  <c r="Z1329" i="9"/>
  <c r="AA1329" i="9" s="1"/>
  <c r="Z1330" i="9"/>
  <c r="AA1330" i="9" s="1"/>
  <c r="Z1331" i="9"/>
  <c r="AA1331" i="9" s="1"/>
  <c r="Z1332" i="9"/>
  <c r="AA1332" i="9" s="1"/>
  <c r="Z1333" i="9"/>
  <c r="AA1333" i="9" s="1"/>
  <c r="Z1334" i="9"/>
  <c r="AA1334" i="9" s="1"/>
  <c r="Z1335" i="9"/>
  <c r="AA1335" i="9" s="1"/>
  <c r="Z1336" i="9"/>
  <c r="AA1336" i="9" s="1"/>
  <c r="Z1337" i="9"/>
  <c r="AA1337" i="9" s="1"/>
  <c r="Z1338" i="9"/>
  <c r="AA1338" i="9" s="1"/>
  <c r="Z1339" i="9"/>
  <c r="AA1339" i="9" s="1"/>
  <c r="Z1340" i="9"/>
  <c r="AA1340" i="9" s="1"/>
  <c r="Z1341" i="9"/>
  <c r="AA1341" i="9" s="1"/>
  <c r="Z1342" i="9"/>
  <c r="AA1342" i="9" s="1"/>
  <c r="Z1343" i="9"/>
  <c r="AA1343" i="9" s="1"/>
  <c r="Z1344" i="9"/>
  <c r="AA1344" i="9" s="1"/>
  <c r="Z1345" i="9"/>
  <c r="AA1345" i="9" s="1"/>
  <c r="Z1346" i="9"/>
  <c r="AA1346" i="9" s="1"/>
  <c r="Z1347" i="9"/>
  <c r="AA1347" i="9" s="1"/>
  <c r="Z1348" i="9"/>
  <c r="AA1348" i="9" s="1"/>
  <c r="Z1349" i="9"/>
  <c r="AA1349" i="9" s="1"/>
  <c r="Z1350" i="9"/>
  <c r="AA1350" i="9" s="1"/>
  <c r="Z1351" i="9"/>
  <c r="AA1351" i="9" s="1"/>
  <c r="Z1352" i="9"/>
  <c r="AA1352" i="9" s="1"/>
  <c r="Z1353" i="9"/>
  <c r="AA1353" i="9" s="1"/>
  <c r="Z1354" i="9"/>
  <c r="AA1354" i="9" s="1"/>
  <c r="Z1355" i="9"/>
  <c r="AA1355" i="9" s="1"/>
  <c r="Z1356" i="9"/>
  <c r="AA1356" i="9" s="1"/>
  <c r="Z1357" i="9"/>
  <c r="AA1357" i="9" s="1"/>
  <c r="Z1358" i="9"/>
  <c r="AA1358" i="9" s="1"/>
  <c r="Z1359" i="9"/>
  <c r="AA1359" i="9" s="1"/>
  <c r="Z1360" i="9"/>
  <c r="AA1360" i="9" s="1"/>
  <c r="Z1361" i="9"/>
  <c r="AA1361" i="9" s="1"/>
  <c r="Z1362" i="9"/>
  <c r="AA1362" i="9" s="1"/>
  <c r="Z1363" i="9"/>
  <c r="AA1363" i="9" s="1"/>
  <c r="Z1364" i="9"/>
  <c r="AA1364" i="9" s="1"/>
  <c r="Z1365" i="9"/>
  <c r="AA1365" i="9" s="1"/>
  <c r="Z1366" i="9"/>
  <c r="AA1366" i="9" s="1"/>
  <c r="Z1367" i="9"/>
  <c r="AA1367" i="9" s="1"/>
  <c r="Z1368" i="9"/>
  <c r="AA1368" i="9" s="1"/>
  <c r="Z1369" i="9"/>
  <c r="AA1369" i="9" s="1"/>
  <c r="Z1370" i="9"/>
  <c r="AA1370" i="9" s="1"/>
  <c r="Z1371" i="9"/>
  <c r="AA1371" i="9" s="1"/>
  <c r="Z1372" i="9"/>
  <c r="AA1372" i="9" s="1"/>
  <c r="Z1373" i="9"/>
  <c r="AA1373" i="9" s="1"/>
  <c r="Z1374" i="9"/>
  <c r="AA1374" i="9" s="1"/>
  <c r="Z1375" i="9"/>
  <c r="AA1375" i="9" s="1"/>
  <c r="Z1376" i="9"/>
  <c r="AA1376" i="9" s="1"/>
  <c r="Z1377" i="9"/>
  <c r="AA1377" i="9" s="1"/>
  <c r="Z1378" i="9"/>
  <c r="AA1378" i="9" s="1"/>
  <c r="Z1379" i="9"/>
  <c r="AA1379" i="9" s="1"/>
  <c r="Z1380" i="9"/>
  <c r="AA1380" i="9" s="1"/>
  <c r="Z1381" i="9"/>
  <c r="AA1381" i="9" s="1"/>
  <c r="Z1382" i="9"/>
  <c r="AA1382" i="9" s="1"/>
  <c r="Z1383" i="9"/>
  <c r="AA1383" i="9" s="1"/>
  <c r="Z1384" i="9"/>
  <c r="AA1384" i="9" s="1"/>
  <c r="Z1385" i="9"/>
  <c r="AA1385" i="9" s="1"/>
  <c r="Z1386" i="9"/>
  <c r="AA1386" i="9" s="1"/>
  <c r="Z1387" i="9"/>
  <c r="AA1387" i="9" s="1"/>
  <c r="Z1388" i="9"/>
  <c r="AA1388" i="9" s="1"/>
  <c r="Z1389" i="9"/>
  <c r="AA1389" i="9" s="1"/>
  <c r="Z1390" i="9"/>
  <c r="AA1390" i="9" s="1"/>
  <c r="Z1391" i="9"/>
  <c r="AA1391" i="9" s="1"/>
  <c r="Z1392" i="9"/>
  <c r="AA1392" i="9" s="1"/>
  <c r="Z1393" i="9"/>
  <c r="AA1393" i="9" s="1"/>
  <c r="Z1394" i="9"/>
  <c r="AA1394" i="9" s="1"/>
  <c r="Z1395" i="9"/>
  <c r="AA1395" i="9" s="1"/>
  <c r="Z1396" i="9"/>
  <c r="AA1396" i="9" s="1"/>
  <c r="Z1397" i="9"/>
  <c r="AA1397" i="9" s="1"/>
  <c r="Z1398" i="9"/>
  <c r="AA1398" i="9" s="1"/>
  <c r="Z1399" i="9"/>
  <c r="AA1399" i="9" s="1"/>
  <c r="Z1400" i="9"/>
  <c r="AA1400" i="9" s="1"/>
  <c r="Z1401" i="9"/>
  <c r="AA1401" i="9" s="1"/>
  <c r="Z1402" i="9"/>
  <c r="AA1402" i="9" s="1"/>
  <c r="Z1403" i="9"/>
  <c r="AA1403" i="9" s="1"/>
  <c r="Z1404" i="9"/>
  <c r="AA1404" i="9" s="1"/>
  <c r="Z1405" i="9"/>
  <c r="AA1405" i="9" s="1"/>
  <c r="Z1406" i="9"/>
  <c r="AA1406" i="9" s="1"/>
  <c r="Z1407" i="9"/>
  <c r="AA1407" i="9" s="1"/>
  <c r="Z1408" i="9"/>
  <c r="AA1408" i="9" s="1"/>
  <c r="Z1409" i="9"/>
  <c r="AA1409" i="9" s="1"/>
  <c r="Z1410" i="9"/>
  <c r="AA1410" i="9" s="1"/>
  <c r="Z1411" i="9"/>
  <c r="AA1411" i="9" s="1"/>
  <c r="Z1412" i="9"/>
  <c r="AA1412" i="9" s="1"/>
  <c r="Z1413" i="9"/>
  <c r="AA1413" i="9" s="1"/>
  <c r="Z1414" i="9"/>
  <c r="AA1414" i="9" s="1"/>
  <c r="Z1415" i="9"/>
  <c r="AA1415" i="9" s="1"/>
  <c r="Z1416" i="9"/>
  <c r="AA1416" i="9" s="1"/>
  <c r="Z1417" i="9"/>
  <c r="AA1417" i="9" s="1"/>
  <c r="Z1418" i="9"/>
  <c r="AA1418" i="9" s="1"/>
  <c r="Z1419" i="9"/>
  <c r="AA1419" i="9" s="1"/>
  <c r="Z1420" i="9"/>
  <c r="AA1420" i="9" s="1"/>
  <c r="Z1421" i="9"/>
  <c r="AA1421" i="9" s="1"/>
  <c r="Z1422" i="9"/>
  <c r="AA1422" i="9" s="1"/>
  <c r="Z1423" i="9"/>
  <c r="AA1423" i="9" s="1"/>
  <c r="Z1424" i="9"/>
  <c r="AA1424" i="9" s="1"/>
  <c r="Z1425" i="9"/>
  <c r="AA1425" i="9" s="1"/>
  <c r="Z1426" i="9"/>
  <c r="AA1426" i="9" s="1"/>
  <c r="Z1427" i="9"/>
  <c r="AA1427" i="9" s="1"/>
  <c r="Z1428" i="9"/>
  <c r="AA1428" i="9" s="1"/>
  <c r="Z1429" i="9"/>
  <c r="AA1429" i="9" s="1"/>
  <c r="Z1430" i="9"/>
  <c r="AA1430" i="9" s="1"/>
  <c r="Z1431" i="9"/>
  <c r="AA1431" i="9" s="1"/>
  <c r="Z1432" i="9"/>
  <c r="AA1432" i="9" s="1"/>
  <c r="Z1433" i="9"/>
  <c r="AA1433" i="9" s="1"/>
  <c r="Z1434" i="9"/>
  <c r="AA1434" i="9" s="1"/>
  <c r="Z1435" i="9"/>
  <c r="AA1435" i="9" s="1"/>
  <c r="Z1436" i="9"/>
  <c r="AA1436" i="9" s="1"/>
  <c r="Z1437" i="9"/>
  <c r="AA1437" i="9" s="1"/>
  <c r="Z1438" i="9"/>
  <c r="AA1438" i="9" s="1"/>
  <c r="Z1439" i="9"/>
  <c r="AA1439" i="9" s="1"/>
  <c r="Z1440" i="9"/>
  <c r="AA1440" i="9" s="1"/>
  <c r="Z1441" i="9"/>
  <c r="AA1441" i="9" s="1"/>
  <c r="Z1442" i="9"/>
  <c r="AA1442" i="9" s="1"/>
  <c r="Z1443" i="9"/>
  <c r="AA1443" i="9" s="1"/>
  <c r="Z1444" i="9"/>
  <c r="AA1444" i="9" s="1"/>
  <c r="Z1445" i="9"/>
  <c r="AA1445" i="9" s="1"/>
  <c r="Z1446" i="9"/>
  <c r="AA1446" i="9" s="1"/>
  <c r="Z1447" i="9"/>
  <c r="AA1447" i="9" s="1"/>
  <c r="Z1448" i="9"/>
  <c r="AA1448" i="9" s="1"/>
  <c r="Z1449" i="9"/>
  <c r="AA1449" i="9" s="1"/>
  <c r="Z1450" i="9"/>
  <c r="AA1450" i="9" s="1"/>
  <c r="Z1451" i="9"/>
  <c r="AA1451" i="9" s="1"/>
  <c r="Z1452" i="9"/>
  <c r="AA1452" i="9" s="1"/>
  <c r="Z1453" i="9"/>
  <c r="AA1453" i="9" s="1"/>
  <c r="Z1454" i="9"/>
  <c r="AA1454" i="9" s="1"/>
  <c r="Z1455" i="9"/>
  <c r="AA1455" i="9" s="1"/>
  <c r="Z1456" i="9"/>
  <c r="AA1456" i="9" s="1"/>
  <c r="Z1457" i="9"/>
  <c r="AA1457" i="9" s="1"/>
  <c r="Z1458" i="9"/>
  <c r="AA1458" i="9" s="1"/>
  <c r="Z1459" i="9"/>
  <c r="AA1459" i="9" s="1"/>
  <c r="Z1460" i="9"/>
  <c r="AA1460" i="9" s="1"/>
  <c r="Z1461" i="9"/>
  <c r="AA1461" i="9" s="1"/>
  <c r="Z1462" i="9"/>
  <c r="AA1462" i="9" s="1"/>
  <c r="Z1463" i="9"/>
  <c r="AA1463" i="9" s="1"/>
  <c r="Z1464" i="9"/>
  <c r="AA1464" i="9" s="1"/>
  <c r="Z1465" i="9"/>
  <c r="AA1465" i="9" s="1"/>
  <c r="Z1466" i="9"/>
  <c r="AA1466" i="9" s="1"/>
  <c r="Z1467" i="9"/>
  <c r="AA1467" i="9" s="1"/>
  <c r="Z1468" i="9"/>
  <c r="AA1468" i="9" s="1"/>
  <c r="Z1469" i="9"/>
  <c r="AA1469" i="9" s="1"/>
  <c r="Z1470" i="9"/>
  <c r="AA1470" i="9" s="1"/>
  <c r="Z1471" i="9"/>
  <c r="AA1471" i="9" s="1"/>
  <c r="Z1472" i="9"/>
  <c r="AA1472" i="9" s="1"/>
  <c r="Z1473" i="9"/>
  <c r="AA1473" i="9" s="1"/>
  <c r="Z1474" i="9"/>
  <c r="AA1474" i="9" s="1"/>
  <c r="Z1475" i="9"/>
  <c r="AA1475" i="9" s="1"/>
  <c r="Z1476" i="9"/>
  <c r="AA1476" i="9" s="1"/>
  <c r="Z1477" i="9"/>
  <c r="AA1477" i="9" s="1"/>
  <c r="Z1478" i="9"/>
  <c r="AA1478" i="9" s="1"/>
  <c r="Z1479" i="9"/>
  <c r="AA1479" i="9" s="1"/>
  <c r="Z1480" i="9"/>
  <c r="AA1480" i="9" s="1"/>
  <c r="Z1481" i="9"/>
  <c r="AA1481" i="9" s="1"/>
  <c r="Z1482" i="9"/>
  <c r="AA1482" i="9" s="1"/>
  <c r="Z1483" i="9"/>
  <c r="AA1483" i="9" s="1"/>
  <c r="Z1484" i="9"/>
  <c r="AA1484" i="9" s="1"/>
  <c r="Z1485" i="9"/>
  <c r="AA1485" i="9" s="1"/>
  <c r="Z1486" i="9"/>
  <c r="AA1486" i="9" s="1"/>
  <c r="Z1487" i="9"/>
  <c r="AA1487" i="9" s="1"/>
  <c r="Z1488" i="9"/>
  <c r="AA1488" i="9" s="1"/>
  <c r="Z1489" i="9"/>
  <c r="AA1489" i="9" s="1"/>
  <c r="Z1490" i="9"/>
  <c r="AA1490" i="9" s="1"/>
  <c r="Z1491" i="9"/>
  <c r="AA1491" i="9" s="1"/>
  <c r="Z1492" i="9"/>
  <c r="AA1492" i="9" s="1"/>
  <c r="Z1493" i="9"/>
  <c r="AA1493" i="9" s="1"/>
  <c r="Z1494" i="9"/>
  <c r="AA1494" i="9" s="1"/>
  <c r="Z1495" i="9"/>
  <c r="AA1495" i="9" s="1"/>
  <c r="Z1496" i="9"/>
  <c r="AA1496" i="9" s="1"/>
  <c r="Z1497" i="9"/>
  <c r="AA1497" i="9" s="1"/>
  <c r="Z1498" i="9"/>
  <c r="AA1498" i="9" s="1"/>
  <c r="Z1499" i="9"/>
  <c r="AA1499" i="9" s="1"/>
  <c r="Z1500" i="9"/>
  <c r="AA1500" i="9" s="1"/>
  <c r="Z1501" i="9"/>
  <c r="AA1501" i="9" s="1"/>
  <c r="Z1502" i="9"/>
  <c r="AA1502" i="9" s="1"/>
  <c r="Z1503" i="9"/>
  <c r="AA1503" i="9" s="1"/>
  <c r="Z1504" i="9"/>
  <c r="AA1504" i="9" s="1"/>
  <c r="Z1505" i="9"/>
  <c r="AA1505" i="9" s="1"/>
  <c r="Z1506" i="9"/>
  <c r="AA1506" i="9" s="1"/>
  <c r="Z1507" i="9"/>
  <c r="AA1507" i="9" s="1"/>
  <c r="Z1508" i="9"/>
  <c r="AA1508" i="9" s="1"/>
  <c r="Z1509" i="9"/>
  <c r="AA1509" i="9" s="1"/>
  <c r="Z1510" i="9"/>
  <c r="AA1510" i="9" s="1"/>
  <c r="Z1511" i="9"/>
  <c r="AA1511" i="9" s="1"/>
  <c r="Z1512" i="9"/>
  <c r="AA1512" i="9" s="1"/>
  <c r="Z1513" i="9"/>
  <c r="AA1513" i="9" s="1"/>
  <c r="Z1514" i="9"/>
  <c r="AA1514" i="9" s="1"/>
  <c r="Z1515" i="9"/>
  <c r="AA1515" i="9" s="1"/>
  <c r="Z1516" i="9"/>
  <c r="AA1516" i="9" s="1"/>
  <c r="Z1517" i="9"/>
  <c r="AA1517" i="9" s="1"/>
  <c r="Z1518" i="9"/>
  <c r="AA1518" i="9" s="1"/>
  <c r="Z1519" i="9"/>
  <c r="AA1519" i="9" s="1"/>
  <c r="Z1520" i="9"/>
  <c r="AA1520" i="9" s="1"/>
  <c r="Z1521" i="9"/>
  <c r="AA1521" i="9" s="1"/>
  <c r="Z1522" i="9"/>
  <c r="AA1522" i="9" s="1"/>
  <c r="Z1523" i="9"/>
  <c r="AA1523" i="9" s="1"/>
  <c r="Z1524" i="9"/>
  <c r="AA1524" i="9" s="1"/>
  <c r="Z1525" i="9"/>
  <c r="AA1525" i="9" s="1"/>
  <c r="Z1526" i="9"/>
  <c r="AA1526" i="9" s="1"/>
  <c r="Z1527" i="9"/>
  <c r="AA1527" i="9" s="1"/>
  <c r="Z1528" i="9"/>
  <c r="AA1528" i="9" s="1"/>
  <c r="Z1529" i="9"/>
  <c r="AA1529" i="9" s="1"/>
  <c r="Z1530" i="9"/>
  <c r="AA1530" i="9" s="1"/>
  <c r="Z1531" i="9"/>
  <c r="AA1531" i="9" s="1"/>
  <c r="Z1532" i="9"/>
  <c r="AA1532" i="9" s="1"/>
  <c r="Z1533" i="9"/>
  <c r="AA1533" i="9" s="1"/>
  <c r="Z1534" i="9"/>
  <c r="AA1534" i="9" s="1"/>
  <c r="Z1535" i="9"/>
  <c r="AA1535" i="9" s="1"/>
  <c r="Z1536" i="9"/>
  <c r="AA1536" i="9" s="1"/>
  <c r="Z1537" i="9"/>
  <c r="AA1537" i="9" s="1"/>
  <c r="Z1538" i="9"/>
  <c r="AA1538" i="9" s="1"/>
  <c r="Z1539" i="9"/>
  <c r="AA1539" i="9" s="1"/>
  <c r="Z1540" i="9"/>
  <c r="AA1540" i="9" s="1"/>
  <c r="Z1541" i="9"/>
  <c r="AA1541" i="9" s="1"/>
  <c r="Z1542" i="9"/>
  <c r="AA1542" i="9" s="1"/>
  <c r="Z1543" i="9"/>
  <c r="AA1543" i="9" s="1"/>
  <c r="Z1544" i="9"/>
  <c r="AA1544" i="9" s="1"/>
  <c r="Z1545" i="9"/>
  <c r="AA1545" i="9" s="1"/>
  <c r="Z1546" i="9"/>
  <c r="AA1546" i="9" s="1"/>
  <c r="Z1547" i="9"/>
  <c r="AA1547" i="9" s="1"/>
  <c r="Z1548" i="9"/>
  <c r="AA1548" i="9" s="1"/>
  <c r="Z1549" i="9"/>
  <c r="AA1549" i="9" s="1"/>
  <c r="Z1550" i="9"/>
  <c r="AA1550" i="9" s="1"/>
  <c r="Z1551" i="9"/>
  <c r="AA1551" i="9" s="1"/>
  <c r="Z1552" i="9"/>
  <c r="AA1552" i="9" s="1"/>
  <c r="Z1553" i="9"/>
  <c r="AA1553" i="9" s="1"/>
  <c r="Z1554" i="9"/>
  <c r="AA1554" i="9" s="1"/>
  <c r="Z1555" i="9"/>
  <c r="AA1555" i="9" s="1"/>
  <c r="Z1556" i="9"/>
  <c r="AA1556" i="9" s="1"/>
  <c r="Z1557" i="9"/>
  <c r="AA1557" i="9" s="1"/>
  <c r="Z1558" i="9"/>
  <c r="AA1558" i="9" s="1"/>
  <c r="Z1559" i="9"/>
  <c r="AA1559" i="9" s="1"/>
  <c r="Z1560" i="9"/>
  <c r="AA1560" i="9" s="1"/>
  <c r="Z1561" i="9"/>
  <c r="AA1561" i="9" s="1"/>
  <c r="Z1562" i="9"/>
  <c r="AA1562" i="9" s="1"/>
  <c r="Z1563" i="9"/>
  <c r="AA1563" i="9" s="1"/>
  <c r="Z1564" i="9"/>
  <c r="AA1564" i="9" s="1"/>
  <c r="Z1565" i="9"/>
  <c r="AA1565" i="9" s="1"/>
  <c r="Z1566" i="9"/>
  <c r="AA1566" i="9" s="1"/>
  <c r="Z1567" i="9"/>
  <c r="AA1567" i="9" s="1"/>
  <c r="Z1568" i="9"/>
  <c r="AA1568" i="9" s="1"/>
  <c r="Z1569" i="9"/>
  <c r="AA1569" i="9" s="1"/>
  <c r="Z1570" i="9"/>
  <c r="AA1570" i="9" s="1"/>
  <c r="Z1571" i="9"/>
  <c r="AA1571" i="9" s="1"/>
  <c r="Z1572" i="9"/>
  <c r="AA1572" i="9" s="1"/>
  <c r="Z1573" i="9"/>
  <c r="AA1573" i="9" s="1"/>
  <c r="Z1574" i="9"/>
  <c r="AA1574" i="9" s="1"/>
  <c r="Z1575" i="9"/>
  <c r="AA1575" i="9" s="1"/>
  <c r="Z1576" i="9"/>
  <c r="AA1576" i="9" s="1"/>
  <c r="Z1577" i="9"/>
  <c r="AA1577" i="9" s="1"/>
  <c r="Z1578" i="9"/>
  <c r="AA1578" i="9" s="1"/>
  <c r="Z1579" i="9"/>
  <c r="AA1579" i="9" s="1"/>
  <c r="Z1580" i="9"/>
  <c r="AA1580" i="9" s="1"/>
  <c r="Z1581" i="9"/>
  <c r="AA1581" i="9" s="1"/>
  <c r="Z1582" i="9"/>
  <c r="AA1582" i="9" s="1"/>
  <c r="Z1583" i="9"/>
  <c r="AA1583" i="9" s="1"/>
  <c r="Z1584" i="9"/>
  <c r="AA1584" i="9" s="1"/>
  <c r="Z1585" i="9"/>
  <c r="AA1585" i="9" s="1"/>
  <c r="Z1586" i="9"/>
  <c r="AA1586" i="9" s="1"/>
  <c r="Z1587" i="9"/>
  <c r="AA1587" i="9" s="1"/>
  <c r="Z1588" i="9"/>
  <c r="AA1588" i="9" s="1"/>
  <c r="Z1589" i="9"/>
  <c r="AA1589" i="9" s="1"/>
  <c r="Z1590" i="9"/>
  <c r="AA1590" i="9" s="1"/>
  <c r="Z1591" i="9"/>
  <c r="AA1591" i="9" s="1"/>
  <c r="Z1592" i="9"/>
  <c r="AA1592" i="9" s="1"/>
  <c r="Z1593" i="9"/>
  <c r="AA1593" i="9" s="1"/>
  <c r="Z1594" i="9"/>
  <c r="AA1594" i="9" s="1"/>
  <c r="Z1595" i="9"/>
  <c r="AA1595" i="9" s="1"/>
  <c r="Z1596" i="9"/>
  <c r="AA1596" i="9" s="1"/>
  <c r="Z1597" i="9"/>
  <c r="AA1597" i="9" s="1"/>
  <c r="Z1598" i="9"/>
  <c r="AA1598" i="9" s="1"/>
  <c r="Z1599" i="9"/>
  <c r="AA1599" i="9" s="1"/>
  <c r="Z1600" i="9"/>
  <c r="AA1600" i="9" s="1"/>
  <c r="Z1601" i="9"/>
  <c r="AA1601" i="9" s="1"/>
  <c r="Z1602" i="9"/>
  <c r="AA1602" i="9" s="1"/>
  <c r="Z1603" i="9"/>
  <c r="AA1603" i="9" s="1"/>
  <c r="Z1604" i="9"/>
  <c r="AA1604" i="9" s="1"/>
  <c r="Z1605" i="9"/>
  <c r="AA1605" i="9" s="1"/>
  <c r="Z1606" i="9"/>
  <c r="AA1606" i="9" s="1"/>
  <c r="Z1607" i="9"/>
  <c r="AA1607" i="9" s="1"/>
  <c r="Z1608" i="9"/>
  <c r="AA1608" i="9" s="1"/>
  <c r="Z1609" i="9"/>
  <c r="AA1609" i="9" s="1"/>
  <c r="Z1610" i="9"/>
  <c r="AA1610" i="9" s="1"/>
  <c r="Z1611" i="9"/>
  <c r="AA1611" i="9" s="1"/>
  <c r="Z1612" i="9"/>
  <c r="AA1612" i="9" s="1"/>
  <c r="Z1613" i="9"/>
  <c r="AA1613" i="9" s="1"/>
  <c r="Z1614" i="9"/>
  <c r="AA1614" i="9" s="1"/>
  <c r="Z1615" i="9"/>
  <c r="AA1615" i="9" s="1"/>
  <c r="Z1616" i="9"/>
  <c r="AA1616" i="9" s="1"/>
  <c r="Z1617" i="9"/>
  <c r="AA1617" i="9" s="1"/>
  <c r="Z1618" i="9"/>
  <c r="AA1618" i="9" s="1"/>
  <c r="Z1619" i="9"/>
  <c r="AA1619" i="9" s="1"/>
  <c r="Z1620" i="9"/>
  <c r="AA1620" i="9" s="1"/>
  <c r="Z1621" i="9"/>
  <c r="AA1621" i="9" s="1"/>
  <c r="Z1622" i="9"/>
  <c r="AA1622" i="9" s="1"/>
  <c r="Z1623" i="9"/>
  <c r="AA1623" i="9" s="1"/>
  <c r="Z1624" i="9"/>
  <c r="AA1624" i="9" s="1"/>
  <c r="Z1625" i="9"/>
  <c r="AA1625" i="9" s="1"/>
  <c r="Z1626" i="9"/>
  <c r="AA1626" i="9" s="1"/>
  <c r="Z1627" i="9"/>
  <c r="AA1627" i="9" s="1"/>
  <c r="Z1628" i="9"/>
  <c r="AA1628" i="9" s="1"/>
  <c r="Z1629" i="9"/>
  <c r="AA1629" i="9" s="1"/>
  <c r="Z1630" i="9"/>
  <c r="AA1630" i="9" s="1"/>
  <c r="Z1631" i="9"/>
  <c r="AA1631" i="9" s="1"/>
  <c r="Z1632" i="9"/>
  <c r="AA1632" i="9" s="1"/>
  <c r="Z1633" i="9"/>
  <c r="AA1633" i="9" s="1"/>
  <c r="Z1634" i="9"/>
  <c r="AA1634" i="9" s="1"/>
  <c r="Z1635" i="9"/>
  <c r="AA1635" i="9" s="1"/>
  <c r="Z1636" i="9"/>
  <c r="AA1636" i="9" s="1"/>
  <c r="Z1637" i="9"/>
  <c r="AA1637" i="9" s="1"/>
  <c r="Z1638" i="9"/>
  <c r="AA1638" i="9" s="1"/>
  <c r="Z1639" i="9"/>
  <c r="AA1639" i="9" s="1"/>
  <c r="Z1640" i="9"/>
  <c r="AA1640" i="9" s="1"/>
  <c r="Z1641" i="9"/>
  <c r="AA1641" i="9" s="1"/>
  <c r="Z1642" i="9"/>
  <c r="AA1642" i="9" s="1"/>
  <c r="Z1643" i="9"/>
  <c r="AA1643" i="9" s="1"/>
  <c r="Z1644" i="9"/>
  <c r="AA1644" i="9" s="1"/>
  <c r="Z1645" i="9"/>
  <c r="AA1645" i="9" s="1"/>
  <c r="Z1646" i="9"/>
  <c r="AA1646" i="9" s="1"/>
  <c r="Z1647" i="9"/>
  <c r="AA1647" i="9" s="1"/>
  <c r="Z1648" i="9"/>
  <c r="AA1648" i="9" s="1"/>
  <c r="Z1649" i="9"/>
  <c r="AA1649" i="9" s="1"/>
  <c r="Z1650" i="9"/>
  <c r="AA1650" i="9" s="1"/>
  <c r="Z1651" i="9"/>
  <c r="AA1651" i="9" s="1"/>
  <c r="Z1652" i="9"/>
  <c r="AA1652" i="9" s="1"/>
  <c r="Z1653" i="9"/>
  <c r="AA1653" i="9" s="1"/>
  <c r="Z1654" i="9"/>
  <c r="AA1654" i="9" s="1"/>
  <c r="Z1655" i="9"/>
  <c r="AA1655" i="9" s="1"/>
  <c r="Z1656" i="9"/>
  <c r="AA1656" i="9" s="1"/>
  <c r="Z1657" i="9"/>
  <c r="AA1657" i="9" s="1"/>
  <c r="Z1658" i="9"/>
  <c r="AA1658" i="9" s="1"/>
  <c r="Z1659" i="9"/>
  <c r="AA1659" i="9" s="1"/>
  <c r="Z1660" i="9"/>
  <c r="AA1660" i="9" s="1"/>
  <c r="Z1661" i="9"/>
  <c r="AA1661" i="9" s="1"/>
  <c r="Z1662" i="9"/>
  <c r="AA1662" i="9" s="1"/>
  <c r="Z1663" i="9"/>
  <c r="AA1663" i="9" s="1"/>
  <c r="Z1664" i="9"/>
  <c r="AA1664" i="9" s="1"/>
  <c r="Z1665" i="9"/>
  <c r="AA1665" i="9" s="1"/>
  <c r="Z1666" i="9"/>
  <c r="AA1666" i="9" s="1"/>
  <c r="Z1667" i="9"/>
  <c r="AA1667" i="9" s="1"/>
  <c r="Z1668" i="9"/>
  <c r="AA1668" i="9" s="1"/>
  <c r="Z1669" i="9"/>
  <c r="AA1669" i="9" s="1"/>
  <c r="Z1670" i="9"/>
  <c r="AA1670" i="9" s="1"/>
  <c r="Z1671" i="9"/>
  <c r="AA1671" i="9" s="1"/>
  <c r="Z1672" i="9"/>
  <c r="AA1672" i="9" s="1"/>
  <c r="Z1673" i="9"/>
  <c r="AA1673" i="9" s="1"/>
  <c r="Z1674" i="9"/>
  <c r="AA1674" i="9" s="1"/>
  <c r="Z1675" i="9"/>
  <c r="AA1675" i="9" s="1"/>
  <c r="Z1676" i="9"/>
  <c r="AA1676" i="9" s="1"/>
  <c r="Z1677" i="9"/>
  <c r="AA1677" i="9" s="1"/>
  <c r="Z1678" i="9"/>
  <c r="AA1678" i="9" s="1"/>
  <c r="Z1679" i="9"/>
  <c r="AA1679" i="9" s="1"/>
  <c r="Z1680" i="9"/>
  <c r="AA1680" i="9" s="1"/>
  <c r="Z1681" i="9"/>
  <c r="AA1681" i="9" s="1"/>
  <c r="Z1682" i="9"/>
  <c r="AA1682" i="9" s="1"/>
  <c r="Z1683" i="9"/>
  <c r="AA1683" i="9" s="1"/>
  <c r="Z1684" i="9"/>
  <c r="AA1684" i="9" s="1"/>
  <c r="Z1685" i="9"/>
  <c r="AA1685" i="9" s="1"/>
  <c r="Z1686" i="9"/>
  <c r="AA1686" i="9" s="1"/>
  <c r="Z1687" i="9"/>
  <c r="AA1687" i="9" s="1"/>
  <c r="Z1688" i="9"/>
  <c r="AA1688" i="9" s="1"/>
  <c r="Z1689" i="9"/>
  <c r="AA1689" i="9" s="1"/>
  <c r="Z1690" i="9"/>
  <c r="AA1690" i="9" s="1"/>
  <c r="Z1691" i="9"/>
  <c r="AA1691" i="9" s="1"/>
  <c r="Z1692" i="9"/>
  <c r="AA1692" i="9" s="1"/>
  <c r="Z1693" i="9"/>
  <c r="AA1693" i="9" s="1"/>
  <c r="Z1694" i="9"/>
  <c r="AA1694" i="9" s="1"/>
  <c r="Z1695" i="9"/>
  <c r="AA1695" i="9" s="1"/>
  <c r="Z1696" i="9"/>
  <c r="AA1696" i="9" s="1"/>
  <c r="Z1697" i="9"/>
  <c r="AA1697" i="9" s="1"/>
  <c r="Z1698" i="9"/>
  <c r="AA1698" i="9" s="1"/>
  <c r="Z1699" i="9"/>
  <c r="AA1699" i="9" s="1"/>
  <c r="Z1700" i="9"/>
  <c r="AA1700" i="9" s="1"/>
  <c r="Z1701" i="9"/>
  <c r="AA1701" i="9" s="1"/>
  <c r="Z1702" i="9"/>
  <c r="AA1702" i="9" s="1"/>
  <c r="Z1703" i="9"/>
  <c r="AA1703" i="9" s="1"/>
  <c r="Z1704" i="9"/>
  <c r="AA1704" i="9" s="1"/>
  <c r="Z1705" i="9"/>
  <c r="AA1705" i="9" s="1"/>
  <c r="Z1706" i="9"/>
  <c r="AA1706" i="9" s="1"/>
  <c r="Z1707" i="9"/>
  <c r="AA1707" i="9" s="1"/>
  <c r="Z1708" i="9"/>
  <c r="AA1708" i="9" s="1"/>
  <c r="Z1709" i="9"/>
  <c r="AA1709" i="9" s="1"/>
  <c r="Z1710" i="9"/>
  <c r="AA1710" i="9" s="1"/>
  <c r="Z1711" i="9"/>
  <c r="AA1711" i="9" s="1"/>
  <c r="Z1712" i="9"/>
  <c r="AA1712" i="9" s="1"/>
  <c r="Z1713" i="9"/>
  <c r="AA1713" i="9" s="1"/>
  <c r="Z1714" i="9"/>
  <c r="AA1714" i="9" s="1"/>
  <c r="Z1715" i="9"/>
  <c r="AA1715" i="9" s="1"/>
  <c r="Z1716" i="9"/>
  <c r="AA1716" i="9" s="1"/>
  <c r="Z1717" i="9"/>
  <c r="AA1717" i="9" s="1"/>
  <c r="Z1718" i="9"/>
  <c r="AA1718" i="9" s="1"/>
  <c r="Z1719" i="9"/>
  <c r="AA1719" i="9" s="1"/>
  <c r="Z1720" i="9"/>
  <c r="AA1720" i="9" s="1"/>
  <c r="Z1721" i="9"/>
  <c r="AA1721" i="9" s="1"/>
  <c r="Z1722" i="9"/>
  <c r="AA1722" i="9" s="1"/>
  <c r="Z1723" i="9"/>
  <c r="AA1723" i="9" s="1"/>
  <c r="Z1724" i="9"/>
  <c r="AA1724" i="9" s="1"/>
  <c r="Z1725" i="9"/>
  <c r="AA1725" i="9" s="1"/>
  <c r="Z1726" i="9"/>
  <c r="AA1726" i="9" s="1"/>
  <c r="Z1727" i="9"/>
  <c r="AA1727" i="9" s="1"/>
  <c r="Z1728" i="9"/>
  <c r="AA1728" i="9" s="1"/>
  <c r="Z1729" i="9"/>
  <c r="AA1729" i="9" s="1"/>
  <c r="Z1730" i="9"/>
  <c r="AA1730" i="9" s="1"/>
  <c r="Z1731" i="9"/>
  <c r="AA1731" i="9" s="1"/>
  <c r="Z1732" i="9"/>
  <c r="AA1732" i="9" s="1"/>
  <c r="Z1733" i="9"/>
  <c r="AA1733" i="9" s="1"/>
  <c r="Z1734" i="9"/>
  <c r="AA1734" i="9" s="1"/>
  <c r="Z1735" i="9"/>
  <c r="AA1735" i="9" s="1"/>
  <c r="Z1736" i="9"/>
  <c r="AA1736" i="9" s="1"/>
  <c r="Z1737" i="9"/>
  <c r="AA1737" i="9" s="1"/>
  <c r="Z1738" i="9"/>
  <c r="AA1738" i="9" s="1"/>
  <c r="Z1739" i="9"/>
  <c r="AA1739" i="9" s="1"/>
  <c r="Z1740" i="9"/>
  <c r="AA1740" i="9" s="1"/>
  <c r="Z1741" i="9"/>
  <c r="AA1741" i="9" s="1"/>
  <c r="Z1742" i="9"/>
  <c r="AA1742" i="9" s="1"/>
  <c r="Z1743" i="9"/>
  <c r="AA1743" i="9" s="1"/>
  <c r="Z1744" i="9"/>
  <c r="AA1744" i="9" s="1"/>
  <c r="Z1745" i="9"/>
  <c r="AA1745" i="9" s="1"/>
  <c r="Z1746" i="9"/>
  <c r="AA1746" i="9" s="1"/>
  <c r="Z1747" i="9"/>
  <c r="AA1747" i="9" s="1"/>
  <c r="Z1748" i="9"/>
  <c r="AA1748" i="9" s="1"/>
  <c r="Z1749" i="9"/>
  <c r="AA1749" i="9" s="1"/>
  <c r="Z1750" i="9"/>
  <c r="AA1750" i="9" s="1"/>
  <c r="Z1751" i="9"/>
  <c r="AA1751" i="9" s="1"/>
  <c r="Z1752" i="9"/>
  <c r="AA1752" i="9" s="1"/>
  <c r="Z1753" i="9"/>
  <c r="AA1753" i="9" s="1"/>
  <c r="Z1754" i="9"/>
  <c r="AA1754" i="9" s="1"/>
  <c r="Z1755" i="9"/>
  <c r="AA1755" i="9" s="1"/>
  <c r="Z1756" i="9"/>
  <c r="AA1756" i="9" s="1"/>
  <c r="Z1757" i="9"/>
  <c r="AA1757" i="9" s="1"/>
  <c r="Z1758" i="9"/>
  <c r="AA1758" i="9" s="1"/>
  <c r="Z1759" i="9"/>
  <c r="AA1759" i="9" s="1"/>
  <c r="Z1760" i="9"/>
  <c r="AA1760" i="9" s="1"/>
  <c r="Z1761" i="9"/>
  <c r="AA1761" i="9" s="1"/>
  <c r="Z1762" i="9"/>
  <c r="AA1762" i="9" s="1"/>
  <c r="Z1763" i="9"/>
  <c r="AA1763" i="9" s="1"/>
  <c r="Z1764" i="9"/>
  <c r="AA1764" i="9" s="1"/>
  <c r="Z1765" i="9"/>
  <c r="AA1765" i="9" s="1"/>
  <c r="Z1766" i="9"/>
  <c r="AA1766" i="9" s="1"/>
  <c r="Z1767" i="9"/>
  <c r="AA1767" i="9" s="1"/>
  <c r="Z1768" i="9"/>
  <c r="AA1768" i="9" s="1"/>
  <c r="Z1769" i="9"/>
  <c r="AA1769" i="9" s="1"/>
  <c r="Z1770" i="9"/>
  <c r="AA1770" i="9" s="1"/>
  <c r="Z1771" i="9"/>
  <c r="AA1771" i="9" s="1"/>
  <c r="Z1772" i="9"/>
  <c r="AA1772" i="9" s="1"/>
  <c r="Z1773" i="9"/>
  <c r="AA1773" i="9" s="1"/>
  <c r="Z1774" i="9"/>
  <c r="AA1774" i="9" s="1"/>
  <c r="Z1775" i="9"/>
  <c r="AA1775" i="9" s="1"/>
  <c r="Z1776" i="9"/>
  <c r="AA1776" i="9" s="1"/>
  <c r="Z1777" i="9"/>
  <c r="AA1777" i="9" s="1"/>
  <c r="Z1778" i="9"/>
  <c r="AA1778" i="9" s="1"/>
  <c r="Z1779" i="9"/>
  <c r="AA1779" i="9" s="1"/>
  <c r="Z1780" i="9"/>
  <c r="AA1780" i="9" s="1"/>
  <c r="Z1781" i="9"/>
  <c r="AA1781" i="9" s="1"/>
  <c r="Z1782" i="9"/>
  <c r="AA1782" i="9" s="1"/>
  <c r="Z1783" i="9"/>
  <c r="AA1783" i="9" s="1"/>
  <c r="Z1784" i="9"/>
  <c r="AA1784" i="9" s="1"/>
  <c r="Z1785" i="9"/>
  <c r="AA1785" i="9" s="1"/>
  <c r="Z1786" i="9"/>
  <c r="AA1786" i="9" s="1"/>
  <c r="Z1787" i="9"/>
  <c r="AA1787" i="9" s="1"/>
  <c r="Z1788" i="9"/>
  <c r="AA1788" i="9" s="1"/>
  <c r="Z1789" i="9"/>
  <c r="AA1789" i="9" s="1"/>
  <c r="Z1790" i="9"/>
  <c r="AA1790" i="9" s="1"/>
  <c r="Z1791" i="9"/>
  <c r="AA1791" i="9" s="1"/>
  <c r="Z1792" i="9"/>
  <c r="AA1792" i="9" s="1"/>
  <c r="Z1793" i="9"/>
  <c r="AA1793" i="9" s="1"/>
  <c r="Z1794" i="9"/>
  <c r="AA1794" i="9" s="1"/>
  <c r="Z1795" i="9"/>
  <c r="AA1795" i="9" s="1"/>
  <c r="Z1796" i="9"/>
  <c r="AA1796" i="9" s="1"/>
  <c r="Z1797" i="9"/>
  <c r="AA1797" i="9" s="1"/>
  <c r="Z1798" i="9"/>
  <c r="AA1798" i="9" s="1"/>
  <c r="Z1799" i="9"/>
  <c r="AA1799" i="9" s="1"/>
  <c r="Z1800" i="9"/>
  <c r="AA1800" i="9" s="1"/>
  <c r="Z1801" i="9"/>
  <c r="AA1801" i="9" s="1"/>
  <c r="Z1802" i="9"/>
  <c r="AA1802" i="9" s="1"/>
  <c r="Z1803" i="9"/>
  <c r="AA1803" i="9" s="1"/>
  <c r="Z1804" i="9"/>
  <c r="AA1804" i="9" s="1"/>
  <c r="Z1805" i="9"/>
  <c r="AA1805" i="9" s="1"/>
  <c r="Z1806" i="9"/>
  <c r="AA1806" i="9" s="1"/>
  <c r="Z1807" i="9"/>
  <c r="AA1807" i="9" s="1"/>
  <c r="Z1808" i="9"/>
  <c r="AA1808" i="9" s="1"/>
  <c r="Z1809" i="9"/>
  <c r="AA1809" i="9" s="1"/>
  <c r="Z1810" i="9"/>
  <c r="AA1810" i="9" s="1"/>
  <c r="Z1811" i="9"/>
  <c r="AA1811" i="9" s="1"/>
  <c r="Z1812" i="9"/>
  <c r="AA1812" i="9" s="1"/>
  <c r="Z1813" i="9"/>
  <c r="AA1813" i="9" s="1"/>
  <c r="Z1814" i="9"/>
  <c r="AA1814" i="9" s="1"/>
  <c r="Z1815" i="9"/>
  <c r="AA1815" i="9" s="1"/>
  <c r="Z1816" i="9"/>
  <c r="AA1816" i="9" s="1"/>
  <c r="Z1817" i="9"/>
  <c r="AA1817" i="9" s="1"/>
  <c r="Z1818" i="9"/>
  <c r="AA1818" i="9" s="1"/>
  <c r="Z1819" i="9"/>
  <c r="AA1819" i="9" s="1"/>
  <c r="Z1820" i="9"/>
  <c r="AA1820" i="9" s="1"/>
  <c r="Z1821" i="9"/>
  <c r="AA1821" i="9" s="1"/>
  <c r="Z1822" i="9"/>
  <c r="AA1822" i="9" s="1"/>
  <c r="Z1823" i="9"/>
  <c r="AA1823" i="9" s="1"/>
  <c r="Z1824" i="9"/>
  <c r="AA1824" i="9" s="1"/>
  <c r="Z1825" i="9"/>
  <c r="AA1825" i="9" s="1"/>
  <c r="Z1826" i="9"/>
  <c r="AA1826" i="9" s="1"/>
  <c r="Z1827" i="9"/>
  <c r="AA1827" i="9" s="1"/>
  <c r="Z1828" i="9"/>
  <c r="AA1828" i="9" s="1"/>
  <c r="Z1829" i="9"/>
  <c r="AA1829" i="9" s="1"/>
  <c r="Z1830" i="9"/>
  <c r="AA1830" i="9" s="1"/>
  <c r="Z1831" i="9"/>
  <c r="AA1831" i="9" s="1"/>
  <c r="Z1832" i="9"/>
  <c r="AA1832" i="9" s="1"/>
  <c r="Z1833" i="9"/>
  <c r="AA1833" i="9" s="1"/>
  <c r="Z1834" i="9"/>
  <c r="AA1834" i="9" s="1"/>
  <c r="Z1835" i="9"/>
  <c r="AA1835" i="9" s="1"/>
  <c r="Z1836" i="9"/>
  <c r="AA1836" i="9" s="1"/>
  <c r="Z1837" i="9"/>
  <c r="AA1837" i="9" s="1"/>
  <c r="Z1838" i="9"/>
  <c r="AA1838" i="9" s="1"/>
  <c r="Z1839" i="9"/>
  <c r="AA1839" i="9" s="1"/>
  <c r="Z1840" i="9"/>
  <c r="AA1840" i="9" s="1"/>
  <c r="Z1841" i="9"/>
  <c r="AA1841" i="9" s="1"/>
  <c r="Z1842" i="9"/>
  <c r="AA1842" i="9" s="1"/>
  <c r="Z1843" i="9"/>
  <c r="AA1843" i="9" s="1"/>
  <c r="Z1844" i="9"/>
  <c r="AA1844" i="9" s="1"/>
  <c r="Z1845" i="9"/>
  <c r="AA1845" i="9" s="1"/>
  <c r="Z1846" i="9"/>
  <c r="AA1846" i="9" s="1"/>
  <c r="Z1847" i="9"/>
  <c r="AA1847" i="9" s="1"/>
  <c r="Z1848" i="9"/>
  <c r="AA1848" i="9" s="1"/>
  <c r="Z1849" i="9"/>
  <c r="AA1849" i="9" s="1"/>
  <c r="Z1850" i="9"/>
  <c r="AA1850" i="9" s="1"/>
  <c r="Z1851" i="9"/>
  <c r="AA1851" i="9" s="1"/>
  <c r="Z1852" i="9"/>
  <c r="AA1852" i="9" s="1"/>
  <c r="Z1853" i="9"/>
  <c r="AA1853" i="9" s="1"/>
  <c r="Z1854" i="9"/>
  <c r="AA1854" i="9" s="1"/>
  <c r="Z1855" i="9"/>
  <c r="AA1855" i="9" s="1"/>
  <c r="Z1856" i="9"/>
  <c r="AA1856" i="9" s="1"/>
  <c r="Z1857" i="9"/>
  <c r="AA1857" i="9" s="1"/>
  <c r="Z1858" i="9"/>
  <c r="AA1858" i="9" s="1"/>
  <c r="Z1859" i="9"/>
  <c r="AA1859" i="9" s="1"/>
  <c r="Z1860" i="9"/>
  <c r="AA1860" i="9" s="1"/>
  <c r="Z1861" i="9"/>
  <c r="AA1861" i="9" s="1"/>
  <c r="Z1862" i="9"/>
  <c r="AA1862" i="9" s="1"/>
  <c r="Z1863" i="9"/>
  <c r="AA1863" i="9" s="1"/>
  <c r="Z1864" i="9"/>
  <c r="AA1864" i="9" s="1"/>
  <c r="Z1865" i="9"/>
  <c r="AA1865" i="9" s="1"/>
  <c r="Z1866" i="9"/>
  <c r="AA1866" i="9" s="1"/>
  <c r="Z1867" i="9"/>
  <c r="AA1867" i="9" s="1"/>
  <c r="Z1868" i="9"/>
  <c r="AA1868" i="9" s="1"/>
  <c r="Z1869" i="9"/>
  <c r="AA1869" i="9" s="1"/>
  <c r="Z1870" i="9"/>
  <c r="AA1870" i="9" s="1"/>
  <c r="Z1871" i="9"/>
  <c r="AA1871" i="9" s="1"/>
  <c r="Z1872" i="9"/>
  <c r="AA1872" i="9" s="1"/>
  <c r="Z1873" i="9"/>
  <c r="AA1873" i="9" s="1"/>
  <c r="Z1874" i="9"/>
  <c r="AA1874" i="9" s="1"/>
  <c r="Z1875" i="9"/>
  <c r="AA1875" i="9" s="1"/>
  <c r="Z1876" i="9"/>
  <c r="AA1876" i="9" s="1"/>
  <c r="Z1877" i="9"/>
  <c r="AA1877" i="9" s="1"/>
  <c r="Z1878" i="9"/>
  <c r="AA1878" i="9" s="1"/>
  <c r="Z1879" i="9"/>
  <c r="AA1879" i="9" s="1"/>
  <c r="Z1880" i="9"/>
  <c r="AA1880" i="9" s="1"/>
  <c r="Z1881" i="9"/>
  <c r="AA1881" i="9" s="1"/>
  <c r="Z1882" i="9"/>
  <c r="AA1882" i="9" s="1"/>
  <c r="Z1883" i="9"/>
  <c r="AA1883" i="9" s="1"/>
  <c r="Z1884" i="9"/>
  <c r="AA1884" i="9" s="1"/>
  <c r="Z1885" i="9"/>
  <c r="AA1885" i="9" s="1"/>
  <c r="Z1886" i="9"/>
  <c r="AA1886" i="9" s="1"/>
  <c r="Z1887" i="9"/>
  <c r="AA1887" i="9" s="1"/>
  <c r="Z1888" i="9"/>
  <c r="AA1888" i="9" s="1"/>
  <c r="Z1889" i="9"/>
  <c r="AA1889" i="9" s="1"/>
  <c r="Z1890" i="9"/>
  <c r="AA1890" i="9" s="1"/>
  <c r="Z1891" i="9"/>
  <c r="AA1891" i="9" s="1"/>
  <c r="Z1892" i="9"/>
  <c r="AA1892" i="9" s="1"/>
  <c r="Z1893" i="9"/>
  <c r="AA1893" i="9" s="1"/>
  <c r="Z1894" i="9"/>
  <c r="AA1894" i="9" s="1"/>
  <c r="Z1895" i="9"/>
  <c r="AA1895" i="9" s="1"/>
  <c r="Z1896" i="9"/>
  <c r="AA1896" i="9" s="1"/>
  <c r="Z1897" i="9"/>
  <c r="AA1897" i="9" s="1"/>
  <c r="Z1898" i="9"/>
  <c r="AA1898" i="9" s="1"/>
  <c r="Z1899" i="9"/>
  <c r="AA1899" i="9" s="1"/>
  <c r="Z1900" i="9"/>
  <c r="AA1900" i="9" s="1"/>
  <c r="Z1901" i="9"/>
  <c r="AA1901" i="9" s="1"/>
  <c r="Z1902" i="9"/>
  <c r="AA1902" i="9" s="1"/>
  <c r="Z1903" i="9"/>
  <c r="AA1903" i="9" s="1"/>
  <c r="Z1904" i="9"/>
  <c r="AA1904" i="9" s="1"/>
  <c r="Z1905" i="9"/>
  <c r="AA1905" i="9" s="1"/>
  <c r="Z1906" i="9"/>
  <c r="AA1906" i="9" s="1"/>
  <c r="Z1907" i="9"/>
  <c r="AA1907" i="9" s="1"/>
  <c r="Z1908" i="9"/>
  <c r="AA1908" i="9" s="1"/>
  <c r="Z1909" i="9"/>
  <c r="AA1909" i="9" s="1"/>
  <c r="Z1910" i="9"/>
  <c r="AA1910" i="9" s="1"/>
  <c r="Z1911" i="9"/>
  <c r="AA1911" i="9" s="1"/>
  <c r="Z1912" i="9"/>
  <c r="AA1912" i="9" s="1"/>
  <c r="Z1913" i="9"/>
  <c r="AA1913" i="9" s="1"/>
  <c r="Z1914" i="9"/>
  <c r="AA1914" i="9" s="1"/>
  <c r="Z1915" i="9"/>
  <c r="AA1915" i="9" s="1"/>
  <c r="Z1916" i="9"/>
  <c r="AA1916" i="9" s="1"/>
  <c r="Z1917" i="9"/>
  <c r="AA1917" i="9" s="1"/>
  <c r="Z1918" i="9"/>
  <c r="AA1918" i="9" s="1"/>
  <c r="Z1919" i="9"/>
  <c r="AA1919" i="9" s="1"/>
  <c r="Z1920" i="9"/>
  <c r="AA1920" i="9" s="1"/>
  <c r="Z1921" i="9"/>
  <c r="AA1921" i="9" s="1"/>
  <c r="Z1922" i="9"/>
  <c r="AA1922" i="9" s="1"/>
  <c r="Z1923" i="9"/>
  <c r="AA1923" i="9" s="1"/>
  <c r="Z1924" i="9"/>
  <c r="AA1924" i="9" s="1"/>
  <c r="Z1925" i="9"/>
  <c r="AA1925" i="9" s="1"/>
  <c r="Z1926" i="9"/>
  <c r="AA1926" i="9" s="1"/>
  <c r="Z1927" i="9"/>
  <c r="AA1927" i="9" s="1"/>
  <c r="Z1928" i="9"/>
  <c r="AA1928" i="9" s="1"/>
  <c r="Z1929" i="9"/>
  <c r="AA1929" i="9" s="1"/>
  <c r="Z1930" i="9"/>
  <c r="AA1930" i="9" s="1"/>
  <c r="Z1931" i="9"/>
  <c r="AA1931" i="9" s="1"/>
  <c r="Z1932" i="9"/>
  <c r="AA1932" i="9" s="1"/>
  <c r="Z1933" i="9"/>
  <c r="AA1933" i="9" s="1"/>
  <c r="Z1934" i="9"/>
  <c r="AA1934" i="9" s="1"/>
  <c r="Z1935" i="9"/>
  <c r="AA1935" i="9" s="1"/>
  <c r="Z1936" i="9"/>
  <c r="AA1936" i="9" s="1"/>
  <c r="Z1937" i="9"/>
  <c r="AA1937" i="9" s="1"/>
  <c r="Z1938" i="9"/>
  <c r="AA1938" i="9" s="1"/>
  <c r="Z1939" i="9"/>
  <c r="AA1939" i="9" s="1"/>
  <c r="Z1940" i="9"/>
  <c r="AA1940" i="9" s="1"/>
  <c r="Z1941" i="9"/>
  <c r="AA1941" i="9" s="1"/>
  <c r="Z1942" i="9"/>
  <c r="AA1942" i="9" s="1"/>
  <c r="Z1943" i="9"/>
  <c r="AA1943" i="9" s="1"/>
  <c r="Z1944" i="9"/>
  <c r="AA1944" i="9" s="1"/>
  <c r="Z1945" i="9"/>
  <c r="AA1945" i="9" s="1"/>
  <c r="Z1946" i="9"/>
  <c r="AA1946" i="9" s="1"/>
  <c r="Z1947" i="9"/>
  <c r="AA1947" i="9" s="1"/>
  <c r="Z1948" i="9"/>
  <c r="AA1948" i="9" s="1"/>
  <c r="Z1949" i="9"/>
  <c r="AA1949" i="9" s="1"/>
  <c r="Z1950" i="9"/>
  <c r="AA1950" i="9" s="1"/>
  <c r="Z1951" i="9"/>
  <c r="AA1951" i="9" s="1"/>
  <c r="Z1952" i="9"/>
  <c r="AA1952" i="9" s="1"/>
  <c r="Z1953" i="9"/>
  <c r="AA1953" i="9" s="1"/>
  <c r="AA1954"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231280-559B-4809-8852-EE0AFE6010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B3B54A7-F316-4421-B7F8-E18665269425}" name="WorksheetConnection_SuperStoreUS.xlsx!orders" type="102" refreshedVersion="8" minRefreshableVersion="5">
    <extLst>
      <ext xmlns:x15="http://schemas.microsoft.com/office/spreadsheetml/2010/11/main" uri="{DE250136-89BD-433C-8126-D09CA5730AF9}">
        <x15:connection id="orders">
          <x15:rangePr sourceName="_xlcn.WorksheetConnection_SuperStoreUS.xlsxorders1"/>
        </x15:connection>
      </ext>
    </extLst>
  </connection>
  <connection id="3" xr16:uid="{ED201E02-E62C-44BC-808A-B46572379684}" name="WorksheetConnection_SuperStoreUS.xlsx!returns" type="102" refreshedVersion="8" minRefreshableVersion="5">
    <extLst>
      <ext xmlns:x15="http://schemas.microsoft.com/office/spreadsheetml/2010/11/main" uri="{DE250136-89BD-433C-8126-D09CA5730AF9}">
        <x15:connection id="returns">
          <x15:rangePr sourceName="_xlcn.WorksheetConnection_SuperStoreUS.xlsxreturns1"/>
        </x15:connection>
      </ext>
    </extLst>
  </connection>
  <connection id="4" xr16:uid="{93ECF375-0775-4AA5-8BAD-A246B9165C01}" name="WorksheetConnection_SuperStoreUS.xlsx!Users" type="102" refreshedVersion="8" minRefreshableVersion="5">
    <extLst>
      <ext xmlns:x15="http://schemas.microsoft.com/office/spreadsheetml/2010/11/main" uri="{DE250136-89BD-433C-8126-D09CA5730AF9}">
        <x15:connection id="Users">
          <x15:rangePr sourceName="_xlcn.WorksheetConnection_SuperStoreUS.xlsxUsers1"/>
        </x15:connection>
      </ext>
    </extLst>
  </connection>
  <connection id="5" xr16:uid="{0586420F-C149-41DE-9D03-596E33A7B491}" name="WorksheetConnection_SuperStoreUS.xlsx!Users1" type="102" refreshedVersion="8" minRefreshableVersion="5">
    <extLst>
      <ext xmlns:x15="http://schemas.microsoft.com/office/spreadsheetml/2010/11/main" uri="{DE250136-89BD-433C-8126-D09CA5730AF9}">
        <x15:connection id="Users 1" autoDelete="1">
          <x15:rangePr sourceName="_xlcn.WorksheetConnection_SuperStoreUS.xlsxUsers11"/>
        </x15:connection>
      </ext>
    </extLst>
  </connection>
</connections>
</file>

<file path=xl/sharedStrings.xml><?xml version="1.0" encoding="utf-8"?>
<sst xmlns="http://schemas.openxmlformats.org/spreadsheetml/2006/main" count="25267" uniqueCount="3056">
  <si>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</si>
  <si>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</si>
  <si>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</si>
  <si>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</si>
  <si>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</si>
  <si>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</si>
  <si>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</si>
  <si>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</si>
  <si>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</si>
  <si>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</si>
  <si>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</si>
  <si>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</si>
  <si>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</si>
  <si>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</si>
  <si>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</si>
  <si>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</si>
  <si>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</si>
  <si>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</si>
  <si>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</si>
  <si>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</si>
  <si>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</si>
  <si>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</si>
  <si>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</si>
  <si>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</si>
  <si>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</si>
  <si>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</si>
  <si>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</si>
  <si>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</si>
  <si>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</si>
  <si>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</si>
  <si>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</si>
  <si>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</si>
  <si>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</si>
  <si>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</si>
  <si>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</si>
  <si>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</si>
  <si>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</si>
  <si>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</si>
  <si>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</si>
  <si>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</si>
  <si>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</si>
  <si>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</si>
  <si>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</si>
  <si>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</si>
  <si>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</si>
  <si>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</si>
  <si>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</si>
  <si>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</si>
  <si>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</si>
  <si>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</si>
  <si>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</si>
  <si>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</si>
  <si>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</si>
  <si>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</si>
  <si>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</si>
  <si>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</si>
  <si>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</si>
  <si>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</si>
  <si>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</si>
  <si>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</si>
  <si>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</si>
  <si>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</si>
  <si>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</si>
  <si>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</si>
  <si>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</si>
  <si>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</si>
  <si>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</si>
  <si>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</si>
  <si>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</si>
  <si>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</si>
  <si>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</si>
  <si>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</si>
  <si>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</si>
  <si>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</si>
  <si>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</si>
  <si>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</si>
  <si>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</si>
  <si>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</si>
  <si>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</si>
  <si>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</si>
  <si>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</si>
  <si>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</si>
  <si>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</si>
  <si>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</si>
  <si>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</si>
  <si>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</si>
  <si>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</si>
  <si>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</si>
  <si>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</si>
  <si>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</si>
  <si>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</si>
  <si>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</si>
  <si>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</si>
  <si>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</si>
  <si>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</si>
  <si>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</si>
  <si>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</si>
  <si>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</si>
  <si>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</si>
  <si>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</si>
  <si>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</si>
  <si>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</si>
  <si>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</si>
  <si>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</si>
  <si>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</si>
  <si>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</si>
  <si>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</si>
  <si>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</si>
  <si>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</si>
  <si>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</si>
  <si>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</si>
  <si>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</si>
  <si>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</si>
  <si>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</si>
  <si>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</si>
  <si>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</si>
  <si>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</si>
  <si>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</si>
  <si>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</si>
  <si>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</si>
  <si>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</si>
  <si>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</si>
  <si>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</si>
  <si>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</si>
  <si>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</si>
  <si>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</si>
  <si>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</si>
  <si>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</si>
  <si>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</si>
  <si>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</si>
  <si>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</si>
  <si>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</si>
  <si>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</si>
  <si>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</si>
  <si>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</si>
  <si>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</si>
  <si>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</si>
  <si>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</si>
  <si>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</si>
  <si>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</si>
  <si>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</si>
  <si>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</si>
  <si>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</si>
  <si>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</si>
  <si>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</si>
  <si>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</si>
  <si>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</si>
  <si>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</si>
  <si>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</si>
  <si>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</si>
  <si>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</si>
  <si>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</si>
  <si>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</si>
  <si>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</si>
  <si>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</si>
  <si>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</si>
  <si>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</si>
  <si>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</si>
  <si>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</si>
  <si>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</si>
  <si>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</si>
  <si>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</si>
  <si>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</si>
  <si>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</si>
  <si>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</si>
  <si>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</si>
  <si>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</si>
  <si>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</si>
  <si>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</si>
  <si>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</si>
  <si>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</si>
  <si>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</si>
  <si>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</si>
  <si>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</si>
  <si>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</si>
  <si>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</si>
  <si>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</si>
  <si>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</si>
  <si>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</si>
  <si>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</si>
  <si>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</si>
  <si>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</si>
  <si>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</si>
  <si>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</si>
  <si>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</si>
  <si>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</si>
  <si>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</si>
  <si>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</si>
  <si>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</si>
  <si>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</si>
  <si>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</si>
  <si>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</si>
  <si>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</si>
  <si>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</si>
  <si>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</si>
  <si>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</si>
  <si>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</si>
  <si>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</si>
  <si>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</si>
  <si>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</si>
  <si>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</si>
  <si>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</si>
  <si>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</si>
  <si>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</si>
  <si>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</si>
  <si>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</si>
  <si>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</si>
  <si>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</si>
  <si>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</si>
  <si>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</si>
  <si>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</si>
  <si>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</si>
  <si>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</si>
  <si>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</si>
  <si>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</si>
  <si>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</si>
  <si>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</si>
  <si>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</si>
  <si>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</si>
  <si>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</si>
  <si>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</si>
  <si>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</si>
  <si>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</si>
  <si>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</si>
  <si>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</si>
  <si>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</si>
  <si>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</si>
  <si>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</si>
  <si>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</si>
  <si>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</si>
  <si>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</si>
  <si>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</si>
  <si>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</si>
  <si>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</si>
  <si>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</si>
  <si>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</si>
  <si>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</si>
  <si>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</si>
  <si>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</si>
  <si>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</si>
  <si>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</si>
  <si>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</si>
  <si>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</si>
  <si>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</si>
  <si>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</si>
  <si>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</si>
  <si>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</si>
  <si>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</si>
  <si>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</si>
  <si>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</si>
  <si>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</si>
  <si>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</si>
  <si>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</si>
  <si>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</si>
  <si>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</si>
  <si>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</si>
  <si>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</si>
  <si>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</si>
  <si>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</si>
  <si>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</si>
  <si>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</si>
  <si>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</si>
  <si>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</si>
  <si>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</si>
  <si>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</si>
  <si>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</si>
  <si>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</si>
  <si>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</si>
  <si>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</si>
  <si>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</si>
  <si>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</si>
  <si>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</si>
  <si>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</si>
  <si>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</si>
  <si>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</si>
  <si>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</si>
  <si>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</si>
  <si>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</si>
  <si>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</si>
  <si>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</si>
  <si>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</si>
  <si>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</si>
  <si>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</si>
  <si>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</si>
  <si>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</si>
  <si>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</si>
  <si>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</si>
  <si>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</si>
  <si>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</si>
  <si>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</si>
  <si>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</si>
  <si>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</si>
  <si>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</si>
  <si>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</si>
  <si>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</si>
  <si>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</si>
  <si>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</si>
  <si>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</si>
  <si>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</si>
  <si>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</si>
  <si>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</si>
  <si>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</si>
  <si>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</si>
  <si>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</si>
  <si>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</si>
  <si>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</si>
  <si>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</si>
  <si>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</si>
  <si>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</si>
  <si>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</si>
  <si>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</si>
  <si>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</si>
  <si>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</si>
  <si>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</si>
  <si>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</si>
  <si>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</si>
  <si>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</si>
  <si>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</si>
  <si>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</si>
  <si>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</si>
  <si>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</si>
  <si>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</si>
  <si>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</si>
  <si>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</si>
  <si>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</si>
  <si>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</si>
  <si>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</si>
  <si>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</si>
  <si>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</si>
  <si>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</si>
  <si>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</si>
  <si>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</si>
  <si>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</si>
  <si>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</si>
  <si>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</si>
  <si>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</si>
  <si>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</si>
  <si>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</si>
  <si>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</si>
  <si>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</si>
  <si>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</si>
  <si>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</si>
  <si>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</si>
  <si>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</si>
  <si>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</si>
  <si>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</si>
  <si>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</si>
  <si>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</si>
  <si>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</si>
  <si>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</si>
  <si>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</si>
  <si>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</si>
  <si>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</si>
  <si>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</si>
  <si>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</si>
  <si>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</si>
  <si>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</si>
  <si>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</si>
  <si>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</si>
  <si>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</si>
  <si>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</si>
  <si>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</si>
  <si>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</si>
  <si>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</si>
  <si>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</si>
  <si>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</si>
  <si>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</si>
  <si>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</si>
  <si>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</si>
  <si>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</si>
  <si>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</si>
  <si>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</si>
  <si>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</si>
  <si>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</si>
  <si>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</si>
  <si>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</si>
  <si>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</si>
  <si>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</si>
  <si>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</si>
  <si>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</si>
  <si>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</si>
  <si>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</si>
  <si>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</si>
  <si>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</si>
  <si>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</si>
  <si>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</si>
  <si>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</si>
  <si>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</si>
  <si>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</si>
  <si>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</si>
  <si>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</si>
  <si>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</si>
  <si>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</si>
  <si>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</si>
  <si>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</si>
  <si>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</si>
  <si>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</si>
  <si>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</si>
  <si>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</si>
  <si>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</si>
  <si>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</si>
  <si>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</si>
  <si>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</si>
  <si>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</si>
  <si>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</si>
  <si>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</si>
  <si>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</si>
  <si>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</si>
  <si>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</si>
  <si>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</si>
  <si>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</si>
  <si>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</si>
  <si>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</si>
  <si>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</si>
  <si>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</si>
  <si>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</si>
  <si>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</si>
  <si>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</si>
  <si>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</si>
  <si>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</si>
  <si>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</si>
  <si>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</si>
  <si>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</si>
  <si>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</si>
  <si>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</si>
  <si>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</si>
  <si>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</si>
  <si>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</si>
  <si>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</si>
  <si>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</si>
  <si>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</si>
  <si>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</si>
  <si>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</si>
  <si>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</si>
  <si>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</si>
  <si>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</si>
  <si>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</si>
  <si>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</si>
  <si>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</si>
  <si>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</si>
  <si>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</si>
  <si>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</si>
  <si>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</si>
  <si>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</si>
  <si>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</si>
  <si>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</si>
  <si>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</si>
  <si>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</si>
  <si>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</si>
  <si>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</si>
  <si>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</si>
  <si>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</si>
  <si>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</si>
  <si>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</si>
  <si>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</si>
  <si>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</si>
  <si>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</si>
  <si>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</si>
  <si>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</si>
  <si>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</si>
  <si>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</si>
  <si>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</si>
  <si>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</si>
  <si>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</si>
  <si>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</si>
  <si>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</si>
  <si>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</si>
  <si>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</si>
  <si>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</si>
  <si>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</si>
  <si>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</si>
  <si>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</si>
  <si>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</si>
  <si>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</si>
  <si>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</si>
  <si>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</si>
  <si>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</si>
  <si>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</si>
  <si>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</si>
  <si>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</si>
  <si>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</si>
  <si>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</si>
  <si>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</si>
  <si>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</si>
  <si>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</si>
  <si>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</si>
  <si>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</si>
  <si>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</si>
  <si>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</si>
  <si>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</si>
  <si>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</si>
  <si>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</si>
  <si>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</si>
  <si>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</si>
  <si>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</si>
  <si>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</si>
  <si>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</si>
  <si>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</si>
  <si>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</si>
  <si>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</si>
  <si>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</si>
  <si>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</si>
  <si>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</si>
  <si>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</si>
  <si>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</si>
  <si>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</si>
  <si>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</si>
  <si>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</si>
  <si>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</si>
  <si>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</si>
  <si>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</si>
  <si>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</si>
  <si>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</si>
  <si>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</si>
  <si>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</si>
  <si>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</si>
  <si>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</si>
  <si>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</si>
  <si>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</si>
  <si>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</si>
  <si>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</si>
  <si>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</si>
  <si>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</si>
  <si>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</si>
  <si>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</si>
  <si>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</si>
  <si>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</si>
  <si>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</si>
  <si>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</si>
  <si>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</si>
  <si>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</si>
  <si>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</si>
  <si>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</si>
  <si>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</si>
  <si>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</si>
  <si>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</si>
  <si>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</si>
  <si>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</si>
  <si>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</si>
  <si>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</si>
  <si>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</si>
  <si>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</si>
  <si>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</si>
  <si>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</si>
  <si>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</si>
  <si>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</si>
  <si>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</si>
  <si>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</si>
  <si>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</si>
  <si>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</si>
  <si>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</si>
  <si>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</si>
  <si>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</si>
  <si>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</si>
  <si>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</si>
  <si>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</si>
  <si>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</si>
  <si>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</si>
  <si>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</si>
  <si>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</si>
  <si>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</si>
  <si>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</si>
  <si>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</si>
  <si>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</si>
  <si>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</si>
  <si>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</si>
  <si>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</si>
  <si>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</si>
  <si>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</si>
  <si>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</si>
  <si>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</si>
  <si>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</si>
  <si>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</si>
  <si>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</si>
  <si>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</si>
  <si>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</si>
  <si>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</si>
  <si>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</si>
  <si>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</si>
  <si>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</si>
  <si>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</si>
  <si>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</si>
  <si>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</si>
  <si>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</si>
  <si>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</si>
  <si>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</si>
  <si>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</si>
  <si>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</si>
  <si>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</si>
  <si>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</si>
  <si>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</si>
  <si>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</si>
  <si>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</si>
  <si>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</si>
  <si>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</si>
  <si>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</si>
  <si>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</si>
  <si>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</si>
  <si>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</si>
  <si>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</si>
  <si>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</si>
  <si>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</si>
  <si>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</si>
  <si>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</si>
  <si>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</si>
  <si>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</si>
  <si>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</si>
  <si>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</si>
  <si>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</si>
  <si>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</si>
  <si>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</si>
  <si>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</si>
  <si>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</si>
  <si>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</si>
  <si>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</si>
  <si>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</si>
  <si>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</si>
  <si>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</si>
  <si>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</si>
  <si>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</si>
  <si>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</si>
  <si>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</si>
  <si>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</si>
  <si>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</si>
  <si>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</si>
  <si>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</si>
  <si>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</si>
  <si>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</si>
  <si>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</si>
  <si>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</si>
  <si>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</si>
  <si>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</si>
  <si>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</si>
  <si>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</si>
  <si>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</si>
  <si>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</si>
  <si>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</si>
  <si>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</si>
  <si>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</si>
  <si>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</si>
  <si>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</si>
  <si>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</si>
  <si>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</si>
  <si>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</si>
  <si>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</si>
  <si>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</si>
  <si>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</si>
  <si>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</si>
  <si>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</si>
  <si>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</si>
  <si>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</si>
  <si>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</si>
  <si>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</si>
  <si>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</si>
  <si>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</si>
  <si>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</si>
  <si>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</si>
  <si>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</si>
  <si>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</si>
  <si>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</si>
  <si>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</si>
  <si>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</si>
  <si>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</si>
  <si>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</si>
  <si>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</si>
  <si>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</si>
  <si>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</si>
  <si>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</si>
  <si>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</si>
  <si>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</si>
  <si>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</si>
  <si>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</si>
  <si>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</si>
  <si>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</si>
  <si>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</si>
  <si>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</si>
  <si>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</si>
  <si>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</si>
  <si>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</si>
  <si>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</si>
  <si>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</si>
  <si>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</si>
  <si>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</si>
  <si>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</si>
  <si>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</si>
  <si>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</si>
  <si>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</si>
  <si>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</si>
  <si>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</si>
  <si>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</si>
  <si>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</si>
  <si>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</si>
  <si>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</si>
  <si>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</si>
  <si>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</si>
  <si>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</si>
  <si>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</si>
  <si>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</si>
  <si>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</si>
  <si>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</si>
  <si>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</si>
  <si>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</si>
  <si>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</si>
  <si>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</si>
  <si>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</si>
  <si>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</si>
  <si>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</si>
  <si>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</si>
  <si>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</si>
  <si>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</si>
  <si>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</si>
  <si>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</si>
  <si>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</si>
  <si>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</si>
  <si>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</si>
  <si>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</si>
  <si>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</si>
  <si>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</si>
  <si>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</si>
  <si>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</si>
  <si>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</si>
  <si>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</si>
  <si>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</si>
  <si>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</si>
  <si>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</si>
  <si>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</si>
  <si>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</si>
  <si>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</si>
  <si>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</si>
  <si>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</si>
  <si>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</si>
  <si>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</si>
  <si>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</si>
  <si>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</si>
  <si>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</si>
  <si>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</si>
  <si>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</si>
  <si>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</si>
  <si>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</si>
  <si>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</si>
  <si>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</si>
  <si>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</si>
  <si>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</si>
  <si>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</si>
  <si>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</si>
  <si>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</si>
  <si>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</si>
  <si>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</si>
  <si>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</si>
  <si>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</si>
  <si>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</si>
  <si>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</si>
  <si>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</si>
  <si>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</si>
  <si>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</si>
  <si>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</si>
  <si>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</si>
  <si>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</si>
  <si>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</si>
  <si>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</si>
  <si>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</si>
  <si>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</si>
  <si>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</si>
  <si>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</si>
  <si>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</si>
  <si>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</si>
  <si>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</si>
  <si>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</si>
  <si>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</si>
  <si>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</si>
  <si>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</si>
  <si>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</si>
  <si>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</si>
  <si>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</si>
  <si>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</si>
  <si>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</si>
  <si>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</si>
  <si>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</si>
  <si>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</si>
  <si>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</si>
  <si>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</si>
  <si>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</si>
  <si>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</si>
  <si>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</si>
  <si>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</si>
  <si>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</si>
  <si>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</si>
  <si>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</si>
  <si>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</si>
  <si>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</si>
  <si>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</si>
  <si>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</si>
  <si>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</si>
  <si>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</si>
  <si>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</si>
  <si>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</si>
  <si>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</si>
  <si>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</si>
  <si>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</si>
  <si>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</si>
  <si>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</si>
  <si>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</si>
  <si>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</si>
  <si>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</si>
  <si>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</si>
  <si>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</si>
  <si>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</si>
  <si>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</si>
  <si>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</si>
  <si>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</si>
  <si>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</si>
  <si>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</si>
  <si>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</si>
  <si>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</si>
  <si>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</si>
  <si>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</si>
  <si>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</si>
  <si>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</si>
  <si>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</si>
  <si>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</si>
  <si>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</si>
  <si>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</si>
  <si>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</si>
  <si>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</si>
  <si>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</si>
  <si>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</si>
  <si>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</si>
  <si>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</si>
  <si>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</si>
  <si>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</si>
  <si>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</si>
  <si>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</si>
  <si>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</si>
  <si>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</si>
  <si>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</si>
  <si>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</si>
  <si>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</si>
  <si>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</si>
  <si>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</si>
  <si>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</si>
  <si>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</si>
  <si>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</si>
  <si>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</si>
  <si>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</si>
  <si>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</si>
  <si>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</si>
  <si>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</si>
  <si>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</si>
  <si>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</si>
  <si>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</si>
  <si>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</si>
  <si>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</si>
  <si>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</si>
  <si>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</si>
  <si>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</si>
  <si>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</si>
  <si>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</si>
  <si>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</si>
  <si>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</si>
  <si>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</si>
  <si>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</si>
  <si>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</si>
  <si>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</si>
  <si>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</si>
  <si>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</si>
  <si>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</si>
  <si>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</si>
  <si>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</si>
  <si>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</si>
  <si>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</si>
  <si>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</si>
  <si>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</si>
  <si>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</si>
  <si>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</si>
  <si>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</si>
  <si>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</si>
  <si>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</si>
  <si>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</si>
  <si>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</si>
  <si>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</si>
  <si>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</si>
  <si>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</si>
  <si>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</si>
  <si>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</si>
  <si>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</si>
  <si>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</si>
  <si>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</si>
  <si>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</si>
  <si>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</si>
  <si>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</si>
  <si>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</si>
  <si>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</si>
  <si>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</si>
  <si>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</si>
  <si>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</si>
  <si>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</si>
  <si>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</si>
  <si>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</si>
  <si>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</si>
  <si>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</si>
  <si>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</si>
  <si>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</si>
  <si>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</si>
  <si>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</si>
  <si>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</si>
  <si>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</si>
  <si>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</si>
  <si>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</si>
  <si>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</si>
  <si>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</si>
  <si>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</si>
  <si>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</si>
  <si>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</si>
  <si>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</si>
  <si>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</si>
  <si>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</si>
  <si>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</si>
  <si>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</si>
  <si>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</si>
  <si>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</si>
  <si>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</si>
  <si>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</si>
  <si>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</si>
  <si>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</si>
  <si>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</si>
  <si>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</si>
  <si>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</si>
  <si>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</si>
  <si>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</si>
  <si>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</si>
  <si>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</si>
  <si>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</si>
  <si>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</si>
  <si>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</si>
  <si>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</si>
  <si>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</si>
  <si>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</si>
  <si>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</si>
  <si>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</si>
  <si>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</si>
  <si>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</si>
  <si>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</si>
  <si>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</si>
  <si>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</si>
  <si>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</si>
  <si>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</si>
  <si>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</si>
  <si>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</si>
  <si>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</si>
  <si>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</si>
  <si>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</si>
  <si>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</si>
  <si>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</si>
  <si>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</si>
  <si>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</si>
  <si>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</si>
  <si>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</si>
  <si>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</si>
  <si>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</si>
  <si>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</si>
  <si>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</si>
  <si>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</si>
  <si>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</si>
  <si>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</si>
  <si>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</si>
  <si>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</si>
  <si>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</si>
  <si>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</si>
  <si>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</si>
  <si>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</si>
  <si>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</si>
  <si>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</si>
  <si>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</si>
  <si>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</si>
  <si>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</si>
  <si>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</si>
  <si>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</si>
  <si>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</si>
  <si>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</si>
  <si>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</si>
  <si>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</si>
  <si>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</si>
  <si>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</si>
  <si>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</si>
  <si>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</si>
  <si>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</si>
  <si>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</si>
  <si>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</si>
  <si>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</si>
  <si>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</si>
  <si>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</si>
  <si>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</si>
  <si>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</si>
  <si>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</si>
  <si>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</si>
  <si>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</si>
  <si>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</si>
  <si>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</si>
  <si>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</si>
  <si>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</si>
  <si>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</si>
  <si>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</si>
  <si>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</si>
  <si>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</si>
  <si>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</si>
  <si>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</si>
  <si>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</si>
  <si>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</si>
  <si>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</si>
  <si>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</si>
  <si>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</si>
  <si>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</si>
  <si>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</si>
  <si>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</si>
  <si>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</si>
  <si>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</si>
  <si>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</si>
  <si>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</si>
  <si>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</si>
  <si>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</si>
  <si>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</si>
  <si>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</si>
  <si>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</si>
  <si>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</si>
  <si>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</si>
  <si>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</si>
  <si>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</si>
  <si>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</si>
  <si>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</si>
  <si>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</si>
  <si>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</si>
  <si>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</si>
  <si>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</si>
  <si>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</si>
  <si>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</si>
  <si>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</si>
  <si>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</si>
  <si>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</si>
  <si>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</si>
  <si>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</si>
  <si>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</si>
  <si>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</si>
  <si>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</si>
  <si>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</si>
  <si>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</si>
  <si>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</si>
  <si>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</si>
  <si>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</si>
  <si>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</si>
  <si>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</si>
  <si>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</si>
  <si>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</si>
  <si>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</si>
  <si>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</si>
  <si>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</si>
  <si>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</si>
  <si>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</si>
  <si>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</si>
  <si>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</si>
  <si>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</si>
  <si>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</si>
  <si>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</si>
  <si>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</si>
  <si>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</si>
  <si>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</si>
  <si>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</si>
  <si>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</si>
  <si>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</si>
  <si>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</si>
  <si>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</si>
  <si>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</si>
  <si>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</si>
  <si>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</si>
  <si>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</si>
  <si>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</si>
  <si>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</si>
  <si>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</si>
  <si>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</si>
  <si>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</si>
  <si>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</si>
  <si>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</si>
  <si>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</si>
  <si>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</si>
  <si>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</si>
  <si>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</si>
  <si>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</si>
  <si>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</si>
  <si>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</si>
  <si>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</si>
  <si>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</si>
  <si>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</si>
  <si>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</si>
  <si>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</si>
  <si>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</si>
  <si>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</si>
  <si>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</si>
  <si>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</si>
  <si>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</si>
  <si>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</si>
  <si>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</si>
  <si>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</si>
  <si>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</si>
  <si>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</si>
  <si>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</si>
  <si>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</si>
  <si>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</si>
  <si>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</si>
  <si>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</si>
  <si>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</si>
  <si>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</si>
  <si>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</si>
  <si>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</si>
  <si>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</si>
  <si>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</si>
  <si>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</si>
  <si>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</si>
  <si>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</si>
  <si>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</si>
  <si>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</si>
  <si>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</si>
  <si>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</si>
  <si>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</si>
  <si>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</si>
  <si>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</si>
  <si>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</si>
  <si>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</si>
  <si>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</si>
  <si>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</si>
  <si>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</si>
  <si>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</si>
  <si>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</si>
  <si>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</si>
  <si>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</si>
  <si>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</si>
  <si>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</si>
  <si>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</si>
  <si>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</si>
  <si>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</si>
  <si>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</si>
  <si>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</si>
  <si>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</si>
  <si>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</si>
  <si>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</si>
  <si>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</si>
  <si>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</si>
  <si>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</si>
  <si>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</si>
  <si>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</si>
  <si>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</si>
  <si>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</si>
  <si>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</si>
  <si>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</si>
  <si>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</si>
  <si>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</si>
  <si>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</si>
  <si>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</si>
  <si>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</si>
  <si>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</si>
  <si>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</si>
  <si>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</si>
  <si>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</si>
  <si>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</si>
  <si>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</si>
  <si>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</si>
  <si>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</si>
  <si>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</si>
  <si>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</si>
  <si>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</si>
  <si>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</si>
  <si>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</si>
  <si>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</si>
  <si>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</si>
  <si>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</si>
  <si>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</si>
  <si>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</si>
  <si>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</si>
  <si>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</si>
  <si>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</si>
  <si>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</si>
  <si>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</si>
  <si>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</si>
  <si>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</si>
  <si>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</si>
  <si>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</si>
  <si>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</si>
  <si>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</si>
  <si>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</si>
  <si>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</si>
  <si>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</si>
  <si>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</si>
  <si>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</si>
  <si>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</si>
  <si>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</si>
  <si>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</si>
  <si>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</si>
  <si>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</si>
  <si>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</si>
  <si>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</si>
  <si>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</si>
  <si>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</si>
  <si>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</si>
  <si>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</si>
  <si>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</si>
  <si>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</si>
  <si>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</si>
  <si>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</si>
  <si>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</si>
  <si>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</si>
  <si>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</si>
  <si>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</si>
  <si>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</si>
  <si>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</si>
  <si>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</si>
  <si>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</si>
  <si>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</si>
  <si>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</si>
  <si>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</si>
  <si>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</si>
  <si>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</si>
  <si>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</si>
  <si>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</si>
  <si>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</si>
  <si>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</si>
  <si>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</si>
  <si>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</si>
  <si>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</si>
  <si>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</si>
  <si>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</si>
  <si>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</si>
  <si>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</si>
  <si>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</si>
  <si>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</si>
  <si>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</si>
  <si>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</si>
  <si>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</si>
  <si>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</si>
  <si>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</si>
  <si>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</si>
  <si>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</si>
  <si>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</si>
  <si>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</si>
  <si>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</si>
  <si>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</si>
  <si>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</si>
  <si>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</si>
  <si>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</si>
  <si>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</si>
  <si>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</si>
  <si>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</si>
  <si>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</si>
  <si>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</si>
  <si>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</si>
  <si>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</si>
  <si>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</si>
  <si>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</si>
  <si>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</si>
  <si>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</si>
  <si>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</si>
  <si>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</si>
  <si>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</si>
  <si>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</si>
  <si>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</si>
  <si>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</si>
  <si>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</si>
  <si>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</si>
  <si>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</si>
  <si>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</si>
  <si>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</si>
  <si>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</si>
  <si>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</si>
  <si>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</si>
  <si>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</si>
  <si>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</si>
  <si>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</si>
  <si>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</si>
  <si>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</si>
  <si>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</si>
  <si>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</si>
  <si>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</si>
  <si>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</si>
  <si>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</si>
  <si>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</si>
  <si>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</si>
  <si>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</si>
  <si>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</si>
  <si>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</si>
  <si>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</si>
  <si>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</si>
  <si>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</si>
  <si>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</si>
  <si>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</si>
  <si>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</si>
  <si>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</si>
  <si>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</si>
  <si>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</si>
  <si>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</si>
  <si>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</si>
  <si>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</si>
  <si>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</si>
  <si>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</si>
  <si>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</si>
  <si>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</si>
  <si>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</si>
  <si>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</si>
  <si>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</si>
  <si>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</si>
  <si>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</si>
  <si>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</si>
  <si>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</si>
  <si>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</si>
  <si>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</si>
  <si>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</si>
  <si>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</si>
  <si>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</si>
  <si>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</si>
  <si>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</si>
  <si>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</si>
  <si>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</si>
  <si>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</si>
  <si>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</si>
  <si>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</si>
  <si>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</si>
  <si>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</si>
  <si>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</si>
  <si>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</si>
  <si>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</si>
  <si>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</si>
  <si>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</si>
  <si>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</si>
  <si>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</si>
  <si>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</si>
  <si>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</si>
  <si>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</si>
  <si>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</si>
  <si>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</si>
  <si>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</si>
  <si>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</si>
  <si>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</si>
  <si>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</si>
  <si>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</si>
  <si>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</si>
  <si>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</si>
  <si>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</si>
  <si>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</si>
  <si>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</si>
  <si>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</si>
  <si>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</si>
  <si>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</si>
  <si>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</si>
  <si>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</si>
  <si>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</si>
  <si>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</si>
  <si>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</si>
  <si>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</si>
  <si>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</si>
  <si>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</si>
  <si>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</si>
  <si>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</si>
  <si>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</si>
  <si>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</si>
  <si>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</si>
  <si>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</si>
  <si>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</si>
  <si>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</si>
  <si>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</si>
  <si>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</si>
  <si>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</si>
  <si>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</si>
  <si>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</si>
  <si>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</si>
  <si>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</si>
  <si>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</si>
  <si>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</si>
  <si>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</si>
  <si>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</si>
  <si>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</si>
  <si>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</si>
  <si>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</si>
  <si>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</si>
  <si>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</si>
  <si>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</si>
  <si>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</si>
  <si>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</si>
  <si>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</si>
  <si>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</si>
  <si>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</si>
  <si>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</si>
  <si>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</si>
  <si>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</si>
  <si>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</si>
  <si>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</si>
  <si>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</si>
  <si>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</si>
  <si>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</si>
  <si>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</si>
  <si>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</si>
  <si>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</si>
  <si>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</si>
  <si>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</si>
  <si>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</si>
  <si>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</si>
  <si>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</si>
  <si>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</si>
  <si>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</si>
  <si>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</si>
  <si>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</si>
  <si>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</si>
  <si>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</si>
  <si>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</si>
  <si>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</si>
  <si>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</si>
  <si>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</si>
  <si>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</si>
  <si>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</si>
  <si>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</si>
  <si>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</si>
  <si>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</si>
  <si>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</si>
  <si>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</si>
  <si>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</si>
  <si>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</si>
  <si>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</si>
  <si>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</si>
  <si>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</si>
  <si>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</si>
  <si>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</si>
  <si>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</si>
  <si>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</si>
  <si>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</si>
  <si>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</si>
  <si>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</si>
  <si>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</si>
  <si>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</si>
  <si>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</si>
  <si>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</si>
  <si>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</si>
  <si>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</si>
  <si>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</si>
  <si>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</si>
  <si>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</si>
  <si>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</si>
  <si>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</si>
  <si>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</si>
  <si>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</si>
  <si>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</si>
  <si>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</si>
  <si>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</si>
  <si>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</si>
  <si>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</si>
  <si>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</si>
  <si>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</si>
  <si>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</si>
  <si>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</si>
  <si>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</si>
  <si>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</si>
  <si>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</si>
  <si>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</si>
  <si>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</si>
  <si>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</si>
  <si>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</si>
  <si>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</si>
  <si>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</si>
  <si>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</si>
  <si>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</si>
  <si>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</si>
  <si>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</si>
  <si>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</si>
  <si>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</si>
  <si>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</si>
  <si>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</si>
  <si>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</si>
  <si>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</si>
  <si>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</si>
  <si>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</si>
  <si>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</si>
  <si>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</si>
  <si>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</si>
  <si>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</si>
  <si>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</si>
  <si>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</si>
  <si>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</si>
  <si>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</si>
  <si>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</si>
  <si>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</si>
  <si>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</si>
  <si>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</si>
  <si>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</si>
  <si>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</si>
  <si>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</si>
  <si>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</si>
  <si>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</si>
  <si>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</si>
  <si>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</si>
  <si>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</si>
  <si>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</si>
  <si>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</si>
  <si>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</si>
  <si>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</si>
  <si>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</si>
  <si>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</si>
  <si>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</si>
  <si>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</si>
  <si>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</si>
  <si>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</si>
  <si>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</si>
  <si>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</si>
  <si>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</si>
  <si>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</si>
  <si>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</si>
  <si>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</si>
  <si>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</si>
  <si>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</si>
  <si>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</si>
  <si>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</si>
  <si>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</si>
  <si>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</si>
  <si>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</si>
  <si>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</si>
  <si>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</si>
  <si>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</si>
  <si>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</si>
  <si>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</si>
  <si>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</si>
  <si>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</si>
  <si>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</si>
  <si>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</si>
  <si>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</si>
  <si>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</si>
  <si>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</si>
  <si>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</si>
  <si>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</si>
  <si>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</si>
  <si>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</si>
  <si>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</si>
  <si>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</si>
  <si>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</si>
  <si>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</si>
  <si>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</si>
  <si>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</si>
  <si>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</si>
  <si>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</si>
  <si>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</si>
  <si>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</si>
  <si>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</si>
  <si>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</si>
  <si>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</si>
  <si>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</si>
  <si>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</si>
  <si>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</si>
  <si>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</si>
  <si>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</si>
  <si>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</si>
  <si>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</si>
  <si>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</si>
  <si>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</si>
  <si>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</si>
  <si>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</si>
  <si>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</si>
  <si>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</si>
  <si>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</si>
  <si>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</si>
  <si>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</si>
  <si>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</si>
  <si>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</si>
  <si>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</si>
  <si>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</si>
  <si>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</si>
  <si>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</si>
  <si>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</si>
  <si>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</si>
  <si>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</si>
  <si>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</si>
  <si>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</si>
  <si>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</si>
  <si>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</si>
  <si>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</si>
  <si>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</si>
  <si>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</si>
  <si>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</si>
  <si>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</si>
  <si>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</si>
  <si>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</si>
  <si>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</si>
  <si>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</si>
  <si>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</si>
  <si>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</si>
  <si>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</si>
  <si>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</si>
  <si>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</si>
  <si>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</si>
  <si>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</si>
  <si>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</si>
  <si>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</si>
  <si>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</si>
  <si>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</si>
  <si>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</si>
  <si>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</si>
  <si>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</si>
  <si>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</si>
  <si>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</si>
  <si>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</si>
  <si>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</si>
  <si>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</si>
  <si>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</si>
  <si>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</si>
  <si>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</si>
  <si>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</si>
  <si>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</si>
  <si>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</si>
  <si>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</si>
  <si>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</si>
  <si>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</si>
  <si>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</si>
  <si>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</si>
  <si>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</si>
  <si>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</si>
  <si>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</si>
  <si>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</si>
  <si>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</si>
  <si>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</si>
  <si>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</si>
  <si>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</si>
  <si>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</si>
  <si>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</si>
  <si>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</si>
  <si>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</si>
  <si>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</si>
  <si>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</si>
  <si>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</si>
  <si>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</si>
  <si>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</si>
  <si>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</si>
  <si>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</si>
  <si>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</si>
  <si>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</si>
  <si>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</si>
  <si>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</si>
  <si>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</si>
  <si>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</si>
  <si>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</si>
  <si>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</si>
  <si>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</si>
  <si>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</si>
  <si>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</si>
  <si>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</si>
  <si>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</si>
  <si>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</si>
  <si>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</si>
  <si>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</si>
  <si>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</si>
  <si>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</si>
  <si>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</si>
  <si>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</si>
  <si>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</si>
  <si>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</si>
  <si>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</si>
  <si>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</si>
  <si>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</si>
  <si>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</si>
  <si>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</si>
  <si>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</si>
  <si>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</si>
  <si>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</si>
  <si>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</si>
  <si>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</si>
  <si>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</si>
  <si>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</si>
  <si>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</si>
  <si>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</si>
  <si>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</si>
  <si>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</si>
  <si>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</si>
  <si>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</si>
  <si>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</si>
  <si>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</si>
  <si>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</si>
  <si>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</si>
  <si>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</si>
  <si>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</si>
  <si>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</si>
  <si>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</si>
  <si>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</si>
  <si>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</si>
  <si>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</si>
  <si>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</si>
  <si>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</si>
  <si>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</si>
  <si>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</si>
  <si>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</si>
  <si>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</si>
  <si>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</si>
  <si>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</si>
  <si>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</si>
  <si>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</si>
  <si>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</si>
  <si>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</si>
  <si>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</si>
  <si>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</si>
  <si>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</si>
  <si>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</si>
  <si>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</si>
  <si>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</si>
  <si>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</si>
  <si>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</si>
  <si>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</si>
  <si>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</si>
  <si>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</si>
  <si>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</si>
  <si>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</si>
  <si>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</si>
  <si>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</si>
  <si>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</si>
  <si>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</si>
  <si>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</si>
  <si>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</si>
  <si>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</si>
  <si>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</si>
  <si>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</si>
  <si>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</si>
  <si>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</si>
  <si>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</si>
  <si>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</si>
  <si>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</si>
  <si>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</si>
  <si>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</si>
  <si>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</si>
  <si>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</si>
  <si>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</si>
  <si>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</si>
  <si>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</si>
  <si>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</si>
  <si>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</si>
  <si>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</si>
  <si>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</si>
  <si>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</si>
  <si>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</si>
  <si>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</si>
  <si>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</si>
  <si>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</si>
  <si>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</si>
  <si>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</si>
  <si>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</si>
  <si>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</si>
  <si>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</si>
  <si>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</si>
  <si>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</si>
  <si>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</si>
  <si>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</si>
  <si>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</si>
  <si>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</si>
  <si>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</si>
  <si>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</si>
  <si>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</si>
  <si>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</si>
  <si>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</si>
  <si>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</si>
  <si>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</si>
  <si>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</si>
  <si>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</si>
  <si>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</si>
  <si>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</si>
  <si>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</si>
  <si>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</si>
  <si>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</si>
  <si>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</si>
  <si>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</si>
  <si>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</si>
  <si>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</si>
  <si>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</si>
  <si>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</si>
  <si>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</si>
  <si>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</si>
  <si>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</si>
  <si>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</si>
  <si>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</si>
  <si>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</si>
  <si>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</si>
  <si>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</si>
  <si>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</si>
  <si>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</si>
  <si>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</si>
  <si>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</si>
  <si>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</si>
  <si>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</si>
  <si>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</si>
  <si>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</si>
  <si>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</si>
  <si>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</si>
  <si>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</si>
  <si>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</si>
  <si>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</si>
  <si>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</si>
  <si>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</si>
  <si>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</si>
  <si>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</si>
  <si>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</si>
  <si>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</si>
  <si>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</si>
  <si>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</si>
  <si>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</si>
  <si>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</si>
  <si>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</si>
  <si>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</si>
  <si>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</si>
  <si>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</si>
  <si>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</si>
  <si>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</si>
  <si>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</si>
  <si>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</si>
  <si>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</si>
  <si>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</si>
  <si>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</si>
  <si>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</si>
  <si>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</si>
  <si>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</si>
  <si>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</si>
  <si>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</si>
  <si>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</si>
  <si>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</si>
  <si>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</si>
  <si>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</si>
  <si>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</si>
  <si>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</si>
  <si>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</si>
  <si>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</si>
  <si>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</si>
  <si>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</si>
  <si>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</si>
  <si>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</si>
  <si>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</si>
  <si>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</si>
  <si>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</si>
  <si>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</si>
  <si>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</si>
  <si>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</si>
  <si>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</si>
  <si>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</si>
  <si>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</si>
  <si>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</si>
  <si>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</si>
  <si>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</si>
  <si>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</si>
  <si>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</si>
  <si>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</si>
  <si>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</si>
  <si>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</si>
  <si>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</si>
  <si>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</si>
  <si>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</si>
  <si>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</si>
  <si>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</si>
  <si>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</si>
  <si>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</si>
  <si>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</si>
  <si>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</si>
  <si>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</si>
  <si>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</si>
  <si>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</si>
  <si>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</si>
  <si>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</si>
  <si>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</si>
  <si>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</si>
  <si>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</si>
  <si>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</si>
  <si>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</si>
  <si>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</si>
  <si>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</si>
  <si>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</si>
  <si>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</si>
  <si>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</si>
  <si>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</si>
  <si>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</si>
  <si>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</si>
  <si>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</si>
  <si>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</si>
  <si>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</si>
  <si>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</si>
  <si>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</si>
  <si>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</si>
  <si>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</si>
  <si>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</si>
  <si>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</si>
  <si>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</si>
  <si>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</si>
  <si>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</si>
  <si>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</si>
  <si>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</si>
  <si>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</si>
  <si>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</si>
  <si>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</si>
  <si>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</si>
  <si>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</si>
  <si>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</si>
  <si>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</si>
  <si>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</si>
  <si>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</si>
  <si>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</si>
  <si>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</si>
  <si>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</si>
  <si>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</si>
  <si>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</si>
  <si>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</si>
  <si>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</si>
  <si>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</si>
  <si>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</si>
  <si>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</si>
  <si>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</si>
  <si>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</si>
  <si>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</si>
  <si>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</si>
  <si>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</si>
  <si>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</si>
  <si>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</si>
  <si>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</si>
  <si>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</si>
  <si>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</si>
  <si>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</si>
  <si>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</si>
  <si>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</si>
  <si>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</si>
  <si>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</si>
  <si>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</si>
  <si>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</si>
  <si>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</si>
  <si>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</si>
  <si>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</si>
  <si>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</si>
  <si>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</si>
  <si>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</si>
  <si>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</si>
  <si>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</si>
  <si>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</si>
  <si>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</si>
  <si>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</si>
  <si>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</si>
  <si>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</si>
  <si>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</si>
  <si>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</si>
  <si>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</si>
  <si>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</si>
  <si>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</si>
  <si>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</si>
  <si>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</si>
  <si>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</si>
  <si>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</si>
  <si>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</si>
  <si>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</si>
  <si>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</si>
  <si>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</si>
  <si>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</si>
  <si>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</si>
  <si>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</si>
  <si>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</si>
  <si>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</si>
  <si>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</si>
  <si>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</si>
  <si>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</si>
  <si>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</si>
  <si>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</si>
  <si>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</si>
  <si>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</si>
  <si>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</si>
  <si>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</si>
  <si>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</si>
  <si>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</si>
  <si>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</si>
  <si>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</si>
  <si>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</si>
  <si>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</si>
  <si>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</si>
  <si>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</si>
  <si>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</si>
  <si>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</si>
  <si>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</si>
  <si>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</si>
  <si>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</si>
  <si>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</si>
  <si>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</si>
  <si>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</si>
  <si>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</si>
  <si>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</si>
  <si>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</si>
  <si>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</si>
  <si>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</si>
  <si>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</si>
  <si>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</si>
  <si>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</si>
  <si>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</si>
  <si>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</si>
  <si>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</si>
  <si>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</si>
  <si>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</si>
  <si>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</si>
  <si>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</si>
  <si>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</si>
  <si>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</si>
  <si>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</si>
  <si>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</si>
  <si>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</si>
  <si>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</si>
  <si>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</si>
  <si>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</si>
  <si>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</si>
  <si>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</si>
  <si>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</si>
  <si>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</si>
  <si>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</si>
  <si>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</si>
  <si>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</si>
  <si>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</si>
  <si>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</si>
  <si>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</si>
  <si>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</si>
  <si>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</si>
  <si>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</si>
  <si>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</si>
  <si>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</si>
  <si>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</si>
  <si>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</si>
  <si>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</si>
  <si>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</si>
  <si>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</si>
  <si>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</si>
  <si>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</si>
  <si>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</si>
  <si>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</si>
  <si>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</si>
  <si>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</si>
  <si>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</si>
  <si>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</si>
  <si>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</si>
  <si>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</si>
  <si>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</si>
  <si>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</si>
  <si>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</si>
  <si>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</si>
  <si>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</si>
  <si>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</si>
  <si>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</si>
  <si>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</si>
  <si>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</si>
  <si>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</si>
  <si>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</si>
  <si>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</si>
  <si>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</si>
  <si>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</si>
  <si>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</si>
  <si>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</si>
  <si>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</si>
  <si>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</si>
  <si>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</si>
  <si>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</si>
  <si>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</si>
  <si>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</si>
  <si>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</si>
  <si>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</si>
  <si>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</si>
  <si>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</si>
  <si>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</si>
  <si>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</si>
  <si>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</si>
  <si>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</si>
  <si>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</si>
  <si>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</si>
  <si>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</si>
  <si>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</si>
  <si>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</si>
  <si>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</si>
  <si>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</si>
  <si>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</si>
  <si>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</si>
  <si>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</si>
  <si>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</si>
  <si>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</si>
  <si>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</si>
  <si>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</si>
  <si>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</si>
  <si>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</si>
  <si>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</si>
  <si>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</si>
  <si>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</si>
  <si>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</si>
  <si>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</si>
  <si>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</si>
  <si>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</si>
  <si>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</si>
  <si>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</si>
  <si>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</si>
  <si>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</si>
  <si>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</si>
  <si>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</si>
  <si>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</si>
  <si>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</si>
  <si>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</si>
  <si>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</si>
  <si>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</si>
  <si>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</si>
  <si>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</si>
  <si>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</si>
  <si>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</si>
  <si>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</si>
  <si>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</si>
  <si>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</si>
  <si>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</si>
  <si>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</si>
  <si>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</si>
  <si>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</si>
  <si>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</si>
  <si>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</si>
  <si>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</si>
  <si>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</si>
  <si>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</si>
  <si>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</si>
  <si>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</si>
  <si>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</si>
  <si>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</si>
  <si>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</si>
  <si>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</si>
  <si>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</si>
  <si>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</si>
  <si>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</si>
  <si>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</si>
  <si>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</si>
  <si>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</si>
  <si>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</si>
  <si>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</si>
  <si>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</si>
  <si>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</si>
  <si>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</si>
  <si>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</si>
  <si>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</si>
  <si>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</si>
  <si>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</si>
  <si>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</si>
  <si>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</si>
  <si>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</si>
  <si>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</si>
  <si>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</si>
  <si>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</si>
  <si>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</si>
  <si>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</si>
  <si>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</si>
  <si>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</si>
  <si>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</si>
  <si>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</si>
  <si>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</si>
  <si>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</si>
  <si>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</si>
  <si>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</si>
  <si>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</si>
  <si>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</si>
  <si>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</si>
  <si>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</si>
  <si>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</si>
  <si>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</si>
  <si>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</si>
  <si>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</si>
  <si>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</si>
  <si>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</si>
  <si>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</si>
  <si>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</si>
  <si>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</si>
  <si>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</si>
  <si>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</si>
  <si>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</si>
  <si>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</si>
  <si>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</si>
  <si>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</si>
  <si>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</si>
  <si>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</si>
  <si>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</si>
  <si>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</si>
  <si>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</si>
  <si>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</si>
  <si>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</si>
  <si>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</si>
  <si>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</si>
  <si>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</si>
  <si>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</si>
  <si>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</si>
  <si>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</si>
  <si>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</si>
  <si>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</si>
  <si>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</si>
  <si>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</si>
  <si>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</si>
  <si>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</si>
  <si>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</si>
  <si>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</si>
  <si>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</si>
  <si>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</si>
  <si>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</si>
  <si>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</si>
  <si>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</si>
  <si>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</si>
  <si>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</si>
  <si>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</si>
  <si>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</si>
  <si>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</si>
  <si>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</si>
  <si>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</si>
  <si>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</si>
  <si>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</si>
  <si>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</si>
  <si>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</si>
  <si>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</si>
  <si>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</si>
  <si>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</si>
  <si>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</si>
  <si>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</si>
  <si>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</si>
  <si>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</si>
  <si>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</si>
  <si>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</si>
  <si>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</si>
  <si>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</si>
  <si>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</si>
  <si>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</si>
  <si>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</si>
  <si>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</si>
  <si>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</si>
  <si>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</si>
  <si>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</si>
  <si>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</si>
  <si>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</si>
  <si>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</si>
  <si>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</si>
  <si>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</si>
  <si>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</si>
  <si>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</si>
  <si>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</si>
  <si>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</si>
  <si>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</si>
  <si>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</si>
  <si>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</si>
  <si>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</si>
  <si>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</si>
  <si>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</si>
  <si>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</si>
  <si>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</si>
  <si>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</si>
  <si>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</si>
  <si>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</si>
  <si>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</si>
  <si>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</si>
  <si>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</si>
  <si>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</si>
  <si>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</si>
  <si>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</si>
  <si>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</si>
  <si>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</si>
  <si>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</si>
  <si>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</si>
  <si>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</si>
  <si>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</si>
  <si>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</si>
  <si>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</si>
  <si>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</si>
  <si>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</si>
  <si>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</si>
  <si>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</si>
  <si>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</si>
  <si>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</si>
  <si>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</si>
  <si>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</si>
  <si>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</si>
  <si>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</si>
  <si>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</si>
  <si>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</si>
  <si>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</si>
  <si>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</si>
  <si>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</si>
  <si>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</si>
  <si>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</si>
  <si>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</si>
  <si>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</si>
  <si>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</si>
  <si>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</si>
  <si>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</si>
  <si>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</si>
  <si>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</si>
  <si>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</si>
  <si>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</si>
  <si>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</si>
  <si>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</si>
  <si>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</si>
  <si>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</si>
  <si>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</si>
  <si>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</si>
  <si>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</si>
  <si>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</si>
  <si>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</si>
  <si>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</si>
  <si>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</si>
  <si>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</si>
  <si>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</si>
  <si>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</si>
  <si>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</si>
  <si>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</si>
  <si>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</si>
  <si>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</si>
  <si>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</si>
  <si>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</si>
  <si>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</si>
  <si>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</si>
  <si>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</si>
  <si>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</si>
  <si>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</si>
  <si>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</si>
  <si>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</si>
  <si>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</si>
  <si>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</si>
  <si>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</si>
  <si>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</si>
  <si>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</si>
  <si>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</si>
  <si>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</si>
  <si>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</si>
  <si>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</si>
  <si>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</si>
  <si>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</si>
  <si>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</si>
  <si>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</si>
  <si>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</si>
  <si>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</si>
  <si>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</si>
  <si>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</si>
  <si>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</si>
  <si>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</si>
  <si>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</si>
  <si>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</si>
  <si>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</si>
  <si>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</si>
  <si>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</si>
  <si>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</si>
  <si>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</si>
  <si>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</si>
  <si>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</si>
  <si>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</si>
  <si>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</si>
  <si>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</si>
  <si>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</si>
  <si>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</si>
  <si>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</si>
  <si>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</si>
  <si>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</si>
  <si>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</si>
  <si>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</si>
  <si>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</si>
  <si>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</si>
  <si>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</si>
  <si>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</si>
  <si>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</si>
  <si>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</si>
  <si>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</si>
  <si>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</si>
  <si>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</si>
  <si>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</si>
  <si>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</si>
  <si>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</si>
  <si>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</si>
  <si>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</si>
  <si>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</si>
  <si>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</si>
  <si>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</si>
  <si>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</si>
  <si>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</si>
  <si>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</si>
  <si>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</si>
  <si>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</si>
  <si>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</si>
  <si>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</si>
  <si>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</si>
  <si>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</si>
  <si>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</si>
  <si>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</si>
  <si>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</si>
  <si>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</si>
  <si>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</si>
  <si>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</si>
  <si>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</si>
  <si>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</si>
  <si>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</si>
  <si>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</si>
  <si>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</si>
  <si>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</si>
  <si>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</si>
  <si>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</si>
  <si>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</si>
  <si>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</si>
  <si>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</si>
  <si>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</si>
  <si>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</si>
  <si>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</si>
  <si>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</si>
  <si>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</si>
  <si>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</si>
  <si>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</si>
  <si>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</si>
  <si>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</si>
  <si>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</si>
  <si>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</si>
  <si>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</si>
  <si>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</si>
  <si>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</si>
  <si>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</si>
  <si>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</si>
  <si>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</si>
  <si>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</si>
  <si>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</si>
  <si>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</si>
  <si>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</si>
  <si>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</si>
  <si>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</si>
  <si>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</si>
  <si>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</si>
  <si>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</si>
  <si>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</si>
  <si>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</si>
  <si>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</si>
  <si>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</si>
  <si>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</si>
  <si>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</si>
  <si>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</si>
  <si>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</si>
  <si>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</si>
  <si>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</si>
  <si>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</si>
  <si>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</si>
  <si>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</si>
  <si>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</si>
  <si>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</si>
  <si>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</si>
  <si>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</si>
  <si>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</si>
  <si>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</si>
  <si>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</si>
  <si>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</si>
  <si>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</si>
  <si>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</si>
  <si>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</si>
  <si>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</si>
  <si>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</si>
  <si>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</si>
  <si>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</si>
  <si>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</si>
  <si>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</si>
  <si>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</si>
  <si>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</si>
  <si>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</si>
  <si>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</si>
  <si>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</si>
  <si>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</si>
  <si>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</si>
  <si>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</si>
  <si>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</si>
  <si>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</si>
  <si>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</si>
  <si>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</si>
  <si>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</si>
  <si>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</si>
  <si>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</si>
  <si>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</si>
  <si>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</si>
  <si>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</si>
  <si>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</si>
  <si>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</si>
  <si>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</si>
  <si>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</si>
  <si>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</si>
  <si>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</si>
  <si>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</si>
  <si>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</si>
  <si>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</si>
  <si>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</si>
  <si>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</si>
  <si>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</si>
  <si>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</si>
  <si>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</si>
  <si>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</si>
  <si>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</si>
  <si>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</si>
  <si>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</si>
  <si>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</si>
  <si>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</si>
  <si>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</si>
  <si>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</si>
  <si>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</si>
  <si>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</si>
  <si>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</si>
  <si>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</si>
  <si>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</si>
  <si>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</si>
  <si>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</si>
  <si>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</si>
  <si>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</si>
  <si>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</si>
  <si>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</si>
  <si>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</si>
  <si>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</si>
  <si>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</si>
  <si>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</si>
  <si>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</si>
  <si>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</si>
  <si>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</si>
  <si>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</si>
  <si>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</si>
  <si>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</si>
  <si>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</si>
  <si>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</si>
  <si>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</si>
  <si>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</si>
  <si>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</si>
  <si>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</si>
  <si>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</si>
  <si>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</si>
  <si>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</si>
  <si>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</si>
  <si>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</si>
  <si>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</si>
  <si>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</si>
  <si>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</si>
  <si>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</si>
  <si>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</si>
  <si>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</si>
  <si>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</si>
  <si>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</si>
  <si>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</si>
  <si>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</si>
  <si>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</si>
  <si>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</si>
  <si>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</si>
  <si>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</si>
  <si>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</si>
  <si>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</si>
  <si>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</si>
  <si>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</si>
  <si>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</si>
  <si>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</si>
  <si>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</si>
  <si>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</si>
  <si>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</si>
  <si>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</si>
  <si>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</si>
  <si>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</si>
  <si>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</si>
  <si>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</si>
  <si>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</si>
  <si>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</si>
  <si>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</si>
  <si>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</si>
  <si>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</si>
  <si>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</si>
  <si>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</si>
  <si>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</si>
  <si>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</si>
  <si>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</si>
  <si>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</si>
  <si>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</si>
  <si>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</si>
  <si>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</si>
  <si>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</si>
  <si>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</si>
  <si>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</si>
  <si>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</si>
  <si>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</si>
  <si>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</si>
  <si>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</si>
  <si>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</si>
  <si>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</si>
  <si>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</si>
  <si>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</si>
  <si>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</si>
  <si>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</si>
  <si>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</si>
  <si>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</si>
  <si>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</si>
  <si>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</si>
  <si>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</si>
  <si>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</si>
  <si>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</si>
  <si>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</si>
  <si>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</si>
  <si>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</si>
  <si>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</si>
  <si>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</si>
  <si>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</si>
  <si>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</si>
  <si>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</si>
  <si>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</si>
  <si>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</si>
  <si>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</si>
  <si>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</si>
  <si>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</si>
  <si>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</si>
  <si>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</si>
  <si>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</si>
  <si>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</si>
  <si>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</si>
  <si>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</si>
  <si>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</si>
  <si>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</si>
  <si>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</si>
  <si>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</si>
  <si>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</si>
  <si>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</si>
  <si>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</si>
  <si>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</si>
  <si>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</si>
  <si>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</si>
  <si>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</si>
  <si>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</si>
  <si>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</si>
  <si>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</si>
  <si>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</si>
  <si>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</si>
  <si>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</si>
  <si>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</si>
  <si>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</si>
  <si>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</si>
  <si>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</si>
  <si>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</si>
  <si>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</si>
  <si>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</si>
  <si>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</si>
  <si>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</si>
  <si>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</si>
  <si>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</si>
  <si>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</si>
  <si>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</si>
  <si>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</si>
  <si>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</si>
  <si>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</si>
  <si>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</si>
  <si>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</si>
  <si>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</si>
  <si>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</si>
  <si>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</si>
  <si>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</si>
  <si>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</si>
  <si>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</si>
  <si>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</si>
  <si>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</si>
  <si>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</si>
  <si>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</si>
  <si>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</si>
  <si>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</si>
  <si>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</si>
  <si>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</si>
  <si>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</si>
  <si>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</si>
  <si>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</si>
  <si>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</si>
  <si>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</si>
  <si>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</si>
  <si>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</si>
  <si>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</si>
  <si>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</si>
  <si>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</si>
  <si>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</si>
  <si>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</si>
  <si>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</si>
  <si>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</si>
  <si>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</si>
  <si>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</si>
  <si>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</si>
  <si>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</si>
  <si>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</si>
  <si>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</si>
  <si>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</si>
  <si>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</si>
  <si>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</si>
  <si>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</si>
  <si>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</si>
  <si>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</si>
  <si>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</si>
  <si>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</si>
  <si>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</si>
  <si>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</si>
  <si>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</si>
  <si>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</si>
  <si>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</si>
  <si>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</si>
  <si>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</si>
  <si>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</si>
  <si>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</si>
  <si>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</si>
  <si>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</si>
  <si>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</si>
  <si>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</si>
  <si>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</si>
  <si>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</si>
  <si>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</si>
  <si>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</si>
  <si>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</si>
  <si>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</si>
  <si>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</si>
  <si>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</si>
  <si>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</si>
  <si>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</si>
  <si>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</si>
  <si>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</si>
  <si>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</si>
  <si>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</si>
  <si>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</si>
  <si>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</si>
  <si>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</si>
  <si>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</si>
  <si>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</si>
  <si>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</si>
  <si>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</si>
  <si>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</si>
  <si>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</si>
  <si>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</si>
  <si>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</si>
  <si>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</si>
  <si>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</si>
  <si>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</si>
  <si>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</si>
  <si>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</si>
  <si>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</si>
  <si>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</si>
  <si>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</si>
  <si>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</si>
  <si>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</si>
  <si>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</si>
  <si>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</si>
  <si>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</si>
  <si>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</si>
  <si>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</si>
  <si>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</si>
  <si>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</si>
  <si>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</si>
  <si>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</si>
  <si>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</si>
  <si>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</si>
  <si>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</si>
  <si>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</si>
  <si>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</si>
  <si>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</si>
  <si>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</si>
  <si>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</si>
  <si>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</si>
  <si>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</si>
  <si>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</si>
  <si>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</si>
  <si>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</si>
  <si>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</si>
  <si>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</si>
  <si>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</si>
  <si>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</si>
  <si>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</si>
  <si>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</si>
  <si>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</si>
  <si>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</si>
  <si>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</si>
  <si>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</si>
  <si>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</si>
  <si>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</si>
  <si>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</si>
  <si>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</si>
  <si>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</si>
  <si>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</si>
  <si>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</si>
  <si>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</si>
  <si>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</si>
  <si>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</si>
  <si>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</si>
  <si>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</si>
  <si>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</si>
  <si>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</si>
  <si>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</si>
  <si>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</si>
  <si>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</si>
  <si>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</si>
  <si>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</si>
  <si>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</si>
  <si>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</si>
  <si>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</si>
  <si>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</si>
  <si>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</si>
  <si>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</si>
  <si>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</si>
  <si>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</si>
  <si>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</si>
  <si>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</si>
  <si>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</si>
  <si>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</si>
  <si>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</si>
  <si>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</si>
  <si>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</si>
  <si>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</si>
  <si>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</si>
  <si>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</si>
  <si>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</si>
  <si>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</si>
  <si>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</si>
  <si>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</si>
  <si>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</si>
  <si>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</si>
  <si>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</si>
  <si>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</si>
  <si>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</si>
  <si>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</si>
  <si>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</si>
  <si>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</si>
  <si>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</si>
  <si>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</si>
  <si>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</si>
  <si>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</si>
  <si>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</si>
  <si>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</si>
  <si>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</si>
  <si>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</si>
  <si>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</si>
  <si>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</si>
  <si>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</si>
  <si>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</si>
  <si>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</si>
  <si>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</si>
  <si>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</si>
  <si>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</si>
  <si>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</si>
  <si>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</si>
  <si>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</si>
  <si>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</si>
  <si>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</si>
  <si>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</si>
  <si>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</si>
  <si>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</si>
  <si>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</si>
  <si>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</si>
  <si>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</si>
  <si>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</si>
  <si>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</si>
  <si>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</si>
  <si>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</si>
  <si>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</si>
  <si>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</si>
  <si>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</si>
  <si>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</si>
  <si>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</si>
  <si>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</si>
  <si>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</si>
  <si>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</si>
  <si>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</si>
  <si>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</si>
  <si>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</si>
  <si>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</si>
  <si>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</si>
  <si>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</si>
  <si>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</si>
  <si>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</si>
  <si>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</si>
  <si>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</si>
  <si>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</si>
  <si>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</si>
  <si>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</si>
  <si>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</si>
  <si>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</si>
  <si>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</si>
  <si>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</si>
  <si>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</si>
  <si>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</si>
  <si>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</si>
  <si>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</si>
  <si>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</si>
  <si>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</si>
  <si>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</si>
  <si>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</si>
  <si>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</si>
  <si>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</si>
  <si>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</si>
  <si>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</si>
  <si>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</si>
  <si>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</si>
  <si>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</si>
  <si>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</si>
  <si>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</si>
  <si>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</si>
  <si>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</si>
  <si>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</si>
  <si>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</si>
  <si>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</si>
  <si>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</si>
  <si>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</si>
  <si>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</si>
  <si>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</si>
  <si>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</si>
  <si>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</si>
  <si>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</si>
  <si>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</si>
  <si>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</si>
  <si>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</si>
  <si>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</si>
  <si>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</si>
  <si>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</si>
  <si>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</si>
  <si>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</si>
  <si>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</si>
  <si>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</si>
  <si>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</si>
  <si>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</si>
  <si>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</si>
  <si>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</si>
  <si>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</si>
  <si>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</si>
  <si>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</si>
  <si>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</si>
  <si>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</si>
  <si>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</si>
  <si>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</si>
  <si>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</si>
  <si>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</si>
  <si>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</si>
  <si>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</si>
  <si>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</si>
  <si>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</si>
  <si>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</si>
  <si>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</si>
  <si>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</si>
  <si>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</si>
  <si>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</si>
  <si>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</si>
  <si>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</si>
  <si>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</si>
  <si>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</si>
  <si>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</si>
  <si>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</si>
  <si>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</si>
  <si>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</si>
  <si>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</si>
  <si>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</si>
  <si>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</si>
  <si>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</si>
  <si>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</si>
  <si>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</si>
  <si>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</si>
  <si>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</si>
  <si>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</si>
  <si>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</si>
  <si>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</si>
  <si>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</si>
  <si>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</si>
  <si>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</si>
  <si>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</si>
  <si>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</si>
  <si>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</si>
  <si>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</si>
  <si>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</si>
  <si>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</si>
  <si>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</si>
  <si>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</si>
  <si>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</si>
  <si>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</si>
  <si>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</si>
  <si>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</si>
  <si>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</si>
  <si>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</si>
  <si>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</si>
  <si>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</si>
  <si>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</si>
  <si>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</si>
  <si>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</si>
  <si>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</si>
  <si>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</si>
  <si>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</si>
  <si>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</si>
  <si>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</si>
  <si>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</si>
  <si>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</si>
  <si>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</si>
  <si>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</si>
  <si>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</si>
  <si>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</si>
  <si>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</si>
  <si>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</si>
  <si>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</si>
  <si>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</si>
  <si>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</si>
  <si>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</si>
  <si>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</si>
  <si>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</si>
  <si>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</si>
  <si>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</si>
  <si>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</si>
  <si>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</si>
  <si>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</si>
  <si>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</si>
  <si>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</si>
  <si>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</si>
  <si>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</si>
  <si>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</si>
  <si>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</si>
  <si>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</si>
  <si>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</si>
  <si>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</si>
  <si>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</si>
  <si>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</si>
  <si>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</si>
  <si>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</si>
  <si>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</si>
  <si>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</si>
  <si>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</si>
  <si>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</si>
  <si>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</si>
  <si>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</si>
  <si>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</si>
  <si>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</si>
  <si>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</si>
  <si>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</si>
  <si>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</si>
  <si>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</si>
  <si>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</si>
  <si>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</si>
  <si>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</si>
  <si>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</si>
  <si>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</si>
  <si>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</si>
  <si>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</si>
  <si>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</si>
  <si>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</si>
  <si>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</si>
  <si>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</si>
  <si>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</si>
  <si>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</si>
  <si>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</si>
  <si>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</si>
  <si>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</si>
  <si>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</si>
  <si>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</si>
  <si>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</si>
  <si>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</si>
  <si>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</si>
  <si>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</si>
  <si>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</si>
  <si>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discounted price</t>
  </si>
  <si>
    <t>Average Profit Margin</t>
  </si>
  <si>
    <t xml:space="preserve"> Revenue</t>
  </si>
  <si>
    <t>Sum of Profit</t>
  </si>
  <si>
    <t>Row Labels</t>
  </si>
  <si>
    <t>Grand Total</t>
  </si>
  <si>
    <t>Sum of Sales</t>
  </si>
  <si>
    <t>Jan</t>
  </si>
  <si>
    <t>Feb</t>
  </si>
  <si>
    <t>Mar</t>
  </si>
  <si>
    <t>Apr</t>
  </si>
  <si>
    <t>May</t>
  </si>
  <si>
    <t>Jun</t>
  </si>
  <si>
    <t>Sum of Product Base Margin</t>
  </si>
  <si>
    <t xml:space="preserve"> Discount Average</t>
  </si>
  <si>
    <t>Total Sales</t>
  </si>
  <si>
    <t>Total Profit</t>
  </si>
  <si>
    <t>Orders</t>
  </si>
  <si>
    <t>Sales Average</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</si>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</sst>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00;[Red][$$-409]#,##0.00"/>
    <numFmt numFmtId="165" formatCode="_-[$$-409]* #,##0.00_ ;_-[$$-409]* \-#,##0.00\ ;_-[$$-409]* &quot;-&quot;??_ ;_-@_ "/>
    <numFmt numFmtId="166" formatCode="0.0%"/>
    <numFmt numFmtId="167" formatCode="[$$-409]#,##0;[Red][$$-409]#,##0"/>
  </numFmts>
  <fonts count="8" x14ac:knownFonts="1">
    <font>
      <sz val="10"/>
      <name val="MS Sans Serif"/>
    </font>
    <font>
      <sz val="11"/>
      <color theme="1"/>
      <name val="Calibri"/>
      <family val="2"/>
      <scheme val="minor"/>
    </font>
    <font>
      <sz val="8"/>
      <name val="MS Sans Serif"/>
      <family val="2"/>
    </font>
    <font>
      <sz val="10"/>
      <name val="MS Sans Serif"/>
    </font>
    <font>
      <b/>
      <sz val="10"/>
      <name val="Arial"/>
      <family val="2"/>
    </font>
    <font>
      <sz val="11"/>
      <name val="Arial"/>
      <family val="2"/>
    </font>
    <font>
      <b/>
      <sz val="11"/>
      <name val="Arial"/>
      <family val="2"/>
    </font>
    <font>
      <b/>
      <sz val="10"/>
      <name val="MS Sans Serif"/>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3">
    <xf numFmtId="0" fontId="0" fillId="0" borderId="0"/>
    <xf numFmtId="0" fontId="1" fillId="0" borderId="0"/>
    <xf numFmtId="9" fontId="3" fillId="0" borderId="0" applyFont="0" applyFill="0" applyBorder="0" applyAlignment="0" applyProtection="0"/>
  </cellStyleXfs>
  <cellXfs count="35">
    <xf numFmtId="0" fontId="0" fillId="0" borderId="0" xfId="0"/>
    <xf numFmtId="0" fontId="0" fillId="0" borderId="0" xfId="0" quotePrefix="1"/>
    <xf numFmtId="14" fontId="0" fillId="0" borderId="0" xfId="0" applyNumberFormat="1"/>
    <xf numFmtId="0" fontId="4" fillId="0" borderId="0" xfId="0" applyFont="1"/>
    <xf numFmtId="0" fontId="5" fillId="0" borderId="0" xfId="0" applyFont="1"/>
    <xf numFmtId="0" fontId="6" fillId="0" borderId="0" xfId="0" applyFont="1"/>
    <xf numFmtId="14" fontId="6" fillId="0" borderId="0" xfId="0" applyNumberFormat="1" applyFont="1" applyAlignment="1">
      <alignment horizontal="center"/>
    </xf>
    <xf numFmtId="14" fontId="0" fillId="0" borderId="0" xfId="0" applyNumberFormat="1" applyAlignment="1">
      <alignment horizontal="center"/>
    </xf>
    <xf numFmtId="0" fontId="6" fillId="0" borderId="0" xfId="0" applyFont="1" applyAlignment="1">
      <alignment horizontal="center"/>
    </xf>
    <xf numFmtId="14" fontId="5" fillId="0" borderId="0" xfId="0" applyNumberFormat="1" applyFont="1"/>
    <xf numFmtId="164" fontId="0" fillId="0" borderId="0" xfId="0" applyNumberFormat="1"/>
    <xf numFmtId="164" fontId="6" fillId="0" borderId="0" xfId="0" applyNumberFormat="1" applyFont="1" applyAlignment="1">
      <alignment horizontal="center"/>
    </xf>
    <xf numFmtId="9" fontId="5" fillId="0" borderId="0" xfId="2" applyFont="1" applyAlignment="1"/>
    <xf numFmtId="0" fontId="7" fillId="0" borderId="0" xfId="0" applyFont="1" applyAlignment="1">
      <alignment horizontal="center"/>
    </xf>
    <xf numFmtId="165" fontId="6" fillId="0" borderId="0" xfId="0" applyNumberFormat="1" applyFont="1" applyAlignment="1">
      <alignment horizontal="center"/>
    </xf>
    <xf numFmtId="165" fontId="5" fillId="0" borderId="0" xfId="0" applyNumberFormat="1" applyFont="1"/>
    <xf numFmtId="165" fontId="0" fillId="0" borderId="0" xfId="0" applyNumberFormat="1"/>
    <xf numFmtId="10" fontId="6" fillId="0" borderId="0" xfId="2" applyNumberFormat="1" applyFont="1" applyAlignment="1">
      <alignment horizontal="center"/>
    </xf>
    <xf numFmtId="10" fontId="5" fillId="0" borderId="0" xfId="2" applyNumberFormat="1" applyFont="1" applyAlignment="1"/>
    <xf numFmtId="10" fontId="0" fillId="0" borderId="0" xfId="2" applyNumberFormat="1" applyFont="1"/>
    <xf numFmtId="2" fontId="6" fillId="0" borderId="0" xfId="2" applyNumberFormat="1" applyFont="1" applyAlignment="1">
      <alignment horizontal="center"/>
    </xf>
    <xf numFmtId="2" fontId="5" fillId="0" borderId="0" xfId="2" applyNumberFormat="1" applyFont="1" applyAlignment="1"/>
    <xf numFmtId="2" fontId="0" fillId="0" borderId="0" xfId="2" applyNumberFormat="1" applyFont="1"/>
    <xf numFmtId="9" fontId="0" fillId="0" borderId="0" xfId="2" applyFont="1"/>
    <xf numFmtId="166" fontId="5" fillId="0" borderId="0" xfId="2" applyNumberFormat="1" applyFont="1" applyAlignment="1"/>
    <xf numFmtId="9" fontId="0" fillId="0" borderId="0" xfId="0" applyNumberFormat="1"/>
    <xf numFmtId="0" fontId="0" fillId="0" borderId="0" xfId="0" pivotButton="1"/>
    <xf numFmtId="0" fontId="0" fillId="0" borderId="0" xfId="0" applyAlignment="1">
      <alignment horizontal="left"/>
    </xf>
    <xf numFmtId="9" fontId="6" fillId="0" borderId="0" xfId="2" applyFont="1" applyAlignment="1">
      <alignment horizontal="center"/>
    </xf>
    <xf numFmtId="9" fontId="5" fillId="0" borderId="0" xfId="2" applyFont="1"/>
    <xf numFmtId="10" fontId="0" fillId="0" borderId="0" xfId="0" applyNumberFormat="1"/>
    <xf numFmtId="0" fontId="0" fillId="2" borderId="0" xfId="0" applyFill="1"/>
    <xf numFmtId="167" fontId="0" fillId="0" borderId="0" xfId="0" applyNumberFormat="1"/>
    <xf numFmtId="1" fontId="0" fillId="0" borderId="0" xfId="0" applyNumberFormat="1"/>
    <xf numFmtId="3" fontId="0" fillId="0" borderId="0" xfId="0" applyNumberFormat="1"/>
  </cellXfs>
  <cellStyles count="3">
    <cellStyle name="Normal" xfId="0" builtinId="0"/>
    <cellStyle name="Normal 2" xfId="1" xr:uid="{00000000-0005-0000-0000-000001000000}"/>
    <cellStyle name="Per cent" xfId="2" builtinId="5"/>
  </cellStyles>
  <dxfs count="75">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3" formatCode="0%"/>
    </dxf>
    <dxf>
      <numFmt numFmtId="164" formatCode="[$$-409]#,##0.00;[Red][$$-409]#,##0.00"/>
    </dxf>
    <dxf>
      <numFmt numFmtId="1" formatCode="0"/>
    </dxf>
    <dxf>
      <numFmt numFmtId="167" formatCode="[$$-409]#,##0;[Red][$$-409]#,##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i val="0"/>
        <strike val="0"/>
        <condense val="0"/>
        <extend val="0"/>
        <outline val="0"/>
        <shadow val="0"/>
        <u val="none"/>
        <vertAlign val="baseline"/>
        <sz val="11"/>
        <color auto="1"/>
        <name val="Arial"/>
        <family val="2"/>
        <scheme val="none"/>
      </font>
    </dxf>
    <dxf>
      <font>
        <b/>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1"/>
        <color auto="1"/>
        <name val="Arial"/>
        <family val="2"/>
        <scheme val="none"/>
      </font>
      <numFmt numFmtId="166" formatCode="0.0%"/>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6" formatCode="0.0%"/>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dxf>
    <dxf>
      <font>
        <b val="0"/>
        <i val="0"/>
        <strike val="0"/>
        <condense val="0"/>
        <extend val="0"/>
        <outline val="0"/>
        <shadow val="0"/>
        <u val="none"/>
        <vertAlign val="baseline"/>
        <sz val="11"/>
        <color auto="1"/>
        <name val="Arial"/>
        <family val="2"/>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dxf>
    <dxf>
      <font>
        <b val="0"/>
        <i val="0"/>
        <strike val="0"/>
        <condense val="0"/>
        <extend val="0"/>
        <outline val="0"/>
        <shadow val="0"/>
        <u val="none"/>
        <vertAlign val="baseline"/>
        <sz val="11"/>
        <color auto="1"/>
        <name val="Arial"/>
        <family val="2"/>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5" formatCode="_-[$$-409]* #,##0.00_ ;_-[$$-409]* \-#,##0.00\ ;_-[$$-409]* &quot;-&quot;??_ ;_-@_ "/>
    </dxf>
    <dxf>
      <font>
        <b val="0"/>
        <i val="0"/>
        <strike val="0"/>
        <condense val="0"/>
        <extend val="0"/>
        <outline val="0"/>
        <shadow val="0"/>
        <u val="none"/>
        <vertAlign val="baseline"/>
        <sz val="11"/>
        <color auto="1"/>
        <name val="Arial"/>
        <family val="2"/>
        <scheme val="none"/>
      </font>
      <numFmt numFmtId="165" formatCode="_-[$$-409]* #,##0.00_ ;_-[$$-409]* \-#,##0.00\ ;_-[$$-409]* &quot;-&quot;??_ ;_-@_ "/>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2" formatCode="0.00"/>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auto="1"/>
        <name val="Arial"/>
        <family val="2"/>
        <scheme val="none"/>
      </font>
      <alignment horizontal="center" vertical="bottom" textRotation="0" wrapText="0" indent="0" justifyLastLine="0" shrinkToFit="0" readingOrder="0"/>
    </dxf>
  </dxfs>
  <tableStyles count="0" defaultTableStyle="TableStyleMedium9" defaultPivotStyle="PivotStyleLight16"/>
  <colors>
    <mruColors>
      <color rgb="FF79EBD8"/>
      <color rgb="FFFD87A6"/>
      <color rgb="FFB7477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[SuperStoreUS.xlsx]totalsales!PivotTable9</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Monthly</a:t>
            </a:r>
            <a:r>
              <a:rPr lang="en-US" baseline="0"/>
              <a:t> Sales</a:t>
            </a:r>
            <a:r>
              <a:rPr lang="en-US"/>
              <a:t> </a:t>
            </a:r>
          </a:p>
        </c:rich>
      </c:tx>
      <c:layout>
        <c:manualLayout>
          <c:xMode val="edge"/>
          <c:yMode val="edge"/>
          <c:x val="0.40680309539620801"/>
          <c:y val="4.611023622047243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totalsales!$A$4:$A$10</c:f>
              <c:strCache>
                <c:ptCount val="6"/>
                <c:pt idx="0">
                  <c:v>Jan</c:v>
                </c:pt>
                <c:pt idx="1">
                  <c:v>Feb</c:v>
                </c:pt>
                <c:pt idx="2">
                  <c:v>Mar</c:v>
                </c:pt>
                <c:pt idx="3">
                  <c:v>Apr</c:v>
                </c:pt>
                <c:pt idx="4">
                  <c:v>May</c:v>
                </c:pt>
                <c:pt idx="5">
                  <c:v>Jun</c:v>
                </c:pt>
              </c:strCache>
            </c:strRef>
          </c:cat>
          <c:val>
            <c:numRef>
              <c:f>totalsales!$B$4:$B$10</c:f>
              <c:numCache>
                <c:formatCode>_-[$$-409]* #,##0.00_ ;_-[$$-409]* \-#,##0.00\ ;_-[$$-409]* "-"??_ ;_-@_ </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6DBF-4108-BB64-E2213ADB4EEC}"/>
            </c:ext>
          </c:extLst>
        </c:ser>
        <c:dLbls>
          <c:showLegendKey val="0"/>
          <c:showVal val="0"/>
          <c:showCatName val="0"/>
          <c:showSerName val="0"/>
          <c:showPercent val="0"/>
          <c:showBubbleSize val="0"/>
        </c:dLbls>
        <c:marker val="1"/>
        <c:smooth val="0"/>
        <c:axId val="1774137248"/>
        <c:axId val="1971781040"/>
      </c:lineChart>
      <c:catAx>
        <c:axId val="1774137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971781040"/>
        <c:crosses val="autoZero"/>
        <c:auto val="1"/>
        <c:lblAlgn val="ctr"/>
        <c:lblOffset val="100"/>
        <c:noMultiLvlLbl val="0"/>
      </c:catAx>
      <c:valAx>
        <c:axId val="19717810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77413724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accent1">
          <a:lumMod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[SuperStoreUS.xlsx]product base!PivotTable17</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 Base Margin</a:t>
            </a:r>
            <a:endParaRPr lang="en-US" b="1"/>
          </a:p>
        </c:rich>
      </c:tx>
      <c:layout>
        <c:manualLayout>
          <c:xMode val="edge"/>
          <c:yMode val="edge"/>
          <c:x val="0.27285539522152008"/>
          <c:y val="6.767324970454642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base'!$B$3</c:f>
              <c:strCache>
                <c:ptCount val="1"/>
                <c:pt idx="0">
                  <c:v>Total</c:v>
                </c:pt>
              </c:strCache>
            </c:strRef>
          </c:tx>
          <c:spPr>
            <a:solidFill>
              <a:schemeClr val="accent1"/>
            </a:solidFill>
            <a:ln>
              <a:noFill/>
            </a:ln>
            <a:effectLst/>
          </c:spPr>
          <c:invertIfNegative val="0"/>
          <c:cat>
            <c:strRef>
              <c:f>'product base'!$A$4:$A$7</c:f>
              <c:strCache>
                <c:ptCount val="3"/>
                <c:pt idx="0">
                  <c:v>Furniture</c:v>
                </c:pt>
                <c:pt idx="1">
                  <c:v>Office Supplies</c:v>
                </c:pt>
                <c:pt idx="2">
                  <c:v>Technology</c:v>
                </c:pt>
              </c:strCache>
            </c:strRef>
          </c:cat>
          <c:val>
            <c:numRef>
              <c:f>'product base'!$B$4:$B$7</c:f>
              <c:numCache>
                <c:formatCode>0.00%</c:formatCode>
                <c:ptCount val="3"/>
                <c:pt idx="0">
                  <c:v>0.23105073190294748</c:v>
                </c:pt>
                <c:pt idx="1">
                  <c:v>0.49732303990374843</c:v>
                </c:pt>
                <c:pt idx="2">
                  <c:v>0.27162622819330245</c:v>
                </c:pt>
              </c:numCache>
            </c:numRef>
          </c:val>
          <c:extLst>
            <c:ext xmlns:c16="http://schemas.microsoft.com/office/drawing/2014/chart" uri="{C3380CC4-5D6E-409C-BE32-E72D297353CC}">
              <c16:uniqueId val="{00000000-026F-4C2F-84FA-564FB7F0CE31}"/>
            </c:ext>
          </c:extLst>
        </c:ser>
        <c:dLbls>
          <c:showLegendKey val="0"/>
          <c:showVal val="0"/>
          <c:showCatName val="0"/>
          <c:showSerName val="0"/>
          <c:showPercent val="0"/>
          <c:showBubbleSize val="0"/>
        </c:dLbls>
        <c:gapWidth val="219"/>
        <c:overlap val="-27"/>
        <c:axId val="289846592"/>
        <c:axId val="30144032"/>
      </c:barChart>
      <c:catAx>
        <c:axId val="2898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144032"/>
        <c:crosses val="autoZero"/>
        <c:auto val="1"/>
        <c:lblAlgn val="ctr"/>
        <c:lblOffset val="100"/>
        <c:noMultiLvlLbl val="0"/>
      </c:catAx>
      <c:valAx>
        <c:axId val="3014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8984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18AB3">
        <a:lumMod val="20000"/>
        <a:lumOff val="80000"/>
      </a:srgbClr>
    </a:solidFill>
    <a:ln w="9525" cap="flat" cmpd="sng" algn="ctr">
      <a:solidFill>
        <a:srgbClr val="418AB3">
          <a:lumMod val="75000"/>
        </a:srgb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[SuperStoreUS.xlsx]sales region!PivotTable16</c:name>
    <c:fmtId val="19"/>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r>
              <a:rPr lang="en-GB" sz="1400"/>
              <a:t>Sales</a:t>
            </a:r>
            <a:r>
              <a:rPr lang="en-GB" sz="1400" baseline="0"/>
              <a:t> by Region</a:t>
            </a:r>
            <a:endParaRPr lang="en-GB"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818181818181818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9090909090909092"/>
              <c:y val="-1.004554605345139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1636363636363636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1727272727272727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818181818181818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9090909090909092"/>
              <c:y val="-1.004554605345139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1636363636363636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1727272727272727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21013671521148358"/>
              <c:y val="5.860804508481553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20900850365439944"/>
              <c:y val="5.94795678317636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0.2005652761079634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9610006271339978"/>
              <c:y val="5.860804508481553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region'!$B$3</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74A-49B0-8679-C66CE2E32007}"/>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74A-49B0-8679-C66CE2E32007}"/>
              </c:ext>
            </c:extLst>
          </c:dPt>
          <c:dPt>
            <c:idx val="2"/>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74A-49B0-8679-C66CE2E32007}"/>
              </c:ext>
            </c:extLst>
          </c:dPt>
          <c:dPt>
            <c:idx val="3"/>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74A-49B0-8679-C66CE2E32007}"/>
              </c:ext>
            </c:extLst>
          </c:dPt>
          <c:dLbls>
            <c:dLbl>
              <c:idx val="0"/>
              <c:layout>
                <c:manualLayout>
                  <c:x val="-0.2005652761079634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4A-49B0-8679-C66CE2E32007}"/>
                </c:ext>
              </c:extLst>
            </c:dLbl>
            <c:dLbl>
              <c:idx val="1"/>
              <c:layout>
                <c:manualLayout>
                  <c:x val="-0.21013671521148358"/>
                  <c:y val="5.86080450848155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4A-49B0-8679-C66CE2E32007}"/>
                </c:ext>
              </c:extLst>
            </c:dLbl>
            <c:dLbl>
              <c:idx val="2"/>
              <c:layout>
                <c:manualLayout>
                  <c:x val="-0.19610006271339978"/>
                  <c:y val="5.86080450848155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4A-49B0-8679-C66CE2E32007}"/>
                </c:ext>
              </c:extLst>
            </c:dLbl>
            <c:dLbl>
              <c:idx val="3"/>
              <c:layout>
                <c:manualLayout>
                  <c:x val="-0.20900850365439944"/>
                  <c:y val="5.947956783176368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4A-49B0-8679-C66CE2E3200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'sales region'!$A$4:$A$8</c:f>
              <c:strCache>
                <c:ptCount val="4"/>
                <c:pt idx="0">
                  <c:v>South</c:v>
                </c:pt>
                <c:pt idx="1">
                  <c:v>Central</c:v>
                </c:pt>
                <c:pt idx="2">
                  <c:v>West</c:v>
                </c:pt>
                <c:pt idx="3">
                  <c:v>East</c:v>
                </c:pt>
              </c:strCache>
            </c:strRef>
          </c:cat>
          <c:val>
            <c:numRef>
              <c:f>'sales region'!$B$4:$B$8</c:f>
              <c:numCache>
                <c:formatCode>_-[$$-409]* #,##0.00_ ;_-[$$-409]* \-#,##0.00\ ;_-[$$-409]* "-"??_ ;_-@_ </c:formatCode>
                <c:ptCount val="4"/>
                <c:pt idx="0">
                  <c:v>357105.12</c:v>
                </c:pt>
                <c:pt idx="1">
                  <c:v>448284.7</c:v>
                </c:pt>
                <c:pt idx="2">
                  <c:v>526776.56999999995</c:v>
                </c:pt>
                <c:pt idx="3">
                  <c:v>592171.49</c:v>
                </c:pt>
              </c:numCache>
            </c:numRef>
          </c:val>
          <c:extLst>
            <c:ext xmlns:c16="http://schemas.microsoft.com/office/drawing/2014/chart" uri="{C3380CC4-5D6E-409C-BE32-E72D297353CC}">
              <c16:uniqueId val="{00000008-974A-49B0-8679-C66CE2E32007}"/>
            </c:ext>
          </c:extLst>
        </c:ser>
        <c:dLbls>
          <c:showLegendKey val="0"/>
          <c:showVal val="0"/>
          <c:showCatName val="0"/>
          <c:showSerName val="0"/>
          <c:showPercent val="0"/>
          <c:showBubbleSize val="0"/>
        </c:dLbls>
        <c:gapWidth val="100"/>
        <c:axId val="1113761071"/>
        <c:axId val="305483487"/>
      </c:barChart>
      <c:valAx>
        <c:axId val="305483487"/>
        <c:scaling>
          <c:orientation val="minMax"/>
        </c:scaling>
        <c:delete val="1"/>
        <c:axPos val="b"/>
        <c:majorGridlines>
          <c:spPr>
            <a:ln w="9525" cap="flat" cmpd="sng" algn="ctr">
              <a:solidFill>
                <a:schemeClr val="dk1">
                  <a:lumMod val="15000"/>
                  <a:lumOff val="85000"/>
                </a:schemeClr>
              </a:solidFill>
              <a:round/>
            </a:ln>
            <a:effectLst/>
          </c:spPr>
        </c:majorGridlines>
        <c:numFmt formatCode="_-[$$-409]* #,##0.00_ ;_-[$$-409]* \-#,##0.00\ ;_-[$$-409]* &quot;-&quot;??_ ;_-@_ " sourceLinked="1"/>
        <c:majorTickMark val="out"/>
        <c:minorTickMark val="none"/>
        <c:tickLblPos val="nextTo"/>
        <c:crossAx val="1113761071"/>
        <c:crosses val="autoZero"/>
        <c:crossBetween val="between"/>
      </c:valAx>
      <c:catAx>
        <c:axId val="11137610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305483487"/>
        <c:crosses val="autoZero"/>
        <c:auto val="1"/>
        <c:lblAlgn val="ctr"/>
        <c:lblOffset val="100"/>
        <c:noMultiLvlLbl val="0"/>
      </c:cat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18AB3">
        <a:lumMod val="20000"/>
        <a:lumOff val="80000"/>
      </a:srgbClr>
    </a:solidFill>
    <a:ln w="9525" cap="flat" cmpd="sng" algn="ctr">
      <a:solidFill>
        <a:srgbClr val="418AB3">
          <a:lumMod val="75000"/>
        </a:srgb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[SuperStoreUS.xlsx]profitbycategory!PivotTable8</c:name>
    <c:fmtId val="2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Profit</a:t>
            </a:r>
            <a:r>
              <a:rPr lang="en-GB" b="1" baseline="0"/>
              <a:t> by Product Category</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profitbycategory!$B$3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profitbycategory!$A$4:$A$7</c:f>
              <c:strCache>
                <c:ptCount val="3"/>
                <c:pt idx="0">
                  <c:v>Furniture</c:v>
                </c:pt>
                <c:pt idx="1">
                  <c:v>Technology</c:v>
                </c:pt>
                <c:pt idx="2">
                  <c:v>Office Supplies</c:v>
                </c:pt>
              </c:strCache>
            </c:strRef>
          </c:cat>
          <c:val>
            <c:numRef>
              <c:f>profitbycategory!$B$4:$B$7</c:f>
              <c:numCache>
                <c:formatCode>_-[$$-409]* #,##0.00_ ;_-[$$-409]* \-#,##0.00\ ;_-[$$-409]* "-"??_ ;_-@_ </c:formatCode>
                <c:ptCount val="3"/>
                <c:pt idx="0">
                  <c:v>59249.445936349992</c:v>
                </c:pt>
                <c:pt idx="1">
                  <c:v>75303.156364000024</c:v>
                </c:pt>
                <c:pt idx="2">
                  <c:v>89525.009536800106</c:v>
                </c:pt>
              </c:numCache>
            </c:numRef>
          </c:val>
          <c:extLst>
            <c:ext xmlns:c16="http://schemas.microsoft.com/office/drawing/2014/chart" uri="{C3380CC4-5D6E-409C-BE32-E72D297353CC}">
              <c16:uniqueId val="{00000000-54AF-4D6E-9BDF-2C37887F929F}"/>
            </c:ext>
          </c:extLst>
        </c:ser>
        <c:dLbls>
          <c:showLegendKey val="0"/>
          <c:showVal val="0"/>
          <c:showCatName val="0"/>
          <c:showSerName val="0"/>
          <c:showPercent val="0"/>
          <c:showBubbleSize val="0"/>
        </c:dLbls>
        <c:gapWidth val="182"/>
        <c:axId val="694068319"/>
        <c:axId val="159280895"/>
      </c:barChart>
      <c:catAx>
        <c:axId val="69406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9280895"/>
        <c:crosses val="autoZero"/>
        <c:auto val="1"/>
        <c:lblAlgn val="ctr"/>
        <c:lblOffset val="100"/>
        <c:noMultiLvlLbl val="0"/>
      </c:catAx>
      <c:valAx>
        <c:axId val="159280895"/>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69406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[SuperStoreUS.xlsx]sales by segment!PivotTable16</c:name>
    <c:fmtId val="21"/>
  </c:pivotSource>
  <c:chart>
    <c:title>
      <c:tx>
        <c:rich>
          <a:bodyPr rot="0" spcFirstLastPara="1" vertOverflow="ellipsis" vert="horz" wrap="square" anchor="ctr" anchorCtr="1"/>
          <a:lstStyle/>
          <a:p>
            <a:pPr algn="l">
              <a:defRPr sz="1400" b="1" i="0" u="none" strike="noStrike" kern="1200" baseline="0">
                <a:solidFill>
                  <a:schemeClr val="dk1">
                    <a:lumMod val="65000"/>
                    <a:lumOff val="35000"/>
                  </a:schemeClr>
                </a:solidFill>
                <a:latin typeface="+mn-lt"/>
                <a:ea typeface="+mn-ea"/>
                <a:cs typeface="+mn-cs"/>
              </a:defRPr>
            </a:pPr>
            <a:r>
              <a:rPr lang="en-US" sz="1400" b="1"/>
              <a:t>Sales</a:t>
            </a:r>
            <a:r>
              <a:rPr lang="en-US" sz="1400" b="1" baseline="0"/>
              <a:t> by Customer Segment</a:t>
            </a:r>
            <a:endParaRPr lang="en-US" sz="1400" b="1"/>
          </a:p>
        </c:rich>
      </c:tx>
      <c:layout>
        <c:manualLayout>
          <c:xMode val="edge"/>
          <c:yMode val="edge"/>
          <c:x val="1.7933450087565691E-2"/>
          <c:y val="4.3835616438356165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317500" algn="ctr" rotWithShape="0">
              <a:prstClr val="black">
                <a:alpha val="25000"/>
              </a:prstClr>
            </a:outerShdw>
          </a:effectLst>
        </c:spPr>
        <c:dLbl>
          <c:idx val="0"/>
          <c:layout>
            <c:manualLayout>
              <c:x val="0.12609457092819601"/>
              <c:y val="-0.12054794520547947"/>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a:noFill/>
          </a:ln>
          <a:effectLst>
            <a:outerShdw blurRad="317500" algn="ctr" rotWithShape="0">
              <a:prstClr val="black">
                <a:alpha val="25000"/>
              </a:prstClr>
            </a:outerShdw>
          </a:effectLst>
        </c:spPr>
        <c:dLbl>
          <c:idx val="0"/>
          <c:layout>
            <c:manualLayout>
              <c:x val="0.19614711033274956"/>
              <c:y val="0.11506849315068483"/>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3"/>
          </a:solidFill>
          <a:ln>
            <a:noFill/>
          </a:ln>
          <a:effectLst>
            <a:outerShdw blurRad="317500" algn="ctr" rotWithShape="0">
              <a:prstClr val="black">
                <a:alpha val="25000"/>
              </a:prstClr>
            </a:outerShdw>
          </a:effectLst>
        </c:spPr>
        <c:dLbl>
          <c:idx val="0"/>
          <c:layout>
            <c:manualLayout>
              <c:x val="-0.20665499124343256"/>
              <c:y val="0.15342465753424658"/>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solidFill>
          <a:ln>
            <a:noFill/>
          </a:ln>
          <a:effectLst>
            <a:outerShdw blurRad="317500" algn="ctr" rotWithShape="0">
              <a:prstClr val="black">
                <a:alpha val="25000"/>
              </a:prstClr>
            </a:outerShdw>
          </a:effectLst>
        </c:spPr>
        <c:dLbl>
          <c:idx val="0"/>
          <c:layout>
            <c:manualLayout>
              <c:x val="-0.19264448336252188"/>
              <c:y val="-6.5753424657534268E-2"/>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outerShdw blurRad="317500" algn="ctr" rotWithShape="0">
              <a:prstClr val="black">
                <a:alpha val="25000"/>
              </a:prstClr>
            </a:outerShdw>
          </a:effectLst>
        </c:spPr>
        <c:dLbl>
          <c:idx val="0"/>
          <c:layout>
            <c:manualLayout>
              <c:x val="0.12609457092819601"/>
              <c:y val="-0.12054794520547947"/>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317500" algn="ctr" rotWithShape="0">
              <a:prstClr val="black">
                <a:alpha val="25000"/>
              </a:prstClr>
            </a:outerShdw>
          </a:effectLst>
        </c:spPr>
        <c:dLbl>
          <c:idx val="0"/>
          <c:layout>
            <c:manualLayout>
              <c:x val="0.19614711033274956"/>
              <c:y val="0.11506849315068483"/>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outerShdw blurRad="317500" algn="ctr" rotWithShape="0">
              <a:prstClr val="black">
                <a:alpha val="25000"/>
              </a:prstClr>
            </a:outerShdw>
          </a:effectLst>
        </c:spPr>
        <c:dLbl>
          <c:idx val="0"/>
          <c:layout>
            <c:manualLayout>
              <c:x val="-0.20665499124343256"/>
              <c:y val="0.15342465753424658"/>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9264448336252188"/>
              <c:y val="-6.5753424657534268E-2"/>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a:outerShdw blurRad="317500" algn="ctr" rotWithShape="0">
              <a:prstClr val="black">
                <a:alpha val="25000"/>
              </a:prstClr>
            </a:outerShdw>
          </a:effectLst>
        </c:spPr>
        <c:dLbl>
          <c:idx val="0"/>
          <c:layout>
            <c:manualLayout>
              <c:x val="0.12609457092819601"/>
              <c:y val="-0.12054794520547947"/>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a:outerShdw blurRad="317500" algn="ctr" rotWithShape="0">
              <a:prstClr val="black">
                <a:alpha val="25000"/>
              </a:prstClr>
            </a:outerShdw>
          </a:effectLst>
        </c:spPr>
        <c:dLbl>
          <c:idx val="0"/>
          <c:layout>
            <c:manualLayout>
              <c:x val="0.19614711033274956"/>
              <c:y val="0.11506849315068483"/>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a:outerShdw blurRad="317500" algn="ctr" rotWithShape="0">
              <a:prstClr val="black">
                <a:alpha val="25000"/>
              </a:prstClr>
            </a:outerShdw>
          </a:effectLst>
        </c:spPr>
        <c:dLbl>
          <c:idx val="0"/>
          <c:layout>
            <c:manualLayout>
              <c:x val="-0.20665499124343256"/>
              <c:y val="0.15342465753424658"/>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a:outerShdw blurRad="317500" algn="ctr" rotWithShape="0">
              <a:prstClr val="black">
                <a:alpha val="25000"/>
              </a:prstClr>
            </a:outerShdw>
          </a:effectLst>
        </c:spPr>
        <c:dLbl>
          <c:idx val="0"/>
          <c:layout>
            <c:manualLayout>
              <c:x val="-0.19264448336252188"/>
              <c:y val="-6.5753424657534268E-2"/>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segment'!$B$3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C00-486E-A337-B440ACDE66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C00-486E-A337-B440ACDE66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C00-486E-A337-B440ACDE66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C00-486E-A337-B440ACDE6692}"/>
              </c:ext>
            </c:extLst>
          </c:dPt>
          <c:dLbls>
            <c:dLbl>
              <c:idx val="0"/>
              <c:layout>
                <c:manualLayout>
                  <c:x val="0.12609457092819601"/>
                  <c:y val="-0.1205479452054794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00-486E-A337-B440ACDE6692}"/>
                </c:ext>
              </c:extLst>
            </c:dLbl>
            <c:dLbl>
              <c:idx val="1"/>
              <c:layout>
                <c:manualLayout>
                  <c:x val="0.19614711033274956"/>
                  <c:y val="0.115068493150684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00-486E-A337-B440ACDE6692}"/>
                </c:ext>
              </c:extLst>
            </c:dLbl>
            <c:dLbl>
              <c:idx val="2"/>
              <c:layout>
                <c:manualLayout>
                  <c:x val="-0.20665499124343256"/>
                  <c:y val="0.1534246575342465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00-486E-A337-B440ACDE6692}"/>
                </c:ext>
              </c:extLst>
            </c:dLbl>
            <c:dLbl>
              <c:idx val="3"/>
              <c:layout>
                <c:manualLayout>
                  <c:x val="-0.19264448336252188"/>
                  <c:y val="-6.575342465753426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C00-486E-A337-B440ACDE6692}"/>
                </c:ext>
              </c:extLst>
            </c:dLbl>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segment'!$A$4:$A$8</c:f>
              <c:strCache>
                <c:ptCount val="4"/>
                <c:pt idx="0">
                  <c:v>Consumer</c:v>
                </c:pt>
                <c:pt idx="1">
                  <c:v>Corporate</c:v>
                </c:pt>
                <c:pt idx="2">
                  <c:v>Home Office</c:v>
                </c:pt>
                <c:pt idx="3">
                  <c:v>Small Business</c:v>
                </c:pt>
              </c:strCache>
            </c:strRef>
          </c:cat>
          <c:val>
            <c:numRef>
              <c:f>'sales by segment'!$B$4:$B$8</c:f>
              <c:numCache>
                <c:formatCode>_-[$$-409]* #,##0.00_ ;_-[$$-409]* \-#,##0.00\ ;_-[$$-409]* "-"??_ ;_-@_ </c:formatCode>
                <c:ptCount val="4"/>
                <c:pt idx="0">
                  <c:v>401778.37</c:v>
                </c:pt>
                <c:pt idx="1">
                  <c:v>657784.53</c:v>
                </c:pt>
                <c:pt idx="2">
                  <c:v>464481.04</c:v>
                </c:pt>
                <c:pt idx="3">
                  <c:v>400293.94</c:v>
                </c:pt>
              </c:numCache>
            </c:numRef>
          </c:val>
          <c:extLst>
            <c:ext xmlns:c16="http://schemas.microsoft.com/office/drawing/2014/chart" uri="{C3380CC4-5D6E-409C-BE32-E72D297353CC}">
              <c16:uniqueId val="{00000008-DC00-486E-A337-B440ACDE6692}"/>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18AB3">
        <a:lumMod val="20000"/>
        <a:lumOff val="80000"/>
      </a:srgbClr>
    </a:solidFill>
    <a:ln w="9525" cap="flat" cmpd="sng" algn="ctr">
      <a:solidFill>
        <a:srgbClr val="418AB3">
          <a:lumMod val="75000"/>
        </a:srgb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[SuperStoreUS.xlsx] sales by product!PivotTable10</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sales by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sales by product'!$A$4:$A$7</c:f>
              <c:strCache>
                <c:ptCount val="3"/>
                <c:pt idx="0">
                  <c:v>Office Supplies</c:v>
                </c:pt>
                <c:pt idx="1">
                  <c:v>Furniture</c:v>
                </c:pt>
                <c:pt idx="2">
                  <c:v>Technology</c:v>
                </c:pt>
              </c:strCache>
            </c:strRef>
          </c:cat>
          <c:val>
            <c:numRef>
              <c:f>' sales by product'!$B$4:$B$7</c:f>
              <c:numCache>
                <c:formatCode>_-[$$-409]* #,##0.00_ ;_-[$$-409]* \-#,##0.00\ ;_-[$$-409]* "-"??_ ;_-@_ </c:formatCode>
                <c:ptCount val="3"/>
                <c:pt idx="0">
                  <c:v>551368.61999999941</c:v>
                </c:pt>
                <c:pt idx="1">
                  <c:v>660704.31000000052</c:v>
                </c:pt>
                <c:pt idx="2">
                  <c:v>712264.9499999996</c:v>
                </c:pt>
              </c:numCache>
            </c:numRef>
          </c:val>
          <c:extLst>
            <c:ext xmlns:c16="http://schemas.microsoft.com/office/drawing/2014/chart" uri="{C3380CC4-5D6E-409C-BE32-E72D297353CC}">
              <c16:uniqueId val="{00000000-F574-4DBD-9FBD-5BAD675DA4B8}"/>
            </c:ext>
          </c:extLst>
        </c:ser>
        <c:dLbls>
          <c:showLegendKey val="0"/>
          <c:showVal val="0"/>
          <c:showCatName val="0"/>
          <c:showSerName val="0"/>
          <c:showPercent val="0"/>
          <c:showBubbleSize val="0"/>
        </c:dLbls>
        <c:gapWidth val="182"/>
        <c:axId val="411870175"/>
        <c:axId val="159297759"/>
      </c:barChart>
      <c:catAx>
        <c:axId val="41187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9297759"/>
        <c:crosses val="autoZero"/>
        <c:auto val="1"/>
        <c:lblAlgn val="ctr"/>
        <c:lblOffset val="100"/>
        <c:noMultiLvlLbl val="0"/>
      </c:catAx>
      <c:valAx>
        <c:axId val="159297759"/>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41187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18AB3">
        <a:lumMod val="20000"/>
        <a:lumOff val="80000"/>
      </a:srgbClr>
    </a:solidFill>
    <a:ln w="9525" cap="flat" cmpd="sng" algn="ctr">
      <a:solidFill>
        <a:srgbClr val="418AB3">
          <a:lumMod val="75000"/>
        </a:srgb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[SuperStoreUS.xlsx]sales by segment!PivotTable16</c:name>
    <c:fmtId val="13"/>
  </c:pivotSource>
  <c:chart>
    <c:title>
      <c:tx>
        <c:rich>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r>
              <a:rPr lang="en-US" sz="1200" b="1"/>
              <a:t>Sales</a:t>
            </a:r>
            <a:r>
              <a:rPr lang="en-US" sz="1200" b="1" baseline="0"/>
              <a:t> by Customer Segment</a:t>
            </a:r>
            <a:endParaRPr lang="en-US" sz="1200" b="1"/>
          </a:p>
        </c:rich>
      </c:tx>
      <c:layout>
        <c:manualLayout>
          <c:xMode val="edge"/>
          <c:yMode val="edge"/>
          <c:x val="1.7933450087565691E-2"/>
          <c:y val="4.3835616438356165E-2"/>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317500" algn="ctr" rotWithShape="0">
              <a:prstClr val="black">
                <a:alpha val="25000"/>
              </a:prstClr>
            </a:outerShdw>
          </a:effectLst>
        </c:spPr>
        <c:dLbl>
          <c:idx val="0"/>
          <c:layout>
            <c:manualLayout>
              <c:x val="0.12609457092819601"/>
              <c:y val="-0.12054794520547947"/>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9614711033274956"/>
              <c:y val="0.11506849315068483"/>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0.20665499124343256"/>
              <c:y val="0.15342465753424658"/>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317500" algn="ctr" rotWithShape="0">
              <a:prstClr val="black">
                <a:alpha val="25000"/>
              </a:prstClr>
            </a:outerShdw>
          </a:effectLst>
        </c:spPr>
        <c:dLbl>
          <c:idx val="0"/>
          <c:layout>
            <c:manualLayout>
              <c:x val="-0.19264448336252188"/>
              <c:y val="-6.5753424657534268E-2"/>
            </c:manualLayout>
          </c:layout>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segment'!$B$3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0C-4A41-969F-BCFEB8BA1BA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0C-4A41-969F-BCFEB8BA1BA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0C-4A41-969F-BCFEB8BA1BA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60C-4A41-969F-BCFEB8BA1BAF}"/>
              </c:ext>
            </c:extLst>
          </c:dPt>
          <c:dLbls>
            <c:dLbl>
              <c:idx val="0"/>
              <c:layout>
                <c:manualLayout>
                  <c:x val="0.12609457092819601"/>
                  <c:y val="-0.1205479452054794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0C-4A41-969F-BCFEB8BA1BAF}"/>
                </c:ext>
              </c:extLst>
            </c:dLbl>
            <c:dLbl>
              <c:idx val="1"/>
              <c:layout>
                <c:manualLayout>
                  <c:x val="0.19614711033274956"/>
                  <c:y val="0.115068493150684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60C-4A41-969F-BCFEB8BA1BAF}"/>
                </c:ext>
              </c:extLst>
            </c:dLbl>
            <c:dLbl>
              <c:idx val="2"/>
              <c:layout>
                <c:manualLayout>
                  <c:x val="-0.20665499124343256"/>
                  <c:y val="0.1534246575342465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0C-4A41-969F-BCFEB8BA1BAF}"/>
                </c:ext>
              </c:extLst>
            </c:dLbl>
            <c:dLbl>
              <c:idx val="3"/>
              <c:layout>
                <c:manualLayout>
                  <c:x val="-0.19264448336252188"/>
                  <c:y val="-6.575342465753426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60C-4A41-969F-BCFEB8BA1BAF}"/>
                </c:ext>
              </c:extLst>
            </c:dLbl>
            <c:spPr>
              <a:solidFill>
                <a:sysClr val="window" lastClr="FFFFFF">
                  <a:alpha val="75000"/>
                </a:sysClr>
              </a:solidFill>
              <a:ln w="9525">
                <a:solidFill>
                  <a:srgbClr val="000000">
                    <a:lumMod val="25000"/>
                    <a:lumOff val="75000"/>
                    <a:alpha val="9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segment'!$A$4:$A$8</c:f>
              <c:strCache>
                <c:ptCount val="4"/>
                <c:pt idx="0">
                  <c:v>Consumer</c:v>
                </c:pt>
                <c:pt idx="1">
                  <c:v>Corporate</c:v>
                </c:pt>
                <c:pt idx="2">
                  <c:v>Home Office</c:v>
                </c:pt>
                <c:pt idx="3">
                  <c:v>Small Business</c:v>
                </c:pt>
              </c:strCache>
            </c:strRef>
          </c:cat>
          <c:val>
            <c:numRef>
              <c:f>'sales by segment'!$B$4:$B$8</c:f>
              <c:numCache>
                <c:formatCode>_-[$$-409]* #,##0.00_ ;_-[$$-409]* \-#,##0.00\ ;_-[$$-409]* "-"??_ ;_-@_ </c:formatCode>
                <c:ptCount val="4"/>
                <c:pt idx="0">
                  <c:v>401778.37</c:v>
                </c:pt>
                <c:pt idx="1">
                  <c:v>657784.53</c:v>
                </c:pt>
                <c:pt idx="2">
                  <c:v>464481.04</c:v>
                </c:pt>
                <c:pt idx="3">
                  <c:v>400293.94</c:v>
                </c:pt>
              </c:numCache>
            </c:numRef>
          </c:val>
          <c:extLst>
            <c:ext xmlns:c16="http://schemas.microsoft.com/office/drawing/2014/chart" uri="{C3380CC4-5D6E-409C-BE32-E72D297353CC}">
              <c16:uniqueId val="{00000008-560C-4A41-969F-BCFEB8BA1BA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[SuperStoreUS.xlsx]profitbycategory!PivotTable8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t>
            </a:r>
            <a:r>
              <a:rPr lang="en-GB" baseline="0"/>
              <a:t> by Product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profitbycategory!$B$3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profitbycategory!$A$4:$A$7</c:f>
              <c:strCache>
                <c:ptCount val="3"/>
                <c:pt idx="0">
                  <c:v>Furniture</c:v>
                </c:pt>
                <c:pt idx="1">
                  <c:v>Technology</c:v>
                </c:pt>
                <c:pt idx="2">
                  <c:v>Office Supplies</c:v>
                </c:pt>
              </c:strCache>
            </c:strRef>
          </c:cat>
          <c:val>
            <c:numRef>
              <c:f>profitbycategory!$B$4:$B$7</c:f>
              <c:numCache>
                <c:formatCode>_-[$$-409]* #,##0.00_ ;_-[$$-409]* \-#,##0.00\ ;_-[$$-409]* "-"??_ ;_-@_ </c:formatCode>
                <c:ptCount val="3"/>
                <c:pt idx="0">
                  <c:v>59249.445936349992</c:v>
                </c:pt>
                <c:pt idx="1">
                  <c:v>75303.156364000024</c:v>
                </c:pt>
                <c:pt idx="2">
                  <c:v>89525.009536800106</c:v>
                </c:pt>
              </c:numCache>
            </c:numRef>
          </c:val>
          <c:extLst>
            <c:ext xmlns:c16="http://schemas.microsoft.com/office/drawing/2014/chart" uri="{C3380CC4-5D6E-409C-BE32-E72D297353CC}">
              <c16:uniqueId val="{00000000-AECF-4188-8ABC-7D62C2DC2F32}"/>
            </c:ext>
          </c:extLst>
        </c:ser>
        <c:dLbls>
          <c:showLegendKey val="0"/>
          <c:showVal val="0"/>
          <c:showCatName val="0"/>
          <c:showSerName val="0"/>
          <c:showPercent val="0"/>
          <c:showBubbleSize val="0"/>
        </c:dLbls>
        <c:gapWidth val="182"/>
        <c:axId val="694068319"/>
        <c:axId val="159280895"/>
      </c:barChart>
      <c:catAx>
        <c:axId val="69406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9280895"/>
        <c:crosses val="autoZero"/>
        <c:auto val="1"/>
        <c:lblAlgn val="ctr"/>
        <c:lblOffset val="100"/>
        <c:noMultiLvlLbl val="0"/>
      </c:catAx>
      <c:valAx>
        <c:axId val="159280895"/>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69406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[SuperStoreUS.xlsx]totalsales!PivotTable9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t>
            </a:r>
            <a:endParaRPr lang="en-US"/>
          </a:p>
        </c:rich>
      </c:tx>
      <c:layout>
        <c:manualLayout>
          <c:xMode val="edge"/>
          <c:yMode val="edge"/>
          <c:x val="0.44811111111111107"/>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totalsales!$A$4:$A$10</c:f>
              <c:strCache>
                <c:ptCount val="6"/>
                <c:pt idx="0">
                  <c:v>Jan</c:v>
                </c:pt>
                <c:pt idx="1">
                  <c:v>Feb</c:v>
                </c:pt>
                <c:pt idx="2">
                  <c:v>Mar</c:v>
                </c:pt>
                <c:pt idx="3">
                  <c:v>Apr</c:v>
                </c:pt>
                <c:pt idx="4">
                  <c:v>May</c:v>
                </c:pt>
                <c:pt idx="5">
                  <c:v>Jun</c:v>
                </c:pt>
              </c:strCache>
            </c:strRef>
          </c:cat>
          <c:val>
            <c:numRef>
              <c:f>totalsales!$B$4:$B$10</c:f>
              <c:numCache>
                <c:formatCode>_-[$$-409]* #,##0.00_ ;_-[$$-409]* \-#,##0.00\ ;_-[$$-409]* "-"??_ ;_-@_ </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B260-41A6-9B25-58299C191ED8}"/>
            </c:ext>
          </c:extLst>
        </c:ser>
        <c:dLbls>
          <c:showLegendKey val="0"/>
          <c:showVal val="0"/>
          <c:showCatName val="0"/>
          <c:showSerName val="0"/>
          <c:showPercent val="0"/>
          <c:showBubbleSize val="0"/>
        </c:dLbls>
        <c:marker val="1"/>
        <c:smooth val="0"/>
        <c:axId val="1774137248"/>
        <c:axId val="1971781040"/>
      </c:lineChart>
      <c:catAx>
        <c:axId val="177413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71781040"/>
        <c:crosses val="autoZero"/>
        <c:auto val="1"/>
        <c:lblAlgn val="ctr"/>
        <c:lblOffset val="100"/>
        <c:noMultiLvlLbl val="0"/>
      </c:catAx>
      <c:valAx>
        <c:axId val="19717810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7413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 sales by product!PivotTable10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sales by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sales by product'!$A$4:$A$7</c:f>
              <c:strCache>
                <c:ptCount val="3"/>
                <c:pt idx="0">
                  <c:v>Office Supplies</c:v>
                </c:pt>
                <c:pt idx="1">
                  <c:v>Furniture</c:v>
                </c:pt>
                <c:pt idx="2">
                  <c:v>Technology</c:v>
                </c:pt>
              </c:strCache>
            </c:strRef>
          </c:cat>
          <c:val>
            <c:numRef>
              <c:f>' sales by product'!$B$4:$B$7</c:f>
              <c:numCache>
                <c:formatCode>_-[$$-409]* #,##0.00_ ;_-[$$-409]* \-#,##0.00\ ;_-[$$-409]* "-"??_ ;_-@_ </c:formatCode>
                <c:ptCount val="3"/>
                <c:pt idx="0">
                  <c:v>551368.61999999941</c:v>
                </c:pt>
                <c:pt idx="1">
                  <c:v>660704.31000000052</c:v>
                </c:pt>
                <c:pt idx="2">
                  <c:v>712264.9499999996</c:v>
                </c:pt>
              </c:numCache>
            </c:numRef>
          </c:val>
          <c:extLst>
            <c:ext xmlns:c16="http://schemas.microsoft.com/office/drawing/2014/chart" uri="{C3380CC4-5D6E-409C-BE32-E72D297353CC}">
              <c16:uniqueId val="{00000000-70C5-4AA1-AA54-71BF30A04976}"/>
            </c:ext>
          </c:extLst>
        </c:ser>
        <c:dLbls>
          <c:showLegendKey val="0"/>
          <c:showVal val="0"/>
          <c:showCatName val="0"/>
          <c:showSerName val="0"/>
          <c:showPercent val="0"/>
          <c:showBubbleSize val="0"/>
        </c:dLbls>
        <c:gapWidth val="182"/>
        <c:axId val="411870175"/>
        <c:axId val="159297759"/>
      </c:barChart>
      <c:catAx>
        <c:axId val="41187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9297759"/>
        <c:crosses val="autoZero"/>
        <c:auto val="1"/>
        <c:lblAlgn val="ctr"/>
        <c:lblOffset val="100"/>
        <c:noMultiLvlLbl val="0"/>
      </c:catAx>
      <c:valAx>
        <c:axId val="159297759"/>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41187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[SuperStoreUS.xlsx]sales subcategory!PivotTable18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42381096168288"/>
          <c:y val="9.4609079332053883E-2"/>
          <c:w val="0.70163597934001165"/>
          <c:h val="0.81905678456859554"/>
        </c:manualLayout>
      </c:layout>
      <c:barChart>
        <c:barDir val="bar"/>
        <c:grouping val="clustered"/>
        <c:varyColors val="0"/>
        <c:ser>
          <c:idx val="0"/>
          <c:order val="0"/>
          <c:tx>
            <c:strRef>
              <c:f>'sales subcategory'!$B$3</c:f>
              <c:strCache>
                <c:ptCount val="1"/>
                <c:pt idx="0">
                  <c:v>Total</c:v>
                </c:pt>
              </c:strCache>
            </c:strRef>
          </c:tx>
          <c:spPr>
            <a:solidFill>
              <a:schemeClr val="accent1"/>
            </a:solidFill>
            <a:ln>
              <a:noFill/>
            </a:ln>
            <a:effectLst/>
          </c:spPr>
          <c:invertIfNegative val="0"/>
          <c:cat>
            <c:strRef>
              <c:f>'sales subcategory'!$A$4:$A$21</c:f>
              <c:strCache>
                <c:ptCount val="17"/>
                <c:pt idx="0">
                  <c:v>Rubber Bands</c:v>
                </c:pt>
                <c:pt idx="1">
                  <c:v>Labels</c:v>
                </c:pt>
                <c:pt idx="2">
                  <c:v>Scissors, Rulers and Trimmers</c:v>
                </c:pt>
                <c:pt idx="3">
                  <c:v>Envelopes</c:v>
                </c:pt>
                <c:pt idx="4">
                  <c:v>Pens &amp; Art Supplies</c:v>
                </c:pt>
                <c:pt idx="5">
                  <c:v>Paper</c:v>
                </c:pt>
                <c:pt idx="6">
                  <c:v>Appliances</c:v>
                </c:pt>
                <c:pt idx="7">
                  <c:v>Computer Peripherals</c:v>
                </c:pt>
                <c:pt idx="8">
                  <c:v>Office Furnishings</c:v>
                </c:pt>
                <c:pt idx="9">
                  <c:v>Copiers and Fax</c:v>
                </c:pt>
                <c:pt idx="10">
                  <c:v>Bookcases</c:v>
                </c:pt>
                <c:pt idx="11">
                  <c:v>Storage &amp; Organization</c:v>
                </c:pt>
                <c:pt idx="12">
                  <c:v>Binders and Binder Accessories</c:v>
                </c:pt>
                <c:pt idx="13">
                  <c:v>Tables</c:v>
                </c:pt>
                <c:pt idx="14">
                  <c:v>Telephones and Communication</c:v>
                </c:pt>
                <c:pt idx="15">
                  <c:v>Chairs &amp; Chairmats</c:v>
                </c:pt>
                <c:pt idx="16">
                  <c:v>Office Machines</c:v>
                </c:pt>
              </c:strCache>
            </c:strRef>
          </c:cat>
          <c:val>
            <c:numRef>
              <c:f>'sales subcategory'!$B$4:$B$21</c:f>
              <c:numCache>
                <c:formatCode>General</c:formatCode>
                <c:ptCount val="17"/>
                <c:pt idx="0">
                  <c:v>1789.43</c:v>
                </c:pt>
                <c:pt idx="1">
                  <c:v>4914.8199999999988</c:v>
                </c:pt>
                <c:pt idx="2">
                  <c:v>6752.1800000000021</c:v>
                </c:pt>
                <c:pt idx="3">
                  <c:v>10479.769999999999</c:v>
                </c:pt>
                <c:pt idx="4">
                  <c:v>26071.61</c:v>
                </c:pt>
                <c:pt idx="5">
                  <c:v>55813.920000000042</c:v>
                </c:pt>
                <c:pt idx="6">
                  <c:v>82201.149999999965</c:v>
                </c:pt>
                <c:pt idx="7">
                  <c:v>96261.300000000032</c:v>
                </c:pt>
                <c:pt idx="8">
                  <c:v>98070.91</c:v>
                </c:pt>
                <c:pt idx="9">
                  <c:v>99069.479999999981</c:v>
                </c:pt>
                <c:pt idx="10">
                  <c:v>107796.09</c:v>
                </c:pt>
                <c:pt idx="11">
                  <c:v>177417.59999999992</c:v>
                </c:pt>
                <c:pt idx="12">
                  <c:v>185928.13999999987</c:v>
                </c:pt>
                <c:pt idx="13">
                  <c:v>193764.58000000005</c:v>
                </c:pt>
                <c:pt idx="14">
                  <c:v>198764.49000000008</c:v>
                </c:pt>
                <c:pt idx="15">
                  <c:v>261072.73</c:v>
                </c:pt>
                <c:pt idx="16">
                  <c:v>318169.67999999993</c:v>
                </c:pt>
              </c:numCache>
            </c:numRef>
          </c:val>
          <c:extLst>
            <c:ext xmlns:c16="http://schemas.microsoft.com/office/drawing/2014/chart" uri="{C3380CC4-5D6E-409C-BE32-E72D297353CC}">
              <c16:uniqueId val="{00000000-B21E-4E05-B44D-D8D1A90D66FC}"/>
            </c:ext>
          </c:extLst>
        </c:ser>
        <c:dLbls>
          <c:showLegendKey val="0"/>
          <c:showVal val="0"/>
          <c:showCatName val="0"/>
          <c:showSerName val="0"/>
          <c:showPercent val="0"/>
          <c:showBubbleSize val="0"/>
        </c:dLbls>
        <c:gapWidth val="182"/>
        <c:axId val="287395104"/>
        <c:axId val="1979128688"/>
      </c:barChart>
      <c:catAx>
        <c:axId val="28739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79128688"/>
        <c:crosses val="autoZero"/>
        <c:auto val="1"/>
        <c:lblAlgn val="ctr"/>
        <c:lblOffset val="100"/>
        <c:noMultiLvlLbl val="0"/>
      </c:catAx>
      <c:valAx>
        <c:axId val="197912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8739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[SuperStoreUS.xlsx]product base!PivotTable17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Base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base'!$B$3</c:f>
              <c:strCache>
                <c:ptCount val="1"/>
                <c:pt idx="0">
                  <c:v>Total</c:v>
                </c:pt>
              </c:strCache>
            </c:strRef>
          </c:tx>
          <c:spPr>
            <a:solidFill>
              <a:schemeClr val="accent1"/>
            </a:solidFill>
            <a:ln>
              <a:noFill/>
            </a:ln>
            <a:effectLst/>
          </c:spPr>
          <c:invertIfNegative val="0"/>
          <c:cat>
            <c:strRef>
              <c:f>'product base'!$A$4:$A$7</c:f>
              <c:strCache>
                <c:ptCount val="3"/>
                <c:pt idx="0">
                  <c:v>Furniture</c:v>
                </c:pt>
                <c:pt idx="1">
                  <c:v>Office Supplies</c:v>
                </c:pt>
                <c:pt idx="2">
                  <c:v>Technology</c:v>
                </c:pt>
              </c:strCache>
            </c:strRef>
          </c:cat>
          <c:val>
            <c:numRef>
              <c:f>'product base'!$B$4:$B$7</c:f>
              <c:numCache>
                <c:formatCode>0.00%</c:formatCode>
                <c:ptCount val="3"/>
                <c:pt idx="0">
                  <c:v>0.23105073190294748</c:v>
                </c:pt>
                <c:pt idx="1">
                  <c:v>0.49732303990374843</c:v>
                </c:pt>
                <c:pt idx="2">
                  <c:v>0.27162622819330245</c:v>
                </c:pt>
              </c:numCache>
            </c:numRef>
          </c:val>
          <c:extLst>
            <c:ext xmlns:c16="http://schemas.microsoft.com/office/drawing/2014/chart" uri="{C3380CC4-5D6E-409C-BE32-E72D297353CC}">
              <c16:uniqueId val="{00000003-E1FF-46C4-A6A6-475D7DA0C72C}"/>
            </c:ext>
          </c:extLst>
        </c:ser>
        <c:dLbls>
          <c:showLegendKey val="0"/>
          <c:showVal val="0"/>
          <c:showCatName val="0"/>
          <c:showSerName val="0"/>
          <c:showPercent val="0"/>
          <c:showBubbleSize val="0"/>
        </c:dLbls>
        <c:gapWidth val="219"/>
        <c:overlap val="-27"/>
        <c:axId val="289846592"/>
        <c:axId val="30144032"/>
      </c:barChart>
      <c:catAx>
        <c:axId val="2898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144032"/>
        <c:crosses val="autoZero"/>
        <c:auto val="1"/>
        <c:lblAlgn val="ctr"/>
        <c:lblOffset val="100"/>
        <c:noMultiLvlLbl val="0"/>
      </c:catAx>
      <c:valAx>
        <c:axId val="3014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8984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[SuperStoreUS.xlsx]sales region!PivotTable16</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GB"/>
              <a:t>Sales</a:t>
            </a:r>
            <a:r>
              <a:rPr lang="en-GB" baseline="0"/>
              <a:t> by Region</a:t>
            </a: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0.1818181818181818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9090909090909092"/>
              <c:y val="-1.004554605345139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1636363636363636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0.1727272727272727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region'!$B$3</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C2C-4E36-8ACA-7078A80F660A}"/>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C2C-4E36-8ACA-7078A80F660A}"/>
              </c:ext>
            </c:extLst>
          </c:dPt>
          <c:dPt>
            <c:idx val="2"/>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C2C-4E36-8ACA-7078A80F660A}"/>
              </c:ext>
            </c:extLst>
          </c:dPt>
          <c:dPt>
            <c:idx val="3"/>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C2C-4E36-8ACA-7078A80F660A}"/>
              </c:ext>
            </c:extLst>
          </c:dPt>
          <c:dLbls>
            <c:dLbl>
              <c:idx val="0"/>
              <c:layout>
                <c:manualLayout>
                  <c:x val="-0.1636363636363636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2C-4E36-8ACA-7078A80F660A}"/>
                </c:ext>
              </c:extLst>
            </c:dLbl>
            <c:dLbl>
              <c:idx val="1"/>
              <c:layout>
                <c:manualLayout>
                  <c:x val="-0.1818181818181818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2C-4E36-8ACA-7078A80F660A}"/>
                </c:ext>
              </c:extLst>
            </c:dLbl>
            <c:dLbl>
              <c:idx val="2"/>
              <c:layout>
                <c:manualLayout>
                  <c:x val="-0.1727272727272727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2C-4E36-8ACA-7078A80F660A}"/>
                </c:ext>
              </c:extLst>
            </c:dLbl>
            <c:dLbl>
              <c:idx val="3"/>
              <c:layout>
                <c:manualLayout>
                  <c:x val="-0.19090909090909092"/>
                  <c:y val="-1.004554605345139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2C-4E36-8ACA-7078A80F66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'sales region'!$A$4:$A$8</c:f>
              <c:strCache>
                <c:ptCount val="4"/>
                <c:pt idx="0">
                  <c:v>South</c:v>
                </c:pt>
                <c:pt idx="1">
                  <c:v>Central</c:v>
                </c:pt>
                <c:pt idx="2">
                  <c:v>West</c:v>
                </c:pt>
                <c:pt idx="3">
                  <c:v>East</c:v>
                </c:pt>
              </c:strCache>
            </c:strRef>
          </c:cat>
          <c:val>
            <c:numRef>
              <c:f>'sales region'!$B$4:$B$8</c:f>
              <c:numCache>
                <c:formatCode>_-[$$-409]* #,##0.00_ ;_-[$$-409]* \-#,##0.00\ ;_-[$$-409]* "-"??_ ;_-@_ </c:formatCode>
                <c:ptCount val="4"/>
                <c:pt idx="0">
                  <c:v>357105.12</c:v>
                </c:pt>
                <c:pt idx="1">
                  <c:v>448284.7</c:v>
                </c:pt>
                <c:pt idx="2">
                  <c:v>526776.56999999995</c:v>
                </c:pt>
                <c:pt idx="3">
                  <c:v>592171.49</c:v>
                </c:pt>
              </c:numCache>
            </c:numRef>
          </c:val>
          <c:extLst>
            <c:ext xmlns:c16="http://schemas.microsoft.com/office/drawing/2014/chart" uri="{C3380CC4-5D6E-409C-BE32-E72D297353CC}">
              <c16:uniqueId val="{00000000-7507-4CFA-B813-8D40C12C29BD}"/>
            </c:ext>
          </c:extLst>
        </c:ser>
        <c:dLbls>
          <c:showLegendKey val="0"/>
          <c:showVal val="0"/>
          <c:showCatName val="0"/>
          <c:showSerName val="0"/>
          <c:showPercent val="0"/>
          <c:showBubbleSize val="0"/>
        </c:dLbls>
        <c:gapWidth val="100"/>
        <c:axId val="1113761071"/>
        <c:axId val="305483487"/>
      </c:barChart>
      <c:valAx>
        <c:axId val="305483487"/>
        <c:scaling>
          <c:orientation val="minMax"/>
        </c:scaling>
        <c:delete val="1"/>
        <c:axPos val="b"/>
        <c:majorGridlines>
          <c:spPr>
            <a:ln w="9525" cap="flat" cmpd="sng" algn="ctr">
              <a:solidFill>
                <a:schemeClr val="dk1">
                  <a:lumMod val="15000"/>
                  <a:lumOff val="85000"/>
                </a:schemeClr>
              </a:solidFill>
              <a:round/>
            </a:ln>
            <a:effectLst/>
          </c:spPr>
        </c:majorGridlines>
        <c:numFmt formatCode="_-[$$-409]* #,##0.00_ ;_-[$$-409]* \-#,##0.00\ ;_-[$$-409]* &quot;-&quot;??_ ;_-@_ " sourceLinked="1"/>
        <c:majorTickMark val="out"/>
        <c:minorTickMark val="none"/>
        <c:tickLblPos val="nextTo"/>
        <c:crossAx val="1113761071"/>
        <c:crosses val="autoZero"/>
        <c:crossBetween val="between"/>
      </c:valAx>
      <c:catAx>
        <c:axId val="111376107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305483487"/>
        <c:crosses val="autoZero"/>
        <c:auto val="1"/>
        <c:lblAlgn val="ctr"/>
        <c:lblOffset val="100"/>
        <c:noMultiLvlLbl val="0"/>
      </c:cat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accent1">
                <a:lumMod val="20000"/>
                <a:lumOff val="80000"/>
              </a:schemeClr>
            </a:solidFill>
          </cx:spPr>
        </cx:plotSurface>
        <cx:series layoutId="regionMap" uniqueId="{85D3927E-C2A7-4253-9BF3-FFCE2626FAC9}">
          <cx:tx>
            <cx:txData>
              <cx:f>_xlchart.v5.2</cx:f>
              <cx:v>Sum of Sales</cx:v>
            </cx:txData>
          </cx:tx>
          <cx:dataId val="0"/>
          <cx:layoutPr>
            <cx:geography cultureLanguage="en-GB" cultureRegion="NG" attribution="Powered by Bing">
              <cx:geoCache provider="{E9337A44-BEBE-4D9F-B70C-5C5E7DAFC167}">
                <cx:binary>3H1Zd9u4svVfycrzpRsgQAA86/Rdq0FSoy0PcRInL1yK7XAewfnX39KUtmk75/Yn34dP7G63ZUlQ
kZs17SqU/n3f/es+flyXH7okTtW/7rs/P/pVlf/rjz/Uvf+YrNVZEtyXmcp+Vmf3WfJH9vNncP/4
x0O5boPU+0NHmP5x76/L6rH7+N//htW8x+w8u19XQZZe149lf/Oo6rhSv3nu1ac+3Gd1Wm3e7sFK
f378nAbV48OHT9W6elQfP6wfkiC1A1WVwX2F//x4WT56Wfrxw2NaBVV/2+ePf3589pqPH/4Yf84L
mT7EIHZVP8B7KTkziWCCEWbujo8f4iz19k9rWEdnhiEwJvjwoat1Am/cCfJfH0byvi3XVqr1w0P5
qBSc1vb/by7z7JTgVTcf/8N1ClRm7S6klW3O6/On7YX44zlQ//3v0R/g0oz+8gTL8XX8T0/9BxGf
nRNAuVynag0Qv33J/hmURJxRQbluco62ByD2FEpTnBGBsEDE2CHND5+9Q3Qnz9GIvrHMs7OHkwd8
fn/n/3+I6F/x+sc6WR8u6/HaSfQzzhjVGTJ3kJLnkAp2JigiREf6L+3d3U47SPcCHY3pW+uMQP3r
/ARBvQjS9FFl1TvCStkZoSamxBSvayo9w6YgiOj64V7a4flLlqMRfXulEaYXqxPE9K8yGLL0HREl
9Ew3AS6B6S/b+tT2YozPQJENkxnsYJufKepOoKNh3Z/Yi3VGoP71/QRB/dpnECt5B4053vpS/QzA
ZDrDe4cpnltfjDjERphSA6Ed6ofP3mnrXqAXYLzt8F+Pkd5aZwTq128nCOrqsf2weCzVY3+4tu+A
KzrDxESmQfDO/IKVfaqsnJ4xLgwI+fdOlR4+e4fr3zIdDe1vlhqhu1qcILp/ldF7B8H0TJjgVskb
OmvqZ+B2sQE5zQ574zm2B4mORvbNhUa4/nWKqc15VgcqWL+rh0VnpgB9FcYoBjYxII4F+N69ER5p
6y9Zjob07ZVGmJ7/dYK6aj/G63ZdPh705Xg7TMwzwJMz/ZCQmiM7bJxRYCYowaDSm2OkqweJjgb2
zYVGuNrOCeJqrePgZ1amwXuGw/xMNyhjJt7nrfg5shibZwxznWO697GHu2rnYf+W6Whsf7PUCF3r
FLXWyuKsXD9kh+v7DlorICoWhoGo/mryipFxZlAuCAND/TTHOYhyPKT7c3qx0BjQyxNU109ZXfkf
7HX0vowEhbCIYWpwvjO1wA0+DYnB8Z7pBAFpwUbu9ak8LwD5p5nObxcbofvJPkF0rQzIpvsquK+r
g/Icr7EUnxncwAYhkKhujpE15sAyEgHchT5ysE+kORra3601Qta6PUFkN5nebJ3kyg/eM4aC+g0T
BsPmAdtRdMw32EOIBenuDvsRo/hMrKNB/v1qI5hXsxOE+VCq+5D9/AAOr05+vGtcBb4XUc65sef7
R2aa8zOEmS4E3zNWI4V+TbqjQf9fLTrC3rZOEPsvQekF7x1HGxh0V5h0p71j7RZnzATtpvqeyQLL
/jTkOkh0NMZvLjTC9cspxtCrx2b9sD5c2eP9MeS9xGAUgimyQ3XkjzFmZ8wwiAnk8vYFI1R38hyN
6RvLjBBdfTlBTZ1AUhS8J6S6ODM2cOlkxGEI4BsFJ1SHct72GCVFe0mOBvOtdUZoTk6xQjt9zMDw
vqeC6meMQkAsoJlie4zcrCBnlFLCKdqTyCNQ9wIdDepb64xAnf51gio6f1j778haUArNLybi+oFw
GtfyMBR9DJNwoDUOln7HRW0FORrK11cZATk/xZR29fijXKvoHdVzk88CdUggr9nZ1FH9zjTPoFKw
0d3XazwHiY4G9c2FRriuTpE3vgiUyuoyOGjLO8RF0KDGOBTm6D6aHeMKvpRz4BWNfT2AHT57p6kH
iY7G9c2FRrhenCLBOM/a99RV/QxxygxOX89gTHK2IaUYRvvnR5hupDkaz1cXGWE5P0knGsdBmgXq
oCfH6yiF3gnwoRT4/11oNPKjwjzDFLqJDbFnICAefpqRzvcSHY/pWwuNcT3FiPcyiiE6etdOUyja
CEJBU3cudcwRm9DqhDY5zKFAMML1INHRuL650AjXy+UpBr3pwzt3TZhnUIM1OdC/++N5XQcaiIH3
F4iZe9zpSF13Ah2N6vyNdUagzk+x2XQJ9q++j/rDlT3eCBNQRp0THbojRnAaACe0/4Me7+AewXkQ
5Wg831xoBOjy2wlq6aUfvGdmis4o9KNBQ/h+28aI4wUGiSMo7wj90I54uJF2Ue9GmqPxfHWREZaX
p1ivuVgH6ePhgh6vmdSAzv5No/ehpWnEHDHzTMdQZ4eY+FUF3YpzNJqvrzKC8+IUk9LP1dp/PzQ3
RL1OOLAIf++YetYVsenq59B6qLNR2rKR42gYX11khOLnk6yVZyX0uFjrMoP05R2TUQJBLgGOzyD7
cGiknRySF2FQzCEi2h4jKnD1TK6j8f0Py42QXlkn6Eov1mUfr9OHd9RZKJFvgiMDEpSnusoZuFGo
pRJzb3lHnP1BkqNRfXOhEZ4X9gni+TVQ91mqgvfcoQzEPIHeXwKbIHfHc2CBcYBQGIpv5usVtl8i
HY3s2yuNoP06P0Vo19C6lHrVu+4+5xD7YmJw8Ubb4Xb3OdTiDpQwPhiKXez79ZdMx4P79lJjdE+R
Kdx0bl08dsH9O2Y2sCkSGlMINHnv6zSjzAYjdoaBVIL+lhGuf0tzNK6/WWqE6+riBLX2Yq3U+t6v
1WNVqYPyvEOeo59B+z5UwPnrLSzQdsiQATvTBYRYT/nfZ/IcDe7vVxvhe3GKensR3PuBt35ffysA
V5OLPd/wkmMC0IFS3BCLm2OU+hwkOh7c/am9WGiM6yl6200JcvNvngcHBTpeazfjJHTYcfWrNjOK
kSGUgv3pOrRA7Ld2vID2l1AvQNkp+Wsyvr6p+ckJvlhrDPCnUzTMWVq96wZJCr2/0OGPTWhL2h4v
vC2gS6FFjZERK3yxE+UFDP8Y0jfWGcN5kpQFxE/fsjJ6P2XdTB8gpk43011ew5MbZ6CqCHr/9wnt
SFk3gc9GoqNhfXOhEa6rbyeopjuO5t23W0HeQxmBuBcy2+3xPKfdbLeCEg4MFHmd838q1fH4blmt
3Sm+WGyM8UmSFo+q+nDocH8/BYZ5XDC6CXJbYJ22x4htFAj2wBIO6c++3QkM9tNQ+etTsV4A80+N
8+9XG8H89csJqvLVY5qqPm7W77pFAxpihAk7nfeM8cvNdfxMECE2Q9l2dwGE009RfirV0SD/drER
xlenmA7d+DD978NcvS+nDA2nsKkKOMZ936E5Sok2m+ywgC4KGPC0PUaa/FSqozH+7WIjjG9OMTXa
bRL+P6gOwShMBOUBHf9tj59WEMBeb/ZhwSzM1xPf53IdjfN/WG6E9CfrBC32LVhsmBb6+I4FeigB
Cgr+GFpnfpnjZyBvRvMRGF7xxn7ZXyIdje/bK42gvT3Fpqjbx+5dZ59iiJeJoKCcu2QJCOWnsMKW
AAKJFHjhfSw28sJbcd4BUjipF6uM4bw7QU398lgmkP0fQpvXaKB/NswW9usg2OUM/4xoDBhWwGAk
n8mgbrA9jMOH7kpCe0leoPBP4+W31hmh+eUUyIyn1+b+6TjqfzhMGvplgPM3OJASL9QPBg+DWT3M
6BoFSL8ZIv1cnte5xNHbn73lxUTt/5u5wm9Pkf41fdteV2tnO7b7ySDp3z97mEA9eus+gXhVy3ZY
zh/+/Aid2mDlfk0D36yxf+NOU55M5Dio0N9ve1yr6s+PGkS2HLbNYQbFHkY2I0I+fmghL908RYBM
BqwRNEhBy4zJgExON1QCDBWHTR+wGZZwoBp12LFD6ccPajO3Bp7ajHGDKaiCGAbHOkxu+zVN/SqL
e5ht/uuK7B9/SOvkKgvSSv35EeYafPyQ7163kdXY7K0FkgzpYPk5tDDrCJ6/X99AoRpejv/L0Hsw
FVnQzMoYzfzK9azaK85pwAPLH1LTMqrqrtJ+RiW5EagJZZ4NlZPWnWlFIVMyFTGVgaaE1Yj0a57R
S1SJW9GIaOGlubtsip9dHZ83girJNbYKsriVKJjHSEslDxvT6mvaSdMz4WHjdjLO6DTtRWClzC1l
OnwOzDqUPR5W2Neuc1MLrJzwteqiz9zUr2PYIi6R115QrUwkv0KO4baVreeexAXvpIdByDJJztt2
4hK8DnGaW30W2aj77IohtPSAXpv9TRObt2Vr2NqQ3paD/9Mv2YoZ4Y+6NS8V8y/a0j3vqnQRoXIV
4aGx8ioZZF0zZOVNeTf4+a3vZjeNW3xTcTntUecoVNV24vIvlPhXNY9+NiUIz4z8Ls5goJhXEdll
cJlhPME1y41laeBzPYXrFHkgs8fLO5o5eeBPSKJPXVc5YZuuKrN0YNL+FLqwVo0Z3sWNO/Vwq1vR
oJDtpQ+kCJ2yFPMAwWVzVRZKAm8JXSOXjek6XpUQyePIIay/0COtk4wBqjSaCUpl5CeFhQqQIW5y
IlEYzxBNbU9vZecz4eRIzGnHvru8undLeF/QDLmMQ83K2mQZpIlh+a6uJNveKZoqJBu+YzbYIS3z
SeTHSEadN2cFC6wmotcDjweAU59tFg6pK+QWbVdpDzT/6vVwHfKYVE7Ria9hrfdShZ2wvSy+Vl6x
MIqusZLQClg7yChPjbnRFnbbdFJRlchAtas6NQtJhtSpi1LZJGcA/OB9jpTZSZfXwjaz9Kcig+nE
YTrLAm8VcLh14L9pJZQha66wVWX8a1mJZmnG3r0ba1hWpXkb8hK+d8C78EgmVdxZ3K9bqVAYWn4S
DhNaCSEx76+0Bt/r5T2OAu1GV66NY9OXXp0jm/h2YTLXMtwFHVA0KTkPZma3aEVJJFEga2vweePy
ud+k1lZZXNPsLOQ3zlBgag3oZ84bZOOeXCcN6EyJzNui874GQ7yKAsAXwwVCxnUTlLqlY++6qNJg
EvVubNNEybBI4TTziRdS3+rdvJvr8X3XuFaep43NUv3GrKpSejeorSsLSporPUtaSxSxrGPz0a0c
P0hucp04OO2nMUU/mcs6OegbxSuieex3nkwMY9X10c/OjIiEIZRClnr21WhnfpxJl0agCegrZtkC
7tFONlhLbVqe0xZuEd5kuZUkgJWXlpkcWu8OZ0rYVcYauE2VaZWqvGtDhqU2TzyRyiYGFdNA6SyB
pkWenLsEboeA3HKzDGWTRzMPD4sh+hEV3iQSiaUXcK1rkAJh7yctsV23EzoEt8HQTXCEr4Tv55bg
oDRlk3fST0oZZcm8oJ0GD9xlRXjkxD48z0T4g2CuJNhGIdvCvUtLv5/VACFUi2/1kmiWoLUDz6Qy
NwNTBkUX2TEDe0pSN7A8vy2k0caOydUdj+BzGS+IBFs79VV/LsB6RoyHVptfpTlYoEQJPCmStpR5
lPzQwJBZYVXMkxwMS8oT08p8K9aV4eRegaSOiMyRzyZljG9qQWIr9Ip6lqgwt/S8DWVb9o1l6hud
rfNC9gFfdSEYy6ws13pm/tS7OLI0FdvKLzrbLXqZRbk7zai2FErrppVHriJ/WJQ+0R1SwAmZ/hel
wBxFPNOtviXnQRumcD6ZsgtV+9Ks6KQMgxScQXRB4EJIIxEXnrtEQRVIMyCfNFo5XaVRSwxUUhxl
NgqjnyRLXMvX0mzS+Maq1QDBhhrKSj1WyyZNufR78RnVxiwT2LewIYsLlJStzOowkyiplW3yDMxb
0hqSe7Xj+Sidtm5FrS5qnAanyG4ikVktNa8w0SeUXGoJQKG56bmeu/eRzi0P48j28/ChTuNPpAW0
IuOurdpEDjwaJllemtOiz3/kEYJzVsZtA87XYsQH1YtFLzXdswiF22VjSzylX/dlFNqeWd3w2P+E
yvqhq7vPJYt1KaoKjAXzrnj0sL3LO3NWRb4vw7KRFZu2tPXhbugDmfPsMiDBRCQtmNuUlvOCiE5u
HZbhAySDBoJmmnKtRhWpdE3SWKER/CBNftn11ZrX6U+fJtNwqL9lBdwGGMcPSANdTEhlWp6eTBOg
7J2goXNXocYSpmbIGPnLIjSLZafcqdEZ0wKsfe/Wc80LeunqbDW0/KJtkeWGCCyw2+hW4btOHRgO
BEfgpwb0iFj1RQxeIP24vx5I0sshLb4F9cBl7oEz0nAEprzDSHIGujw0ZQnOKV5pyoTzSgXEF2Gy
Rm30tczRAg+pDDrwkxEoG0KPBvVDS7jd98rVPRnR2LOYt4YhFY3V5OdG+82vstguS0NJFxeDLLsK
WS0DY2NGbG7W8G5eVekEq3TmJQGyy1ZZWuyBkfJw5dQ5GJ+Wa7eqGcBUCI9It9avm7q0irrrJsPG
QLKO+bJR4IkRQbEVN8uic2XhhYN0GziJtsZgk/3Wm/aUyxivCAdcY1RNEh4TuXWHoDxEZhBxxJvo
Kwxy2Wl42gRgEDVPux366q6LhmjRZTW10hKMrUGvkRbZAUb+xKzBU/rkwqiyTfwGYYNm5J+0Fs7F
Ny+Iwi5YtxjZfoHSc4UdL9P81SZ0CXL9giulSa7jVT+gu+2dY5IsgzugtITWL/xUYw7vtEzW4OIm
NGWREw20lKWmLtvG/RqEySymRiG9lclJBDcSTS2j45Xd+e6VPrS+XYUc8EeuDHHuO1nVyxJ2n4gW
F4vAYPmkQO66qg3DaRrf8Ws3lFxmBf+SZBAqRRqEWSyaGKYreVaFkuVNOKkwvYFLns5gC0K1rPRu
/6Pos2pZto2SRl+mEDI5rGvMBcFqKqoczyAC/+YXDLyEV9lKJdvguF2UpYmdNou/xqizfU1tVrsx
fL72uBFORJ7riXTLAS88BT92j5EaYjttQib1fHAXfhZfhiHt7JqgT0LUapH3RC1wmqhFxieV8EIn
qHEjW1rWC6NG9SIPwnqxfbj9UW+ecCe9p+oFoz9aHFULrnG1YEWVWaxvB6sOdH8ZJeKSst6YRIpV
C1OUpixDzCyNqKWpl2KiVRMmWn028MDpFF3hxMdTFDBD+pHr25QWIbbCqDaniZ5OFa1ILNONLClc
xwV8UdRnozTjSbF9oojglquCUoPI26sWQ4W9RV87QdFs8PQ80CR3mAfKlKIuo6WfrvqoQk6qe7pk
PfbOOavO89qvrTJ2CwjalXfuVvG5luloSnzCFiKu2cKkxPEZ7WZMq2SZpp9c45F1qftJDQQCMLO5
z7KyOfc5as6H69hnq7wgkSSxMBbwKZ+Z/z0XHlsQ15CB18TzuApjpyjhhhEKdYuqcTVsbX+NuA4h
Dot/bh8FeRxBxM8HiYfwU5iwdhHisltsf4u5NFLuLTnj+TLMgnrS6fxbqg21XcDNag01u+OIqUkG
DZ+L1o/IggGXnsi/H+udpzss9R+SqtcXKOh4Ine/0ohaPY8gdnThc7Qy1xdYc1kiY99cJq0KbAhz
IrB3YphmiX5eZI22LEOaLzwjtbaP9DaAdMr0WGp1osntRsTacvtDbV68e9jmX0jguhOWVdyBRCWQ
WVK1y8qssKO3eSwRZ80yQQ3khhyCgCgN2nPm+lxuCGHZl94qGZCxhHHUxrJIUrb7zaUlt2mlEbn9
2/YldeEuUjUsMAups/0LTJ8xlixNQXnLvLNqhS6g8fnCbcPmMQdh8w6V36LSTW1hILZqXTeBjKZu
lm3Rsote087DAaLwgbafgkppqyoxlmmrd7IgbbwseI1vNZWatp4xb7p9aAz+iiR+7vAWYrO8Rfpt
HIT4XA2dL9smzqweJ/kkNoVnVwFpv+eDN+Udj64jQ4+sMuq+JTVPvuS1aThxCgFClBoQnjPfIjVc
bZ8zIL9+8QuvpOt4k42PsvUNTUsYg5tFQH/D82w9NjV9oFlZz6pEpVPddTa5ahD1wiapuK1LiGoI
grSk6TNJA/Be/y+fT2F3j84E2rSuPv98s6d6b1Z5PVO8+2wMxarkEExCIkiC6AGCfV2pUNbMX7h4
mP7+s4F6eXnqnMF0RphAhKBc/PyjIfjXaDCk9SzuIU/cJIyqNm+7uMfSo701UDRDvvKgzANXfM82
7S/5jjG5z/K+DDx//xV0vx7+922WwL/b9/z9x8032P39CHo2d19999tXwTiqDXOkxi/aSPNrLRBm
L92GcHr24AX59Qa9tfsmvTee/N9xXzqGRrcnAL0gvw4jXp4yX/s37akvaIaErwgx4QvVNj2RwDvt
eS/TOANmTQcCekNGHRivTS8HzO1DOgy+hlxk8+F7xoswmHIPs7IB+22zu6D/hPGCvYUjJYI8FaIU
CgSbENA9AlMZnt9JJdicoi48f6FXNaRk3nWO02oaeXq2iH29WvRRbEyNyJ1uH21/MB87JULhDPVR
Pm/wgxHk2WL7Q2S9Gqztr6gUuYWqAXLvxHapP8igitksFNn3Crm+ZUIae44Hw/ZJ8sjgC/lgGmZ5
AYks8ChmO+kh04UUHjLMIAnP3c6zvU63G1bjSzcpAqtjwMyh1Jdp2eZWCryY02M3Anc6fGp6HE3z
YVjWdRtLFjFz7moIMh9IBWycQcLlF1LBF/XY4LATSMG76DKKHNbyRVGaw1dwfGnRt1ZtxudZBG9O
3R8qZwzIFvd8MKUi4NKYikxgdIrEzoKIWLrowRhDv6QkddcudAPoO9fNG6fTSCgrzyQzf96UEFS2
RcCANmgnugZ5L0GRFSi3AssaASvldVOsu5ed569xEEH4WIbgpHL0SPRbU+F+Evap7iitjxxg4koJ
FQ9NDqKOZEYLD4ibZDbkzeccJb5VuUbpCL2f1NkyJ3k0Db3wJwv5TVTo+ryKPDCNNHIga7+Kfe9K
5P28wmFnIwa+MioyixZqifW6mYrBUWLwL704cAIHQQprJ322LNIgtyHCci9al0HUrHuuExb8CsIv
LNOqSqQZqctSA/ImwDlQDhFIzAe4HpEb3Q5pWMsAt80i8MJFkt2EuB7WSp90RfvYmYE7T1yUScwq
u+1LSLVjBJ4liz8ZrWnnokBASStqF9Ume4asVUZm1jkDdyspytCdJBVkhIHWdnNfixdDd92L1J/F
eVzJiNNbMynLhVtpc9qIi6TMtTlcmiUvMrz0DPLYDEkra7fCNkSUBFID7SpoQEwDp0DATjsEZ1fG
cTPjpWKQS/BGelETzlzKgSPMkbIGL+3nbdYHTlTi62HA3MpC3b8VGnfSPlVAtxBwyJDSQGRTaZdI
h4sZRd7cQM23rjZ6m4Dbs2LIWVPMUqftbb1VjS0oSaWnxdm0KTofAgeYlhFf935sggSovxxaWgMj
YHxuMhOk140FCtvEygjy7Kar5poOLB4h5Q3zQgKgFZZfgZ6JsoUrbhj9Tc4qqxb0IXZx8t1Xc1UY
y5omC9qLWuImOqd40CUXt96QfsNpjW03COjMD9xhorIbL++DSUbVzCQpkoVW93OdUamTfhoCRTYx
IN6bJtw2RQvo+cC6VqjxbdPPXKn1+gT79bIJ3F4Gcb7KElCeovRl1Stt2mZWU07rwbsiHZvoBpsw
Wg9W0lB4QUpBw3UfTasknOVc7yDY6yd+jgoH0q/UaktvkseJ1dR0sGD05tyI/ehCx8Gl3uWZQ60A
wppV0n+GgGmYGnmZWJqY6YnmfYJ93eZFKMIVQuIbb8DbtnVhY42fZwm96hK4kYGZa5a5bvxApmbD
98XlU6YA4/MA8i4gZVUqIVIz517wOWhVLeuo9Cdeoq5dXNsVGywPGC+HDBlQiykQnHGtxVM3ieDe
MK76ZhguG6XutMb/GtLIBU43651BFdm8dMUkgzVyI/tRQlYF26TiyRALR/eG3vFSYIE0E62BFpda
YbmQrUvqtp6jquSnHzeL2swfXCBBV7oYwDY1vi6NyPAh5+fMyvvBt3WkCen2lFmQF1CpMtnUaWFR
qoV2lYvSinl7UWnBzBhCPqExXg4Du4TYOZ9mLM+dqFY/aKJlk8w0H4OC3tVFWM71NPBloOeXwNdC
BN0Nhe3rKJ+SFshNSkM7BdNm9wGb+2GtTfq+X/e0JxbPh5nbcDVDSdY4KPAviEeWbeMR8ETdOSQb
QKekbTURUbLQy2am4kC/KnWnJO4s5Cib5pWXS9V7E6iL9KtChtXwhXe0soDDwY4YxEML5F+mg4vA
bn0ORORVwb1iFmbxQ9EE92EqwqXb+LXMtLSZ+P1XXkXCKXsR2obo4JfKldQY1mVQgr6UIoKFmDnN
NdTIXI8MyOPjdhah9mffZZmDI3rRKrOfBMBsxWFXWE06aE7alcUcXMs1op+KLDMeePuFBfFdxaPo
UxuYhjQN8Jq09TwrRu1jZSbNdRo2N67BhC3MrpcpMZdq0DULRuR9D8rzVkQXYeouUNbZXZUBxslg
1y6GxMOzqjyG6oXrmTYMS0TSBJ5JVk1znxhfvcTzPiEfagJKgVVJVr2pkykaemx1JvpC1HVNythh
AWQhULPInc7rB2n+wALSQ7MHflC0zbQHDhNlSbTSfR8McxHNqrzjE45jSTtPgfoVG5Kl+K71/eCQ
WGeWabbuBAFTbcVutsl0O8hYh7uA5sAHB4GNWwMyi7D+ngng3TNUfauYENbAPCYrzFurisOJwtmE
ky4F5QeWyMCDZ2EfSiI9fE+yZeLgjnA9XBpMezBEBTSNgZRThmSwoVzYWIZZFKug14AT9tzgojVj
x2ibuUgqcpXhNpl7KcDKC92qU6bsPuSRzXLIXSPVLAw6hA5vgOiNcoNNEwg24iICT6GQOwVfe2kU
PvAiZQWsYeYvkB7PtZq0dueZ+XnOy0IGhpoVpZdaUR2zCc/Qlxo1dyQAqqBXqYMIVJG6yGfAP5N7
v4dCRWkAC5hTKfRomuY4tjZcj5WnwLzX2g0TzRVUE2LLUEtUKlDjQGn3Zgj0a6vdmii89EjjXQyq
WqHKjqsBqJIg6KG2IcDq9MNdlIPyUr0xZ54X9jJP1R14HWOS9qVrdwKcGVRWW1miQZPVABwBwaUE
s+ldZkBnqryGUpNKF1rZGRJleJFWcTuB+qeaNCyfl5367g4ZFG96HiygCPgYVBBnuEM6C7UinBrc
mxQkw1avBJobXjI4RpIxiOzSzOKwO/gKoyGWmhF/7jbpKtDP2IJdTO6qbNPBqSB7tTgfovMoBBow
gVjB8u80TO5Ayt5SJtRAA6x5X5RR9g43p9TjZFo3EESWWWrlHPlOlBjhAtQrlgECgtvIhjmKUyhc
gbe2VZKABRPknCZuIEUUgBfMPQ0YqAgi0laPrjPgKwzgYU3EzEmU4EkyYA/iUMamKVCnChsz1RA8
g5RkFZqBvkQdFKhagz6UwsxmTFX2YEDEUhu3cH/qTtYiqAgzYJJpliy0JhFWAtzpHJw33Bmksv+H
vTPbclTXuvQTUYNWoFs62zgcXWZGZsQNI1sBEhICIZqnr4n3PmefU+MfVS9QN0rsiAxjULPWnN8S
2memSGgiEZqdAwt1mgY7xJRZI4Bx/N+MB1PRe+QjNKHOVziDq+TLRbMVDqqN0m4Jt3LgqsSa0+Sr
wyBTd/1UtLiem4LDw46pU8Q0ddzpKRjCj9VHX2nD8brTvst7Hn3AGDfFFk/2s3EbN/dnLI/3l9pK
L7UdRqPRLlYQSp9hbfqXLYouBoMjn7tZZp1QMAFCCem33R8W95i/IURkQzjYEwRwhllQveogSo3P
Rcmt1W89m6oVTnIRaSinCEe6q+vKG0yhPo+iZso2nWv94rjLkAsZN2XEIVa3SFMmojtoL/Gzhxwj
q52xLQLc8r7DzN0PLUT9WL1Z3ZPbXrdPQb9/HZwQWpbnhFdvgT+c62RSZ0iJSxGTyIFZyU9TPSMa
VnX3sPv8x9rtdSaajqdkXfpcUP8aeoY8IBB5oo2dCo/2JCd0g3YiyqSd9Y20/v406Qe2El3wKTiF
2JoiJbEtkXNMX3exIqruxXWjLYICV31Sa1AXXhOY1CzyajxFHha+w4nn4ymM8ccjngJTfl39+X1q
6cVv4vdNwSZzeRNks4ogrcOW6RZMo6sHu4N2QWmHJt+DtsGZ3kZn54+uhy+S7H0WMVh3yTQVO/to
hm2rRpN1NTIYJA7fxiTsTpOPZdU39oSp8Wc79iF4hf469hTO+a4ugVn7bBwkqcJoOLOqmeL61DD7
EzURyc3Dwp7VTZd2W1h/cjr7S9BJl2vUmhxesmWjeWsi0p/a5hcMOLeEx70+7Ht3FY5/9bdqD1ed
8vmdRr19Qirj7rS9xXrJoPgtKWJXmY6jTTK9f7O4a9+3DgrdyuUfVridveGebxlxvflE9f40mBhj
ukl06lvfL8W6t/lOy3mB8hVHl9hdVCpGn11G0p6HZGYFbjgBmpH89ImDMMvxw7QmmBm1nb6wYerO
0ZAzD4O0kSNkuQ39aKevsNEfJHNamNM71oE4uajQ205hMr06bqcyutLwe99FhepU0XaO/OV3oCqs
h6E9aI0IV8It7DGSkQMXbOEwn9cHxtqn0fjisyEtJugI33/wnLEKVisyx68vwgmiYpQuYmVcl8zH
6M53FwroLjx14nEWudv0NJDl09w2WCJbEAIuFOaar8F56rGswk94Wpf9PRj659X15wcbWr9sfYN4
dgozwJZHYDXJrAZRAfhnLxg03hTW7otvgyWTrnjr4zEsCZL7FY80L8doA2oT28tqB1K2YbSe5p4t
BfC+rwaCW9HUy3JxBOgM6v2ckkRgnPZ/Oq7LBr7qzbP2Cc+kgk0J0COdO38CTGA/U+6R6xiaPW84
1vg1iHOGuOBB+guCsV6LLAhqhJaK3YZh+j0Q+DqqMUUk4k/tjIvdBY4oOHaQzrcBCgCVg77prsnW
ZXwbY9YWFPNAuULILD3XercEHpBx3cxqqjIjnWwVcViAFAei0X4dyXj4kmGHydT/1BiC2NHG1ebE
S77H8HI7ByFW7ACJwbnhttnfU+t9mVYWXmKWBiO7unXYIphDCuMWLJ2cJhcWk8lA5+g0+/w13MKr
H266XNqpL6BBmIzUW5N6q1RXl09VvM2giLiL5Fx5OnP4hpXPwJaI5Bdftb93H3+uDzakxwEG/yp+
IPL97vtRB8XBPLAFfVsqjDa3p14K1iV8pACQMB2dyRaTVCJ4g+SM4RDjK0hWq3TQ7lcCfaAZGIL7
bcgiPT45yed24RFwnWSG+Dw/S+L7lXYdv8I8BT/g/nqfVVDdj+7NAMdplnOVkMmmm/OiR9Xl1Gm8
6t7oSHuVOpr7S0zeXub6i8hkL/xqOJpGLCGWo7F5JIR0Jz9sIkRt9JnUvL7cP206TuHeDIGeKhvD
0PjXSbjGZWkE0qBY43rHz9Dcj/6nlxNwBSWd6RIfJ+j2kVtN8XflSu9yf3F/e/XXteB2/O2OnswR
giD13mCn3c/4fhTY9kkgzC/ntQ7AfR0/ddo9Q7dnF3FctJ7N/l8XKehkmHm+x7Nw7pKKmNkiFgni
rpqbZ2PgUMbGD/PNcc15hhWoMfFU6mjuRxT63F9HI27T/TcMAgC/8Me6zckS+imiWVPdXbhgYkAQ
XLXkzmyZl+3dMlfB8f/WdUICitsU1tQ9j5blSmpbwfX8u1kNpwLX5l9vWqwo6CWeSpHrPjsjX6ra
jS3CSBzRo/nnPYlo/SzDLiNrvVSGeH83wrEjMJf280oOuS32XpkGaQP1T1W2Wbx0mG2b++s4VP80
nnCHCkH2UGlqljxx2ZQuirQXDywVNQ4fzhuW50rMQlcxYnR06IFm4eho3CEpMwRe818vHe56OZ21
TsNDIbw7ZRwj8eKR95mxpQJ1I0+6aR/WQC2VPZr7+4nirIcOap1UJXuUKSOPCHibbUVjpPBa0Bn9
mRtYzP27193uvihfIzGd72apA6wgWxY4oRMbTPVPIw7nkpNtLdUqgZHhh/j8rqI069wdiALzYMbu
zmHLSreBircE6bZ5w4mpuAoiPmTdAI+yPyzVf5q7K/qXQXp/8zk4/sLdCG2PP6iPD5o34SKGPl6P
zjZnUsRjVo/qs4rQ77oQdqCztjmLMU3GSwuhFGmSlC5JE7aqsjFvdBkQrlOOOd0LP+yqTdrxBbrI
Tn76Gups3AWXhTu32k6XZIwbMCsbiCxuZBo5fM8WpafMRvV7EqsX1own69qonDvvkw7o162XS1H3
pdN2zUnp7rnd7IpUWptbY0I36wn51TmfQurrYu0bCpoxedsi9hB0oShnROspbRZa9tuvvl3FKcE4
7oFWpp0vHoUTRmXHUve8SMtziaThDObPz0lSOX7fFSoQbyxZZRoaqKiiL81MZ+QXzGJKFZ/UkAQ5
680fhHTzZY4QlTr8reUhiKUO86V7smKL8jBCFySHXA5nIN1VbUuaxPNTp/BnEwdYz87ULVgdmfV6
4WU3SpKKxaauIek6B78MbGRhKPIJQjnO3HkPXfQLtZEYQ0tmQb3WuV1g94Gc/e6It6mP9zwaiZNS
gYTLTwZYYNwp1RJfJtpFVdKNXsrFSG6xHC+8s29U2psd1VZphfQsxDdLxaTnZ2BR2eQEX3S/ZaCV
eNovzlcVyM/OrHaACUeWKe0J7m+UhhbcTCQL9W5pb1I87aEUVS/Hr20kgAwQAm3D8S+x573PAVbV
mPhxoeTqX9jy1pll/AwlKyX+cuJ0nzMqliPtFC8ri+J8kl2JZyJ2mabeWsTe/M2iuA8hJgQoQ77D
sBE/iJ3fZby6wBybHwYMQTrsDk23BTfDYfOaOov8gQv+1RddkYi4pMYf0jhQJ2b9X7a3n9qFpY5V
KWP1817HW77O0D3x9PGToRBAIEukK1nb0xgDTOnDBDM4IEtQXLSA/P4kl3PtriSPbA1CQMX8RMOl
y0Y2Niexst8BB8kQICCHt3Coa/Zl185+9mDe7npGZucOceop8bCFnc6DiX5BhrCm24oU0yBGaKcP
aAUfy9qFOYtWAGFQGGGFYCnBnrLPG1h1qByTew4SuCFb88WO0k+neIRQBX01m2Rz7b3n8XX38cV5
stwQgr/vQQLsYoBv2c8WQqjOyaqWWxDwroh8C/zhhqGF3gXEt9v6OWVR9B72bX+W86vqgcmtwfrm
en1YMms+amcWuRO5Ark9utnUgYxpOwQ+yimbRr4z3Bjk4VGuWBOWnQGFNiNjnJLuMkrdpnLbRebp
w4TqawBEONM6SlTpxV2XelFzw+BKDytDxLMpwmQTme3jSxAIWOMtKNK4n7vX8HnoW5EHMeOHtNVA
iwkqVyffWaLch1pZUH519DT4g0qjrrbZDKlvIw4DOPaxhYlT1QPAKA/ED2ubrG2E9+LV7jfS8Q8I
20DVmOrTZbgMiceumFsLqcwJQVzRjIYUzorUriGDByRvBaRh2SkyLShGf/zcwFhBavLLcfBv3QRb
aldAa1i98skNSAkS4mcUguYGSvvnwLqWffXeVLvsZeNTQLhh/5ksSwNXzUIpqPlcxCElZV+vbrZZ
6M8U0zDi6RrM4gL4uekB0zmpkFs1NOTLwo3/7J4nXUwKPa8edHRRCk41d8h3OakvchU5B12Wcx30
JUv0WUdAoySPbN5u8jzvmNh9ASxIsqQIGJbTdsEMPje2TMz2gMeDP2LC8oGDIbnxgxmfDWkSyeVj
I94i20YZGfWbv3d15QS21JQZ6LPt/rbYROUg4qCs7dFlBKintgASrV8OwbidhdeiEoC+8aEdM4Oy
wJPXGABnrD9tW3uznHlIuvo0FGAomu0Hc6b91NUrBz5OPiPw/Oo2gQMZaz3FFOu/asbCGmNT0bNb
245T4dKvc711qDIQHsbM8tbUA9TkuHKXAMnIQL1TvMWfltAr9s09gT4I0g5+DBK+aECqrL4rYb9q
OAep13AQePZ7qxYfea33Oq1gAI3vpL2ux6xXbHmw7vw09eI3xMDQkqzZdlnZELoYfMseMn/dXrrj
vfsP7k3raFn1IpFVx8QbdM2ubHZEKfdGawSnMybdpG8gi22SnVsSPi7blLp0fO37aTmxKBv1Ugk7
zieiEDPcmxqA519HW21qN2u8ti6n2suHtUg00ODBh7UyO/a61SE74RnwWeLtl7l1WdFCk4RNF9Y5
7E8N2gziaqj2Kg6n9SxqfusFFh5Kh6dmxTJOOy/xMrmAVBpEeOGuuyHCb9dqpeCNoRf5uVCIX7FI
TohQgJKRWKR+N6nL/X29C/8EyhhJffKiId8X+wx7suWvIGZJ6QY9qDmU91dAEFcTtdXgz1AK+x1Z
KaysS3wQbmTSDItqtBTSURIwsjsUmyv6a7An4rp7c38N2QJFBOkV20BapQsxFGykijIUw2Ds+VNX
hAxhJzma+9G9WTqBlOp+KGemqgMKdvlVthCGVh548Ie938MMFmpLMLZFiABu89q5gFr2i7ndWBmH
oJZATWN1f4lUb0jBlp3HbYH+cdyyuG7/vlux3ZdT2I0Peo11jop3J9vHjufYU36DYN/yjCL5y9rj
o8JVQjtnMt1xOTq2vLh965yCkPRnoO5Ff0B//zQBdo6sJh/kfno/vP9kI7qs8XjLM0dlxrUxbIdR
0j7KZnjnR59EmYneM96ON0cucfkf7xky3Sw4NQxUZH5gzBmANAtDFb3bO/7r/Qh+tLnM8g0IfVBh
5gyq3jKMBJ46B98Q0nb4q/GOFGHfQy7SpjY5DXpoM0cWQQfkE/ejexN1q596ixryCVja1bfOqZPQ
qdsOkHYAPa9yppOsJ1a1FDQiCdYY9LlOoDYfYX2I+qPUj0f0sSPUvzdxO9PSZ/Fjf6R1pk1+qw0q
KZb1C6jFdg4ahOEI4WSLvqMOODFmU4y0ZYVscDAdMOxaka6TUdU8xHHmkQ0kppTIef7dADcSZ48h
hZWNECmua1/srfMntOg4Ttfovxr676NA0ygLYvTRyDRJubbzIw9q8xdAQmZdCE6Gc741e3xwxK5/
NiTM7EFq9ke2iO1akc8w6Lj3G8EiDvhk30BzTGNM8gT2NZQPs8DER0g+KBBpyShB1QXe1cACgkDZ
r85pj6K+AkAMPZUO5yY2cN7YoOxp3sLzjG1mq36oX1E1Isv75yx9zzC2omPKm6Y6RE3U8mKSHXZO
PCNWrxWE39DgZG14Tvw5W+6JkBPFheXq22QxwoKja7hthLiVxnvWJYGsjgW+0sdP7y9DOZpTQM3F
HEmexW+AUHTddNlDTJTBkQvSRrdYOWZkINMOZ6iB8ZRYiMLB/IP422u3d1PpH1koHng1VIKj6geL
IF6vzELzHFtcC6vmayx0exkgK9wRnFWujfjrUB39c5yC8Qz3IL+feqO/bUSAij/OFJVoSIgC34Bs
xi203O9go9z7s8hhztKS4UOUuwWXhpzvf32bW3Sl++G9cXn712fDqtLVvfGnFSf6z2trA1QmhPuL
M/OPhgUnsjTJabIbupl/9C70EG9HrZ1zrtdjcjneG0Oi0xguRH7/xiGwfAGTCdehc6ZvOwC9vFvX
1D0uR/MgAeNU8cHGmmnK1MKDv8bm/RTtpmfgtRo+3ZGWj33yo97UF3HII5Pe2IkcUsrxqt7aX3bt
bRHvtapq2IdZ2NRT5sUWQ+U4rft4ub+8N/vxgwXAbm4pNPf7ma+bo8sg8B/oFD2yUIAuwd3t4ui4
K1uDYq+St0gC7TJfbN/zigQY8v0MP3zYvmEFc9KO9OI08PHFEaXQw6cA1SpnyudHT3pIH1iN6hbP
y1doLSnK4W62dZ8RQUCMxMzlCwOM36JqotVsSwMC+Vp7DcagU4H8hHo92J8DdM1U0f41GfxvnSHv
RCSPevBojowyPNFBhrja0YPo9v00dB2Wc9dU0aCuUzy8R3MAvyNyX50IhXJ9DCpna8AYTP0Hoz7Q
a+v3hRhQwdjUcFyhLNog4Sfdhl/m7YrKmBsQe5jt0ZK3/vzYLeJDTQLzbHiblx5lkFz9hBw/vVpo
lVas8Kyb7VXU7tkgHkuYNhmiwkusHZNj6/06HwW5QaZ/TroatX0vXlyvxRDyDYt7+7QKRMbtYGSR
bGER+EiMEaQiUDHLZRjVT4xIlB84CMr8Flyl704on+t8MP0T8Ae4BfK66YikSyAvm9TzD+U+R3Ed
/mzqcYM1cVg8CjGq7VmeLO4bC50nbDSNkkOP8wtZzB+PIq7XjX1Z9RRkk3JoeR+MEJ3nc9d1MN9G
97SQ5HSfRejod3t2P0StoH/R2wUYAua1zXhPntidkjaSAj6PXWze8v9Zz9Zs/486Z+/YH/r/xnr+
62E1/8l6/v2f/sV6ev8LG5p6foSHaf8X7AkINIp9oJvR/YnNWNX+jXyi2N3DTiLHfhPgmfEAbtQ/
/4N8hqhyxgOcvdCDxYRy+H/RrP+F7LLf6u/X/1nkfKei/4ua9u8PdccG5wElHmSf/wY+A1RdjUB9
WLWsRSePeJFjtOczWZ2LGupbTVkVxftYwZf43B+03H5wc+760gKj6w6eTh5kHWoIwWYctJ04uLvV
0D0lCxSLMOjD3Ay9C28gga3SfeKOiYoFFRJACwEVHFTfcvB9gNV/j7CFDu7vP27J//At/dA96O//
/p64UuBZQWcDknb9/wNsXadoi7ifkMtRgZKpyCAu4f251ohta2QkVZtALDeUgURzXMS7Ht5jKgkx
zieUvO3iLD33TdZBtUcAk4YRPsDOu/baIVhrCHBzGszgp7wvxMRYGWb1STruDyzq4fO9ET24DEJX
t6hpXYaE5au/XFqnh/g8aJg/nSx6YntVbjtfriD6Lhu01nO79xpu+QpuovaXK5044tU2/M6DQecj
32iB8wVGCM+A3J0NA7EZGplxpVvdm8ksLshdFV925+Wft2l81Ir1DPKqCfIJ8/P5Hobem6Y1cLs9
Ghyoyd/rtz2k7aCuX1ZYQWUNFUGCx+y7UtXBuzogu99WNTzbQigdqOY3Fdv0N+W2tOgOeLiZcc0k
jeucEdetBoexkyQUhe9cSuiLqEIJZh1lLBL7Ty/st8KoF8FXflgBSYm05ZWgqLsaUORYwUIbCoSG
8IyOl7tx6X809/ecAWJduMXnoZfNqQ2m5/X4rQndb2LLfPbXxsk7gXoAJQLIVf42Qs7DLwOf2diF
j3FWzzSEom6j6n60gduspq/c0bY03rxC5IV5wKTIJqHPA0PGBo0PtkVNNwv3BvnA4qw2TVpAviFq
qdPa6O8+n73CPQqBmkPv3gLvxTV4a3f9ske88UBJDJa3sUNxbwbiIjJkqr1aJ2qvqHNbSz7Mb/e3
7g1jK37YHwtAFLzsLipAUzHPDowINEPyx1O9BdhA4RSGHwMXFo+1fCAROpV21xiE4h4hydnHPFwi
6LEsSv1xv7YBnQurg+uoxgeBLAG6n/+RkHd3nnixojQUphpSWMfF1xhaGNgqcN6Ug1B9WEh3MQCP
egB3sPRQzib3rhpRk3LkWSzeW3jtyL6jib5R0vVlLTsYXsjxsHsAuUydaa5yY6QMaPuZIUeC5inm
bH2eew8sUMtvYu7bEwSbvFk1yEwaocSJs3PcSSd1BEgKKA346JY4NOer2U4OKqawucKYzY4Gw4sk
9iLrjzmcvXKvUXfaRpafkCjD+z4Mm9WFz+JpX2ZqVS/36HegQqaNQ9aCqK/4//HlHh7uBLjFGCFL
aLRYz2aDSNtEYdVRDNHeNh7YJr1Vvi6TuQvLECw7COkroGo4TIN5G1vznezCqdb5vO6Jd6mTNZOA
iK/z0ohT0+pPwGjtFQjkgGCzhHgMGXxP8mFwIboePh2JQ9StJ0XEFuSOYnhH3W1Q+r2sYh1Npxp+
BijgAFw9LhF6MT35gYcZz9PyTRrSlysX+8Wyn3ctXx+CvqCvmDi2C4/2ARK4mrL7RIkFU59DxMI1
VKzTvvYvUzzHee/yEaQm4IYe20RAsU+nJoqxQQAwDw6oLTPrGmWRZ50yGMSTMwVbdXB6F8q+3NNr
0BVXYvgfyviSbbKaee0U3Le/O+WWy85QQuh3qLxcmtIR9FsTo4gTZROlC/EJ5pi6NMuQIk2E9oCN
PdINRb1V0jo79Bry3Uyoc5uHwFaNdvys0/zzAm4o0cEX6QMH3xLnZGb9qGZ4QH1S/4ayFjL5URtM
vgODA4puvglZCUhzJ5L0H9J1SaEF2ytGYTeMEp48smt04ZF8c8iOs4So0MVHxriB9rGTqPO5QdKN
2BwPfZpKNvlvdeuMKBiqX+PgbfJGINnCmUqqoPKgQ7yi1Bq/G0fX3d+A65q+OIw3+Cgz0jFXXijK
nbqGuzmF/5lDuI+wFYibhT2SgE66Kt+QruHmLIB4z+0AQWSO5gJAB0GNxO6Dq/PBkYzmEs7oXjJ4
FSuKLyVxIbMH7wj3u86W2Ej8N9maRyjRXs6mjuTjqi/Uk9GNRFCMwI5lk5mHnCdWpwP+R7CZ+NEL
nKYIWmHymu9ArMexThVgysD3hjJZgS/U3Ncnd6M/1k6VrcPrl52BkXUZAnca2acBRYNgNC7a57Ts
CFDLI/vijZbnyZcQocrFDNu563vUBdD6SdSCo/xCf/U9BO4RZai92lDX2SJ8aez4Ix4bk4EPRoX5
6gxF73SmaIXdL1Cbzx2DSBDAL0zAXqaymb2zqvfbOi4oB9Z8zCNo4gHc/WCYUFfgUMxHO6Bs08Kj
oUhpBAU+ROewtHuP09icL3Grjkptx3kh0/HzDhpy71eodEVVMIwJ8rOuGf4dSJRNsNkjgt/3zLHJ
hm23c6yHYuarLETkTxl2acjmOBHZouV76yIyW15XDOaUqADMflI/L8TXn8ggbsiJCyMEtoBIwhGk
s1MeU1kZGPW0+qT/glx38vlXPOYR0R6BvdeCnS/sOD7v0I9yxZF4WzeVHOTn0OVL7PUY5/OL647i
5MzI9Wb7EZnorRXBjgWFo8CzRbf0Qu7krgFkOlBUW7IxnVpAUMrg9sN5DorWkLnUqNIJXWxcobeJ
P2hEbF+Feoqa19qY5WlhybuW05hPez8X27GlxFJiX/Jvgg4mC6UzgooMwpO/JXuGR79863zKinqG
Yd/0xHveJuE/9w3EAlV/Q31BchqG5bNekEsFNvwjYkQmQH0feOKWHUVEhphmzjeFwkThochiiiW5
dAMytukPPPTwOksGJhwqTBJ5FzYHhZS9Tvc2hL4OASVdzLHXC+noeVWoUUdtlD4xMfGsdxACzzUU
C8bMQ0xBFw6fQ7/3zwSbb3irviU+LkzbaZrtcKQXUJ7QnbMJW/Z8bO4tXJLtLcGGGsk6h4WZnXwk
E/pptOdgY1GbAqnJo+LXhMKqftrltzCC64n9LlISqhtMA3A3qOqEVpeoKuHBhs0zGvI9TkcNqWBn
Z+WHKFaesAcQ1ygqVRsY45qfEP7BJoLeA7L1EH3G/oadNbSZv6mx/wF0tMkSxO7dhEIv95MKLEo+
seECSqeeQ6eBvdLLcvI7ME007LPB+zLd4zzWnYWANAFnEENh+7Fb4MAeb04yCkqta+w5EL7Eu/+0
Q8I499L1Ms4hxfGVPrEasPkeFHZeOyQMSZ3FEnAetLPf61CAJCAv+5qQfJb+zYGVmBA+lsqMSWYa
CKT1/LEeJRAN/7aBanfi7jsx05I1IVAu1HkbnHLOCapGUILx7CnAf/7ColwkcFTdwZ1PtXORMwqv
VetjD5WxabFP0Mxzf1RfzfZrk9hPiEnyuGkKzU762H5i1l98f31b1/gb9nr6pHzILtTYH4Y4gNz3
fsRuNm/AsFE0GybnYKuBKjoZaqCajCv07PFiZozgNpBD6ns9HNh1gl+L7ReWMEpSBPoQeI0po83v
isVb3Rwq7qMFMcVwl0sgtrLEvkc507SAIQKGCoh3sIs3rYdH7KpV1MwHcu2xvQgtrCzJAKlJX149
lMM0FEry/H2Z/C9Yb6BWHvhpNP+B83LRO/a32tuFpNO+jxfEnH/g8yyoXpHXYEGVlEPojSoYkfxl
R5j9OiEcU8FIctnur57fvnZjX2MbJOwd0EQ/UTM0zKbP2xphkAXkPyMwZdHw2gCTd4T7pa+5m0KV
vwCHByAxdF81avewy82SEpbsF9Q4QP84SopNP5azu/spTMANciIqQPYr1v3hpeaPXgSGmXcPZAiO
TQFeR+ygDgI/QCYXtbd6SzYgv+TZN+FSLAt2cPF04GNKkRXIlxZuywU7vujzTuhcYjMLJE6aryc9
wMrnkQLG7mF3o3hZUtO0F5/Dp9qE9rI6CeCeu6gyRD19QSwwIZ8dPCAg8ZQl3Rct1EsQgVUcveeF
Ix4f8Z2jMYhPoYwf6Qj2j6jo6gz+r13brGZHVhXZuYKJDma0bU7xBEOcIeVeUaQQ7J1XDA02yVHs
ae3Q91FGpXsEMWODL73CGHcV5kIDLr6ggn6EweDfYLjuO6zBXlHI5eJJrrBEUeWR2shB2SVDWQXy
G4EV8/fsnLcAzu8gawoU3qZyMF5GXWxUJqnz2sC9Q8XelpwcOvYA7sWQjWP4mevjkmIuJNiKaaqH
DY4mJDqJHQ8478FESPKkHJT+rP+bvTNbblvJtu0XZQV6JF5Jgo3YSVRn6wUhyzb6PtF+/Rngrjjl
qjpRFff9PmzGtkSRIAhkrmbOsQCAbbq2ucgua9ZoHmKKb8Yn2vPRN3XjWsysXjLVjzWWtswxzxhL
vwI6SG5SuWsnY5WwMgMNZvqVQHXb0OH9bluCKyfKUwKrCRETte+CeFdr1rGNlaDL4JaY4bqu0M5n
llNuyc1WIrT6C4vjHBI5osXdyFhdsgITkkCRKMbf3RR/p9U3rEJDf/MaaiATTcJo+KpUVh3EhOHN
infeYKPPKMK1r5K4POK1IijRF57YkH11bXTycu+rDCIq/6SIZVYifkPBM6DV8ATCAzS9V7AIR7dL
Dnr5e8ja6UUIYg7N0DdxezBDRcSdO82uycovO6CNiILrUUBQoAJg+3qLOjSyzXqrzw6YldlGfoCO
ozPiTRXQiGy62FphG0POlcQH04iBdGmAoQJPR65gm+NapoTwbl6XKyRe2BfndKdUpHb9iKrT8ShG
O+FrYcZynXglgvL0VhXVL9PpfhnkIlaO20rbWu700Y8tpeDE5aYfPrJOPseIMnqBBSjpOYasKVZm
6QVr4XwA/lvR52YLG2kSeYH4lrXzvrVIHDKX4ntTP/PChE0JC1gr029aSysIdtmadhyeVUmQp8o0
2io1OsdSfcdjVcDBmh70SRg+tzEoLdYqLTw5qYsDM8CX1BrhpSOXQ+WOMaXIyk0Vzez+ibOeNDNa
l7WK1haru+hJLp1sQpcbDsVaI8K2vYoyMaCrTTl2SKPn6kULEQo5ueFHemKjD6eQnwXzZfkvP2QL
5aobU6QZRZVulf2dCiKX64had6oWlRTYsW4+RFr0rRQZ+6soj5ms5Uqyx2JcXNFMSYkYuB0IC7qV
ymJsf7nL7b+cyLQy3uWpr2ZOhktt30T7bRu0LDQsOyTdI0uA6WAGND6smdZlkGYxUsbqwRtwSFaZ
9xs75HMVb6so+yWoBdSjjdzeNIJNZNmPmBfLVdEriRRnpmWYawdi+7ekdMHvBa8eCD1/9ORLQRC5
NpugWuHnfBK4LUxUImubtGjNHX6t8dcFItbW880DeIjYjl5LSbgxFM5aS2RIFNpiHxHFvLYyLA5q
rxk98iEKj2yOXzHigE3JMLGV5dLMaVODXJ59IhzHcR84nLdg0LjZSomfLwjoKNI4Go2ajLwaIffV
jr2dO7BQVmK668GOwl3Qen5l5njenOqHZ/CBRRTfkJMn67BHI+1VyTEKOnM3BRHlE4MNKXmrQust
o4W5G736VA3iC24Qe6z6wEKyiSt3X6r+DG9onU5n1pC+E89M20FYHecvU4h43kI0CGYF2BFPG/ZG
h0dpRGEsYDOm0vxA1og8ZU6n4TehRSTqm510IS7SkYZAPZtrFDerOpXeBo0ceQj8nnk7mZxAonzc
T8VDa800Stko2fUsOkl8d01oZqisTKwrrHQxmQB+tHgtywmncPCbuKq/FBAga3rP+wyX9kPueZsa
c0DXtPvWK0+GRTSflf249/T51azH56CNr+hhACU50a/KslB2tKhPJvtmZ/WbFVlPSbs27e6ttK1r
i36zy/PVSEzhjtnRctNnZXK39ET9UW7c8maTBm7pF3ngbYLQPXojWSse3yJhY8iC7wHZjehiSlXj
0UY/H0fql94MZC1awUqbH7qy23tCXbXlXjPLX3VTvJcuucQ8knH16msuoRYmuqHWZOWPqmsrv/fU
C3K110B/Fo4VrqxS/G7VdJahjLkWYflw9YwYAmDbhc34lc7V3p3dkCY2YptGfI4IplcuzhPuDPMH
Adt6iBEDdW34Db7jgV6pSxJN+0v18WPbbZzE+W306cUtUeRVevgZmd5jQMYZl9XVKazfQuTP5fKZ
xaBeHUTsecdCLrUYgaGOro5vau0iNOWcoDko5Nnw0NhHw7a31E/dGlGYueWl0s5jGBsHM6kOKWHq
QsEKtk3h6VtXG++qqy3duWE7wiEk+nogA8lGJCbTTJd4iikhJnJ+mIgka1AKtj75Rqx6qvoY50Ph
PcfkCmatsUsnbwLOyT4j5MDPgxaqRtjm5FN3GJsZRkkLWhFXwRUS6rp3cwfcYbmxVVCvZTyhT8WY
ly18tzTkLs0bft+pdpvN+vdy0tIVJtB6B9cSKlQe7WMDesGotcfAWXRNDl9oOg9fOU5q3MmpL0sb
1NlAbu7ksqFEgDP67rm8DFb9lm51RFwk3rqx1WLrTdpENKLXHEgL2QXlMLpWMf/IqlEgzEHBFfc0
QXVSia3sqxVGVWvrzel7mzRyI9obQlFz4+RR9jxqDyxEjp+1iLCW6tMe6+5HqfJXrykRLU/lT4tY
dy2eMic6IyTkTBdNvIlUP55k1PxUUYh6PLb0XTkhcwDW5CJfpkBA9eZzhIlxCJLMuoDIJESV02M+
W/PRG8KNyI0Ei0qKcyHMN8bEHsIKmit5jaKUFAOe7gqGjbsrKyf2MzMc1sGsT/tmn+WjusSzopam
m6uoWxQXCn7MYJ2NLq12evbbjMp84+GwX2cThUrMESmf26RoS6u0q8aEeJpyszdbBqLqF0Prgs1s
YVjVkc6s8j55nAS81SAcXwZgSZtSj5HsmjPyagd8J8ieVV3wd9WA76nAcjQ7YJnGxBs3ubSfPSOP
jnEIrCBJHujeTjh26EPH0HJ3CEx/xPn4s6Is8+AW9oNbZY9ZoeMmmftqWwWajUXQQcmduD8aG92h
K4O3QpoXYIc/Rmo/x7qcMdo5ZrsdB2TLbcPmiPSU5R5ShWza5FwTIzmYAh6oxH8muOVXvTF2axLH
+dTK/Fcy2ZmP96LEUUdGALvVXosqe2qFbp2dlPoc5ettmujZjo+yV2NW3QbsGTSlzUPc18NFE9Fb
UIgYN/D4qZK6PjUF0mkZVtXGGu1842IqN4WmXaNhOkzjUqwE86DpK1NhNtGMCJ12QxRnJng2p8m8
xrVb7AojQZSju+O+w6K8QkrrWwNKFpBr020qrwAFSqT+VfcUF5qvNcaBbaLe2NohAqdwKJrfTSiG
E1/ez6FOql1SzjQzPEHPTpyAisVHV34z6Yns2pQQ3xX1fO5a+3UwzPLqVZcCdYBF4rz1chxitBNy
IBkg42g1yahFvoIlw8mvaJ7UQ5CBsKNxeqI0225N2eEd1Oqfbjfdwim5VVN0VrPzTWP3SK3uG7he
e1cPfKMuOainRrVz4l+1wleI6O51ERE+BPJ3P9OgRLO8guCFQpGUftSwi4RoyP0pRugKlexmleEj
paNhx1KINUDJ56IXwdae5UvgFdHaKMvhqR3iX3Fa7BU50sab2OKHtHwbYrgNJbek7rWfRWpKZEha
tYmHETCk5n2LnfJFV4W6BiM6iwxZfWdO4bcwIOPQUqi/A/YqsrqeJthiCozj94ouwTac3sM5PaqQ
Iupcud873bwhZ94ghhbEdlPgD51tnokgOklsGBZo7uKifkpMbSAHypd9ot8bEn9JP5xcRR0zQ+m0
ruRgIVvD5oWMzm8Qaq9dPTqPw7S3bRS1ssIUHpczIFc3kBs9n/dlam8rVeNSzobLYMzck/XFfhAo
4lZJUDdcguSchuueqjNQVuvWQmz0XErgzpJNRum4mUOEgBIn5zqP2l+W4DijpNqWfRJsHM06NzrV
0F7OXzl4ibST0d4MyiO84m/WYAKQBZrX5c62FHhwa7ON9lbnPNoDDBriu3lj6Am4RV0X8PmIyqMC
DpC5WBtAmiLMyLXgd1DquY88aq931kS9Lr0Ec/5FchXtsEltXcf7HCvDpDtTGpQSu00Sxug1m1+4
IZKNWMTEmuHhLBCWe7GDxyY3rZNWFzeILThvJ5PbM+mv0us+wjGBKDqhhBHyvc77zzIaolNKt3vj
JXQ7jTLdYlA49Xnd0PeoKO5AQKFeXkIhqmu/BhwqIwfMqcqQy6jpANwD6kZP9DdY44trf8CWvcQ5
NhPab92DjmIbVubKSIt663qTsTY12wHNSVvabNutGMPhoOaqQERcPncihtI27D2cgCsKi9mmR56f
5JRnkm6p28/oS7IWfXwa0K4HJ5huvpeUqt+j3uKv2w76U++hNszDS65VMPGUtcE50q0ihCtsu7WP
8feU60O7meOyPUR1rW+MeLgN0LwP6YvK0tlPaoSsg5kfAy6SLb7wjoVKGE9T4vnO5L2mGQiZMW6Q
F+EZhwxT7gxDo3OjxV+EDfNGybhcG675lNZBu4kpN+MmIgKpMGuuEje/pQJ6aADAARE77FHaYtmq
KdOfoVWgAVbipjLlcl7c8NFNs8GXvU6xMYHPkT3NueVcZ5TH62J2b3bObuDF88UiIWTR7ta95boP
0L6+ioFAfRyRjgeGEb6n6tp0vwNi86fZKLwLKBm/WLSQM6KHCfztujM6Lren0h2f8cLVexTnNmwJ
s712mv4jn6bMj1NxbTvMD0T8J6GzPfeZis41xGanLjaaNdRvDcwYPUSNPBT6tcjSXWO4p6yHqdJ5
v9Loc3DTQ65xN1VWbfoAiXy3tPaYM6N1pw/WbjKKZsVKS/Cf5C5adtuPrNQDJ51IWJdtdpSavu3e
k7n6XTQwPXoFpbUxMVCXgNWd/MHO/W5qynMSucAxzG7nznq9awTLS9WgY84RcIsx2s62S1IUEHoP
qLBG+BwGy0WOgmYtZpgJfSmpSMfo9IfhVgYsPwoSLBYTPPotOonYDH+4U5KuVa8bmyqZz6loKcNP
XrrFknWynTDaJmN+6rq0W0kSB9obY7OZQnHIKpiIejrvus5OT934rSna9qARG60h1vgwaLVTihp+
nefU9aqyCzeVJRU8GRGRkkKbcCfxQcnYehjy+ckZ0gm30/yDaEOgq/9EZ4jrdVi6QhjX8TDjwc2K
ARehtUuthM0PauKTucQ3DvBwrQUmAF/avTiUy4OJDS/pzew6BoB9Ra92teUbqbOnt/aVNKr0MbEk
2OgFJTHSDz2AXeJJ48FtrcNg0Qnm7dttVWS3uJ0f5z7tr52gSGG5fJ14xn/Qrjy7dpb8Qnl7IMdj
Mwv9KeJTEOC0t2mKTlrVAg+y3R9Jiwigk+jUtDK82FbH3jcjuAvRjSepibjdwDFPTkWvTV0dp+Hr
07ml0/rcxLynwVrRahK4qwKUAOPh0YgonbixMP2slvG+D6o9XXeaxgZV7WIMcuo87UboxXcvKa52
mZeb1mhoviSnbNTTZ1d7mHHOne4PQiT5CbEdmUVv4GzhWoDDhutLb+lKppCkPSoEd+thU5LMx7kR
0zmS5REk2NrIICW4lfMRly6922g2H/GysmrSV0Q1QCeirbWjGu1voSpg20f9JonCa2En+Xue8V0r
mu+FE2MvUDY6kqXTqdOvMnrHeEXHbE7XhhYhxgECrsmTKSsz4kGKJsWxcxzMMPWL2U2u3zK1YUOl
Lu885N8UvaRt7NAUmuuhB/4UD2KN+gSIqJuOjykKSnNU09oux6sjQX6lrdjOnjn4NWEgQdyvsZjp
W1LHHDD6+KZH98CpMKlKx2Zggj4HfjQRoDRUiCx9OKJLmXdeke9Co08uoZC3VMupWs+I09kDKdwp
lI6To1D3jP2whbrQYvoG3JJOfucYB68N6sv9QXNB8wKt7m0zPliVBWXDjLRdhe+UTLSx0IUlzXtE
ROVMfbEDdF0CugYwX8jg0mmt+ThmnXGK0D+n+L1WZh+RnwbY+qQ7H2bb9E5mTipQFM1j2GPOGp2H
0iF2GhUdkCncy6KAFoaeYArnI9zat7BGp2ow4XxHpx1xvpZ9Stuq/TyrYMvLcNoEkIs2xpC8lzQ2
pyzV/Lo3TuPIwlRW9UG8Af/HCCzyfkvdedjHLZu7YQbcZHOPj04f6bxVwWM4EnmHOIZoQ/fzzcyU
XOuzeQq71H328vlLrrzOsN4qk7C2EjC9qgFKS5efEiUfOjhE0ky9XezkYNVi9xGEzroxZO1jJsBy
X2dib4/VbzONfyKpldsaWq4PEMjy7XhyqaBY3AILZGzmaioN+0e24MeGBURWID/TIJO1DVKUInQP
MnW+F3FMdUl55y6fw+eExmNS5GvCYlbG7LXW2+GC+MuAImHY4ZVOCBldwRQKSTygs/DThoWuCoaI
jYRiIVy1cgGstQtpzeBLbxf4WtbTUIsb/qQL5daA0KYgtS2idsp3C76tXUBuBUQ3djGAPM5Ettke
w9nYBgv8DbJRtGkWIFylGougbpOZ0tiJyc222Gg4UovqWz4daAPSrCY8EHR2tw3IuQU9B6fI2msL
jk5MxXdHvpg6rSENXl2Z2fRrCqob1NW95GCbRf6B159smxqQp6YbKX9wUAndGAS6a1BGxroKmuaG
pJhcqT1QbQk3Oj4EChX2w7CA9WLaEeTIoPbu0L0Fv5dkTyU0vmHB8kULoM9bUH3mALRvnEh6gfjl
EgOyo4P1S7SJ8Rfqu5NKsdds4ocuFtfaHhSWQ9bdOadspklwE1YVvfTOwBiHan6yxhYeDbbbQwG5
BHpHS+g2Qz7u4mC/lLzHKol3sbJ+ehO5feYV+34o9V1hNQ+I1aaHpNDfUj3JtiTw04O3PNz/z9K6
CUtvxOSYWYMEPgY0TPWx3dxZoPeHuxoDaUI/QxwbaUJHaIwaM8n/rt4n46DhE5cErBH5FOqwQkHQ
oBpNX4hf3X9/f2hHRk4oIV85dFq+d5+Eh7ljG+jtY7SYKO4/CilH19BA98miaosthEOZW8KYA27c
sGZQiE/VlqjTn0sPNlG0mNV5QFOIACSxNfIwk4xv8c9Q4cYIvDy8ZYoPLRf1WSGSF7fp1Dbpnfmv
H3mePvx/bu5fg6H+i5bahtf0h27337C568+M2T7NHxN072OY7n/1dy21rlt/001J485zLNO2LcYe
/x2dS0r4N0uj78C0KLTTJI//q6a2jL9pOoYz9NR/R+j+Q01t/M02me3HnbsQb/8fR0YZfJ4/VcYa
hwUtw5EOtTPGU1nLRKk/Jkap2WTf6LrxUgym5+sI1yo1Wngrq3EXVlH/WuJ8O3RWLDd1bFMtbGit
6iqudnHQPfcBtOVcy77CvDz1oxdhQSouscMsnGiT2EZxzcFJPgTW9BELicezQccJ84dKfPU6SDle
i2Qar56SzvaPL+L/EFDbDNX61w+GJoek3bU0SxoOUvU/P5hVTFXqRV1/CQ0z3w0Q4uiUY5Bo7D3W
u+JUum5EdaBLdkUjgnVHpHVqhlG/VJH1S0VzReG+vwKAHEFs0m81O3QXknDp3KSVrw1N9+jGkbXG
pL40tUKCMhlkZ6QeP/t0iNGbF7fS7fQXNy+btc6iQwWv6o+xBE/saMVvRVZ9pLtsrCYGo4iiHg5h
XyRHsxuSY6palKNu62L5S0PfGfXgaEbDYyCE3LRBb752NKsoUljRMfJpI4SHgmTo2ZkrE3YI7c8Q
v9N/OacO1+q/nVPHBVWONNXV5L9K79noIwnUS11CRlNs+y6Kt17PFJxQueFLH2pru5pZjWeLg41F
DL4v+VDl8BMsc7uLvdo4tgqfOfqIa9935l6VqoNt2iOASHbN2NjPaObSm44O6x6Xeh6EqiYgps1U
/9BnzkAZvS+ORC9+aEkq5wPjNgo4di9p2YSI2pPnMYsWBEQaxhCfK33lGnl5sUY9IkgNmsXlyXyh
UmZXuBkbretVsql10EOTMegvpsu59GYGBTn524SghkL/sFF2FZ1TvbxOqBjcCl9oPM1qHxn2LY3l
jJ5R5W+GutR2V5+w0tNUYJzAPx56D4PuNAFb+s/XuP7vN69rUfLmKsdxwUC65R744+YltQsHyrTt
pbB/pOFcHiWT3Th1idg3DNSguGUgsrZs5zz2dPZBtvpOABOHaRIwaRMsYPalAwVyinEUmZHYebhB
61pjHvp/At0z7vCfLhtXd10dBStQTaYg0Nr858O0adRYVRsWF80Q7QMYunPh5LZvRwPCicnx/svb
3Z0RfzgntOX9PIbfuZZ0ENrJf7n1MXxNM5FaeaGzqEdXoVNVxUAlBLNu9Ea3LpNKCz9G3P5cc0Ot
NKvdoJIpjx49sLCztJt7Q4YZvilTyw809VnOSC/p1makzW8l2FmM2gseNtAKH/Kpey7RR20rg3ES
dGmc8385f8sB//MH4l4zbMPCT+wsu8k/n0CkBXEUFnlMUmt+uFkUHV3G+a1GqTcsV2G9DqnR+65r
937bV+JkshIdm7kz0KDWtzg2UOkuItxljo45sRq2lf54f0gt7xe8dAgQMbcgg/kgJDBT7YjbXq3b
qCFubVjZdT6dW8zDlo7UUjIdHmoJXjjOe52AxYT9tLSUMLtmFxw12Ngh6b57OTC+KGJORxBd9KSD
qa0QqG1yBYtvblkCKiTF1QCcF1DHWUCx0pUHGFQ3RkKtCsF72/1WrRZdRKPBaFxqrHg29ZOUZNHV
lM770MnooZUFBDhLFYwO/k/Xrf0vUwq4kPDisz3ieDeoh1nL/ffH/aU5nV3YdiDOE7q8YDFDC3t4
kjZjyiLBwtsntIsaSbkkmn6mukx+mRSNyEKGzzp19XWTUoSLRKId0kH0O2Ugm04m8oN4eW7frkdT
TD8p+1ys1DyMhpN8JCWy/lxO0TWNpumxzvJ01dgZK1HhWJ+WHlCZrm5WLRH7NfT9QStjuq6nRxSg
w2lOGVFiWx69zUJ/BtdpbSejBm09yx5KilbsYYvU28IarX1cQNrAaY5+P659yymyS2irVR803/sU
jiNKs+bNcp8aox3fZWsrbIn+fz7BTBz+t0t7mS9tkpkT61jsKoxC/fMUO42MNUTONAIAjq5rHfqy
Jzv9iHNRY7hQrO+y2ZH7+y/uD6MMAgHYmuc0QoCB+8ff6IH4quaq+eNHfzzFdhMd5NXyh/94NeQR
1LrdiWbd/XXvvw4yKlbUqf73mbMjUDrG0tpwpYBVXI5SDE0Oijzb/vGH91/89Zb3A4wo3G89y3r7
62fm/Qj+8eYUAPkyArfTDm2kNv/nZ/rHs//+uvoyNQzU0P0Y/vcQ/zjY5Rd/HdP9OX+9aVfl10Tf
6A1tQVtJ7VguT7s/gYEukprN8u/7b+4P0/303//X4pZN60vEHr/TESj6GP5PwgyOsW54e5uGf9tB
J2Dp673R9BNRBVvVd7jNiWPfenv+PWcq3U7qdRLD7x4A5KFLzROp+29tVJRPp/iFAWif2XiHGI4/
cN7ZVPLBjg+uTNfjeOw8rXoNOvdCtWsp7TPzZUYUYcSEq6U9n4tO81FmhbuuyI9s+IiR9KzfYqvx
kf/QEw5A7JKTI2CERQy837gYBiz2aXwaBNt5iK0spnevBqdDRhKDMFTULKHso3ikSWGA9VpJbXwe
Fi9D1/MaMcgt5D6/iM7mNRwi08/jBwSQ63YwnPdWGhcn/lkn/aVP3eQcm/eRhmqbOs2j3hvXLvQm
n5ldLqAq9AS5o6aN24ldzm2wKTwZ72hA3iKzY0NyUNHI/sPKPmTeIDlYxFYxYmLbbC0KrhEMMwt9
AXRyjgqpVA50vxINQvS0YvxD7fhtHHkrz9K/zeMsqNxQr3IvYdhGRxo3wAFhsUvb6/aN0/ht0Rgn
e2GRZGX6LQ00oJYgWvRs/JnY1bNhNd2mdIxbEjZnUDkSbmh+m0OLE9xWmJtaqkxw7YqA6muFbw55
WKlBCun6L5cScJMViPGoG/hjWZtX0/pIVYVBuDJ3qMjEOmKkgGzRUQqn2DHZScezz8qob9gv40NT
7UUN7zJynAd27GPaiQaLShZvE1QSdooAsGcI65yMX3Gd3XK3EGdDskqWlonbb9yGuqCO7GKQxOSW
rAsJewHmY47mBnGYfRgjPDboieMmVNSYAHIxauNU28x7m/rgAPkdIlVacKbVjDx0TIyV0UbhZu5g
6xs5S3HqvupIZFezASwEpFSejRSaDZpO7ly6nHyN1L83Do0r6GcPYlrPxvjbHdKHbHyz7OSnU3bb
cmx637aSW4G360Tf8aHUUiBiQ00pbej8xOh/ME/ulAGKXov4ptjnV32qn4o6fcYIIROK4rFFG1Ef
JgOkz54xWEeV2W9AZOrrQDMT7B2zJtv+samdZqPI9OjwPEeIaxE0O44fNtVF2EYHmpWicYyL6eyG
3ravrfDBC3QfKPiL2Vc7TcY4D5iQSPkLQYyKM7TMYwHK2GJpTebs52xRZjQqNeCxXc+VFi4wb5uo
u790uUKyOWinEFtG1TAyQJuci20gyXUAMusyQoOeSry+TA4pEED0IryyYFEJa9O3qRMpmR2GmgI+
1RRMBfZK7SFHJ762XDR1sRM+4aoYubUS+KqfOSSYDZJQroNRbsnW1YM2oYlx4Oj3L26SXfGg+RoL
Ip5IkNjz0kls0dT79phcuhZ1SN5hXUvs9qVedPj6rJ+EWyL4cbmVx6Laz8SXSEzLV4KtbZJ4rwNT
KrYoM0+61uYHZdTfuYZQNxYSEX2KMcPOUcfUAx7fuba/C8n5G7H1+WhhGFZZxrSaujsk/SSdErtn
lusr5gE+M7sJnRcztva9hsbfEDXWUGTwA1MVGAPZFjR93SPp0A+boRHM/kIGZDuI56V4EzG+uskJ
33vX2pGKjetqZiIk1VQ7Ts6YE4d1HyJjnYBZJSW9L22CumoXrJMZWdGcWMlTJmO/N6b2sdUSuqfW
oUMQwhdgNjvHoV5dBQx1CZTnbeelGqfA/XYq/QBujcDEWLeOAxROvUdtehjpmK8a11omNeJb8jp1
mezHEt/bgSoekxErqscLyAuJ3pOaDembE0mjyr1jMyF89TwXvWtGETzTzJ2ldyu3rpmDxqRCaRzz
CiuSsp9jLQP7mGI9apB4WgHaCaPJn4sgIwJVFELJi/aIOIqdbn90Xn9C0oibozBfbEOe3IBveFbR
QfaRZL4uivI2np+N2oVIpxh6YJT6uO3NT26wfpd18WvKwkkptjXw6dY7dLnHOY1B0Q4WppI0RMsP
r9djwNdEe5JZfvyzcau3OtVudPLm7wUESezCQN28hFaj6Xxr6hEImPKrnLJ3YHRb12WMYsm83y7H
YgFnLd0OKWIDCzbRuFDJAzFOjBOHy4yn+TCg42ZQofmso8+lgFOyAhgAdqEdv3QCXUatC+yfol7o
ft5RBZW9ozDx6Cbjc9IjpCijs9YHv7oi/aUjBWeYysjUDOjZuj5+A/uKuzqCHxvT4AVTEQFfH7tz
jQYE6TJymJBZJ8ou3p0G99nMRY5cfyH+kzVFdn2I8lPrNVsWmLgyrS9mROynKdC/GbbofQT7w7EP
PXGBsqat78+4P9z/mc5FeGVW20g3fu79+58tfw+Lyv6SIe/NCBIa5oxhpb+euTt8aMkLAyt+31+j
HaazKPvuvWY/3Vq5ZjwMniuuk0CEPC+vUcinPs/UDxB28aa09ejCAIr2lIEQ3jCTW3zv88a/vxZW
GYRE7OFPhhjLA6lYvutycIxJRNUff8GnK6rmp5HrR5iE6puwdHAehihPlF2Gs9CiceNpXf6BSH17
fyqnHjEeFufnJOonsrchPURYWZ4ahs+u/nq1/pxgJPsyXDFQ20ZmpRVSPchIwFen1PIaVN43e3lf
Ks5nplBH3yZaWD42u+g0dMo+h+nSR7W86WMOM3/QnfrnyDAhdPd190zIc2SibOpPyH33fa/j/8aj
s7o/TbPeTdpnP+iQaGszLprrFI76g90qGM1aE7+5hny7P9OegSDmkfFOf2X0Y4xEx1y04SXapAKO
Nq0o8VHQRC0pf/+UIRJHzTGTZ6wKAvsczk8XpeSTVRs6Iic+C2NgF4Rm+2MsPQuRrYyunVt6Dw7o
pW0Pb5UMXr7cT5Ce1Y9sV/V7ZrcmrU8upjqtm4vtorwtNaP5LEsGDi6vir6wQ0Bb2rcqDbK9U1o9
sMa4vjG8fJGI8RRQSajaZfCJu90D5iZAREPlPAqRCb9GvPkWeNHz/alhF96GZCkb0AfzG5Qwx5zr
7tKYuSBU66xPReflrxMpxbAq5qK/0Shv9zKMqr0+KO0GPwWm0/LGQ49BDTQrUwt4DbvF5tTpU3VC
aGZd1DROWCHy8muw3gWkt88+YFpB3TcaLaRSXQyqg389oWCkpAn1M4kZay9EE5x6wXTYiWOkrW8W
X15Jfjmg53AiBHyMJzhPKJnOfakj4Vregk4SBuEvzVk0J1LN58Bx2/PQOfmmTib3hwRKfz+UpqO6
qlzvLFUDxrxiYHNeyv+h7DyWJFe2K/srNM7xGlq0NTkIHZEZqUVlTWBZ4kFLh/76Xu5Zt6KYfdkk
JzCoQGgAfs7ea3NNFlZ+HQ4HtRe3fM6a5g2BSeSNXasd9CD132ftQb0el3CbdTkn+g26mk4CiazN
uCziXaqKPl4QFtB1hRvjZq6NFGmTF2zKzvFxZhCTK18KdQhIOH7R3HLydK5iaUTD7d19xan28a6d
gA4Zg07jNmc4TVamV2/xloRvMb9KdQwB0XLNBxTfRb5TXBXy1CQH929uUrErz7J0fD0mwoC7LLL8
05Lr5na28/itnPudei+h5UMrqNxDkmoJY4MGznZSQsWgN/olRXmhjtNpcA0az83uybRt4ILZeDNc
Lf0yROVRHSeeKCXEaTvdC1MjntVfmp0Dt+KV2wNMCXyLxN1CQecvcY8JyT5ieph2aYVlzfSql8qI
1ojxp/fERzcDEh8Il1OZD06jfx+1DBmn5YM7Ct3w1o+529djShqefADGtmvqktiZaC0fCPnqaICa
41dDXKkHmpDjth11jRPX83xrEeW4c/3yWW2sK/yYyVyT+klezc1UO8XHUdNseSBWun9KW+EenSa3
t1WWzO/uyM0N+c7dhD+r1+PqGOQ6ZkUKfOrl6243rilrWWdY7BNUIbS56mUOAwnRDgL9XljWKal8
smzkyy9jYLqiG9/queLuBGzeAbWj+bJ49kG9xAqF42aMZoNud2LdORGgTPVIep208b3cv0eQbV4N
M+fqjw2I/c28j7/4U0evEvvJXg/c7AvqbHgafJbDFM8bf0koHOhteN/NJaHoLoM0zRfBXV0a3aoR
jXFXi8S6XjpUFOq9T3V8pMyzvFSlw/jMIG8onYLlrUZRbvTzckebAyKYHQK3qFvzlKR28dj72tvH
qzL5oYUwNG8hvNlnX5O2KPkJCOR3WeSVz8NCaA14Xsa4U5+9d1Dd5Kvtl9HZNiJxjjH+rlVlhtSI
zerh49MRRJq0hD5wLg/REsYCCaY8amv0zyOF0UfPGPPTZCFJU2+CvFeTC/1XaFc9OLGSn8xUuc9+
mzA85QvWDJnRK39ifTSGt+pnN/sMDc10r5vx92ng0h0Z2URcsNluLW4JutAnLLrOcRH1eNfa1P2q
GWl9KCynOVcxyFqjtEjqsCvvXAMO3vnevHAmHLiq9g8B7epj6oE5G3UGq2CL9nhu4lUb9PmaOz//
lkyth5km/rkKECf7dbAvGcFyifnmzpl2ZyY2CU8jLvhBEAIXTO4MkU376vk17RkjgQY8+tVz5QfH
JB2nVRE2Flph/9CWjAETr/NwHTCqjmzSvvBVben0D49abpNyZRywLDgvvRlH+DuG4dC7nbmLPf6j
RF8D7AA+Cjcma67ChnhiNYkQz8PNDzL5pZUnz09wjavZyYEp2IPig4AQ730Srk6X9Z/3UzurCdqg
8vSx2NvxPiqxU8kjqwOo9US28xxq9rKS03iwrjzHXvW2ohLakBCzAUqhjddx0MiwXXwxnzlWRQIm
yRNDBs3DwzOKrsdYx1qHDd/vXpL4C4I2SAgexu0WMf1JSOpnIydZr3OvWyMIngn6ORn0+U8jKMlD
q2sbx5d+QT6iXY5zvAMGogVGd0IuAwfKrpAB9jBZ6DwCsR5uPWS4HzsMkpWaSXRqISdqLrvSKU4d
rMl8RF6JBY3OfKf/rDSNNxRLcKKazFhkFyfAZIc6cReMpEz3kICIyv6C/Ka6AqWdEUECShrHn+00
t4VnXXtRK/ZCfjz8ywSiuTGF4YNW2tUYMKTN8KzeHNXR+oRgHJmqLDkChu3sb1nHUTVGKrvSS56N
AfSGEN2TnsYoWjIeAA6czwpWF0DHzrhODOjRap3aWuLXB9ZZb2IAsRsQi+tYJnWVJQ4fRuJ1B9dN
vrDYSoNNVTOKq0D85qsl1SK+tD23Y08iY7UltLu4CIdtZQ43dppg8WFo6QXWVsWf+z4EEpWGDqy6
JewSjXDo9qjaM+wXVK+clXqej6M7yAVxfPG8RUJaTzoheYnt7miEKRF4YXaAK1tuI05VtFj0XDK/
cSE5lBzSBH2bs5Bo45LEtB669r63y36vxzRS0z6f9qbwrl1tRhmSZMDH6ULTEEHHtlva8SWxE3LJ
4PFUURBA2FzbknsbS5gsfrcWANBEEXLA6+r4E74r2dur64rzb2rOMqDIPWlT+H0U4kfqIQn0e/LQ
u8a6sYey3reVS7YF2nNzGl8G+RfS5T9SSBKxmmvpQVDiB5Cz62J72HaZuxzK1npZksA9h/m16/fe
nVY1MUiVnPvDtPaPPQ89i3EY1rkI7F3bAOdIU8fepl6SbrAYAgDwwLT0Lkz2EI86Vq15D8om2FqD
0d+QrpEeo2V46ZxeSs+s/Ioo0vphmRuiTmEYnZFLWzuZDYOnM3bWNCG9Hc5s6zQg5D+FE1D/eeLe
YgoZGnNpWAezZu1RE5S3fk+aWkOBOAIqotcI3/T5KbLH8C6rgpRgvLzaQjhfHrSSKiPPg+amp2ab
xWlyMmY6HKmDvjIfDQMOlkw0sYPz3NXezlU0FYWf7Jsq32OVv0olbFVNiglNpCCjYq7Ma1+ewOKU
091lkqHUxN4DlkT3tO9RljzrgY9kEYrjSav6FzfWMANPNBsoiHgyKQRXC0YD0CH4t3fzZN7FlklM
hnAYgvsp9BUGOtuGO3/+1wNu1Bh252Aa7X600I/L5PfLpHLRCCykday0ovoWxkUABwzvRExignr9
o+AfQIQRCsMaIZlKvlATSk79KfFeAlyLR8Ef9NR16W1S5s5OBWCoVaVJFIaaGwDb0lVwXhaJAMoR
B+bYwS1xSuQE6LZGAu5E6h09cao1d9CpMDnbETlifZhSDhYxhgz1O4cdI6FommSDORqqz2jRj6Qw
zldOMZFBVwWYCiDoeR6XURXjoSZqUUfDkqNQYItO+dyVwKNRvhM1KSzN2YRlKYtdYI8WOamjAcd+
CSnIADWOcL26qQb9ScWjxCEvQU183fs1pxJU1DoOZq3Khl5+loLZ7WRmipqzf0eoXDboQNaKFKBv
JONT1ARiF9eVpniObBMmuCTpqUnRFOJE9PKvRbXOzwjAQltrI3OUKD6LdL2YQLlV7HuYhi33uY9w
8YULhm5fPjQzOZXERKOunQJsCf6L6bgMjCSNur4yAh/Ax1TgeaPrRmnU59xu6hL1RAvU3C1j9WIP
C4UaW79HpG1xLwHOZjQwCncz54tI9mC1rkPuQOSPSpFRE5e7dehFZFerd94XGU7zPKBKKX8V6p1k
Lf+hkOG6Tt4MfiUgfdm73juESaIWbGZjPMAdA6ouT1s9/04YQS4eDj28o7xGLuti5VtiXydyIu3p
hNAF11wwAqNbAv2U4sg4ZjBsGSJx0i48/mqmzOT6WCbwehWFfX5EzYolgKoaECiLFI+gxqsLQkia
DqgV8GPvTSsnsCAqd7iYn3KJgZ7lf0WdDtTcp3WR25+Iu2nouPK76DsSJmrUBucUTeI2j1tJLMnK
a3qF4OUMH+No7PuoBgmv9gq9o7vLYMysgECUxG/pU+rfTq656xnmvtODKTZFgFw0yLqFbyMc4UBq
YIFC49yDjqYEHLHeig6uDGq0UPGcgDbukiluvgaFeU5osT4VTjtd+WjnN9lj7ATTQymW4AYkqwTS
DXDYaAhaMb0lm5Y43BBDkD8azbdjU8Mx7zQYzL5rUiAMiNMT5kibBvMEtVjTuTacal9kbnxXjFnh
c/deAC7BuLatCcf2Js+5QfEy3oPh1rcTOdQgvEZwFI7DMMrQw0Pszjtz0cq7oi2pErvWXeg3xKgF
tG5aUm89ii9fjIAEFmD8nK3BhK+dDJ0q1iRsW7NV7Vwzz6498IJ0Z3xiz4soeMqH9Eerh/VZLVGL
5xYQggZKUuJBRODYrxMGTaLCjK+9TUyZZRuoL8wieZ3QQKv1Xj3QRTBj4+haWfvSFu2+qlLnIRir
t3YmuTDILGpKTecezBkBjLk4T7XutK82ff5jnRj5po9K8VoZ5LZPUUlTSG71US9jrsF8WMPWJqMG
Y1FuxBpGC67N3jC3r54bAn8Lgm8NrE7unhZyNKtMegJjSjmQHsfpobvJsDPcqoklkH4i+g2OaZOh
lKgr473TWsQDhfMU9WHPwIAbD+Hk8x3ILOq/wUuDoPTFmkVywJRzppHSb7UqNu8iOTdD1SQLZKoO
rY1PnFZ9dhKZPd/HeautwWHN63mZKwwbQ8dHjQtlylPSMVJij4x6CU/ewhkox/Fy1GPHPIgy/1m0
GLr7sq5fAoDZ6yIRFNvsRduYFqIz37cHQNpzB98sS74N0WOQDYeotvSXyU9OgtjWdUqK/RNK6vxY
TgNaWueRerIOhURzeBEelxEDOkVgiwXZ30TwUJ5DIszycJWnGZfCoBP3bVP0VxNeVCJe4MUJgZRo
a4j+OLZN/dLS4IBwmN/KKNrInqwbSBjQmk3zKSEc8sklDgSAImbajgyUqRe3Je/C9ebi0Fldea3+
6YnrW1dJiRmGVtfMY/jWuNSVD3mZ92fLbM9qCZ8ph9YbOjdes9IsCENWuMS3B23K7Vfs/vt2qYpv
I9nE63BII2xN01sz1aR22DSXweYSUus75r0jJ/Cirp2UOnqh21DxGPWtTWCLqyDNuzu0T+seaQXm
+xZ0dOjOQHWW+jjEdNtCK9uEFWIRYtaLKzPk3jMcSuuLSbFyFU86IdJG/M3Hn6FBR6Cv3b+hu3IB
Kgmwn0FUPQUBZQu38b9GspRAqbK+pkHUA0Uh66TOHJ3Wxzx/93N36y/x8hYEA4qoPC42kW9B5dAr
XHf23D1CE+QM2izJd3z4G7/23J9a2kzZDqJItOf2zD9VdbflRBa/IYCMdoUfF6ex14P7HiPP4kyv
RhBZz42jY76JuBCYsW4+O2Hza1FtpcNJk9ThVrHCnvGIZe+6nmb7i22RQdKEEZIVuUgk5pehxSKX
muM/haMvN0MMOWMI8tsZMcAV3hVucG0qwI5bZLdULYs16ar0SpOZugnlXd39HhS075F4xE82uZB7
uiTzIdJ972ExdNmGqcg3s5bxqdzjJ7X/qYPAgtCXv5Yl6cSIdwoA69wlJQGUqKLFq1HMWfplTNod
2sT02U6mNz2rUmgnmf9uCmI2fLP5OQLpGbMQbM5SHSj+kK4rJIWudjgtVzklUjhs2DAjoI3YvZ8A
3RC6yR3BXgMxRoqYZmwtDC23SW685Um0HO1FdGd78TaGm9YvNWf2IrWfB9cdHwv+86Vld7eJhuVB
m+Fz8iOy+Tb8Cu9jVmx60XcnItGdq3roHqsmf8Iz0W1Jjf6amxUmFziXLtzZ5AEaj7Fp+0E7REs9
vPKYL1kLO6lr+GO0tIrXDYj59dxR35qBrfMftf3XpZr8lS3WGSb7LxYd/gJhf6MbtwQO7vMo1neN
HfYUTDHKUko6UGZK1g75ewfC43V5fa22Wkd4Ykx+4coKc3FLV5gBI771NQHyHdlXpvfYzgBWRFW6
RArAQ7IdUt26rI9wWNDLtHLnnGZ6/BZHhG9BK/0WG1g1hxQighXN2mbmjPxdTD/saaQHO1r1GXds
BWNiMG5E2r9MhImuANo512kvvrat0T7mGNpPoaxvun7rvPtv+G6iPYBe42k0zPwq6ArjgfjzcsXZ
NOfOt7Sel8V7T0FUa3HVrVzo2dslJFuV3NsSHFBKsuxCYc4H1nPEi+Sv0haPR9T5+Z62CBcxPZqv
kcpQV8D8taf7VZ3tHlSfY2tnIJDxln5x/VC3Vrvzu8pc//oGSUjdWJH55Bawc/wgE+8iSXeokbW9
A6T16FfyU9GtRwgq1lHP8voKz4h9NAwBucWZHuJl0m4MAm/VkuMOIQ3WVJxF2SEBWeCo0NzaOF5i
/ciW6kfrGPau4NvfRiKZGEZ47yOS2GWVcSsG/y5ubrqORgZBjM9iQnhh+In9FgzPZZzO1y7wQASV
Qjtbul1czbOQUiL9ShTLX5O22nta/5NOxt2YhggLNdz5Q7JMV/hornOgRc8JZpsrDfkcHuo0uJ2z
PrjlXzkj/jbIekaz9RN7F56Y2F4OtKnSx7w4tq3wT60EyEa69iisiF+hEFRIXXO5qcrsjIuu53qH
kX4Ju3gHX3rZmTE8AjWYFkXfXYW5eRxHETzmhoYAJknu+gLZw+QG4oZTlFf5N/nIsKqW7xD9k3Zu
Qm6wmnGbjs+FPvdnihf+jei8gnHF4Ly0cbwvAsKBptAgKGu0a2ipgpTcksd2ThOcONxzpo+vJFX3
L+YUWZCDyu0UNvWb7Dy+J2BHN3aKuWQWWKqdggYC7wbaZj0OZJsnGPjGuds7dfmdCu8tPCbzHoez
v8soj21qker73neIA4WMvOpccSrtRrzA6TolURGvC/k3GUQJNCJppvtsdr7pdeHKIfx4j8SeFCBu
7Qk9NkhBrMS+GyjwkqvyHFlguHJ0rN9DeUepTQcMRSSBJ/a68u8tq4H4OAzDN58Li9sHRJbHWY48
yEikRZT+fQi001z6Zy1MtxjuEy51IRWlBR8scHo4PCXcPEdYj7ZHl8UFqXtLTiwp5IiwD1Ewhbuc
3gctfPFejDSB+rb4JzUaumqGV1yP0OVPpps8NH6dbHI7rQ6OP5DpC8sE75MD9KcAe9pbeNM0Pa8O
wjcMPvseuRj0o0W6d60D3KBN7VX5q1PqlFio15cdpCKKucE3nYuFHkfFY+2lt60n9I09uMFtYlrd
vvbi4WqukoiwucjdGxX9VLOnl+UOb0XVRDRvZRiSZ+xF0HENS6IvTuSNvOAQ1TdmOqMWZ4kuzXUc
J8AGhvLOTJ0etlpG/8lgKMTb5kVZz1EHWwLS232dZrC8EeBuKWAZD0WT6g/8gVtIgR2dUdtm4Ge3
10oqDpi83WqJyDbuMhicV2JSrmt92HP9QBbVmy2ona69qhOu8lU7HyME+HvuOEKsaWDu9BJKHgDC
9qr1p/aKsfIN6LcjyVnj89Tm5ybrrSP3JuWmtE3KfGlsXXGbxdVNvMUdKZZT7zTk/GrnnCTkGz/L
O65wdnym8gVYI9chFeT53i46cQVC42johXYXRgB9poG/ck417LXN6FGW/Qs5Sgmpdzedb+U3oD8M
MtvjO7WqyAzktIW5Nut8vqnN7ClKdO9pABaLvDR4HZLWvQfcO0z7idLJQ5rA4CV7ytwPU4XV0ZYM
H+oknnHo4oo/TA0E1WrLfaRxq1M4e5N2xVfLpeObVs5Xx+2bh7TmbC9A433TG2NtVVH0mM0eMIQO
G02UfE37Idg1jgvCI+qm1w5dUlrCoSoAKRw1MtwfM4cfLO2Pgx9Ewl1VTkTpr7Aa1C7lI58GRakW
SjlKmFU0f+uwvBe69XWKDIADUxgexiWYTqAirkkKLW6r1vegr1Xte4eseNAzoq4zz7zq4wm34sAn
kc799IrxZCG4NEppMHnTK/csCCnD9qG3JY0iyu4ZQ5SbkVzwLQFc7cGhgCFrB9FZTZKJQCGnNMDv
RN26tTvvSU0ySrszbuoROs7rWCCGatIoBYof420hDVwfNf0Uxn1+FiGXY7tEAQNqIDuAGtBPWTia
GzLb6q9Uqu46K/yiOdqBsfjArRWngrSXAaKgR27Kr+bM6S7towQ5FVmJgnYOgpRcQ7Y14LKVAe8a
bZ+nbqFREzASGBoQJrpt3IQ4banY24zVwaJpQUYCNdXaNEK6DVPkZ5Bp8ynpMSL6dVtfmVrGQCXS
0ZCPkFw7RHtlZxjnWTDMrHKv4d5ES/eIbB1+k4zbpjG/7127O6dDcB25wAjMvkJkVtBwBgBD3Q1t
dlc3xUmn8B0I/mjZYJ1skozOnk+PiiJm8OATaB7k0VdhecFLD0rslHM7gka0Cl+WySl3LwzyS9wt
eXmLwGQ7eOZ4He8NbPS3Udxkz06cbAZDH8+NKbuBhTBu28j2jo1ffjHa2LhFx3JFfmZztHq3fPZK
0p2nJqUh05BwN081xYo0+Tbhz0z3o2+G4I3n8cmEp2u22Q9aWN1ZcyJxzwi4oL8XhCQzapQXiqrC
7JM2Z2+k8aqL0UKb1dOC0DtvXQovOWQVfnxOHvmhIz6IGwwmrsgojoFXwxmE5T5r0wP3QKiiAY6u
isqhPTzqzlPcdcC87OI9MIGtNCaClDZ6rEHOrkFwVW9lHdHA8ZyfFm12twxqbkQd7uKdYA+vLD0V
TmWcKVOBHqfVckaOR250q113ZbMtKUu9eQPCWoAb5E5F4WtHTfhAB49yH8N3as53SYuNqbGKp7Az
+3tL81dOUdKl5z600Fv9vdd89HYaPePe0BG30TU9Or5HyagprBeIkQn8CI3yf+aYL6aLXGDCavw4
FkRdVL74Qfzcs1cj0xn6ZGH4CsGMpra9o64HryaETD/4j4VXn+Os2FK0ck4T0aXpTFhk4nCmW1H0
4O5Nj8DyU9W5nQY9YkwgXl1R2TA+WRXHwie8c6gPTg0IFFTcQw7qe8tlFd5FPVLVRGZ5PZvOd5uS
1rrqtdcCIC/hFM14hyF2ujOcOtoFWADp3PSIiOgmp46P7h/i7AsjvhusSsSGJD02u0D3Vh3CywPd
d4vKR+Rep2Zz6yGB6HwzOo/YtR466hk4GqGZ44tdhAPfnCzAnaVZ3tkFvIfAuX4gSSLeEV+4MTUb
ok2Q0xSZKU6WFFUPvhEHe7yN5gYT9LO55Pz5luKuwZmytaEGIXgxnl0waocoyrhhMCq0DMSC0xVD
jNgm4RawVnSG/vhrIvPxTlm5FAXnqfq9KDT3Sk00AaAzwRdIySUArN4RUGFUzSNif+Pe6+Fl6gnZ
YnWUuwXsl6RBAAHJB3a0DWiG3kHb3adyAgqi0WwUSF7jbjq6qhvDuIpHPXszSqSNZF4D85XB6h13
K5S6rRQVpwb7w4XJaBUpQFmbQA94nURcAhK6TVorX+P26w6DRtlwHrVxL+B2bVsqqRh4Sv9UyowT
g6iH3vX8K0ra/lUgs3lFujRbza1k3IyoriUK81GkT7Y870ZG4u+HYmyfkIYwkBedudY68YMw6vDW
JmFvU49TfXJyxBquL4oDKnWZS4gKpnwXIVGjhLRKMejc344Jf8xQf7aGvjuDAyV8oTG1o2ZED+TQ
eDdT1btPc8f/PcEo9jGuHggCXdORpkaNBq5rvwbNsLxNLmNQB1zaTi0iELl2qwWNOCWClV6V8cmc
DPu2tuYGeelCjoNTf7FEZ92N449xJK5rAWgICQY1UE8J9sxYcpcZwBG558wZnQZkPKAucchge03t
adhlo64fzaS/449GJ9/UB/zz6EXdNvRIhOanGldwtPFEnMahEdsQgg4M99C+mtRkuqHq05w6WqvV
KkbOc0Bve3IzU78pxqTbtGP5Uphjs0ZobL25zXIoFsu9b1yMA1VFZK3lQvKL9NXUp9PD6DXX3B0E
hzHRkdtWWfpMO5CcGykn96325LTcW/ukmj1AUUapTU0vs8hqpBzVpuHKC1O0kFbd78uZzCTIQT9I
bGPIk4ibPB3tFb+L4WhQUDl5/bCySJJ6QDedrsGp2we1iNhr2HhYc++IE7meoHhfVwMZKtAF3CvA
cWfUzNWWSqm7Jm5PP1f6oJ9zOG2rIuWSaFiReJz6t0KD1216QjxW3CJrkflGNoT+nLh8FJFW/ppT
67TBb6EUWHuv05BPYrp6tPLgTBlleFtmSlwEmCBsMtp1ObWBu4rIbdwZaJAwo0Ku86L5K4XRR2ts
p8ekEVDL8gwDgItguR+L9tYhABSkAqTTRQzOs+0j1gTb333hLdEYS9Lqve/8Z2D79wl/9X3sLNQX
9e4OiBWwPB8LFHG+YJKcePK/SZesmXootOMoP+Y6mie9RLxDNS58sgXaaTN2T16cTzeWjtksToR0
DlT5EZNtezJ1IzxlO0Cq43WaDyWIxD5875wUbXztfhlSx4M/7/4AuxRtDUgVZwDw9rYhfeaBEnK9
1pcye0O4+BrRnLwqFw4xMho/uh3yhCrQonvOn8jtoUQjQCWlGKMsoFVQEo9qAv8K+80SeCdzLJrN
4gHuHmsvuVaTpKfB0cTWu6rgxugsDRj8m7oHycwpEhL6XcfZ6wA0j/wQ6q/00wd/GxI4yI9D21Z0
2pBXG7ggkyZFzW4Ue5RYzaoJC5q6A8jPBuEOAzybwnbndXs91ag/2Zqzd+l9HRzKvuuspY3XxAFD
IDqTB/8bHrTgvqPARVqSDwGw8sSWU5q1rhwKysA4HFkebkASrpQz7n99n/73JeZMqBi071U9UyaM
u0+L//6Ed74q/o98zO99/uMj/v2cfG8rUf2z+//utf9Z3bwXP8Xnnf7DkXn2X69OYg7+w8KWW7du
vu9/tvPDT9Hn3V/xbXLP/+7Gf/mpjvJfEBdMy5CBb79dmvIZfj1SvoV/+9ebn+O/nH9Oyffqz/y6
Xw/7i7mgW//QdYqXFtmErmvrGJL/Yi7owT90yvB2QPsZvJnLppJgr/jf/tXy5IN0G58y98G+L23F
ogIryibjHxa+cJoE2InBlNv+/yTBjq7QJz9vgFjdoAdgO47h0tj6FGHXgL2lvFuSDUSAY9S4IaDy
ul/2WT5dp75LQ1klusVmQBwlFSQcbEgvIeqiXUmIHm+IIbAL1AqWc11x+jmJGFGKmkBw5+YKbOJW
K+avhYFcwaqJhgrKRhBGLGdLPxgoJsvZPizbj+1qEXEM8J4sYBSqMlVl5mptNXc0aEYcVn9RTQza
O7+YJ3Xglcek+OFXRMYGUnOhJuSv/LnY0w3dzgZZG6EUoC1SAVOORnGqlPhFzXaLXcPW8eZNJ3vO
aBuZyMbzZVHNSboJPf+FW1SEH5GcWDIC+TJxpGKtt50rxXxRUcFqksjG8cgwcLcQp6JW1aEzrecI
wn+jMlwHFRjsqob1UFUPuSHaHbQFAlvtAenZx6zXE4OXTQ8OYzo+UzE3p8auf03UYpoQjWcQOdxi
6hyvoqTk4i08+gcON1MwR1FXxyH3+yEd83r40RXzndZbIzUVcuVEUJy7uL9tUz3azWLYA4oiAEUO
HmHfd9wZM4iN070RtvrB8IunPjbiVR23N+REOHvsbVtSJyCCrl1ZieHE3V4B/qPYUkQVo0vjPcyy
rWcBkGtHenwWsSUrLaO/WI1Lnljoz3ICwyOpnlHfDe6y53zpGtKFSqBQ6vuLliXZZcL22+7OrkaX
NkSHW2rsuR2A90EpT3d/dlUpQA4k/QkhBLcncg5N1a+5yzqL+qbMh/pri9rnsnh5nFqnByGCAChj
23bucQT+fth/cZjPm9VhIzOG96VmP7ZnOOcRbFye01Ev7rJ8eb7/+bq2JmmagQA6P/lZqEnR6r/m
Pq0biKzda04Aq2r36ak+PoJPH9OnxalMx5XeC7B28rni0UCOJsJTLv8uECx+Tcrfi5mIMTxdltU+
bYkue60eo7Z87KQ2qWUbHtvceYgIzQ7Tz98c9tO6y9PX2HQwpf3NQy77XF4NKKZupXFHjECN1642
/N1+l+NpEWHjbRZcX1ZdHnpZd3lvl3WZMG9bFx3Ex9s1Xe8ZDlC0i2WitFYxqUXF8L2X0RytqWFs
+jxr+miKNFD5aU/mm+k2AkCxERlrlzubtTrG5WifFtWxMi+TcUbyyQL+bKiM5JPDXLRhbqJTlk/9
d49T6z4erPZRL+TjCJfly6M/rauKySRIUkesNRILWYdf7S1BxohKpQo3CRiWfywnOdkca7Xpj1ln
JvAsz+nzrz5vqnvk2cm+kyd1muGcLOaSqLIkgU2u9JBKZ/Shh/xjp0jt+kk6eVmkPIY0L3NuUHo2
pEcy8WW2tpogxeYMbWjIgZdZIL5gg9pPzTlCpntfltWDL4uXw4wJQy21GANUWgUlBlMCPodTUTYE
28s5NXGqYFg3cGlod/7e0Ak88hmRnb3Mi+cM/efk79Z1GeddetS9vA5O8reu5kz5P1VzmYqWV1si
Az+bPRjc7GZkoyWu3eMD8RmWl8nN550/HqfWauqvDhNyl5p5fFBiPzXpB+jlOFKHNSHuzcmVFzc1
SaSKTc2pDQaJotQlqle9nYaj0kmqienpIwGnKR5N4uy+TPKjoolPVriwNPprNLwmX1BpNZDHeSMn
J6fn9HcRBqo5tS6uaCiVCCztxFxOkxdik5GT0uH9loP4kEJmwv2leyTzbDUg8SasgFzWUU6oB+Pc
7l3kvMUIsHQw211kLw9tWNmrOa00BDH8YNT3O8svmagTfjBqZa9+O468CAKDzSn/r0OUIpy9XQzr
yKnJ/ZQfkfpgQts/4OPz9uGi26egDzDgyLnYaX/NAU9k+Npj5yyKkhqEkhyai40igjvA6qRPaLbx
tODAsDHU+nMjDib0Omeyl/GRD6o6OcgcV23teWvHaVEgBW1KebWg15zFOoZ6WREWsq2XI8TeJrjJ
1pPvwV4tcatN2rht5V2dre7eMnk3p5a7y0q1rLaoSanYdjVBYDQjQNp+LF+2/7GTOohaznPN3Zkm
0gT1PAt3hmQ9QruHE/PoGyO5nYj8F8bPnE4sbmw+JlNCWmQ9WgejoBsYOUdTblcTUvB+zQmF6lPL
6pGXfTpNlxA/dczfu1/2ad3GRgymk9kmZftqsoCS4cIvl/mVkWhfy9vdv92O6lFfVfiHNp/2UXv/
N9apXT6eRT0kTMYfURC128vTqbnLWx2mkYQBeg8Qovkg1Kd1ebufFtUbzWjrL/edvCpcJrTYOXP/
XhfJKwgwDHL4unBntaj5Q3VpYZDJ1eyyo5rD6MR17fKYy+aPwxKmSCvq98HVSk/IT/XT06p9/tN1
wG+rtZVbO1eP6CVLH4CaYBvmUJ9n1XKpGb92+rxZOA5f5X++/Y+Dft71j+WP2T+OPZkT/zqtdz8O
/f9sV7suCZU1Yfz44zn+fvbvn+nyorPZeEJLQxia/DD+OMZllz8OoXb6vKxW/vHwj+1/HMqiRyoY
gmHTMf+Y5L8Xiyrd2o1GWqlcdVl/eQDkvXBbL/nXy6rQ7ogLBThAvI+cVVt6yuUfc9XMuJAM5Jlb
1ZOaTDNa60VOstRG+a1m1Uq1Oe9wa8MjZvfLyhipBzmxaMfTy2aEAgyW1Z5/HM4sEXCbY13raI+Z
Vds/nkktp+3yhAo434meIPTt5eFq7o9jXp5dHV1t5ut+wFIABqKYtO3Qmi/qv3L5R6hFG4hJefj4
X6DxAGR+2Usv0KJj0CPVVF7sR+WpitWgeJSD5MsEamC8DgDdYLVrbC5F0tWUVojz1UQbMIdQuJX+
pYVm+1rN/l/2zqO7beTd019lzuxxD3JYzIaZIqlAWZasDU7LdiPnjE8/TxX9NyV13+65+9mUKwEy
JaJQ9Ybn5/2sO3JZRqI7eamJZ8YU27NRbOeuzYyc0PjGct18O4nY8MYNX9nsYEGYSBVwm+7n1Jk/
yJhdpkW1HRP8PJb2CPGxvim6/sUJF9khaiZt02rma0hE1lqerRNuU3gERBk4l8Snk8f3ayFP+HME
k84MMCcoHexDtdMRiCf+pg3JpLANXuZo06NmG5MoiarlYNpPKZ/FssZDY7YbVWXrxXcHq2y6du1u
OZNVENfJ3fXsKk0R8hSbjdawrmzUkbyBmPn/b7B7Z7D7XnR5K8x/QVTkHyxvJtDB/95c95RH7c8f
/+ux/aP92fzlul/2Otv+L8xqBhxU09P5csMgvZjrNEf/L3wK8FEdS4d+YGNI+2WtczDJWdjqbEN3
NZ0rfpnqNPe/PEO3NHBiuoO1Tnf+J6Y68v4/mOrw93N3MnWxSsIog9YsEHHvEHCphi6ENiTWz8oo
TjJqZqxSKP7h7EHDgp0+gCNYZXPtbeWoKiSn5aguQv/kaJqCyv5vr71O/rtrNe+PKCjCVQC74CAL
N01R0Lu2MYZXB0cUn/oQGoQUdelUmqOdtyNOvrk+Xou09N43IzNTDvgcvcozsPOn2dGwPc6qollN
COxwJHS2HGXNZ91pfyQ58sfBOAP9CNeFU8fotw7Tq1VWuFFFjEwwbiwvbtmXq85sooM7+wT2Vf5B
1uzS8w+5H9j14tpOfNLLegSKE7wJa9PxUUWsjThYuRByoNloBElgn9UOsh3a3R1RDOpbmUTxborN
/BjPYXFMRRH6vLNTFdbRpwHZlIUdQTdMSvQY2AhSLXdeMBD9Im5E4pRCdguJokEw9Ru0Sl34Y3UP
stB3b0NRm4koIHAf9nWJ3lVjNF9h8iv3LeQsQjdxzI1oeSBxS+ErCYWDpijhdmiutkPQQZrKwCWU
RJ5tjba91QjIug1KxXzUioic0J5waklFBUo1nEi4fqoy8GCoiVg9si1xc0PupmNbzblT0/bM5wBU
EUEvk32yEM+KcDUFe9m0oVKd/+kieaPU6ncGcl/7YTSIhraibjrIpK9rIftK3RnfDcg+Nt9Pv/7m
rnE7xT3HoiG9qyFYPgLus8h5tQEjmnb4OPLOWPQDXq5YH5COSFpcKpoO5NoZenzwFbzLEV2c3J2L
sz4So2EpSficIKe5GHinHcqc3JWC5APkL5v4q6ylv2sNaLdL37XmGLq+i9PQXmtpHS019La2BLAh
YSzbAwiwbZB5wa7XJiKe5pAsgGaA5DGimzTXPQ7/UXXPYLNqZECz+Afw/3Vbhdlr66NOgTspOlkt
oRVIsJorv538DSwG1CRKP9AIGSKCmS99sSkJ0b0NJwgGqlMXt5MoKocd/+jVJSprDNQEsWo8N4wo
YUtOc1V+d7qRsNGUvPhs4ETtVcqNaOZ5T/ZU4czKjdEVrzyefKDfzRpy+gP5F5oxZ4fZauGJm4mp
HeIcSO6qJdOZTHYSzGTnZTxutDe7ROjLyaxoXYQKxAiiANytpXxX2mw84SgwbjNCz9zYSeev5A/h
Jq+iwM1R/EL0h5iOiRSVZLr3yAC4FLm54orofQ8UrkVRwUrwTaaO6bgcTX3akuoVPRSEXyx0cna/
R0OwG2MCzSxEdp282iZiHZEFq55/sMQ6IpuZXEyubf6Ad/4MaUHIkByRX8lOYW06K143MwpW6tFu
dPtHCMbJnK3oOXO9Ya1afnws5jo7RWClLlP7fIZXmBXP716F9xeA6//KuwzAUt42/+d/a5qgW17B
rqbtQaiGemmbnm3zwlI/A3y1LOpQnXR/JnaU7iNPGPx0kYuoiINaS+ag0DOn+rn9eeq79l+qn69t
pjkh5mI01+Q5qE9dFZwB3I13WRTFTwU8vKzJIPKh0IWClnErC80G3eMrWXLM4U/JrkzmCciqK64Y
ocis5bzrZb+vuPZbOvrEC3nFv/+MKq9PVT7kj5NbQ2LrUTGL9Lo++jZhJpbdln8gx4ZioRF8zTwF
FQ/XzzZB7ZZ/9Ic2CpI/moxEFpT13B1g6eYrLrR9RtT7MLePYzDnqA631jkLu1MwOd3LxOFxN+NR
XGtO273kPVE1Wd2Ed5nVBLs6wAkHPzgjxGcKX3u/mZaZqo7HPid0IEvgZIn+xh1hyGWzvweYnj/P
Yssu+jsvdqBgxvrWz5LwVWvvBsJpXqDWKbu+QxlDdge9uW/jMnoKSE0+tCjdrlBgjl4NPV79y7fP
xbH68dsHOJgVzzRcgx0OX8WPe5s5NtzGVuFUxlqCUgcYy/tYTeZXhHlsdGd19gylb5y72eVVXhDt
kHr2Ugna5jg3k3EOA+V54oElngx5z4kc/WNtqMkxK+tfNdmnuNk9Ho9g96lfzh07G5V4Oe86jLvp
nmQGfuN/czvZpzbxFoAhOYvkiYxdNxzVliyNpCZqKCvm4KW14ztHPNzoS9+z51ef5VQ9JPxBTuW8
9G5q4aTOD3IRBUVXe7YR9F1rpFgh5tEG5J8opoL42D2uvD2P5GYAxQNFlJqamgnR/V34q/Zx9PM8
ZYw2HJ+44uM8YvU0TB6ItLq5px6VaX5feKW2jw27RqD7Q/91buKX6lE20cw5tmPm7zA4T0JL6q+3
k31IYN3pQzru5KXyxrL/82WZp545/Q8rlJs3/pxOX3h5ErUDePrFnqBbRq07vJGRfpqTgFSsOGkB
eaBuS/ZLuWgtrz5rUSZSu/InLR7jO5n89bs1i8wwwuie9D6L72QmmBiTLZ031dPvmf9P14H9fHeX
688L+Amy9fEnyJYY+/jT5UwrT519UgICi7UoPLmoJS9HSy9WmWMGJ9kna9cCWCwDQWoubSxil3l/
NzkUcdb//CRbHwHrJmcnQxyTdN1SdQ9RiE8PctlNhcO31/0BmESzgGFoRLPK8wfCKWgUKV9kI0l2
g1UqX0o0HR/h7vSZc/DRIz/Zds1+4ncTzVH2E/HgX0Y94mIfPMSHVFYqa670I+SwYNeUKqBYUTNE
n6zJvutoUfqI5vyeJ2sDMnpaPhP343jsXk0d7byqJmt2Dn4VcqDovJHjxH/65BT8zuxrxEBJsi6m
cHEdQWW/biNny4leMnmLf/4dOx+1D+Tv2IAnD8YNTrU4WH5cLMcwUvSwNpQfUaw+tnPtPrhOHJ+a
BJVguWqy7freEUr0wPYyIo3hP/0u/c3v/n6OhmVR6ZPYpn0fnch7N1/2k1byPfX/iGrv7LXpTJq9
m2lH//ejfKmJPnUmFiTG57PwwkZlolgg5LAs5BMta3IiOxDIpOTFCSkh1oXLzV0Nfw+pfOpKKTh4
VGlCFEbv5aink8ybFYYKjcyIVrIJUzDFwoxighgEUms9Gj6kgmjMikNkvc4oLbn+ZB3Sqm3uBuxu
yzZKsu8Vf6LYt8fXjKPI+jrDtn741k3Tu/beEQparWbzxbu2S+Nfdlz2X/+KDodD09VJ0Hd1zvQf
/4oBlA5FHUPjh5Uj4YqtWjtKorws7CbityirKEKyOyyDtdFGyPGIebKrynm80qg31nNkmXBUEvM2
IbAmNsLmZGInuyXv/Fd/RJjP2ps0c/lpQF414q5rayTe2g6x730xRwKej6DoKtKzl2qMtL1VWM1d
I1KaDVET/YVpT7vLXKyYpLh2CQIPvf4064V37zjRoR5K48lAkfhejMHzezfWiJZpDl+KIp2g9ijV
vhkQh5e1eJh+1dLftevotRYMDvokelNv//kJc/+yilm6bbqWhbKbzVIm4sDem1paO1LjKcn97yJd
RNMcG5fpXHFmUTm4kCGWHWQTGQ/wj3U8r4qZrfFCDn+aGLshXrLLdDlpFPeQM6/T5S1lU97SLa07
eHbZJorb6TYyISEv8LN3t+VB9syDMd0mstspY38TDCo5UjyC+uI6jh0L+KyDnOWsRdPtZfjXXTTO
1Yu6RvmiCNZl7cL27pWuPmqkHBMnL6qyQHrbP2TBWjZU/KHHd5Ov0yYxEqqudwCjFZUlt5Ndlypi
XCysjuFv/CYtSNnMp03JLmYBQqE4yT5ZWJy1CKIWc9wBAVwVPoAdtuGvvuvEEJmxyx1kn1da3sWE
+iHk8cNxyPjLN8BwHdcmcM9VPeyBn+PiQif0YRao9Y+kzefGXDsl8RvhRKqXW92jxdnvZevS5QDJ
XBAEPa3ALHrL9NIWs+U4nNbpZnDq/ZS75JRmodXjdije3UYOyLmRjbJEWwjlsrIGWl3MyjfEi85F
CVR+gYWMABf+DVD80/PqdfDLAHRxrj6qpMiS/qD4aJuqMfHcebV37dBA4TPR19oQ149IAMbogIbB
q7hjmDjAt+qj6QfJ2TXCemsqpUG+VJV9N1V1W6Fj/BL1mU86Hkl9Wmr793JGWtsDodQxiZhy0RLr
02h26hHHAovWUE3lwjKCdCOT9OTIdWKhdyIVuM+XqDw1D95YXAJzzcoLH/UBo3vkuWjVi2Dd3zNg
GicrbfTPlTAgWHOYw8H3oxVSefWD7ItSJ9tUHpt/R5ocgt/tnKP6g5wo+xQvJt1Ai5sHOXC9VyYt
F8SULbRGaW/MKiRfxs1vu2DEICJqDtmDtyUyHAeNXKJP/XKGHBRXyqnXiyxxZS2u/H1bOUP2y2lo
kl5uK7s+Xf7xto1X/MumTTM/Hf4dQkVUk+MX53++oLA0P653gTfHlle2ylvSJGu4/xyLldqtVlrR
jbC7ebNc3yUu2gq3LplqvFwiEpMMfMNUgV5Wq2Sef82XffLKmazo2/47XyRx1+u9Pt7/8kOj2PnT
YclLxqx5yETRO+dQNav7y85PbP84gl97AjdL7sv4aAIvHFmFHhLI8o+eAjSoMQtzG/ie9ZjPdnwg
H7Iih5TRURutR3GBSSzA5QIsrlxAvmzaNPlW7lDJoEO/BErBTjaDrOrAamrFTubRE532a1Ra3q+j
0rYuR1Ux+dO1GqrFT0U2ZPu5HP/0Jz27hzuQXwol6H/MZaLtZZccJCmw38d6/WemNfk9+NZ5NXq6
wSfJirwDigY8Tuxq4r5JlpM+WXfVpHYHqGDl2mp88uxA0dV+aLzMMwIIQVVs/bELV6wt4WNfGeEj
KMs12WLKnewagbqwySrD1WDFLHHdoK+9toN2pET90tIKjwhzz71zRK20gmCBNSXdXwfGxDNPaFAs
5bRrv7xJ1+bEJInr5QC2wnlBggCbDfJI5kNfwyO0EvbkcVncq4r9vZ2c8WXqC2gpmtA9KMvpxe+K
O7tzh3MShv/2HFjivc7+IihyoZYngrA1F9eOrWqGZVs8DR+fA4cAlqrP+/KVVLV+mU2NDXcRjPTC
iDTKS932LevQO8KPG9rm0pJDlwly6FLUVrmNB6IGMNpUpBnl6eUYVIqm24bpWn5ViIBAvElp0rX8
Itk9fk05GvdZ8eBxwJB216uBFlzGU+100f7afzXhDv8ZlPOlLfc6zVOHp3huzgUyvQTiRk8JuapO
n80vqMpl+5DwHVbmenrx4NsvPPamt4k3XKYps9OfcC3rS7lhx7KtbnxLiy7netkni4th4OMp4TpZ
Hh+uR4NPzeudXXHnTzclyeLYGuCvYPfcSntKFg0PmpIMzwjpoRoEyuaIAKZ3VIIpRE4ozl4ao76N
Go6XeNTZ2OZBG5x9Y4CXWLbVnUk67uOgqze6+NBGY2W7Zqo5rYqmnKbjgjmWWg9GzJ8qtuNjdg8a
Ibtnb5jfB1P21JejSoxVQXq7YZfjzsh4NuUUWbRicmgXT91QqDfX/utceU/QhdxAsYrL/WKkWJcE
qtVLHq7kzA4aSn9jkS7vWfFZFqCoXufMnA6y5Q+ae+8nL7IhrwkdX98bLUyxa9+n+4w5Ql3/vG+2
hLfz0wNEdgJvE5wjhtg8f7IiJ2PSZAjQlq9tqGc37J7DS+ohDpZsmZQecOfGyhtQBuQj/t2wHGhL
61tD1teBpID+sfXuOoCFZ9lIIGSsdN8lrF6MkYOjnVR/PBcWMLplkqg/q8IJjn3tWrtJs6KlP+Jr
R40COXKjKovVAF1jV8Xdc5RnI6AHFFOIAfPuLHPQUAOejWc3N+Mb2WeLZQ6VLM63frWVrXky0V7z
yflbDYiGnaeiaMwFmWjmgxvOa/mfynRWTBXq2XqO1f7RL7rwAQPc0i6C4VHOgJaP+QApjr1sgtZ2
bwbxgpJNzRDqvEk0bFNzBj9kknxluNOtTZTy7Vy1nAa0ECGbAB3IZeh2ub2SQ0DvX73SNXfk/xIs
FQThDqpjj/DNqJ1DB+ncmZfSOUigB5HRqp1j0Vf4rn5SqlGDEJBo3o1uRpgA0/DeCnWOe6JAbLi5
k/3YGe5la45U8HWxd3DtxLmfSQKXS0dTBPOmJxV9q9VDcOja2N6Huf/QpmNzkq62Vs+RDPAEXtbo
wkdZkE3ykCROc5Kt6wzpqpNX/b6HnBEFqEwbPPGL67ooFztda8JT6//41C2bTq+HJ16xsnFdMuX6
KMf87sd1sZS1yjz1jVvbt+L5Lt0YhB6WohuPzp0dWwMyZAVGfjcd2aeQmD6qVvy1A526yNqq+KPK
2nty9P0/7fatzycb661WrsHV6D+aVnvNoYd9CxI7WObs029KnZ2pLtItgcE7p9iBzAyPt9jnWvLg
ov0xr0LRJwdy99EOs+iuVxVwgfYYICDU68H2uqUY83RDDPCJb8ED+H7z++8KzKhLDwyD61CrOXdK
2CcHW03dE7BRaDlDzZaosxQkcESnp+F5XlVocWzywYkAj1vWTamO0SLsWji4jWkFK0VNvI308LL6
1A/xdJcq7rbC+Xa8rn8Ov41NNLMmXJa+vjm3oausHQ338BAl6Rfmv2i+2b11CHsveo0zimV6EFDV
0lhXNUcfKBwLOaMgPHbV1nVyyjqEuWzfZCGoHH2vuAUvXdeDLJXlSDWJQjavRV2pAFLTcH/t6uxk
2Brkyc1ftbpBo8zB+W+i/KdjRbkfsQ7du0psA3iYnS2iNSA4CcfsN2Flq0s5bIqJMBYh/6sBhhnk
DN0IZQWjN7xtnNbzDTlJePUTsBWdRsJ4b5rmsrF857lyrO/jbOU/y8RYOB7ux8UcTChN1eNbomAD
1rvGX01s5iFLF/VjQSKTp+v2Q9q41WMRd9EaVY1kIweNqHXufMXbyEHZFWigwlo2UmjHcLmipsPB
CiyM5IMQv5qH9CmNjfQEoz9flXBrmg3JAhmhvRgtwhQTCMluWDpkVXbKIhHDlxopx8WizDGRXOfI
JsutvXXNUQGIQZbwYjRr2MZR/DIWo3fnV5l314tapUeIvCflhCwXzSEpxp1fB8pCy9AXTHxwNJ07
Ti86FA5vdJ7LXofvO5YNmgykTIIWmr/OuQpN0NLjsywC5anzoRwobJbPqL6MB22qX6/jRg0paihH
fSX7dLX5wy3GmI2CM0zjFrkv7BlBSY4qIheerZNIPqjOraZNYCqFX/hvZpSBqm1Qt3oxzAlVdfSI
jRDanGzFVvCuJcbYaWAqEzMLTVlfW2IMIkbyM+P9dkiLLr7v8PVdnrcq5bAyOkTDyedNBkzkTX/w
TRyNfpkhLqopXy23Wdb1TJ6W0vRnVcv3UI+Vr0BKxmNlpNpiELPicgBAV4XlWo7CpGtWYVMSFVFi
wJa31os0vddayH0izkMW/dAX29qPf/0P4sDItm2QQJwjAPs4zvq5yxwgFqhlwFe3sVBog9ucZcEx
H8WFwlq3PkQ1aQyuG+xYYdRy6BBm4UtnOsEQ7XUsAH4Q8wqzlWQd6Ul+XwqekAcr6C4O97Ln2n2d
GmpWdi8H0kwbxVSIyyAVSmK6dqj26WtssA0CCHb6s8EpJuCPTgbigySy9slKUQElqX4mDRyKARHs
IwQDsmwQhsFwbqTRjQd86EkNnPqmD9x3/eZoxIixFm8AdY0zL5+lmhreF22svC+F68PaH8qzbMW+
86L1vn+SLR0FZ6gfFYHRYmoftN4Kc1m6lc3IsNttHDn6St7NhpBx4+gK+D7Xbza9RqSsrnuYOPza
OqomJ8La0ezFACzsjWfvodeS4AmWobsrofFs1KioTpM4mRdtvm1qJfrhpIaAk6fdI+AIZduh/bnD
st+f09ntFnJKnPQrfGvqazoo/EX6EKebnvX/YoWVgt/Fh9OY4aiOo7kGTFTL0D6dxgz80YHmlekr
GKCF3VfdvWYozRkQVELOU0JG9Vi3Z9lXOo3Gop92W9mUA7PhfL5qVLQdQhut8ghCjiSCpTt6qJpC
pfhdwSSYPRhqoK/7XsGS5RjQm2ThZ1aFxqP6x6wozSEPHFCpuqM3B1UUcopsmoA7fo1cL353jbzP
ONXf/nnzrUmb5Iffl8N7iKhF4jeI5/jL76up1SYcMmP4pvd5tskCLV5I0ohkOMhaGRJGv4jU9lxH
TryXfeQ/OacLHc/tvAaunYEEgujskJQ+ZbrhHJMeiQu/CDiM2trdp1pPVsalb/xd+5/PG8iHaa0A
sRIRrGgRyLAITew28lgsm4EZJwdpUJHNxBzjd005ep18vbYtgN99mnxtBg0KewCW/KU6as7RLYri
zp2SHXjs8FEWQVnBgvYMY2sJG2U6e/md7RhLU1ertzqZFLTs8hYESq/vwJlmu9A1E84FhgHIqrd/
wNJs+Gv/sFGIFBKM8U2psSTbZVOSCpPmL4i7KGslHLWtbOaj80UpnPwh1+cK45dxS5Z49hKlRbML
lY4QKdmM53lhD/50GuJ++mrkP+Nszl+GNM8PBnrkfKG5NRFSkLLBN9zI0clESzbM66coUkeOE/wP
5M3ULAo28n9waZpiherzh45U7XPTW7dZECKSbcXRvsOtu6oBNx+ytIQbBHZr4SZV9MbD8S1yC+PR
UGNjb0daCFE4rl9d500hJ/Pt04V+p/2LQ006Za5ff8t0Pcw2aCMbBu5DlfZH480wzWNUz1aym0hG
5pVkaGglzOEW9F3CJhqs6sD+BtVpXthDl9z3qVl/vc7wFSBVYwcJeAj88mYicQhv4pgWCEfPb2lX
BEdw0uGjpWakaYlR2ZRF0A5vE7vwY8hG8fF6fT6IhJJE097U4fDPj7tUVP/4cU0VJ4Vuu6buOM7n
o3bm69kEsi7YXbx2RkmcDMF36y7VvJNU/BSnNumYlu5o2d9P+SKXHmu0HaaboOsn9DydFgipbmwn
XDrh2gjgXb1rX8cl/NStl//ySWxhXr5+FEKnwcjqDq42S1d105XOmHeRzTPUnErx0Lm3RzaRX03N
NTdNGJPzGkDJ7jv/oAi6RthXD2EQmFvZkv1t1jnE44tR2SZ8011W+B13w2Bm+8mOOZyHJvBdR+80
4DBzszcEULSq7PK+IEw/qNPpLLvyAhhOr0AUlU05YOreo113xBmIixyiQY8IFj3JliwEEpNoYsxh
PTEmqKESKOuQX78tOp+vU4zfmNNBuEQ1PD1aWL+fxwgzuJtNT7hug30VO7CT+t5qhftlXuqm467k
6ntZq+UaHLXF1jTrQwDQBzBXkG1jD9VyMy1/FWViCmlVK303EIop8gpHXCEn56X9phm+TcBmSUB2
H3TwC72kOrS/a7UckW1Dn10XgRrn+1h6RBiJicqo3raqff/JgHPlS0mjTjQtEEQzj7JbAqiutp5W
D6pDI1hgoQvNiJBD5Ss5Eq8mL+072erau9Qs3KdM97MH1QnvTDFHh/V3UFUzAu2NuAtRsdHWjiHO
D7jqz0R85mdesvFDwx8kTFTrEbFz67EKhwKZ8rg6yL4M+aQCxMHWB3SFcI3SCWBrf/BS3S1BWP+n
LWvXOYjYsq0WBef12xBxI70n3fVy+g6xOqEHUT5Ju7201MuaGXZIShQeoU1TySk9QBHkOs8qCDlu
FNLqNcFz0iLLWkLP0kEr05SF2gbWXW6WDyK84WaqrUggxxL/VIO//TQtrgDVXMKx1Rk0U9LU6LaL
AmIQbMrpXjYw43b+yjXDr0Wnz/t8HjJzIUecSFD+TE1ZyabHl+ngtuhF4wo/j42DBvOQ3ssWCKzs
KDRLZEsWGVipzUxAL/tC5svCLEMOYaW7zJI+POX19KPxe+MpsUtXthAUMZ5iZX7XCv/TajJdf0oS
/92YhKBhM4cLXtrzjRXG6o2stcM4X2qyj8B/Y0HmLxFhIqHWEYnWRqH56tp2OugZl7pmEhifxWm+
cMJe37vVNO1H1G2PuusTAK5M/m03ZPNaITTrXGTQV808bJ9yCyKsP9TxN2R4fsYYAr5bucbXeWwJ
OYti2BwRp8WmrhfQi7KAeMLumFUK0KSw+dOHS/GSe0iVmKWWPRWEJYMjJPr1nxfUv6SKuAYuPE79
LKospgx/8uclth/mQ9U4T2GLarbcMw1lVy3TIU5vpN9hVEiNKFEvupF7JjkqMdFyVEWj8jJ6vVaO
6ta47/SifPi76+Xt5AUAGBD0q2t9OuTVqIKWDKFQf4xXszvij7BiAJO6WB9Bpg9HU48aZKS74ams
/Rq4mz08mVhbOpzriqLfmWZUPs9uJLKw0V6VTUy86toNjIlFklE7cIgrqtrqNENafrasYllNVbrt
rNZbB21o7wg2rbZWr6OPMltnuSGY2hmGNBE2jzGZbruG9PBt0MbOk9Ib54jY3F1gCT7YWN2oUL6/
WWgLrCLOJyfTyPVD6OnW2ivs/mvW2F+le+L31KwBIy6nOr0PCU9Mdb3xuRhKRMJa3TmZLnkwK3RU
1mpcdIfWC9mld8BgTjrx9SejHdw3PZvPNg/lm2pUP51wtL8ZZQbiL/PnZ8KkicG37f6JPFmTzare
PaZxPq2qDuuSqrT92q1C8y7P0WAlEAHFgbpUt2NntsCuTWcHpNm78VwnuzGUYtw7w6Ae3KoCD28T
fe5FRbTtxtK5LWNLgYWH2J9OGMK6KIbunMcFDNPIbb80tY4RRs8HaLZC7CQbtZfIATDWlAOCdPP8
wiepv7MBODlz5fy0yMA2uyK8CfC27aqBj9ObeXo3FVP1kJfV2xgb2jctMNVVE2jVTdIQea8hPCX7
s7F1tjXO1M2IeghgdQt0uxt+Gbq7kYd7P3sQlktycwjNbaIlCsjJdxNREyiipBFWLlQDuyufIj8N
Nsj6Gghl5cHJDawMXnEVPCeD/XXw5u6nksSbroPdaBexvps4jC4LI+nOaMwYG6NT+4NDsBALYlBu
ujosH5ssZrkMjewN8aiNVtbtAe3kdOkkpXuobMW5FLJpY0thD2KFACsZ0NArrBeyqmYxVTnpUvXE
5UY754cEeczft5E1NwLC5qgg1nTFa1bjoNa3vhrpN0BQ9U2Am/wLHnZ4Pojb/jTCbwNKC99zDvjL
sc7VB72a850SC3IAnLp7NGh49CqnemuCeimvQSP8z05Xi6cyM5NNx1fvYAGpOZF0CvZfQ3yyYNfN
azFGUayEQid3H6IwxC5F9tfd/Eiowa+ua38za+DumDX4OrGUkPou9/hv++RN5E9Ao+olQ9STZHrX
WhGdGnzpYBTetpl7rysIK8guG3X1JtGmO1V0uR6yORYhXls5COEzuzFjvDiy6ekThlR7azoqCm7N
2K8J0r41YA7d2a3SPgqGapAm2B+1PkWfyzLWvTBHkqsTL3rda+4qw+ge9S54N62bcO1n3jPY7mlX
Yl/NvIEgKb1y6+NoTb8K2cySib+fZaHFLeVutCK4R4yMXBAMzbJLGaxXQ/UQjJd9s82D7qsFujTi
AnYZ5b8dNfSPlDDTJULRJawAnzgPp6apn45WlZFncxHn+hOuabxoG9ba8maY3a2NwfShEi/y2fO2
5An8aomxa0uMyZmteK2PH2b+9To5E30AUhb/8xN+XxclCopmNRQJv/fxg/ndgF/MO6pNb51G155u
ZY8sprSctkqckvv2caCxU04B0sKPBK+68ur8JkwsIqeEf5UHHDXX2t/JlizMJrLQKIcWrkEcTaDD
uh2MY1QCwlxbziBHCToH7+9MkX8TGfFDJIj/skvWYJT3qP2gZnMdwCxZb/IsmG5jdD3NbEZcR+xa
p6wqVzY52NuZlLBHlATUA/sHCDWZ/lZzgP0Sae7PudXDp1rrh82U+xrCk1BnTNMICVEJmn1ZDOCh
RzLtDHJKnDIrH5My3yaZXTzb+QCQvsOoK5uILqEmVVst6X15+TzNerRUtBsbscVbFMezFcZEnfDG
wuYxH6ziFlLErDXmbdooyp7NAoIrGVkX22me/7D0YlhMSd+ucSm4T12pnxG3yL5nPb6vsSAEzZ5V
e5cahED8zQzM0gWYSU3fEjmqbeayxRulZxlAzLlcZ6WafeVd9oPANP+nrn/r2q65T0llMXc+uGSO
TiVaxk5q3Q9pQZY/Jq41QV7Wi1oqm3C0su9ozf+awf9eBexWOGvHxu/YlAiEhFnCFlzEmOAL6ZZp
jZFDL6PoZTKWkeIO6JsKJymc7wCM03hEsLwKsO1EixZ2Lpu+2CJVdND/DDTzFv9A8laTiLLo0YF+
dktUq9iUJl+mPtJWPh/mPo28dpMTq3SyQoRfxhap9ynqw4M/WsWucAv3hJ043cToPD/wFyML0CAS
YAoyu9mwB59PRoWSbKEXxj5QleklGXkHlKOHs8OvTyPhnQvZb/rNjILXyDSxcI0ov12nqUllLVqx
gilTzt1a69e0JCGnKPH+5NWePJv8Csnaq78F5NetU9sNj21c1beplvjLgLj+N41U1wBNm0hVi+UM
AujODjz9pkFpm/+sXj0nRXab2Yn9PUvTn7ky1F+cqir/betrfQplY6nysALpGnZQbECCj/gxdHdM
NAdjzfSkWpl3rs2vrtGx8JKfeWP1sG+TNKm+ZXCOF7bSdnf9UBkPo66Ry0l/Mv9f2s5juW1lW8NP
hCrkMGWmSCrLsjxBOSLn0ACe/n5oaps63OHsM7gDo9ARFE0A3Wv9IVn3o1iFwFyXRjkke7kRkcWo
sT4WZatdtIcqKh+8ycVAXIvwe6iH8jGtk3o5EO14M7LpIerKBqK/uy8tp/rV2OVXY0zdVwW8+zJD
enBP1u5X2zYqfswNWbeuHL+ETv7YQFF/quf6EPTXKjCN8Ut/rGK/uBMqORO5oy+SSd2I2W5C7vdl
XIDM5HCK9NLa26lj4qpRIOVcWUa8xQGRlSVMJZLMbl6/Z0Ecoa281u+PmFcFLJDUQQDJp+wHhTgG
g9WRThrQ1/3PBtnFLm2GyI7onQ/rzB1eWtO+V2eIpeR7QqtKj3OVAkrtISydFE6jKzB20tWT67TV
2lHnzZCqYj7oRcOPFr5OpAfWL8etHmPfVT7DYEOqLq61+wl2FM9/jSDq7+GoBb8P55s7D7dnu6Q6
6h8nA9WzzvTFzomG/K4Bx7YoAjv/XNdRixOznW2Vusk/h4791vkmOuD4Sz15cAhk9ejl7g62Hpzy
eVA+svszdSzqTVSOXqNiZxp+9tkrSvtAer9eyuKgjE/Am+/imYGe1/6tg4nocyDaFK9Eo1/J+iAP
7nytqZ6NdlzlHp4QalpuzLZlCc5K/tiM4uPhUkewDuveojYWssulQRZRmhJrIOHOKhfNuBr0LH3w
KgzdWW6ovCijfos3RXUMqrHY46+S3WRATg4GN+jOiLsOUiqS7WrQg9GLUWEcs3h4TFPPX5Zu3rwk
OAksBk3rPuOjniB3PBpfdX9O3pfFz7psUD+TvlLWFrMWLyLW6i+6JIiChVqQPfOd9jveBk9Gj9P5
rx4UzF6mOoeGhI7fJQ/qnAYtcHTzZ5lt2UYq7txmzCys320ymfrncV5Sh6te5DrKJnBIPHP2Kyu8
cGdaBqBPFjk3RRmCfZ8JI23gKBtTpCWqAPwiuydPDfYs44NfIKP3oV9Eb8RCNB4UQ3Kbeqlxo8Kl
3mSx7jy5NfCDCC7wz9hecvc7P2qtUhfITSuPrjYV25bFwM0QwM8PKtablZ6Ob3imHJCta0+NmqD1
TCRvQeAz+BXmeI2axi+lbN8KUAGvTpeUq8rtpjvDKcfdZOjl3vA7c5MoaXiAmhtt0rDRDkatRSe1
rfAyGcLk1RDpJ4hn3U/gSZsuMcOvYwJRtLTH8N6MB540VR7ugro3HpwQy7xq1K1vjvjCkhl/vjQ3
xCkaxmQEUFKKw5xYFnk4nGQDUK73M1Mb8dyyimmhjpZ934v2rS497NDccdw4uBhszRlB12rmSu0U
73lMRXUESBst1daMPndFDM6Qn8dOFr0JK54mEAihte2DKJInfe7lFUa6w7EWFvRcJHhH5FMJv+eW
6DB45r8hKUG/XtBtUzQ6QAQikjC/UXJj168UNA7uZJWDRfWuTsMtSR7jkCaDdUMSz9uaZcOTQU0V
7NK77jmx8dxQ6158aYPyIebXESxK9NyTBFuVPC4Po9EH39pJg+UUROYL1m/nhYGSfOdB/clvTeO1
bLGG6zCoWcsinnYdorncaedW/iyRYzfzz3Ef+0/vPtswCBDrOC/gP/AnSpEmJjg5dqU8Cy/XAKUZ
xnKspv5OxbPkphG1v4GNUjxjnkzOU8+cHyWAzqDlJr70HaGN7MfklmUB3aMyfy6rWZFsVmn/3T3D
8eE8dQqgHg3/ue88tZVjH9JgIrE8M4PyqcsXaZoeWiK+P+tWuxlwEvjSNr25jNo4vzeTWt8V7Dt2
QaHF9wGkHFQpi+BLBgUoYFEuB/VogRMFBWAzAXiRfMzSyqJnJ4jRGgdWEaKw8JwIsvbzE0S2/S6N
yXTdNo8DnuT8Fx4zWMf/zGS4pm2YBtRH1Tb4h4Tzf64+CN/4JjhQ59kgJ79KcDUvX1MLBfVwSrYg
/JqDqwqoL/K07sgjt/Ph3JKbo7eUlSJtSCFPo7sMMgsIsD2dJEBJ4pjk2RWY6aoohDVCpWtt5Iu4
ffZmh9nZQCL0ydF0Fp1u3x00pXKOWHz36wae4Qvc2GAx74J+ZuURDqf1Qw7KlIhBTtxtVIM9vxzU
JAG3ZegaL05astRP73S9DH90QqxdveEuqYJiaY+gmICTf3Vae/qMRFSzjA3VelQRyFwXSWSf2thU
dgDe1X2iJuHJAuexQWBQufFC81OIyNM6BR11JESHdNMchFGy2QsRnCfvSjH+9GNEt0x+IAApAer0
8YtIPGuNwcX7IALh0XkQ29bq96BRQjxqtCHqVI/Og+L5SvO26XwlX1fEs+rbpEhAbm1708vWuOKG
0aepDb6ip60dhZHEN1MZeyx2iTLiFVmum2EIduYcg6wMtVhY1eidY5DoGSzm/eZLmVornDBU8Mma
/bnsfzVpP35pu3bY1MRTdq4VO3M1phjFfWAmnzMn89HjgArVNPorujn+raySB1n0snRD4D0+XtWb
ja4vO+wtcIB5xMlqPGA0V0OJR2dHnl0Osi5BnmeHFTFPKLdn36Y+5cmMFE99bHznnLxjA4TW3dw+
6r2tv8jWsVOtY+09BfXQ7PUsMV6TyduQpLOf1MEJH+pQPGEMThLMbDwEFRN7pUy6sVY6COhFWec7
Qfx9Je9azR3znTe63bkoWzNsBXxt3Fpl+8uat2aDr8JwB39HFUUl1k4VwN1Hv/hhjI5ybLzROckF
bqhtIketTuc1r+7aWCSbvd6vCE6znMGfai3UGLmOJgQWz1KNXWawgh4VHss4zJ6sKf5YP7HrG3Ir
e5r7W13mvZn6MR0NEBI4pbwkJE5N+YmirNyz9HdXwujVnT1Z/AdkITbMbeue2iQsXpQ2WMt95ph3
5R5nKKzgE717Goew3JYu1h8yUegnGY4SiekdE76y1zy+L1Vt/ARs8PmMXgKkZ6wmDCk2rI2dm8zv
lJOLF9bKj9vqM66898Ec60To7cbOcutNJJhLGazL7irEz/ee0jTbKMBIA+tZfeECMvrR6hszaX7l
vmq95UjKFeza8YZ/P1GU65qPTTmwE+ypPvTJq9Z5U/Pkk0wqAFqac0QO4db555Q3pIz0SAs2srWv
92Bmx2+us8hH9uo+/51YRRUtzh1OcuysIkLso3HeuqxeN2mrfc+KTl14WjI9pCySQHDa7iaNhPeS
tf2z7FFnERvWKH1py7TCQDCP9lraVY/dHHyTPRyIbqXVj6eSZ9qqnQmu0vZBqLZA3SjDVU4LR/b1
dkx40rGxiO6c+CUboltDT6t7+fIpKDGgvJc/47ntUmqN4EPp9zjf54f4z29/T3X+/P6fcVJkfjQS
dX8mhhuW0iiBOozPk3dTK5ro0MMHTOZ5Zo8hTIzRzwijRZ7h+8wGCFu7aBU3vrIQbe9vuhwOdB8L
iF/EJg6ViShOHqrPiZNgmMajajuabYwAeE5UeEYXSHR4PFPjWyxi8qoEMgHD+2DzZP3kmN6n3E30
O1nC0Xxh5PFzggfZvWbn/g3P7XoV5I71BsXnhwPC8QETdOU2mfphkVlCvx09pSIGMTyEbd98Qxvl
h4U02ltNZA3QST++xkYXLaM6vcetVtwWMbSnyHWL29pz/F2siWZfszvN2EOux67qnwZdnY5p1H3R
Jr1/GqtcX8boxW5sj6xCybvuh2c3C4PvbpdosbKr/PbbWCM8kplZyfcRGCuhefVXjbs910vnFXV5
f+uYdr61q7J7CO0SW79Rf0N1ciXzSpijhMtRFOG9E1cPQgnj/TBE9sHPIRHJA69PoKVFhb7HIuAV
WhRR/0vovG/J0ESV9zksfJSdDLU+uM7Y3pES41XaRSOWC0OFqLhv3tU8nZbCr9yNK0AULLBChMLe
Jc6j66t3BvjFrxpIp0VR4nziO2XJhmfcFKr7Glo57pZuVCwqUeNzOnXx1q5VbckTQLx6Np7WtRn2
3wP4V3VQiXDRGc99bnq/rF55YFO8a8nOr0YHqsmIcXfbau1CZKG7TUz8pouhGXa2qyBBXGBDMHrI
Fzf9QgUW/zrlHQ64ABo3hd+xA8/bO70EeNmAFv3WJeLeJdn6k5QTMRvHWwY+Fk/QeNqbFDyT11vh
LR0ydeEXfXiLjnEP3yQ9Dtg+PchDVanaQUnAXs5ViaLUyyhzrXU5m6UJZ4Q4IsrPg1veV3ZePoOH
ftZqD3dvV1NfCkX7VASac6vHZXMarRqfV5TYyiyO2cL9jNUuP6pR8OjFA76SToalcR0V5lEhAO2t
p9DO3oRN1Ljs1Hoji8po37kl20Nb78VtZ7fDAheg/M1U4mhVq1140L3uBL7WBbiOpII/Q2BDjzPM
aH4kZTjbO4v3etmYEMQkXDN3kWWkF75gZZSven98ITOS31Vp/DK7zd5iK8idNAntBmfYHsM2ntRg
+rMtQZIfvHfFQ+b2xmkYnJ2VmmG0RIeDgJ4Jd2BuVGcf1X5wnJtySr6RY6SHgJK39yJEGs7lCAm2
xdig/ekPeb8uiSx/YhnTreFM8FqbizbIraXqad0+RxBwE3nluBRto8Cut438cD51zI5tEisudynm
WjQ4H1NXV5ahuC1F6N3kzXhfjbF152btlt3n2vSMH4XAYUeN22/CtPr7qc3KpV649aaO3qYawFfM
Tmfs4uaXMJ+E64gXjPm8IzYSWMth37Aakg72T8wjHc0Yf6di9YiNBc/0TOnK+3w+c0ztPuOhf5BV
srEvmmwrBH7Psgi4KbtVtPpbQkq4aBzruU7Ufi8au17KooNbNpG35Gus5PYzYnbiMeuKZTqXykIF
dxv03XpQB+U4zQdggO9nmEr32z60v16qLt0ufT2jxPlw5Oq/Rzp2cwB+/avyS/dmqJp473a+dyB+
me0iU8OpLoqabVgbyS2pxHFjYLNyN7m1s/YyuKRCBPceb+ZdkRXZAQG89ibk9t91KFkdDaS5Nvqo
TndD1RZrH9zHYzdhPZWaQn0u04e6tkAduFP2gJBivOvNut7HgdfeIXEeEfdK6zfdz09qxZ2O5cy+
0/LmS1x3xhKIZXZvkHbdAaRSd33ZJcsKI6i1RhR1j9F4jIKMMr8ysNNyHUP7arOx0NXa/umW2ZPG
GmKJP7V6L1COhc1a/jJhA4Y8C9+Cnk8owqS4t/Ko29Vje+tyK20T3RXbwQIrozousQU71F9Vq/mm
21n8K7dPwGsJ5HIz39vknt+cEMxd1WvNI/ziblOlbXGcfWS9mJygHyjNPdSwbvaGTL5VxbAMizr9
qYZss7ycNQm4vnwDL7Q4TJNhnXRwJKvQE9pnU4wnYiAuiUpP45G9aVS7wkLZmtbCVasbwpTOY96I
n5BieFCStWdH3NgPWdPFByMKkDXJ+vE28+bti2V9i7UygE/TjjstxGfVDlgioQjx0I158N0DJrfQ
8mx8HDNTQA2o1U2d990r4QkSJPSI5oWzWxXZgy5w9eyGZofhWLp3Js/ea1NcHPm/TLaj2tp3HjT+
VSRmevwQe7tRj8ZjXsKjGCLPf7ZMs7l38AhKynghDLEwKtK9wdCmpwjdHiy363YtwV0B3+XKFrh4
SuhXh5ImSBG3hUQP9Kvp3EWHiNazqvb5o4qMsFG21sGq+3RpmL3Yd50WrPFuy99g0Pwk6zLcVx6c
nMIIf2ABCHojwTmuV8plpBOHRUHZ3vdRP24H3AofA114xCu75rvt1ahHddpPhZRFpUbOS6UCEtW0
5M0d63JV5IZ3n82HUcPgRI/5ofq2oisLAkHaaqqdch36tXcvO3qebW7dGJv4Sx1KEhCTLB4s8yyy
W2oN9r17nvs8WWpr2wBUQy+m11EJwrVblPlJCQgAQvZk/dwb6dGLvS9OYninyGB/HTZPk2FES33S
UUjzsImu/RvHc7VTCbNoOSHoCPQEFVYvbfR93qcj3uQcol0+ZvmGzXG0K9kprEy701/R1/qKQvvw
i/zcBMSchQq77VrBRLxpvWItiH3zuEyD6UZJeVCbivUw8BzZqaMSr9LK1l7sOHB2fqLkaDvl3K9a
+hkgTLqaXDzqDLUcjxjRN8vMwPwtto0BAnpSbFx1dI5F1WHUR0ruySqcbCfrLgetcf/o0rg6cTUH
+BerESRwmubVbUSzyB0z+tSjIrrqM8u4T7yQLSpYCID429iY4HbAJAHfg36U0CuBt2F7ErXBFpAI
1VNGnmlR6eawl3VaZtiLfmphgyvufWxEzk9yUcjuLls/cB8Dg1VypKtfVUUZb0CeTjemAuJ44SPW
F41zaKJSBAvB5LPSROmbUEOYBsCBZsS5SwA8vIFO0KMvY9jLZHBnXf5kgestCckgi45qOeByJQ3v
S1VZ4Qenk9rz/MfREY+ggU+Q2gPM4WOFAEvSbfEMLB6Ip8ElR/gaAmKrQKFh1QQXun6xizE+DcQ1
CIW09UtS4g3vJeYzvx/7eRqhYcFzdrsguXM6gj1jfqY/SyJfxS5uVeHNupZsaFkXV41/25bfZcEO
Q3VdOCJZOU493SdoMSwMrR2glBjT/blOtewtbiJgL+YusoHdgnlnKUdZU4o4WapWzgJ4FqUZPKc6
dl36fobNY7JGp8hCV0I0LXlY+pxPeRLxu0rVfoNGKzosFhpHigonP9M8H5dcDvwMvH0HRc7w8ulk
1TYvgCx+aCskwNWCxyIrWOdBmwax8Plm9lZtOQ+yrnWR/E+aaVfEro6iAZS8DmtNzR8Q21HzHHLQ
eEvWybhXxxEguh8GD7hD1/hhjelOYWtZ6cEEjXCcQwh3IFhXvaWavKZBbnqlDokqNt962JinsP8B
wpxEazeWG88lcFtGiXPT+A1rsflMS5CsOFfKsjy0OI5Ww7jBbRczDlslRVFCYRVK+ubjYP8F9VrU
f02l/cTzXlu2sR88gUWJ1mZc+3e2yo8iSr6yuSIB39WwLjqLV8tclAfh6aBqLY/oAIREmrAksPHn
WuHbrt8bzWNkNjBSVTtFBIwvOPZipPpUr073vq0LiDeaEuGMSDzATKx0FWHI8SAPVQiXk9VWt9EC
9b2ubrGyrQe92g9pbZ77CU27JaFnH5MCUyocxsCJO5p500ZEWjxEE5+10G4eRYPtFIpgz6bTr71E
VR7mhbrfNdqrAWL1SIAAi7C5aJVZtoxHEW8yvUTiPe+RXC7Rm92mapqSiy2+u35cIFUrBPatRJpF
aw4PVgG+f/RSvDA93z0ktfIpxLP0UUBtNbu6ecZ+u8Za0YWt1mq3ZaDUz54hrGWPKCJPWIrIfvvo
dxOa8Vv/1ioAVcG582/z2P6hTVP8GmRxvY8wvlxVXpC82tCc1qZoop1shcqCVlBolqBXaEXXGHG8
RHnCdFB95P0BjIXqwekhnIaFvbDZaB4cZbbB6S1jZxkNXr++akN1S5pdBoBpBYHffskIJSCY7Kor
4vq0jqq2LQte70riWIRYQvSCgImu5Vjd64NtqZXd+jy2A3TG254439yZFV6zKSaQ8bI16Yn9meNU
nYvAtHhhjYO6kZ1zkZLfxO323Iqtab6uOwJj57HD4K8cEtpb2dnoW1T6Q9c/t6Z2063I6VY72VmN
MH2uelJC8k9IplBZkmFNtqi/7yzH6+96tFY3WTSVRzc5gD6JnhXMyzVVPCua0z9n9fAJ+pt3Ksx8
2FU9rFvFGMRd16J5EvUepC8lss91rfa1mpTy9lzVozJxa5Js9tUSYbWYHTNA8/DGFa64k3PkOIqs
2D9HWOoNy8zJBUu8yFkBn04PQQBjH7ri95zg1NeyDNEfLgzrLvOteBcN7k3bYgLdWclLpybBK0Ry
/QYhZeT/vCF4rZO23RBrHzeyFfBAsyRH6N3I1sKsn7Km6O+DyDU+dV+bKgt2s9vPqhRWvcB6qV7h
gVVvm5gkJyLK8ES8EjnqNcasf5ym86mpZZW+/NDhw6mZadgOj4QPAuvRhz37yebPIyELjHfwgk8G
v7YHP0VOeC4pljDvsKp/lKV4ypFcysV3War5o+HdRzi6DVX4aaqr7uAO5OjkrHE7GRsfZMoqthXj
bvTV94Op7B1FBHeXahb8eE34wYvsdKlPZ7fpcCRTfNVQBLE6u7aO20tn2YV4BHsd2z2K35fzezaM
Vq1pLwgZbCLRjm/uZGOp2AJqHrVcPak64S6w0ysXnyuEC2rctmd1bXlAyP/9LDUsl9s75x3uILgt
W7XfZ2mR4WnRQyi5apCdZavolOBDKywt9L5t0RCVIPZ6nrVp3EXaTAD3OtjgBFhma69idkOTh3j2
yEjngzy7NFz6XRqu+v2LLpfpJwDxyULOfxn3tx/hX3S5mupffMq/vdrlU166XE3fBDMw76r56vu4
THP5MFfTXLr8b9/H307zz1eSw+Sn1PoRF/cwerz8CbL+UvzbS/xtl0vD1Rfxv091+TOuprp8Yf/T
1a4+wf809p+/l7+d6p8/KbocNatDo1he+0/+Q/lDE6koFoQXX8pzuTMxopX+kefyecCHYbLtuiwr
5VQfR11sKK/7X6566aOSd57Wl5aPM12Pvy7/t+uzmWHrLUxsnD74dJ5nOV/nct2PtdfXuS7/t+ue
r/jxL5EjsAC/tyrRby5XvXwPV3WX4vUH/dshsuHDR71MIVv+yidUNlz1+6u6f9Hlr4b9Vd1lKjD1
3WpEUn5hxmNz2w2hs65BxC9lMexnrQczb0Du0ApGy1qqleuvFLcp9G3a4CLT1B4ryrlZdhzGAEwc
4JUj6gJ4xhftYK5kc9CvTTP1TmB+YdDJqn7y0kPlsQos9VLf6qPhrEySSkt4f0vSDEAvZ3+Qs3uI
NBKR9iFw9spqIU+tYUqU5cVURHfeB16qLt4jvm/EyOo16Vc/apS9icbgMs+yZEtOiniUmhWPoDJ3
ZpW3t6hk5Y8K0Zej5bX3sk32qrhzN55dDyv4/Pmj7KZjWL8ICbbcyC66r7JEylmaMqvskJYFGC4z
1haXif7l1XW3v3cs3SeI+hdX9kYks3T/W5AbROByV5wmkFjgwBBtOcky7kbhcki99+ZLg/m7i20q
dCkGuhTifZgcKw+yn/d7FqtKwk1hQt7VShgtRh2TBZCn8kCU0ImhztB0OZw7Ja57An05bj+MAXn6
R/cPtUWope5yMFSBdQqaodiK2Le9Fjm38ixFLLnv8+50Vc+CKFqxPuU3dDVgaMNjnwTIbPwxh+wh
DyXbW+S77H57qZNnYer0O2iQP6/q5SRl4x7qcrJvZKOsclKxydRR7Cvw9mAmyRPiHGDxFTnL3K69
c71slPXy7HIAXmcfZHGSyoXy1CWZ4tfx+1g5rDEjfxUZdYvJBrZrQAD6ZRRPurdAGLG5X1QaQRJU
9BV+tUCoCdvZmLN5RXsvArW9r7XSuXF691lWXerRTXu2stZlr0FXeciAI2/wOuuX4zxS1p2vIWe6
VMrruE4wnq8jG9Ry+oy9W7OVNF15hoDXwztf94q6i3qiVy7ObedzydmV7N2wHUE7tCuvik4hOdwb
tTWMFCHNCi8+pVJszn0Fc7+P561m1OpSdvfbuh8Orabbi6Dps1UTG+/c6UTpPJfoBuzoy8EoGxyn
iObLqg9drpnXsj2IXejYH7oaii/kcEnERndiESGjjFMHMWvTgCjdpK59CGdQBJZE6pesQNZpVu69
9AhtTdsbuciW+v4K9JNkgM83stKZ7angv1oEQFbFb2wQYlSH3A7IHM0RQO6Ux4gs6kHG9eQBBVDc
UdO2P6sdlpMKw3nu15INO/cDaiHWyNVgHNuUzcMsLbGJ2jpehWiLhkuQgjlwkCxeCd+rH0ox1g+y
TpvrurP+OjHajSzL5qt5BjW+azo/2Pd2I469avVHT5AhXshyjOzpwdVvi64Y8tW5geATeIDB6b6F
qKmTuNf7paoE5eoyA95/73Nd1YXzfL5+e1Vtq5GyVfThoXOTd2+qD++Vd9uq2p+WxBC0D2+Y82uH
FODh3EeWP4w8v2SEj9dvAOhpCcPPWfoKGdMsjV6FrxXbfHY3kYf099kI3L5ZXMqyuRfJecRVvSyy
g+63IP8/N/gUTwsCn7CmPEjMmRkpp8sh95v3ohm0iw6YyFE2yvrz2B42zjKY6ml9GUZU3V/1ZaUt
UbfCRsqEcAgNSqDiaBpRBAhYq9aK07wZY5cFN23uiGMe52xMo6bax1Na7RMjddVHYRE7UAc3X8o+
9dwxkYyE0QMZ3ZF1Iw55K6vcUC+WLEYFui6NpmZLT7eTxTQ4047XnHYHmVW/k2cZxlP6FHWnS72O
V8gx0y1Ep+jqqYBqF9pQWluHjw3Fj8rLgbAefwmo71WkYNhwbo5MD43R31eTvZv5kgM2z/Jqlw8Q
1nlz7BvzfLUP9XlagY7BiEVM+n5Ko2pLnFp98roMhVHFt3/oqKWHXSa+uW0uljWk/nv/d9/IcKar
vsL5XHOZtApv7UAjBdA1qNqlXkM4KQ92BkJb4txc2RERSZAO73UFxKpiqFD0nkecB8t5RDgH9arQ
XTRzS40AnbaSM9pDuJNdrofMc0OtjQ5yhGwtrGqV6o4z2Hdg1nN8PmPCq/OfaIfwRLSk+hraMboe
VpPeVXWC2RzuORsLnsuz7Ct1dv6zr9pPFmkaoA+KXisLR+OVJDkDjd4rkGESijOhQDUQxJOtkm0g
Wx0XoINslWOLjjyk6hmmVy995lma5MkX9WxgQLyeCHwFfupSlK3VbH0gW7MC0f7aBNDUaNsYiMfC
9NPmDqESGDzz2aXhUhfOrSA4tK0dw1aQ/eRBtM57A9yNHxMZvkkIkqiXAfISVzPJS4yonSxkg+x8
uXY6fyjQV82pmtVfHLNc2yNwvMge4jd4UKjtq28BXwDJwshcA8DX3ipLA2RVjk9jIeDnKUlKJjzQ
3pxcdUh+qv4pSCcVxx1+sPNwOWve5vV+IN7772b1Bx1tDEXBPoHF494SrrXV/B5mNvisBcJv/THS
o+A1LKd9UBHtb914ei6qYjnMinbw54pbvUOmPph7QVpk7Wwjai5bvUSv+FOYUrbKKWHliaNsjUz1
w5T5mJMoZg63LX6QUkjJMHgFCHqne1SVpN13bmhvENe3PylTdCvfw5ceKcDPfRk51iZsrHZpmciK
iQVCRdVWrpOnODIOppMvr9bKkCpZgU+qahys+L31vU62RE39oWUceP0szkt1Ej47o2iektkvyEhT
VHTM5qZVhSJufxdJigYneZhyZw85ujzZCjY4TFTsGhyyH+XBA+BRJmDxZAltC/1Ume3B6E0Ux7Mx
G7ZZJ3oesgyYuP8fnSxtsVqJcKFEQxBV8la9KdvOOckuo+6LW9udtpcBuj0lO56gsOrlAKjM1rK1
qujc53zdKbkriyI8T2Kgy3kXjiQ+5adwgOHjE+pbC9lXHkBNpyuwTWJjztNPilti6JcET0q6UmNE
eYuuEU9jUOvLSOC0JusGELdHUFE/vFmoV1ZVhYlUUKaenLkK/Shlk9Q2q8i5WLLpezSsz7JNdjdj
eKReBmWnVX3zZsz8N7RDxMELAnEY/QEUujyVBx7vitIeLh2ue1W/h8o+sugXbVAtZBmNumitW1N/
nvPSB7vs0V9eRst5rXp8/xznKWS5zJxnVdTB9qqL3ai8UQPvJbRqE31rz7xxeyUCOzipnMrDpSzb
ZU/Z7KBx9t5Tlu1Lz3OT7EpCYlxqATojspOcQ55dLmmjP2gs//Jqsid71BC5SJCJqt4Mdw7KkKt4
0JK1LPZeSF1vDHe9OzkLgQbF5qrBF+mPkHzL/rq+GG7CMtMOdV6n9kJOMrhP+liK20APWsBJmbPx
2Fk+2GpWL/x6EntZlIekcx9Vs4+PslTFsfbQWcMqR7H+rphLnhkEDxAzL0MqVDhOXWft/LGZoqXX
tagMeNlXDfp3tETjZeIW0VFplMPnCw9mKDZNlIFTquol8B7xUDuIj0EEAFfpP8mDEdstCCLLv0nn
OrcBqDpNSruSrWTru7s80G8q03sfoPdAGCyMS2QVVLRs7Uw9er/zcLC3+bEvnF+X/lADgXfZuGnM
Haq+GpdBH447WZzasgOMZkdLWVTc1HjMy09Zkr5fDVWkivCl7eyNtE1A3RQGQRt3toVBBDbmL8Nt
F218DGHmuqiwABFfyubegCh3khX+3EH2kkV5MCI7BkeDSfhVw6WooRa8CS0bjOAnQ3PL0zAawQOs
YpJNs/SbBfBx1Ypm2kidN9+Nwgc1chfxWGZ/apVjzc5byL6p4QZPcjzk/uvxskc4i8VdXeH39WXj
ZQ5AwYgwA0L3rAh+QIiGV1LjULSwIe+cXKVdw8wIEBKwxPe6jYObeMZYL2Tvzo6c5Rgaw708tMjd
nkofV9+6He9zG5JHFvvZVn4mtMHf/Maqz1p3iUsarVGsYZHIr+N3q/x02V+0poTEPozt5rFils3L
1cTakasOYDilUG+Ssr4BLoi2FADY2Qg4jeaE/1xTqLF3Yw/5L9l07lT73Tqt3Gh9GRMIzOrHPnif
RzagQv3/OM/l2sN//zxdP6lLw0KhrEot41g0+raPdWvf+gbrrbTvjeNYMQ1Lr9Q4prYR3wxQgLGh
MY6ySsjWcx/ZvYKUs9ZaDy7JPET2lHPLojJMKhABvGQX/8faly23rQPbfhGrSIDjqyRqlmVZjp34
hZVpc57BAfz6u9B0LMfJ3ueeqvPCIroboOJIJNG9ei2R1tInI7nnK1L4iCYkH81XzSJ24/T1Ll1J
4HwWlcnltpuED7mV2FwiqWHu4zq3AN3GPV+EeOQdaezR/Z38yOVI169qIbav7zXBGO+Q5dPu8AMJ
z26XueuxFBwk1b9sunJAcAWdOQ2b7QWYd6Acp0Igmfm5Z1a1o/lkogkGvj4rfFNAi6Lmk2Poc/do
M6mtk3xEP8dQHYGVqI8TNH+PfxuSg0Ik6MjtZkJr7f8cSytlcfjVscGI1tjXSuPaks5MgFbms0LZ
qkyD2syb97/joD+lARWMZKab+R+4sWjIAOPVihiAWfUeRyY6NFEfvtN9zAAtyAIO2rY8PBlOiOYz
1JdNMwfGeTQ5AMzJlStzkHfpXmIvvaShVaP1HhxJGgDMU/nMDCThkQVyTuTFG/28xoR3mvvEia4h
mpWecUjxszXxHgNpEjuvMn1TVs5DG9gQ67oN0Ryy60MQmmy01pu9IcjKLoltWkcSYp5Ak2JJ3h1I
mzlQqsttrIG+vI7Zyukr3LyguJ0eJ/d1As2ig8uzeSqNaP5opYnvAEqzqtw6Q66zk5vSiPmlQqOV
31XIk5mWxS9kA9OnWFal3c4h5JBYYAFmtmJfMfmzCy1jj9Qwv4CNdq8nkX4yOuHGy/JZolfsIpRL
dkI7Gfa4FdzxYqgK5nKfauyfOdJEsxbQ6Wa5pGvePkwWgqQ9ASymAob9QPZMeGJZQ5tlMy91+zDk
pg8Idev5g9yWK58NL3V2RcJCECZgxzjzc8ZavwXUH31bGrb0i5vRkBNwt7RfpHBgvhEJtYE55rbE
zXGz3ZaZ1DITfqcQVx2fkEJ7RkOl9ihKaW3Kzqy2Im+yRzD5fWMAPn7/PWCMoVTShEjLEBWQ1NEn
w0HkRWSAemTzlV3n74emGlIweSn4NiTvh7klNK63Ahjr5dBZ/JSnwAONgfsZ+FYj2IcGeO7RxAOW
r6bSJNI0iXlCbpefKLodxSpt+HAoxT9ZaZn7CBRPB3SS4r+q1iCMhM7QsgGJGKyQPx0PSAmRV6oQ
OqND06JJavZ8HNux4Hu7/1550CMQFEfL0RhJpA6t0PU+kSF49qEpnaMNGgc+GZG2HWsk7Cc8R5a9
VRfuP1lm5geggSukPuM8P7RARC0hiW4saVLrZp4fd12Md6vC0SDNVOnoWh8kOgCVsKoagjVKnmfl
ecd79Vp631wmaDqc0ID3jF1n+bnLk2lhlHHw3HWAIxl9KZ+DOrYWnmiL58DJoJ9ehh7kL1oNUjbo
2e04OppQNvD2BsT/5j5tM0mCeWgQ1QPYat4Nb17qq/v/nZtlYbx0BmzJher+5B3gMbyJDbwreM7J
VmwnKJ8BxS5RMzwMYe2TbQTkclrNbjUl70vDb9QKJhq6fM9gje82WrUFfYrrp2jb/cLS5KlFi8FF
72t2HvI6W5C9yHtIyuuAkXsK1Iv2Z7yaGZ+DqRZ7/AFaSMzk6Rd0t7WLNvSCO2ABp4dKExeyhyyv
11lgWkiM4SJxK9adCTiRAM/mM/S2o2T8MUwhdCZwW7v0lZi2kK2pt7qZhw/YDgJDbxf2j/iFCfCf
UCTozeTFTkAL8/pmDb5JdD4VMlqBwiJDD9Sbai0Z0WqQ+VI62QloPOdc1Jq21EILT7O3s7BAqpRs
8dvZzTufJWN56gqQY8WhfYnw9rrDd5Hf0QFN7OadlQT6xs54ufjgoKFMgktV5e6OYm8RIOhHJswC
5rTPwgeQ+xVXo8kSP9AB+y9bNI4lWlUtrd7JvosxWU6mHF/CpEn8qUnfR7SqRPKfEcQTlSXxMo8j
+WKGGho+ClBtbsBuk+NXpOnRmVQn28hzVpYOTjA7EtCojGhz4qhtCPmDEP0NWmwdPHCGditPOcjr
ZS5+NFlzklrVoClE7WneTVO7HdSAx0PbnEixlvVI+PLaqx4kgIm7wdXYepwq7QkZrDmCo+lnkUsQ
D9kJWqIK1IcNRZQP1cGvKD0bBzDrigfwKMo7kNZveYGPvdRLWa4tCUFtiqUD17OvoLAzDjSqu3hC
T2W/BRF/e4/N5bKfGpQlgxwKlUqZTbTIw5Uc2ZGpFfKTw4oVtUCDHhXbYejgrKjL2WWOsXBtWz+h
QXGZRUavXeNASh9yCaWNThnQ4tIhsnV9r1nqAKx5jrsIToGtNRlaCrpvOe6NqBQoD4WrnvZ/Oy1C
CZIXtMOi77WW4yVW92uQfVmo4WQWtvVoXCh+ToEo1m0VShC44jABd3uYnHqTudLZkolz0L+Dv/K3
kCLh4yGTkbmYwMKxus29xdFZmLab5G2pD2Gpe9Y8I2/jDShXWLKCaPxKCLu4t6osuuJ9KNk0TGSr
lsXYaeoZGuc7fdpZZvNtqHJvzXp9goYEBBFJLJFswuun5aiN0NVUjn+16WouOvzQmnqLoSlZ0w7L
To7GigqPN4LouWz5ro4ZQXZqHQzDJ6pazu6ZO/rP87m8aXKOJmFasis7e92X3Sc3XoH8cmGxMTvN
9OWphlZPp/hjSBzmxYAMXdaLzSzH/StUqF7kG9O5WoJWpCiyU8Tb0mQ3lbLV7+tQqPdi1yBgqkCO
iV0yDpAOt/22b6bFzUZnij/zxEoPNLYUY7ngJUS//us86NGjKYgih7QOT+OQOn5Zp+9jbisKEK9t
UI36AaELe1/X1t3896AhWK/QFh2+fl76mKiyzWFkdwsHVYC3qfOQPB9syPh+DcKmXhhs0P1W4M5G
7AJVy38AUN+fQ0CLgWGFrrEiK2/DOj+aJnhCKYomOWEP9gXl/XOSaNPTa6nEiA1IS5oF2t2qVEL8
KyzlIq3s8UTjELpG616ilEg2TcW8D0TXtY+7lTPPJjdywgYqi8i/AXvNQTyU/DRRedtpheT3dJhE
76ycoQ39m61Bex1KiNC6zQvdxLYY2qCDUnyjA7LV4FttkPMuxgAMjkrxLbJTfteMLxTwztz1xhp0
tvmSbLc1kJMD7ql1nHkNctgFsfDjVVNdqnu7HlBA2XqazOGjA+8c31F67Xe3xWsPP4PK7PDl89gW
DEqghHlTruWsRJ+1Y57b4pcIrgogE0nb0iFx3psoVE0EWNmaJ1LU21q35X9fS5biM/TSjb3LooVj
W6/yP4lRQmLVCLpXQSJRghSJTZ656/RMPPR97t33eaRyVBABGsLB3AQ6oucxEleoxRfGa7SDdpz7
EluZj9G369EMXa1PNmmO3v2I9WnUVcZznEfPYxo7l3HA616d8mhHQ2rd8SbngC609kQ9PHnihZfE
ONCAgiIw06OX0XyMVd8P2REdbNIeqKnGQjPYsoPm4cpo8cuhGRSDDuTXS92WUpdykMQ9UZghyugS
NOjzU2vo6Lw6DrhM7qnKlh4U61BpwGbA6d9HeX/XTJk8kIkOFVidNs6UMpA5IgyZRyAtEsTpFsAD
qebU+3o0E6deG2Vvb2krkdIjjk7pAA7HYCUMw1jQNoVstC2hs5vtNuODjRYwUfVb6G7Z+REaQAEZ
Al/YO9IwNIs6u0bPoMSg6MTQ7vpKGFbKxrcsBorMHqqQaw39k+tGFUintMrXaDNI1yQOf/PKkH0f
DSBoUNKLl+hTcvwPMHkakrdCyXH23mDyBKdHlTaa535wzEspbzrhmwxRSmS30EUEMaqnqQJTVwCd
XhQ8DOsp6NgLlLSKMzk7wRYgyWOPdd54D5JBW0TNiXIoKPIBfbgji+2nsdTbXaFX6Yq8VthqfuhB
pp2GgVO/XmBecnQ+XADFxHcXiN3WXYPKFKhXtLmIoxWlSwyRdqEh9HLB4mawZZb2exB4uscukBDG
tuL4W41GjomB/xQKfuZ6YKUNUosy/TRqEMRWAQBQOiC7CPn5NhO6jtG32sAm2AvMz9mUW2uo8uBr
ZYG1Phtz8MMozEqvwC63A9kKJdmdeMXmZvfiZljXAEoizwVVtw9TaagRmFLNRZ8uhL7eFpYPSYwv
k9WFTbXolD4FHeyyQ6KKTpsEECyhDjc32eQURqtpQCKIHB+XmNepGhSKkYVecdbYx9th6Pp231eA
Lr3ZQ6CRjnwE0d7q1ylaDvupfRdTinjcpML71ocQDAdXMjs12poGoIYG8MVWIuBkr/MN2clCZ0LN
GdKWnfBuczOHUAIFpx2KrL8t+m69m/23RUMomfVFG7vOkqFzSu0paANiBa69Gcf0Zd6iKDudfdh/
oFH4M9TagKdVEcCXsXWcjMgWq+Et1lGr1VH8Mu+AyDvvZ/p6WAHQ5B4SntdI6RTNtc3QwKdrE5pR
8toBj3DtPEobnekgrPkH2oPuJwP3T+TwjOA4JU1zYBxASAhP8Sv+5sMi0oT+QxNnEmhTc6yavc4J
DC04tmHcHKa0lL4xyKXMS+yKkdF+Ebg/L3qQuJybtgedhx5i9xXlE6Sxwf0Avki5zFpwOTqDLFeo
qCRnQI/Hne1KbcOctry4hldj54M+LO6BblmRh8l4uB/7ln3+MMkQjQa2VbO8iAa8B65kzs4cPJlD
dQIvkOgPapx1ahX8KW3Gu0y62feUp+ikxNvbA/g1G/SYIiLSdP7UDD1E15E/+1vE2xr/GoEmNndZ
oAt45XbpJ/BS5PcEdOh8HdWtJ0u2DRrAokcCVJSRbu9HcGzNMIe84oB6Qg1jzUewV3Xg291UHNrd
ZWmyPSEhkiKeF6X5YkWLSqAlaVHCUKCx05kX7QzZ+QlESwAtxruK7gz3oV4XR2gbYAcCVbl5iB76
9kK8sQZMyJ2AYUWZyK5MTaIXR1ribR0yQYl16SSagT8z6PttgB7ReAWSj/A42Sw9t0oBsYui4nun
9unC817kpAerDButOcISer+IANLxgLRb222CBqq3fCroANpzWWUGHND/k5Q/vRkt8GBDn1SD8hLN
RtGmXjBwPqgHcmivynFCek3m+TmvwCXaKL63rk5GAKr+dDS2hr2EcoTIqM0z0t7Dt1g5wqQyj4yD
h/g0IlWVl63eXl/zOwN38vWIAjUJFa6CXupfRfoMidf8OzJ9+jL25HRnAN90RAM7KMJeA4o+9ptM
A55PS9yNFN3a0oVzsGVgOSukS9J1ASJFoIyMeHbHGnMOMf49oB+C0GiG1rtdxtDETv8ywKx9DvT/
czeC6eNmBzeOb2Zp9PyXeFvZWeyVQDa24CIrQe+RpQ1+pUGHsqAa627YLFA2tqBEiNyFVxnjwrRz
Aa3fmj+3qLw0AklIJAfuoqarFsSyCZ4VUFpp4DukoWmb/z2pNkyA8wp5QpKqBP2tOmjgqQS8EPoZ
YvplU44E+nJQhBkAe9JtX4LduDLc+pi0Ul4idShGy2+rEuzuakQHAP7NuMVLp7J4eaefO9SKaQRK
R/BxANkHLevwcDMlY5Mfhl7/QiY62J1X7lwd8mM0bOMm2hWN9RMSPd0B3J+QMerGtIeqa9ktQYRu
ocY0VMi3KyN5KJLO5nAam2H+s8h0HXiZdDxiy2T49dQPC8JaGgO6b/BeDg+NKYbO6ACWNPAWpMeb
GfS9AHBWXfc6oWmhjV5P+jllDqSMNOE5uCdrDH+5rgl8WYfuKkm5fGz7CHlUy7swHViuaKzAHmob
2oGc06DraKgs6w15Xdeqt1AbD5bkdfGoOdnS+YrOYvlogQv6CjmAsmmablk22rkewC1GkaWF7uxa
FvqO1mENfjqtNUifvKzthr2BflewYeITAceR3CcMgnBqWYoAEhKEfVr9QKO4ABEltpz1kVZDzqoD
iX0tQaNlQyjWhJChZfTYhk0R+xSgmRUFjxg0UZCQ3Q74Iu84aHRP6MrGrbkJq8ca5BjQL4KkXok/
WoCETwi5oHalh8m47cICgAuVU8V22ljGcVSDFQ/DnJURXwDNkJ7wUAJfS2Wi2UYznVUiEmOZBflv
gZEDEYCgztd6UUO+2UL1TVMluGCyRsC9h6XXj+KOTOS0WxDY6J45rCmCHHYHIieaT7bbIobVAaOb
d3dk11ttgCQNNLPQr28cm64utlUUXIJJM0H9RZRWYc5AZGWAI3UKku85nuUgV1GeqPVwCi2YdG1D
9HlBRnA3I5xO51BQVxZ+16EsBV3xlec9R6WQ51sKQGom2gKCWNtS4oAccWuOUDBvmxVusPyeHBlr
UfMujWcQZGR7pywL3Pg8tjHzzrurBHQNciuGoEIwTUu9cZJnMbjlwpny4Gvt1nfDgIT8YpxeKmz4
8FctBTpI+vpnauZP1pAWL52G/1r0L8tP2A/kq6jI2kvXl0gImJZxcqNx2srQ6fa17g2QU2Z/XLkc
zfdXttSVtai6q2SJPEuZvaBo//7KfZc+JVWuL5PC7M9TXKxBYgY27snUNmYpta98wPfc61IGMuzG
9UHx7x3R89/vUUc3NnxI9PsUhGZLp62rz1bbPSvQNub/A2ojVDqn9KtmaPpz2DvpiuFHfx9mgbZB
/3ayj9OkPY0imXzLm8pHJwpAGB2ZxjcIabx+DAMfQwvC8FvHkQT88DHk5P3xMWLTLX/7GA1ebE4c
78nLbsTvuR4gX4EiRP4IKtjywgVuK2pkejoOwPIVjizuyIS3rXbltbzb0JCmRxOwSjQUfJyno6/b
aZdqKhoD0GMOomNnMuNVzyPrGpRGfsFOCsAEYV2hJ2Bd+1AlYSCCdCBbE4YK9au4rkByfAXCKL/Y
wet0SIKhnhhbyCaYnX7shPl6aNVZCvi7rfVAl6qRHfcTcisZR+JUeUDOA9UeQ9/pYKlcka6DaSC7
gBLIdAQbLDT19O9khiwspGJUFOnUUFQxSXmsav2C95ZgGVcV+DDlYDZHCEC+Hpjoe7wfgww6Bv3j
7uaANAKi9bdoOTZ+KYItdFa7JUf+bEfFuywF9xUYJlyQoQJnTV5wXns7KvzlbIKOsgt6WTsI/Bk4
MA1RtAiCwd2UsdHwFfp8yjtDGaGp4G50B+3wUh3ojLwMLG4Loby1AHamG0S5K0ASdp4i/siIpVaN
pK0/EoUt+dTo5lOR+lvk7/OgDD1HVrzhaCQDLCwYLOmnAhxK9Ao4vw2ScYwr6ISol0UqldNhjjYF
R5cvoN63gyc16csKb79DZG8TU+MAKcTyBcCuVZV56bOMmwqtfrATN20ae2CyqLPZ7krFMOYG8kXZ
b/EGM3/i9W3APQy5l1ExttNBpAzdIkMXI90G280bqrjcERPADrRbLLI8ugsNPLiEGNBpoco8nheE
q5HnbE/VHae8nybZPn+IGpxE1Rb3GXbwFw3/aR23UbhwY8dcuUWEAqdS1B14O15qif9SKmv0DHs2
Kq+NXHMuGRRPr2DZ8TU8b6CZYnVHLcN+jZRqWGbgdY5FaCJSOjaQfSkATY/aA3lFZu0laCsewjAy
aQ0y95AWPUY51qAlOfJgwCOl+SKPyhQKVl10rWRdg34HQKWax9G1BHE/yFrc5TSCfXZZ8x6ahkHg
rGvTfvWm2FbTVDL9bb6KIKeDBjvfgiYNegcaR1Tqn9LOBOZOadZH/FPambNct6LmSN5JVcbJi+o4
giPwm9+89GuiYeSw93P/Fky/NdzV0uNwKGJnXBa2pz1qofzjTI7s1Ta8nX2I05IQ8udtM27aIuWH
aHRBuqO+tMBBPMhqlFerF/xQdTKDqiG+nA3ovjl2L+/s9GUOfsUPCbhAp74cbN2vbAcJIpCYHKY2
YgfJhL3KzYQvyHZz/G2IXAKrFzTv5ubFZK9EBGnzDw5DrZ/hibsSLofEl2ZEZzrkZfaI/lUHiMdf
JjoDr5u3BKd85pekl0nGKmlBm2K7oED7PTqOAHbP7G83M5dhfLtC7pSvV3AsYLcUa5y3ZGGU+TTj
Fmxr+TUc8p2mgWUT3UvJos7HZC2g8gktOZftxKTXd7qq9GpR7h30DhADVenFk7Z9aJFzgsxCDd1W
FUGOvDV3BnrI5kloL+5WLcTNpDEFd5AjFQst86ovokI50mJ5dMiDvnqGHtlsbyRUiiBIZPp12tRf
KryrGkZZPvAiAFtRLoE0VvZeTUcHVHibXkNy9Rra3RNELsoVtPfS66Aj3UJnZBuUTSobnf3fxGkl
0guFDq7pcYyMpccn0O2rO5q1mXopPpsskgepA7NM1jTLoRg94I5SRRz6FX43gQTbgwiPBoK8ddMm
xoaELiaH31lGqT+k+Zjexy37QWaKcmNX3xSmKT+rKN1zNjwHHqbUzCveNdHNbOEmgHq8dSVbGUWr
EU2OF25BnySBwvbKAep6QxE0wZRIdyoB2CvZ1ITeBnvrnAdwWRgDxJf6YO2OngGXbnZB3zA/Uqkv
B3ZLWO/tJbZFLyr+b/ZhyqA+WweLaIy6u7QY3HXK+tIviyj/BBpDvoUupbeMApF/GqIGTctO6Cw0
D8NkCpCUUDpHFGxw8Pn0+XBHzrRKpocUJGQhXp0G6Gyt8rBkj6wb4svgiGHbp7arIw1ni32Fh2W2
GIww2Jl8Y1ht2/8gh1aC7uqQs1Hs53DI9kFvBiJUAGPVYGGZqvHOjMvuWazs0Ryeda0VEJwaM6iZ
YBhWnWKY1CADq4ZQJa0groBWFhrmIxTMQmu4ojLtXdzOPpEZf10wFIUAuVdpgyVdqKDlEILZktcx
5EtgSrFOM+zvbo9bZEcyuYiRIYEWwLvHMD1tbw/fYPRVU++7APJFpMAC5wSZl/lZTRMZctAxyJCO
JtjdsYc0hnWvqmx5N4qHeArWoovCM5k63YXecdT8IB+ZbpNutt8niXGqD0Y3/KD4/+2kuANaDGwP
+Ghd6yJP6oxnLwkB9ajagdffZBMetARvm9ciEOVjkQb/GOqtq3aaeOHiZfIEOkE+D+3fh+S9BSNj
1Z5uwyFFx5mRhfXK03aBqTqLR+5O9xiF1Gfc/3XEnaJYDJldPwASwpZWHrGLywy5hqx0cwQRXL8f
WojleI7bnpFf5isNgIlPUw0hDVnWzTe3jnatAbztogScGyQFEArN+Tco70SfbeYwpfpuzEv2mqJ9
dIrXJYcJgKVusF6XREv5McR3Nxbt8FkrWQ9qRpxJ9OAtoHMwfC5aXJPOBmX7a1zJJ9DEeiAsXY4i
j9akDRYgrXKyHVBc1CBO9mnYdA2EwqG1SUphpBlW5cw5vdlJWsxGAgMP4zTBu+DJLSAbvMCJGeD5
s4BUx3zy3vUfMToAP/t+ivk67Hi3iiYn2MWeJz87kLPuhrJ6ao0yOWVgiF6M0PX4TGFxnGo7cARD
Z9N0FhXrvW2SsmAToVlxhcZk04+HCv/XVTZ1K15m0P2gsRRmB1oR0/RHiApBF9SefK47G2CZfgSW
DHfEWw/QlTjT2Zv9ZiL7ZBlzPFHck8lSgJERdjxVwx3ZyUTO/9H+YX18x999nt/Xp8/pEaLjbe2B
WWsPXW1rQ7NNfCF/HXoQ2UrWnbsiBe97PbgoXRTJt4Y7QeoD2478T9OBZERNmGP4lEDoJXGgCpPg
Lv3nUjfL23Lz9ASUvvaYQyFcqSGYpaW+RW219Aw3W5ONtBM6MJ/eDZm+4D0DLzYepdwMjR1Ko/qM
GxvczFxYrdudHLDMf4pr/voATqrXsBlGpsI8UXYnsIbYn9JfYZMY/1jt9zCaXgYh/ottfPv5hI0x
FJjOorKgSc9r5xK3sXkB2nNA/zC+6KV+zASYLSiyNbnY2jZ3wZXIsClR8c0Ug+owasB1SzFSs+xF
0wJNx1BjmWPUFcC+bL27gr6aw7MhmI6gjbinaFp29HDf4nNxSG/H/egAtWIGWr7NoIP5pFcoSQRO
EJ5oCKq/TZOL+KpBke6aS76Sqsc1zThD11NbLmg4TQbfgoxZn73ZGAEIMxbFlry0ZATBjRMN1ZIy
AycfLVmAXifrQnGywgC0KJqHZEW0ZJQ3UYe2yQEThxzckXIpXVhN0MSLwzUNjTQaDkyHZlFfR8Vj
iLrR1czmVAoFNDUon2/T27bWl57T+YbgUCkME+8y1mhVY0ottBp60E44AkDjrgf7w58RgysOzYhH
/YcIIKeQFlclj7+s4WD/vhpjDn14vLPkzAcSBykVm5s4Top2v0+0NRHpz7bZD1J9kOzXDVhgrUIz
NlZtoirBwGqKjuD66NAQJZN5SAgbwtREgzWbbpiat0m1KoNR1JuJRhT6NpGhHeEYhWilTlh57rL0
APlB5wposHN1GHtCG1dzAkmsA8ny2vWR3x59cgpH804SKSuhnGQqiuyudDIGVlrMTmMr8dFS36xp
uqu3Bnaizbd5tpoEKY0N4P3xPZl0t8dLFYifN/QJxt7tDhH0gBfkpTUYanCFzvoLmYZKQwfR4KRb
+ghQ1673FrN1AEB+fSIw+0D1S3sgi9BzqD5N34Ik7neUgGtBkLuZ6q6aE3hDzMUdHrQXctKXDNVY
iL4n0YW+YFEq0Pbx+/Q2r6pVZDPQNxepu4vxHAB2190Jr84fLZYUjznek/iYjuew5viOW8wEcDBq
t+QEQnrachAlLGnC23Tcr3KQuErHd+0yueP8SqAJhofQCpDeCew74LtPaxSVm2GMv4EG96vdQd8H
RCPeLo+gxuhkmfGCieSnibLS3JWVADRTrDQ9YTtLQfANrZZblMUNBb1oL6gLW4ugarK1C9aCATJI
n7s05mA7zVDBUJVFoaRclB3IWvbO/ns8aoYn5jVRt0Pr8ggIawqkgsr8fcgBVk5cLXmMgsbN8S5Z
2FAm0BnAqlnEuIf3fQkujSG4QMUruNgGqix4PfY2PWRsL+AIQM7fRuvX4HpHimBBYtyP3ddJWlay
zLzIVvThPwNnsJOlpdiBG7UkxdIatKRVN9DsU1eoe4bkbQf17qBH05va2eG+ZEPGLxQ7GjZMX0Vg
hf0UY+eB15Y/w+hR0VtQ0PZy8dewWq1GQOa3MLWPmVcjO11U68z2dlFarevBqNynA4ATECbbiClN
D9AFyw65oZkbCRTCORpKwNhLw712AVLXNbPKLyyOvsTRUP2sE+jdpc4YLfgICHQTlT87r/4itaj4
ktdFAmmc1LlKhh9zpUXZGQIVr1epjfH9VWwzTnzUwRrQH7/UXH9ljYHS9HAAZos4Yt6ZoQ0508r8
zUaTFAWHGxpLgF9dP0Pu7QqRmHJvoWQDYR7LvJItbD+LwewfBgOPA8+C7HAzgQvrFg/pK0AaWx1v
qY3RXObDcy8miJaW5r0lR3vP1cuqDezG2khlgjL21J5RbB+Bdv3dOIvHk5GryMQ392Pruj/KVD/q
YDm5nTi2MVu8Xye/xZSJJ59iUb/QOzK9LdOLsuwhNt8G+o7sg+eeI+4C+5BNX7oQsgO39C6lgZXd
ZBA7N+1wTZ0HcniqQihVQCrCWMWoM0JyLpnueNDqSwqwvKdU1OYyKtCs3rRhtmwnPVxPsWXeaUDc
zgfDY9HRa02/zwOkt8hBIQPklpYFfmRrsvXo/1vpVhxCmK5rz/0AuhBhpeO6LFr8/epSQwKylXu8
NMrPYM91IFFpaftODRlb197oPFcgrzlYLtT7IqUdbeSTs+xaUPhPjlaACav6WUmuvagTN61eTwzw
46YtBEEsA9XFwsiMp9oVYhV1rXkeDGgLpE2c71EwAKNDMHl+xaCKkBhBscwqkO+ESqiuUGedC7Q3
gDwY6waKfsmoG/6/x1AgHZIEbCeRir4tRmdR/rUohIftFj/SlrMvo+meadORZMjShMl75aMdJvka
hm+L2py++f5rHvhQwHI/mi8NZBkWID6KrhEP3LV0gbEZQGN4YokX+13dGk+l1n3NyxFq5jF48PBW
9x10z3wxqkka+zUJ4NvxhIaeBMyamv40jeM8CbKq86SmREILcBMt6NNDXFvaMpuGZImcU3oIgxEk
7eQRQSJfT8k1pToSKFY+7fmIAlqh2ipLDY3gsSHSA7TA4qMXgEFDy9vmQTOTallWbfQi8+HsWOj1
WvTD1751xU+0TP0TuZb75GQcPMzuaJ5TR0+h+9RGe/xlq1MqOfNb03WuLGmf4yDcTKp+RIehlB6w
NRH6xmmccZSLU2vcG1SBehfz5o7cSO5pJHQozgvpTRuCBJUjdMr7Bhm9GSGk4EOgZPm7rbXBQEGi
1BRMcePbXEId0XoU96/rWQ3e0d1UHMG/gfYU3dFWtwxLb+qPYEkH5kYlaQoToMDSskFVptDR6kCT
Amg7+TfblHh3hvZSY9u9j12vwi5Z10b8DcPVPByH3D7LIU/QuRt7SBeAOClWB3KAyS5YcKuINu+i
8ba8amTWn27BlqOIvdPq+i4MQu6xP1p5Ay7wZxDEeKe2rCy+EMgH7DwePFeMBXeyxb5lBfj92uZg
IJtD0HM1LZI40HB3kfkKeCKIGtzuTyPLKpBZ+3RjEmQ3ZWfeFZnIV4MKJk+QoQK30FsABJN2Dv5w
86PVc8YNkC2iLV2xHdqKHjFkBfoy6VQn4sObi4yDkZhA9QGboaaQBt67uKg3ymhFgVZsoD2IVw7f
MXOYbfMKXFbbBjJtZrTIqxxyE4Zh3sfpVG+tWGS7glvyPEEIEhpxSf1lhNyjo4XaT3eot3bJnBfh
5OOSJuV2Um+HzADziNfJM8eS86Rct090RzALsUWOyJ4nBcC13XuJ9BkU+ha56lSwVacCHaqxXiJp
5Z24ORjA1aitPbg2ItBfofUAhIyvcdg1gbmkrWrgzZHyWbxN1st42EAfDfLGKOecgRkez3k61Cdm
Q6G+ZbkN8R3wqOhxI/elp19oZCsTnYG3JNt2tmpPUFNpEXIUWpiu9QrwOydoitdVvCwTK9Yhkxob
bhD7hYmN5pgyEBLeLoXaEj4NEDRbWm2UyTZIkvauBamC77pD7NMvqlQ/Kz0urlByY0caNYEnTkXd
gfcPPjp4tT74NhAXflJ6rzZ0rl6CUnPn3yK6aotTNfEzxdNPEeTxrR9GQ+3fFhqC9p5DtvhE6yA5
DPoN6SRIMoFSpVL8V0Ya/9MOiXNv9RDvbgOw1v8/1r6suVJe2fKvnDjPTTTzcKPvfdjz7O257Bei
XK5iEIhRCPj1vZT4M/7q1Lk3OqJfCJRKib3tDUiZK9cie+M63tKoDfNYR7x/NNN42w6+8ZJJA0rW
vB625MaQQs8MbOzrsTMP/27a0dTKhStBw0XT5qHkB4tggbUmrB2qBsN17ozthljIqJkitv6lGasm
UZbpdRWu595QIiih818RXguPHTSFDg3Dt6SmHSNaXrg+ChFUb+oojsi4BC5RNfUU2MNG0fRTEymD
5MzKlk3NaJD6OSq1n9NMyHhc0oh/p1bUOM6la/UnbxzHx5Y37Y0GHTHqiw0rvtZZcKG+HsjFaz1Y
4AzAFcGoUd1igbULQbDymGijBkzRsKG+vDONOxeEgTROOKK+H9pkSX3lGCUPbv6rxC9vK1Ng3UXI
u3uZcwZarqw7uorcCbBha5eadgktHfBFTS6opqksx7mlVsozExjAxNhQszOA4eYsuFCLBnEs0BcI
EHRHatKUni9uPZY+DIr2JOtqdqepqC0vY3uLBUYHuZu43Peo3b+QC5Iy8QUaFPt5QJs3+haFAEBQ
qEnoIPKkmSaJ8qrbW4AuL8AwESCVXbqLtAqAZi5tW1uYmhNDZKsJVrYYw2uZFeEV1ZLZLoG80UIn
n8pEmR0vxYV66UDOw4EHkXudnFiNh0uN38A0LwvAlKQ7LNrNg+ZrcXUZIwWFbcC4s0LBFTAkQaSb
Rwd/nM+1QC4ToLWp/eXt3ydDthYeguBlq29TkXU7F9VC91HsvMfpmP/geoDMgVc85qBL+5MDq73H
YCjKyQEv3m5XDth0qRkybJbuPPDILBIXmvbciMqzl2nWs9lsxjBPnsuqry59EgGnrcyCy3jLABzf
IBllPc+DPppYraeIZI1jcZzejL0Z4B5J4gLlfZBH+nIQIQBvcTdA5RcdtXq30hlk3r0LNjyJ1Qcr
sgSmiXUOK4ptmHGo4Tl2AFnXrFk7jZk+NjmWgkkbte8FYlWaadu/GqSxSm9IX5wWQY0M+GzstAW2
h1h+H4yyRrGdGh5C7GYaPvp6/YiUR7dOM6z2a4WFcBU+oqltvC49caGWp4NNYWxZszQGA/gO1St8
+dEbRSiXr5wCiCk19HN84Pd8owdgME1AYY1YAArhO1WCklmgVcENco+8vQ+uKOwFOs/UX4V8oP4Q
3G4r0wrGIw3M1MBWDazG/qHKkuHgqbKKqvX5xVFn1IzcEPdp2J2MEVrbYOEAP2NVyBO5kceoRcW2
FSCL3QN8JJa+k1fIeA7aVBsQZmmxSAxdXo3OLy/AvmhAsyJ16sqywO+zVOKkf42wIhbcghAQHOaZ
/cNr/OZILydRJ8EFMmjbNsabflmbUbcBk169mpd6aoArs/ZIJgmavo3uWwBJIzzapG7/GmblHsQ7
2k/DMU4QLh1fGjALLD3U+9+AN0vbOULvdigvBWpTDfIc1C2merUf+7i4GUObL9jA43OmqlJZAni0
hCTQ1Pq0O43Dm1Uu8wO3wKU4k8wAFgpdH014YFfV+YE6Mvy81kVmI8dvhlByFfpwrsCQ9ix+ldIQ
z5HZR+DIBStaUAXWcwP+r01qyH5DTmBt/RhjupX9bPywo2wnK57cisqK783cAjA+00FfVafJfdYU
9QlPnBfqHOO4PIOi+sx7NztZA8tWUMaFwKJqBgJvwAWd0iHUUjzCVM/QM/R4EO5UQj3umoyd8wZI
XHZrD151yYAfXbRdoH+L615bFZXJ99RkyFhAHVM+MkNtwYCzXcRghvkWplUPbIXu773YT4+oOnWX
WA4tBGuapzGP4rOuDQEIdAEDgJBsu9IKPzoUqqncGuWmR1V8RrwSmmhRjWQYUFgrUNnEB2p+uhlq
NoDFwI1GoIKxfkNlBxi2yuJ74CKmriLmqV5LIK2Ef+kDXpxQEeeuPj2QkkAJQCrl0lUeYQtKefKA
JlHxPao+5iAPDYpz4CICRzIeSPpdi2TaeqxQA9IXlXGHUnrjLmuCTY0o5Q155ElqAXEQ9AtEp8Cz
66XuuMDTZtiTs22hMLsZamCuMJRG1GpOhCPrtV3IMV+WrrbpO+fFhKbWnoGOadEqZhhnDMsjNSFS
Yz06ovloRv2QbBKUKq/6qnF3JYdgGO3VXXzrXVPIZEUbeeqlJu3WZ2e7leERQZ10QVmt1m5BFZzy
bpPUvgaQci4OjW35Rx2orSk7xkJQcvXIsNIAslPqrB76ZDsAAzTNNA/4fU5EiqBKuGIxlj1mBqBb
nHfsGjC80frRu61CDhMwBMfe9F9nU5e6kESwc7mM2kykSy/Om1WqtWwztctoVJzlibWf2kaIl29V
8AtNUeQuuw69wP5QDQbebpo/Q4ktSOr6Q5Yc80iyE1Y7H4fRTwH2+b0dF2V3zOsj2WlEGwYWaFR1
opqxLp4Cm49dCMFgD7WUVqiZC7I5qgP//mLJAYpazzQgdIYwOtKoQNrFSX4/OoPz0DeAyQzJjQDl
3ANZLG3cgz5CXBtl6iy9WqSl8I7kwZGRWNUNlNBqrXaxokKpZFOBQ4qGxpCSPaAYK1hQEyWxxuV/
uJJnVeKaAOJSIwsfiMxBpfRY5cdWHZLeQlsMcQ7M0Jgf6Yy6C1v0ICe2evA2fo6JyJ36ybMcS/D5
/H5K/VrdVWtIaSVbO4vYinTD97mqDivxO1mZtS7PAgD8s5NlbJXppnXs3eJnEzJxMqT4OESpLU5k
c33w6zl2dqTOUXkIsDUgjvbpQj09KuhA6QxetVy7ndNUY+fFR32oXprPynIbaQYyUZqKDloLikrl
RS1ypYFj3E4Dp4zWX3PN0/99LrJ/XnGey/zrijSzybl1RC02Hp94GFUMlbeE4PU/m9jumI9pi8fK
3IvlxNcm9SIhHmdmfbYdTZ57swn3eLUdWjMFYods06kPgMo+NYwD2ejA3RL1zOqAMgOQlD7HLXYQ
4O1qvOFRA/zeT7Xnsq2KN275zz5+CG+ggp5OgCedTv7WpYe99wSpjIPq5mrk/zDF/3cfSIChygv8
3WtHOM6p6l17QUQPeZzFmxo6tRM7hOVB2aUsdefS4is/mf5DMprW858Ghb5ZT+wQ/zqoT0vrObLs
5CQ5ii9FrvVXOrSJl0ErczlbRgTirm6iFuQsVqKvumKz5KWxNRLsUV1pDF+GZmKphVURTlN2Brg6
9F4FJdQVVEzvWoWxsWUhiGDJZiNDuahbj4MalJfrDjX1+9BrsqdBG7e8MgFqVXbdYsFsl1HxYffA
2LavgK97cgrsIT/ts//f7UWF+jXKXk2JL5W9AuUlNJmHKVlWgbb2JIL6Yc6fZZ1ZbTvH75dz/kwi
hYkobOJv5qSYsKOXLLL7I5kme7wsQlSUUc5t1EJ2iq3yYb60wANnW1XxsJynqcPu69TUMRjZNDVN
pIPK+SpcczkaqBBs3BGBwQyQlEtWuu5Sq5scdQB9eJl68IQa9qhrecyVjfxqM4SCIhAkW5phGksT
fM4iwe6DgiY16ecBy9Npptk0z1klbIv3jXekTuDA7lInE6cOZfyrPvew4lYLmWnlgRdfOdhIzSqT
D57pXZENoOpSTVquODxCrk2G7Eg21wfBAUDhN9Q5ual5XaTCN7ONm7/mabXB/zotDQo0BLNS2TDs
o7AMomk7MFpTJx3az2nDBluFocSqqm81Z1+2WNnResaPgIOgJq1nqOn6nUQhElITc5N6UcuG+4Wd
/Ai7ng4VxNuwH78HLbZEkad3JxCKY41HbU8Z6YwOScghEcvqLQ0NwbKO14YaQu15hrAAwb/V1Xe/
2aeZv1xkyIJk4flcbhDi6Pa9F92bdqe/ehBiDUIn+ZGLtFvWfepfIAHcnkDjgXLCoQi+G9WZHByo
Ei8LD5zyVV+WZw4dkRV1uJAAylFwXxfVyq1kAkXfKL/EI7AHSG0lP1zzoSuN8buFovQVdGy5WjaH
W6SIEXtoINyJd+7wmut2s0iYFV05d+0LdWALgNoK1aGhxG7qKDXwL4cm6ij66uAZMagVHQWB6ht5
RzbZOkDZDd1wVyEyuLEiTd6EWWzeGLV+26hFbYpUErVkq8UbDYz5UARGQUvkeeYBUZU9FbXMhS7U
hLqzcwD5+dRJ/mSnw4DU0sFJ3N3vdjUt2KG1Q2G0uy/+n/UzbNTiIwpyps7fhqN6F/ljXU4fb663
ITdAIvlxLLPtPK0JTP059eWy0pr+7LpI6PTA5N90IV7XKDRL7hoWAPZbQLGhrwO+NGyjfPaaGmV8
ss5efR8oACn5j4CBPIm74pew+Yqx3IN+6B2SQSl2KVmzLAMr/IXUGWDcGXvrk3fU6FWPthDDOsaj
8VTpvDgayK5uRt/GohLkA4so99sflhkttTHLf4GD+0k4g/0caD2C+4i8X1xN1/eFjdJ9D3uy25T7
3VK2uvE62N1eukb2S/fGgxiC6hWgTQh0gf3QE80ilt14r5s83YZ2xQ6V17Ab24+jlRF08hVI+u1Q
suynPsTfRJYOT53sB+w+DX4KDGGfcGcXa6/zimdPIByoXK123CeeHx+rOnGWZZQKUGA7zTHxjfG+
bYx78HQ4r9BohppTaLcn6IeVd6BpeyM7vgyiMl0lzxy0dbd1EwNInfgrLUBxHQgwo4uW8+RcGTE2
+5bVvdXO2k0T/gPgGshkKQezcYctaijjdWoyfkXxC78WIQq8EHAoEa938qsB7TV/Ueb4xGN2QybU
cGnITMvAihe9VuwirU03UoE+8K/Wbk0/SxYIG8uDpd57U0eIaoExLK7Uit2wOOdmfJ4HZQXe+kOc
gMTzcyKOhPEKN1O60QgiggX1x8Tk48VGs8j9+geRvY2Kj7NkYji2+YI7ivJtIn6bjuRDhy/tso/G
YwOsqzD8AyRsFo4LFo8isy4TZmGENAaCA+mGMA4RN5szCjSeqJNMbmycTav78G+AcEeaLHKOWu07
S6KjsIv6W5HYxp2JoNnpD/au4l/tqdl+c7Lmw78CAGhJ7BX43XwLwtS86yNUU02RLB52zQe/K5Ig
J88FNyhhEqhULQf/Qlu34J4I7Sv+MMVjB0mmXYsS7k07WMa3EQ/eSHjxG15hoE9pmHYahDPeQKXa
B1EGCpLVSOR0i8dejWwKBIYit5xGkoMTogiMRlpAVNyIFKLj3l8j6Zq6B4gijXRiX//WAHxEDljp
ofYiWudRbd8BIZ5u8M8ITpIl4BuGePXOaqwSeYHYglq40KFHbYFe1TLZD0gXbYbSGyPUJMZrcHQZ
P1IblYVAzKZPzqjLVWBK86aQkbbtxq49uFU7nJBnh/i4V1R3FR7zKM/r+AuWEQ8hA7h3Ed+NogZj
WOmVSlXEfmk0nS//9NlGYf3LZ4tK/ctnSzQNIruq9otKt+K+yZeNFbeHqThLNYGabw9U9tWY2h3q
SJp9KRmTC0RWQSFH4Tq/9qq1lYAxYDK6SNuu/T7WFkhjc+xaW2/TQ8xsGfch/upkbIoE7+jIOY1K
xatXBy50b9NEEDv3yn5r9R4/aICEnKUr+jOd0UGkBRjKQtddzR1VFb4ljR4u8trrN1YaWXvfK+M7
f1AlbYqqBMiTE0o8y2fyGGzLRH7TekT1j1xCjz069HiUWHNa/0uMfzolpxFOlALw0sTZyD7Gth9s
dAOCu47nowYlzNaVghU3VtMujBbIwA6woAfXAUTaZuM3cgt10Jw6ZYkIXIe9RpK07aVVbl2EWj41
/E9uPe78LQcUETJWnnis83yLUm7k9XDnbUwnHre5asqsXKbQDXlmvNIPzHQhO66N+ovu9D+HNPCv
SDT3N2DTRsW68reMwF02wkPmSk2bC74l/yH1PqYtEDfejTkq20GtDYbdjQ/M2BLZxWRPW1tqlnqa
7qeNr+pFxUbypYlYZrJPKx2Z6ArVpT4BV6PE6RaG0TnrgAf6ySG0K14SnbtBecb144pQpzlGLeI0
2Wi2JxSZgF4iB1H1CQKdobmJShSVF14vN9RPB81LvqduaW57bgrUsOCQ8Kg7F01VoJQ/c8Ag47v9
goxJ0Xz4WK4Qy7JpkP1V3tQhvKgH/yWUFliJ5C201sVZyBBgQuhLLdsCEo2SAc2P1D1OsfJqN2B8
axc+QpP9goy16qEzH0iZfVF5N7O9NExQf0y9wloZJYCGPVYGDl7jx4ZuNNxC8bllNu45Oo39+9LK
UiicIW5OB+SoMomQ7l/tFvxCHLz+ZPkyktojSwxoli9prnkMhIQQilcHM/estd1nbnYBPVi70cEF
fimN0Drr4tFQcC86kJnOxlhaSzcd+DrBSsXDHiT0T2OUL8mFkW0IeA39nthezzPUif6I3UkMmj5f
8IUGVbJDoA50FjGn5WBScGHEfi5Yk7UdaxvwXeXleDaUzpthRz5ksp3ir9E05dwmH2oWRe7Yy7nH
NbxiZbgQlKwlEkaSJx+HFNHIGvXyaGe9X4FwKPo52TLqIXen9opNl2u/KAL5JUjJkgQqPzHI01ug
2U/YO36NZv4W3KTBvhM9aon2BBS0dTY18ANKKx6gFD+k52rIOLiXhHaLIjRzWbWxiRhPFi3AGMnf
+4itAVLkwH4kEK5xwvinSKu3InLbb/WAvL3mxvodFjw+uCcbHf/Hgu3x0urAglOjmt9jaxcvV9wP
DsffIpXDaTrVLKEdjBprKs4qVBKpHjq4EsiswXzseuwG28RE0R7oMF4AvLyFWGd9749lcEKxYL0k
uyZAvljUcXXDQmu8Bk6P9YsaEIMrABmjwjnaqC9+8AvI6UqdP0bFWC96MPKd6DBILT/p6jDbqCmk
aJZOZm6KEYBwyZtz40bFYwAU7F3jh0vdrGPgWla1y7NHp2+LR0ReAW8sxR05RkV2AUrKv6FWndbv
Pa+GaRLo1YFWNYtxH6o5C7WhxYNI7qmZjc64AhbI3lKz9UukBxHg3lBzSMIGu7HaX1nqouAKTfbI
blhL6kUmXjtUBegtqNd3u+TctlihUq/em/UNQga31Imla7IonUHf5ZpmjWBbZjUKMupDi8UBQkk5
C8/4bYVnOtNk+Q182XJnGoUzLswq7BCAH8AEb+TYGOb8QGd0iKAKcAgTHObmn/zmYTSCXGjY3Px/
n2q+5G9T/fYJ5mv85kcdXiPFvjPuwxgiyxpUQooFnc4HEH84q8Iq+wWEErLj3OEloKSvivyvIdSe
u30149yks98vkLXISBoeWA7/+2ni6vOD0VXok0zG+apkdOvKLhaubdyOIsHeTX2IeQg1Jxc6pSFl
mT5DebPaa1ZSXFtIQzpIBZ24YuykQzk4QIFoYbkcTOvDJuksZRsNokbnQd0BwEaLZlMLhlqJz7E0
okiBlus98zzbRx2122OGJxFdde4YQK8jXcku3I+xMhdx565ZmQTL6YqfEyNKhcJtcHhLunYmOHbJ
lZGupqlocCxeMk/GN9NUmTDKdZxo1eQSaMHFAgnRFgwT4uAKXRymMy/rPs7+YCOX3re9DDc2xtGB
f57NNldNM89KHbOtAkvoMrVxx4PeLbgrOw/cVDGY1KkZOiy4EyYktCUzb2LlUUFebRe3Trekzsr2
g7sC8Za8kvp5GiQFlAJRxIPIFyCiXDT8xresC2hSqvdydC6aq5fvtvAusYcTDosfps3JSzJwMwV6
uPfq/pEA6QRDjxQWHZGAyT6byIPseTXeoMp8oQ/YEGROegWBnn2bJql3wQNpTS06aCPYnDOrfe+G
iCHT1wKRVwZVs/TdECwGXh4d68xW+/nKfWk/z1hqfNjorMts9yWOh2yhF7n3MvVGW90I7pkQ7NZx
HHYL3mv31LTjkUwQh2C3LYD4NyGeZVDN66MluXXdbQwypit50aGtmx2zCnmmVp+k7LbmxXPhcTBp
qJnJ1DfgrHA1M9rPtq6w6qWf6mxLLtSRiRxFFwWKeMhGc8YV5ESj1mar+aqRJ6wt68FAPc8XWZm5
94weeC3DxwdOi9E/2m57S8PoKwEXUUGptPwyu1GBhjedPsL8FRh2lBLsX5fZxMP62gdefJo/mfDC
ZGGAJhE1qfiDkW/j1uFC01zvy7eqzBAwUhN0VeRCh2AEB0hjNMb0rWhSrwsgupfnYjlfVm+5v9Mq
4Nbnb9rVnXbQfflt/sMhQAref5Ht50/Xcye4KaIXmmv6HwZ9qaKuw83UHEv7AIYNqYpp5N4zIZKg
FXn/PW3aBzPL2UMKycaDp+tA6Co79OwsrWgvI9bhAH/6zaYFldHez0v7UYDojpx01zSWravX58Ry
tJXmFPlCQIDvvuuNJ9kO/CxVyy2DcQOsCJiTq8C4r92+vvogvWp9ZtyTqTNA7RXlUXIkW99F5S5P
Cn05DXDM6L43NqEQBpg4AdHDurpL9zQ5OHHZAVERY0FNGhDgx6K5Rn9Lpm5EKDHru3pLk6PaJD+l
Fv9JnfRxtcQ4IoUb3UxXby0JtFnirmky32PyotvlhfzpEKTp94J5xolaPZaH29AzO9CJ4AuNWh/d
Aqmyok4yFZDIXNh12B+oycbS2nkJgnXkQh9BojJOH+/JoHnQeAmqUd/RBwCth36IRI+tJPZUMnnW
E6u7HW1PXMtRvocyCL5B2n1YQxFw2EU9mrHQViDdAkYzDYJTWedQ4EMF9TfwFNqgxM3bY9klgK6Z
t5O5gwKfqCrwhSBGs/zYcYNCbTfh9GZsPkPq49jxcvEFqGelDcTEDetOw8cuo/CZ8teRzt9EI4qH
Ekm2nWgg8YMobfCgHCi1jTXgm928aghyvqUOAJBM2r+Yld202WC+iLQdoAdq8lvXSrqtX5n9Iaxc
hjgF08EaaPcPbIAyLodA5w81HBql9q8Ew70cwWD8RMNNaGX4aWQ6ShJUHXnia2C2MBiKz7K4f4JG
BbicYZ/dpKo+zwIPaUQE1CY3F7X35IbqiI/ZBuU2z5akP0IiOoDk8QCab5R3aIt8eM+9GOjSwHyG
7HAFUKKR75q+ZU9VZ5+80ojfUM+TLUvAoy/CM/VzYQxIrVlD8vY5UmYQo6CRhRsBtm1Z+kpLUySI
Ip490RmPXDadyT/Y/uQX6YaO52aZfcmzaa41HMEMtvuS1ZtybM5wrzmju6f02tTrIUu2drQKZSaf
OTpyplmyqtmRvU+zBR+R2L2UXVluXdAPPJt5OfFZuZlvrJnl13ugkCDOmxUTnxXW0rCnLQi0zUB7
Uv4+4mSoUgNMwSEBcbOU5lph55exG4AHu4rZv2nLZSoWYSLCY8AgOwKoDCsu+egg4WLIFXUgT1hc
EmgIWqt07FfAUIXH2S0cnHgzRJm37G1Uc0oANY4i77qHWJp8DZayfjM1RxCx2W6Nj2R63YOQxggC
1+xEnXSQHgjDUNR1Sy2arWfGx2y2IT9miywt2nSCt4h4+SZbEGcW5IdO0jfqC7UaPWt2aZDXS2rS
AUFeEHNGzcWuAgA2lUcDArGlraREyPaHOSYPNeDvc/zpKlYF7deyA/dkPNjlvcaMI3EzhFAn3THU
Wq17dVNAoy9RsWh5U0G0+96W41GH+OsaD0fvGDdRvGz90T41rLCedNClT7R1ghcHsFCWqwiouW/k
FmaVfTL0aOubRYeieveN7pimgXBFhZjFbavr7bGNOn+lRyx5E/m5qKzgtWOgXR3bMTnoecbv1UDq
r1kBDR0TcCErYe6eZZjHbUz3PULAJ45b+YZsqVx2dhBfmW8YEHMdwTJqFSNElNmHrwNFFgE5Rr4y
kDztwNAL7g9bX/V0ZmGrKrnwES7A2dSrzqz4u9P2UHH3USakDiDFFNG2AaB367Q2krICT6IWywjw
+3vjNsBz5rbykFpXfGnTPyNuh1XjIuhK/8ss7tJbKMspDa6rE+jOawauXYgpyldz7PWlYKmEll4k
d63baTsdmc4biZLwJfJy40vV9yfi0A442DuTQr7qVQY5SNRfaDLNHzhK71G6jbOoLiEbikfyg5aK
D9vcS2dc15u15DWYgWw8KFGikR/oI4dulp3cqv4+fWL1VdwSZF/kkcdiB8WC9DHIy1NRaMFDCsKn
A54o6i6Uw6uyZzreFmYc2wfXA1XK3+0jEhmLwmiqHR5//RkL/v48Oq6EPrRdbJlZJotK7yFCQD1e
nIyLtnLibSEH6Jpp0EHwAxXUUs3Z5rFs2AHbVt926tCAWB/ZC9ioSR2zrWi8ZlOFZrcklBvh3bAH
vvVsN9wTvm22a146bnVghxcZ0bTOylaBVd8it9asucDTI9IM84YzR1sn6ixyh48zsv2pF8BS0OcA
K7lN8es5+EgdbJrRKx/rmr9biDK+J1WzQSBOvhp5yFbATw0X4fuI7BlFs+GZ5y5NPmqL0M+Nk0+M
CBQopraDiBzWOdGBTHTwVBSZzpCmgJZrOUKIFuDVTeoJVCurgjsCcZENBADQv7HcMwI5xSVQj18u
zBcTynK71HbwSC61nu1tXcNbomLQQO+ayIaYjpG+h7grfNN1vpdBnK4Mx8kvAdP9YzwWzboXXKDW
G/XiUPN8t5v811B07YMfJ+02DIt8H+UOlNLUZOQxWlBcTxrnO0L76Sr0Rr7ydH/YgUKQMOp0CDiv
1qHnmGtqShTv3bkfDrblbN08B1x8aO9HHqK0nyX5HjkNFBhC4eEWyiAftso7a2G657G7/pNmRWjh
Vas6R5WK93isrwBZlNo9omv4K8gkKldU+8+Qutoh12viFQYxJxAp1rcxgjGTjZrUAXR7u7OWmgcC
hM7uzEeUgXcH2ywVN7WP8GENaYi56YJAEX9X65xaERDSvhssmWIYh1Trk9vU0b3ntNmpG1i4JEZv
9y+7KKzsVFhKcwkR+DW4fDOIEpYL3LbGG/g2BDD/Znb1hDuA6wX/iMxJunvdr0E4pB61Q/zh28Vg
NLZMEd/FBsirRYhEFvaG46utQ5mnF8Mz5GI+7ATEAEfmZCf/kafhOtJG1Bi0LdvZMok3SHIgr+eP
eC4iVw52GxSFsCzbGSxvv5FH3Cb2NoU43wKLrXw5Uc+3mt5v/9gm4nnky1Al4/jBznRBDRe7DdTP
6E8q6q9N6kXEX+7p718l8l96fxs7O3dqqsrXxHaMxoMckHSFFHp17BEB2PDasO45IGGQOebjexHe
lL0Mf1pj9ctyfP9RZAZ2llEfnoACr6cxIi+1NR9QqUT3mz7Y9TbV4gKxJ7UGEmrBI9UhC0Zrqevf
55rpua66BJnEPq8g7mOj8lq6eQOB4kF8VGLPftBkwNq8yx9tvdHxO5U1uGlya5M5ABcnrCrPKILn
a8CeqqfaM35QaaPm/sBji73PY/RkjFda6LwIF/9MqloDwrjazM2g6asN5JHjTeZF0ckZUHrl9M+E
fi+KDtJ0cThcfNuXJ1NgI5NUofG9YZOD1d/rvbFAtqACQgS3RIEVJsLCdnkiGZpcNR3VpF6rQ20n
9WKvaD5S75/GMjdG5iLnIFDV+AXLBKwrIUBrVr1/rISOpaayy9oFYcDQvlTCL6xfgnn+HfRoV2C4
jfLbOFIFDCI5ganbsX9w1BCvQKth32glVP8GzWOPUVbUaxN8O2eUfGUHt2TudiwL62qlpbPsHDd+
6Ux+l2eF/QuF/cA3BuI9rv4a7sUC8I2OmSDyx7sC/AgBQjFBfnLaLgR6oH+i25/sps3drVfWk/pQ
MJj5FbXdR84hjDQLEuVl3G4dEYMMd4Qg0dxhlDYEP7QrGGzARFUCtY/gyqJyEnmkZjsUH00qPcTb
4Wvv8Pcm9aY6ysP+7dhiBEan4vkK1LYnp/H4PlALLKARocjmV3l8pjYdlEtYjHyfMi85GVh8Ep9B
KuTP0Cniqyt7+04f2YXIECwurS1go+mGvIZ8/IkqveiKte3kRWZzsODVZ/BSK9fPucBfMXnxpnQ3
wm+sNSKUAAj3tf6cWOCGw30d3vK4AR83Hv5n1MggBxV2MYIu0jqPgIpDHLGx7tqiaZeFwftvaWB9
7wKP/TSrFsNVHsrJKmyVdPbuBhBa7SNHhyBbhHs6asCNIgekSTojOYeG9j3TQntaUHbMyE9FGn+n
ZRptEHxUuS58q2MHWqwFNn6DKIYv18TmRbxeog+zs1bjVaGYv8je9gKlHcpuS385u5IdMp0ZXgxB
tQBh77hF0Uz+7EFenBt+/JaHKIP2wMV2SbNYXnwUUANq0MZvKaQBHB3cG6aXhNu/j2RGMl55bj1z
rGzOoGDiZ6x6+Rk7kHTn9NqTbyXJ0UqTTWTm1X2Wpd3VZR4ALRLKoD1iLss61PUd9Wqd056iyH+d
evXBfW9Q/HHE4gi7FtfWIHmJCBn50gHEdRtHcu2GWkkVuKt//uN//9f/+dH/R/SzuAJGGhX8H1zk
1yLhbfOf/3T1f/6jnMz79//8px34lu84NjgsnADsI67ro//H9zskweFt/K+4Bd8Y1IjMe7spmvvW
XEGAIH9PeRihNi2qELoN7J0VKFYFVNLftWxAGa4Q3jtS50if8x+dtpr2sZGM2REVK1tGK6z/y9h3
LcmJdN0+ERGZiUtuqyhv2qvVuiEkzQiXeM/T/ys3PVMtaY6+MzFBkBZEU5Dsvcxg2/0eUDNbXZ05
ynaSdOVgl2qtoqmKd4vLYBq3P5XBI75GAMLclhlJaic+sjEZDEKgTESbMA0+1lHnKlM+wz1+hD0x
0LN6Y+fZeDH1ZkzaelvgoQdFpn9aVd19hph+trd7hhW7nTk18EiyX7rQWOpME8BNga3+fOkt8ful
dxzLwZ1l28hBO9bPlx7yeIUxNK7z1A7xtEcSOARqis+bzDKqtzpF0kQvJ4YZPOhKWvU99XDAeQJV
mwEm9t+96jwwjlkkP8wzMC2zYY4dzIqNo2030ZuKa+EnZjpcXFhinqoSOhkTclOfZog+4/I6f+mu
0J8Gxlt3ZQGcRkI1nelnxuvprosS82hZAs9cUBrc/3FfeuavF8diiPri6liAhji2Y/98cQaZVhLQ
+fxpWaQ7pQ1efmF9QoaieICjbP8Aqv4LPQ7jJje29Mijou4FuFb+MJXwKhaR9xUx4G7j2FkO1TQ8
mKK8gVmDbbefRVdfXL1GxEvxMU9Y8WobJSyDygFdp8I6Ne59ZBT1PYD2WyTs7adCq+lX0LaF3EEa
nKgOkmHpri2h/0itNKCOx62tdfkRNYNrbR1b4O2Z2RrBqeQwuzlU+4MclMcxgGaGOaT1ugnAIoza
J3jX20+/9LX4feOIg4Rzxy9Le3KYE53tHXUj2c/NfQh20oCgB5a/7Myt+O968LLnVm8QKSxrO4EA
GApZ7PSrHtTDY+aV+bPoeL01+FxsqJVGD4NaRhcQ771b4o1WKdhGWG36QVy+b139VObtlhoqwaL/
cUdY3k93hM2Y5PjfhmO2Cxqya+qf04cnFZ4sYoKUTPhk4xUF+zg2XgcOeWXiGcbVJ+414istwiyj
H8+hHYxXI/KwRDNqWEEm6YUsYBeXWDKPXexhabf2yrJctdrtLQYIEN47VQJzmbQ60SBqoOL/s26Z
LGRpsGsaCZTNZEq1d4eZn5gl+Yn2rDE1q1UeT0BbIVHE9pZMDrfm3/osFVbd7f7Hs+fnx76+mBCA
cizmSE9AiM5zfr6YaVQzrjIWPLpjMyEVm3krDv7CvYgND6DvjG965eVvBbM3tNalHnUdgaU3WAMU
biE8izRiKcE97st9gzyDfs7W+un6YQOS0aXvYN6GDlQNjw8EnXiEcFo45+s65ZB3FSx74F4aryjY
Qg0sM94bkJ2JESWArLthdfk6KUto2QSeenCAc/nzVfHc324x03KZ7XIByV1mmb9cFayorDBvlfPI
YJd7MbVhBqRNUkDYtMstaaKGTpL4Y/kQO7PyP0gvFzA0ILlkqoN+HoixElLyJK0cuBNwcKPT+k2d
GNDizpo1QQELG/IcsEIOT7ZGDCbhzu1K9/XWq3GATnMZrBsHHRoqgwSiGLER7qnY6bpBgqEUTeZv
ddSv1KGmpbPuR3VTI7HUtoy3Wst7r9xwtp7wGIaviAgTKHU51YFa4goeW0ENGy5q/dDbs5oGBrmW
d446oW+B6Qtup3KbiGbe5zaAKrqeFaODZwSCilBNwRc/BPslwPi2XPWNNz4JTSApQURG6hZfSrqk
24YJDkqqRVgOFmFRmEPeeeDBAebe5bVrY8jMz21wkpn7WeVd+0hVBV5dvkIOY0tFauAKFCrGv/75
HhH2bz8dD34bHoe5gGdb+ArX7R+eQ5PH8LqbzOoxiriOOuevSVPH3/IBoMNgdNg9Mj8x4HkAAENf
L/pWQhED+f3grURaaQvfVKhkuE78/PNIr+4ZPmCms5cZMTiu0GJxhqRGTApytVSU8byJym5+6iMX
qiJhvo2hBPpaFkZxgUwsoKa6iC+Mdi9drXKji1kN8dFK2uOeiiAavU9JRVghb2JAzTbSxF1OjKA4
EM0mnp32A/UabHGsjOp6IQ4hUDUflAWq20K9tjMIScAJjC/Ua7jNFXeBaX+gXpfh2Gy6IeuWQ9Bx
JhBzgPsWqfsmhNs9OMIL79Ie/NcRJJ43sxNwCmcsOwOh4D7zsDoEUcnfoCrSbvFMDXbULUmgf14i
1zW0EninHl8QVO9Y7dfbtGY4IwKsh9O0ZVeECMWX56azZuBGYd04VX30DM11C/gcROtqtzlMDTIC
oBW4a6hfxH9h+ZSvsrkKXtJ+Fn5gjOouBzZ03xW9ONBMdosM4G2mgWXho1eOICfDJ6sPxrWAaRyC
0+AmS72hertup01jm92aO/N7HTVQvxGjTMbMZQ4Z72Bi1dzJEBGU3OqyLxCAP5IzZJu0J3ucvTeA
GJ114k4R+BOwT3Xbmu/HGAF7LkwTZyCzLzJujk2Qv4DMkN4xPA4fJnwYwfMCBtd20T8jzxXCzi4s
notsbmATUPY7KjqV6g5ND+A4FWHCbN43DdsmnVk8IMLO/YIp91FUhbpjlbvj0+g+UtUYB60fiGDe
mrpOWFUD546lezCo/CrK/EDBWpgGQd1QOQcKGEWUIdN17egCG90zEMKxWJKQbnszcv4Q1zaCekVz
MIO6+tGL9KuZzBKc1yZY4zPduq+42ews1RjAA82QawCLc1vGXfH4X/Oo9DBmZbVDwKLfVD0s8fK4
fCw1GwUwSLgkayJKbhQwbWxUjp8U6mhjwziA+joznlIyrpCTH6fPsij8eSqmlyQFQUNWDkeuBV/s
WN1aIGgUeJFqcUNblT6IReNxqNsaGbihH9JLkxTVuuHMe4A+abQzZRnDcaaYzqlAdB6QRPfJEUgU
OEUkv4FTtVFZaP0IO+/Ut8jI0HDAAbwHK4ziHQBN8/bPT0Lz17clVg0WMxleDA7nHM+Unx+ECENV
rRiNHobxHCHWIUB6iSgDkJu696KO7yEVhogI1fXwjora/nlunQqGN1DJd9ySPyR9jvXAUGXfC9yV
AJdZr7cewPCHSFQH8d7VEiuks9JBZBXfP723IVGVThvY0h4sHGGMuw6bJlvWESbQx+vOmtJrF7Xi
nhoYMiD3f74M/Nd1qb4MNsO6Qf/nOPSF/eF94I4jcN6Sddd3TLvraSYpfvIMzscQ8UIYwBQz9DJv
P3oVmr41mtWvDwMaUSqA/OnXH5XQs0OmLFn/+ZQt/ss6x+WSS4m/nMTDw/rtyxNMUw6jwTi5Lgv6
OXBrKKGH8RfEhJUOykNtJ91VXsB2/1TTO77mgFL9Xh1Ct3GpZmYXf4HVxq13k7Sub8dVDo2mDYU5
M9eLX4QNLZdCbaaogXAwUh5+nvLo0Qir9z0YIVj+0IHmkYfc8ie9d+uXwyLvf3yOcxO5k5+vi82E
dLEuNgUCBZaUvwZDGMxhCzeOmp3qUuvYwXV6DcAJgFCDHX6OMw9KasAvS7cG4c4aYxB/UA8gibuF
pB/ymHEeffYgtAvPHNu5coSuXzKk16hbXtj5KYzw9U7Fwoa6cZMMDNqAMRZdY1sekXj5BsxO8iMr
r1h74MGWhyYSG4F804q1awSYukcrUO02Y1V1blXvHpGLHHZtbc33oPiGPp4I4lXP07dB/GOe3+cR
BgQDHeSkyvLKwwjPIQgR9lfgtS8yTIujwE3CdZShg5BR2F1m46WGfMOVelE1Faeumvcg0X6leqqi
RtpMfRX4HKvH9XIEqmz0lA0f+1WX5+GO6j4cTLrtrpuS5vShLuvz7NyyyreHCraFNIQOZYNDtBOq
zj7WUR/DrgttpdXju/f3s4ajMT4tJPN2eGFXh5BBTE+BgAQzQA6an1S5D9KYsM9JKRD1TXkAtbXO
6E9ULmQRrtuQx1gkTRsVNA7MueZ0WkOHFw8mp82e3C5yL7MV3DlWhJKu6lTAV03LbFhO2BnSAKF1
Mqzsx63HYLMf0FJ28YSwUiw7MBL5HPfQunDrpTk8PRH0t8F97+wL9bBUle4RYkUcUzdSnZlaG0RA
ovvlSJk3bbNpmv1ljhgLp2RO7tx6FzcpBMf0ONHIfMM97m6WGYqgejBhk3ib1OVz7IMvWO5oVmsu
g2uswqO0mV2swSqDsUEZTHvFluO0YWCd4QDySt1pnhHZ4VULPcYjFYNIWpr8AXigPgXaVCFkGZQj
zjQqlKGxr0v8TeisqM4UQLUjZXql/rEVQ+Mh4JFP12Yagy9m0cRnCYmxu7rqtyKyrEfoBVqP5gxF
JdgSeJvWsaN8PcLIHsYf2QN1QaraBBMKppaxEMVGJFa783qI0sIyXg1KbcfZig+WIcpPag7wHnPV
VwDpGt9pC3GCeeX4aPT9N14F6VfAa/BGylt+laGX3mGR46yoIXfGH33lGg9xUKTnuWmVTwdAgPUk
NSqu6KcrFN+ghj7iT0EHUcFzAbIxRDxHtVPl4O0ayyg/w8F5PbE62ArVgKHoIRtgtKchqRDC7hBT
WuPpkhx46jJQdXHJEMBiq3KMWbUO8BALeJg/UCt34t538AG5o2JkeIDFwL9zmarGPVzhU/8qvY49
wVch3gYC8SAqVnnN7sCM2y992xE0XyjOF9ugMb/TbG7pGjt4tdprfMzxJ2EgtZGZJ2pbanIA6jMA
p5ZTlUabH7H0hWOHPnNTYZkOLQqwTxoYYiGs937OOrSWIOezo/PoCmadTSt/P+fBkXdApebLOevb
YQuKfLGhoyobQOjZdZGQ1QfQGzpvhC2H5bz+dM40aGyM3845TGvoviN9c9fm43YwUnvX1d6hRIoH
VKauBD7A6PGGot1JdTXQjwitl7Fr7z1qkUYB0luu4A629GzBDUhsGcL8S8ML9BwDgLnbIJavqRnB
j5jqGFQqozPtLrVlL9gKiK0gN1I/ivECMNOnpKlAC6ghFgbSsnoCfU89VRmMDQfvgTog92xuGBg5
GyqWLBWPGEwdaQiMpKQ/REO+pbpGIufYxWs4ak6Holfr92GYt4lawDu6CvLNoldPsLlv7ybu7G49
smrq8M/sij3N1c2td8EVga97VZYn6kdD63CEqxcbmwPV5SMbzpOVvM3V3B2kWSkfAcJkZ7WjfWRp
nl3CscaCb/SDvDzItIBLEsuzlYrK6e9o3qrcbX5Mav6ODzHxSRaIUSd1kANaDP20ubHwfSLa8GEM
IEeS9yL7IrhEyhGDgLvEgrkVXxPbhJ57O2ePdORxKuxjkozOAQpzu1I6UKkRs3tqk+hvcxAVsm0G
NBIdaV9ivDW2VhlykLLgvDyllbdmAVLnRrOpLOg7KCTrv8qQXaHErLNo+PiXIy5ygnxzFIviL6ML
v1cwCP3sjCxdW8MUPDWQOfSh5s/AHpjfjw0yeHn85bhxF8oHwOrBvoqi4RPApuDJciSmfzoenJ5B
CyuacutNJYSwIaK9rSEl4QcKTix5z7Fum3r+FfyuVdCL5s1rwNiOID62Z/gk/uRZzrHK9Ky1x9dy
hl+OOfb8Lo9TpARoJEJaQVRNT4HHy6MLT+INDcjy3SwS+QUMBQWflaE5AO0tn2fPuaf22UkQGuTV
cI1KRHlBkoNttj5S5oXQi7LcZ/zs2sPIonRbiTr4EtTbZaAp+43o5uLIGQIl8Ir7vJwIwJcrI8eF
S7GuvAikAdaFnhD4l2MRd/mnWUbTXoBRvM3arntLy2lFHQwTNC9YwGUnaPhUj56EhxEdqrHBAW6w
argPkUo/OxBS9KnBsJuth6fmaydNayeheLmL0tF4LSz85fUxoZRW+XMkFTKBAI7AardaLlcBf+4V
YBPho2PA6CTQXrQ0ok4AHEE84q2dnXA3zmW9h5nF9GkuYNehL3SagZ4PHcXs4syGByRXIlYzXkkv
yHm8VBOMIGKkpfdFmMJ9asmfIolqg4KPsIiDDJjWE6EGHrpPxgiPR/02rY3Efiz1Riqs7SozMTb0
+oy9Hg3ye+SMzfJCLbN43hWQj1nTIOrVAwQ6YTl5oZIzdh7MGwa8hotC7LDM5UcQcVYuwBUvyjKM
hzQsTzzow9fRLXBxwBlcQlp1zYGWYdm4oVYnC5VvIAN0oBgWAIk/VCnZlUp6RoFk/EuuZ4TKGfS5
EQazKxz3H86ximBbCG7BGRBGee7sHqvTvhrFfnC7O6EbQJkCF+lDszGWezz0ncNcJrBCA7xHngNb
/LM7RQ7MWubxr5B/GawQmtFdnyGW4pnpOnKjdi3xjtxVJrPSNVz9dqKX5rUBbeFxrll0MTN29945
N5A3GrvMX8oCYScQ/aoWhil6siaHnSVLHlTsqUdkWBE3jry/O0ehTXQy24i2wW1GB2qs4ntXtnwD
QDPbADZrQtDJSV5VaDibzPAK+KOgWA1Q9g6itDxTcTTFHlAmrKKKwH7K53JTTHn6GkY1AuLaGwoL
6fQVovtyV7PgvTVRY+pD+Gc6UGvP3K9WEdV3NNQIN7PJAHxXVXmPb/gXOk6WW9WRTirT84N5/N8n
Ra0Zglh0UgaEIrFYSKtdMM3sTGDBBTaoiznyqKsAXzIL55y6LGz0DwDD0AgQp9WdXOKk3yZaOtGc
se5kZ9nsV224meZxDXRL8gQ4wfxiAjSdtiCZUokNBZZoEPWmkuTmwZxZupRUOZ3NsBjuqS1ovTvI
Psk7KomQPVVQKFxKAOe9dqPLr9SWh9k3HtnxIj7NYFSOELs1XJZDsFqt8NsIziQxDZ3OepV7E3AF
+uSCrgD1nSt5otYc7/kVzyyE+6kVNuL4TSkANruQvTiup9YZu7ROnR6QYSmeZ8dNdqnBuE/FULH2
Iuvgs8ucGHcx7C7DCaJV1MhaHKowG++YN0bxPKZ9sc0TRHqpdQjM7NxMeKItY1vIbUj1TF2zHIrX
iPdi4a4PGnVDv4FxgEISFxN5IPIfASJX9dBclQmFepVm3EeatrnaFexige3AbhIhVT9B+H+7VFaR
hya4W9wnWW8dRJhPcBbTczDgCTIz+1wP0WGcAXWGxl7+xL0hu1ZxdGVwki+AOZzxwcZNuNLoVjtu
2lMwAbgUZFXxRHXwS/piZwJ4Hl0VewO8x/WH0EQTTBzgd1E0ePpi/MiBwAkieARSkUaIchulPXuk
Gh5hrTfZKt1SWzSlw33XT0t36jGM8E3uSjvdU1Eiegb99/5xdscvUFxpz1TdGkDH4Qbtj1QMm8oC
YQWocyrSZqjFs9kqdaEjeTNQ+jHeXmC+4ERpw2wfFg4+bhR1P1gj25is6zd40lTbvC1cnwb2BTce
h7+Xf21TebM/gbMMdBdmmRNT3KUq2Yloyp+ou50jvyfYLN5PX4YWvoHsVy+FbdEatEPQusM1DIIg
EO2a5n3qaoCvIY+3KtpLR3cLQNh4odJSBd8GZJ/GcQde5vtwyMWbQCBP/RqE+UNUju5GWYDLTwBT
3veJzJZN0Eit2x8cva6AWknWQDVtHPP3fqbXDdvOhT+cF5WxP6QhvyAt2l4AKMv8dFTR9+BA0cpb
O7P6P7bTeLyaM3z8qWKLZInrV8g0nLoWFG8y2b4VSYvlVgQDBSomujPYbuiM5ffLrZXGNkD3+bXH
xoNEIuSuMfkPyiw6MoLSV107O8osYtV2maBn/9hiFUq9gsR9mQbI3obZ4G0XKx7BX/oubh88y6se
lKk+EaCiTEK5dcvS23Z4dSKzt5ocsPPAVS12N7kmZdTZOcJnS5rGUQkwyT9dSKopHaPKh6LKuJmG
Ip1WrpffQz4vORDOZqkjtI0zto2/eITBOho4g3KEkLbDJC4a9Hij2QLyMwf/AvJx5gu1wqkKPrmw
B1DpEG7HEHG60hggyshFwS5R6m04kiz3pt5MEFG4D7Py2yTq9EglqpedeB9KdbRhjjH6Ez7a7mwT
krkxNI5Pk9v0z3baNZu2iprtoIuWwd2Dk4TxmloLK/Huqto6UiNVlX3veybjD1SC7QpUXqesOMHK
++NsjG/jsHYeYLjcPhrppRP58MC1i/aQIRPrBS1bURvVOaEBN6R4QEBI96c6L720dSfOfZJdbwOd
aWQrKv4y0MxtZFcxCLSiAWGK+f1INCDJ8mBfCCnVNcc6Adx9jhBW6O4NIxenPBic3/awwt9yNwCI
qEX0CJE0RCk0mB1Z5qHq7TOVutGwT/BX+Eol2gA5Pq0TGGbvzGyA3nMvw8ce8VQ9mKYJ4tbQv+7Y
75sU4s16xjay7fMwGNGjEwFro3JYCc6fBP2TEqgj+1bkSChp4vLRJqnrkzJN40KlaQAdcxz4JyrV
7tCf60LOO4UEzDkOIxgT6k36754de92uTas36qF49d6DipNSa9sqE7jbWS2UTMElmeF8uvIgunwd
KuXdMd2Q6YbCAiYSuqJgexeDdwfO6vsIkCZ/zKUA68NWh15nuk0+Ww8WRBRn0TxmOtvt4tG+b0qE
UagD1Q1aU8YApHIZ1BSG9eB629y9OPa4dlIRA3ObW1faDN4INy9YsW57+PLggx4NkdR42Um3WKDB
jSZCatSPWoFRe+5h7rUngabcc+Cs4cgT6TN5HFLtK2qgsm41gvA7oIOgcUewpMm9QTzd9kJjivxS
1xkhWq3U+9h66zcW9hmeKd+iYajeEJwdVwP+/Fek78RjhaQW1dewMkfYrCn3bIyrtwifSdlYOp/6
DgseKDnik1vX34bnMDs51UD43rcCwicz7IBe8SEBHW29V+s62qM6aqV+Q19Hv7ZKb3gfW9RBvfaG
SOyM2QTXqo2gtQNB9yNwDBuqutXTXuG04aWTVrPz7HR+tlRwMeD18JfeAfJuoB14iy81bg1D2MXR
OsBfoku66GjU/F4F+IaI6S9Hu403w/NFTgMCJPibOnpDDeYsoqP3zwiJf+l1YZS48P8AVMCcfVGM
7W6QFX/Gn9LYDSrMfSqqBoBVG2GbFRWbMcVnGlYKYR2Lbm0aYjsMSQIICoZ6AMqtKvzyTkZr8mea
uE4qBFZ1MXIwsZcj1h4gwgu52UneQ6dqU0ZivHqaY5KOcJpkduj3IM8gIxq0lvkK4Sko46VZueae
sl4NJ0e01sgr0KUq87Uum7fJNtV9iPjn838MMvjE/LwQziWHO7NhJCnWSn4YAryHX4wf084w+3hj
OXvHdOxtZoh8NwEqjPg4Xr5UNBsLX1b65UvFFrac6zmLqodpUtZRKM9YQ01o+sygvbPuOzs7I+TS
vwLalFuQ3qdeUWkZYC1542dPQvsVukHZ2ewN6kWD/6uXaYBSkHMnQjQk7V8t40IzlG33flgq/nJY
9GrUUGwrY+D+JER2vW0SE7JiJbvcajKO9/gK0J51XdvlmRpgUpFfwaHuzgz6sJ/zDL9lvGdeYDbl
7LOpsrepxezPfd34SkNfEhda+GHZynMCQdG7sYdz9oKJwcigTtIXVbXvI3mQLSOpg/p3ZCUycxlJ
oBk4FT5MRbuPYXnwtcl3I3SPftQwNFxVZe+82BB72BT9EF/qykhPtTGKrWc7xRMiLchtub31vZu7
FY1Ki+mti+b4tUUw3gc4KbpGVlAeuY34HbiU6WPSBNE6zFT1LR4kxAKQOUsDvFGNsvk8x14F6Y8m
uoPqYH+QdfGGRX/mV6OFWBT8eyAbNMkvWHACmtnFP7RfRgry1FuecXcdFHZ8z9tA7KVMnX1hciSJ
AOOG2+swvllOATcUvFvh8/4Gfbxrx23vGlS8eO6BRF+XsJrYc68onhlSVWANevO6tKLyeZgGdtfC
dA+/u+KZetij3IfzpO6pyqm9Zp1IGR2o/xz29q7KuPKpFUH89gqVrQc6FFXJaPTh2NI9UKmNTA+0
Fdhh0NxxXBtbB9a8UBjFyTihWQBLWX6hvmOR1dcstkEcjg0Tnixx9ozQ1bVXefHFjAG1taAMc6yl
BERzBjcArutfpmCCKGRn4aaAJcTnkn2j7gYHxGWUWNhTEfR+t2iHt8Lsqj0M2potVcMO02+tJAMk
PxOHQkTVhibtDftY4Mf47OQtmF2mdQAUKX1MCwv2LxYwwo3bw+ao6AO8Ciu8qxFNfixbgFWiqQdX
KB/StRPW3R5iUAYSpLr8/zl4mUof7T8n4CHMJJO2gIiHJv63IIhDFuEl4dC06nhpr6g+5+Psl+Fg
Lt3qfPzQrZXqYzcHi6UDwzr5MsXkLI0k4l9x2nqrxuWQ3W9n65XBwDWHrPAnxrzoznGqaDXrhyjW
B/3OA8R/Q0Wnsu1VikDBmYqB+dKHTvspMmvrOmZhijQmJusdG5zUDkp5Sb9ysqn7DlK0z0SO4ATw
MaeEe94Xy4QpGRz42CM0P/rtmLbGKfCq7gSOsNyacWk8JBN0wyJQhb/YfXcVNH5OoSY0xPVfZQ6n
g9FtBwh9wsK2DLz86pZTd4Aa8rRPgqa9yyYD4rRwtPiEBNHfWdJHP0K2t4WJ86i4eJFKjjA1wW/P
0FylJKn4DgDz7thGM0w/+9zexJCQfGb6QYGv9/Gb4TSQREZMDLaD/T41WbCfjDr020aYL3ncyn1Z
IQhBxQnIpH1qpMlShFemuRdeky7FIcSvNIODls+KxHpRbES23MxzvF9RbO1kRNEpls4u0tX7Cn58
S6tTh+3eRURoGRsVLtZ5KoJjnR5bOsieNBOHi6A+K7BEMriPGf3SmtngI3aSQcxQt3peGe9DbkxL
q/ICYxf2nC2ts0qCHVLswPTrmWsXiRA4S5tLq81hGGwL6FbTVFHMzB1rIcdJRbzb+G7uGrDf9dh8
HOadsAN4b+jj8l6MO7iAgfEzNYdGlu0+mPIXWNiM4wpkveZCG/x53/cS885t5vH8aw/qFoE5uUIi
T+2o2JTwqs0jG9472oUws4S8eHMLuEoZ3OHla7rQ2HDibRVCQ5MqqR9twiL55sYAKFKJGh0DMoZd
NmwTPf7WNVGIRakEubBbHe21gj2LHM6Yt7kbGHyeZGQfmzjAG4+6BQmomxUkV3yamGd4+KxikJAz
kHVPt4MFBVwsKqO4T/FB/uH4YAI00MrJkw31vR3MFenBlk15vtV3oZEdIYH8iY58mzvOhVwjMMaX
OdynwOVgHGrXDtoYMQw7Ig9my5MmJ/1TrVRktysqCzgu/LtrI5UGGRAw100j8xkAFudll7q2pTJW
UQtbN2r5w3StinciCJFa0Iec9DxO2OGriMrWZEgoVXhiwxOJtRnkVL2Be4cqxF1ORcdOXXw3RcWF
2V74qYYVGNXzUZqHqmZYxg7T/Jk3YBQ5DVCzAMtaLxmiAVSfZt54mKMRHDOaHO4uyJEAnoYYCBa0
HKkA2pRt4p1rvaFi29rVlgXgG1PdUFVIUiPHX66YYBYiU4l7SdzWvaSq8TvPnE94CVuIjekGJ3D7
DQJfeK+kOdbZ1JFaeAz3P9070mNv9bTnBfx9GBWXsXVoH60C0p3fKtXspkkYZ0AalLSyC20mK4bu
kd7QHtXFSBj5gNPW618aoFgNHpseS50To99NrCyOv9RTDxqKNHmwrbFcXo74Xwejsbz2viGAqCNz
CP2qIZi2TLvs3Xzcye+9JB8+BXbCwQnZpqbirc9ghmzNPGPYicZNVja3Y/gS1+HBLTO1G6JQfYqD
9IGYCXMTJLgt2o89PGCa/9wjMKrWn+YWKqMehCi9rkXwqg3zs2DuxjJh2XqrclUCjv2tfBtRi7Tb
m0V1AcsiO1P90tmdmOv3GYzR7K5r7yFZDoKEBeOHEbETD+m+2t3D3ahYVZPd3i+VZd7sBiG0Hijq
Cr1pahVv8I3NfJpmaeAubEhSiDLPTLsBaYug0ZjYWqmgW9/qEhm57lIuyALo1sQ5VDlXNJIqP7RT
uWkgqfDLdP/ZcdRnQC20oRkdLt/rbkX86vBipz4yhx073DHAY/I9ZFzGVRlO5WWEqR8yO0XFThUo
DsyMUKSWLmhE54dtDYoe/spbqnRqR3tLTGbipzUkNM2heaxihmeJiN2D9FKES4Y6fRDyM7VRDYCL
yd5F5HF9q3Ns2EHEOUhZPLXrxwhYgcfikbrTRpkelu1MussxqM6KWALtiajZi0IOe54xYGCyTF0Q
jFOXBrGPfQQxgSoo+IB7V2JLLdQnHscWsN4ecsC6NzWAgse3RW9CeSpT4ljYad88Bxl8Y+0Kjmqe
DJ8yOx7feAboc21nLfLQFbzNVAiARA4j9akCNxsLx/Aeeozw+TNA5Evx6bwaMmv6C3ztNbgMQ7hS
3QCskekBs2SBl67i7tkIkMTrzRoKEC4UnJlKk4Oh112gwBQbc5zG57IBJjl2INDOZXpYZoJfJoIr
AXQDO/z8VJZfgzmDFmdbnkxbII/rTqpEduifMu3RpombYm81JjSDwvDi/LtBaA0U6hGPtSyWYsdk
80aNt/pf+s5jFWls23/OcRsapbI/wtptQ3Pf6mnvVjeXMj7HUF/WZ/DLkW51dDLpDAVfCTO7f7vK
3Ip3lZNDrym0mwv0ReF37obmdpRZs6mTGTDw7MFzwQc0ilY+l7m4L+Hic8eQSH1uOj6vZrdVp37I
vOc56BofcRcX1wCtVjM4WxPL/43QRU9bss4GIDg0U9LXHPYj0VdqtKE48xjg54I197lO7RJuXiF+
6rDwxjbQqqjIQAHLQGXahdr2cASiVdMHRu8lC2AXrcbhSiUwAp+ynA13SymyENiS4/1Sctx9Nhfs
gUpeigiJ83+Unddyq8rarq+IKnI4BaFoS87DHifUiDShyfnq9wOea3nWqv9kn1DqBmFZocP7vQH5
eWE436Axoz4du+W2HXSIsGERGSoUBfqK2vznRAOjkuQO1w071epthOLrGbw5/JgR6vh1hxq5+S2N
xaHIEzLN/3tnNNZeWBiwLz2yHFHNSDPEwsp+6CDdPJilkx5n00GgNFRQS9aDASpyL0kw1yN2I6xK
6euN+GA0y8TylNZ2bZqYut/YCapnUmIeerJ3UmW6U5N53EmQrZ+YudSa/bPBsG2nZlK/M5TKuc4D
ZbXtRI1omfhH9WMYLaSAC2H1UnEPc9uVZ4nnP15yXw9TCwouZd12CdJYL8+dZhMBNSnRiWQAMGd0
ebbVVC9iyEsqZkVzAtyrXiQLnENDovJuOyvRqN03o3wDjM67oB8X3+2T9qlai6qYlSy+5RAGOMQe
3vIIbUin6Av13GrR8nnIivHfzZ/KYkv8YpX4AiqEvGF9FC2l+FdzO/E/ffl6XeUWJJluT9GWLmRs
sY4NdKBJCCoesxShI9QGcWWSPmpWg6Cibuuf7WC/eJNqvGT9ZB4zx4z2eTVE3xTY6BNUGtJXca4s
hrm7pqo07ieqnUHdTMVtSoTaHuIYQVMBywtbhTE6aW1G5GCrRw/6emDXVF/HVQ+VAveHcGBZpLcj
4SOc3C5jiv4DfJ2et3tsB2EnkMDjPepGeGnCXIjIxhHPNObvRlVh2EghnXChPj0kA4zwaLDENcUO
4FrWAuvQNrJBImh+nRBrU5od1CeDLJ+vE4pt1fcKxE2nLjBgLVrn3YgjLHtF41xs9Knfxv6nvXZH
RAmd+hUcpEpQ+zCY46OGZBIjpVEhZNNW7tCgmuEYSwo/64mtbztraWxz8fzmGuiwdYCVna/Ixbl5
HQxx1zGTn+qcP7V1rbxUULuO7WLq+7wulPfCUoLtgpmg5l1fZ+bd9syogKqzJXiQVvEkNZX67j+J
Ap2VM9tlxi21Lf0GIjnuY6kQRPHfvu1Rk4o6WOGM/ezNA1I0dkbDPLl8MXnudrCaXL965cvWMEoG
CF9C+jtNpfPbaeY+C1l356GJEGz39ax6fX5sVIPfzpFz2E5sLyWC+0ASTIxX+Rqu7KDoVvpWvM1E
h9+GSot9CvoAzs0yH5y6dcLtMjeiRGCbHvPuevb/+1nWkNSvPRk+iqEPD3jcDA+oEXCMMIjbpZJ0
99XfJwWF4mVx2Q5y2XYiy1X1Doj1tD1p6+f/xTugG1eIyzFuVLtB2EfX/qZa6vvmzZJ6B+Trzh8l
bnGB19zqzWkVezd48OuMWHSnluChI8ws42ZV7T/P5h19hz3814j7P9wuvv+0i9uM5JzV4URYhAEl
EbmQXw5z24lumG5Fnqk7PdcgA7fu/axhzrUZG6WDfojVxL3fWlv/2rVd5S0iOnwWfvWihPBn2uK5
mvXoUZFPkITF83ZYSPbZpfWU7LcmdNE1jbeeD3W64I/o9net1s03a5H4IVJ1D1DmLKftZOJM854w
3yLczhKbOl1kQZzLdraRGEPN8Li2k1sXSguotuZ821pWBMYQtXcR25tC362xxfmayjBAKN3lENKD
rfkVe/yZl7K1p/Watla6YItGVh13QmKrzc+ui/ujrpCHyZJ3eVZUuW4mptd5bW1dqq6/4Taa32/X
t3xlD6SNM+usV7jQiB4HYQLgczMPMQVeDTDFdNJY9ORKyhJLwInRp8ofZ9Vm9Wgm99Sl1B0vaHzE
HU1nYeszbj5OzVBBrtSzYJYzsW3KgNl8/x53lveQnW0Gm0cHiXA+z1Rbc+kcTND1vet49t4s8/cq
rRRI+rYSCMqTR8qxJ/xkk0cvYnDXkLp9dwG6zQ6jX003DawSzOm6PVIs6EZ1hQ+gbvOxpsooSQGv
Vu9cLwB/YpYGigU5Y0oe1YjQ3DYyd26pg+JmK5P86EyPs7euiDwcYmP+Pk4Kc3k29GYJXvUEsTAu
DGd+/5MPje1XiVPbU6Ua8Sl25Yc3xD9EGnuHKNG8YxYpYFtsh5klE75Fy6uVzPnBXtkMbjud0qbi
f8WGxU1IuzUtf8aV6KFC0LYXqOezCPZ5rb30hvbd03TXV2GE7cw+Au1UHL8xKBCpM8SfMe6DYeTX
A0pQEF3Ukf6E9YT64HkqLtrUCUlyFwiAKESEkJ4d9IvV1O6odITj2DMvq3l6maAt+qLs7nvg+BjE
/ndmFRqEQaML41Kr91WnSH80IZjq+RBgTwjRKfnQ7H750dX9gRi8U7tYN6Nq1IvXwm1lchpCL2kK
X0vmv1H/oykw8WXv+wdHZd6L9gOzukPqFd8GCZlEr3oUneWTDlvNHxsyynXlW1xkgdXUTCt1R4qV
MH/kxTv2UXuDd6bwyF6bnPaPyjJhZ5lvqAHqM5RjdidkhvhmOgAZKMoY6EuRQ7CyvuuJvkD4Zk3p
JaUIuOADTWJYFUywsySzqK6ya2LDrF5i6nZWhtX9VPYH2KI/lLEoXvrob40T66Fu2lcFdJR1wnKt
JgAkmay+RVPO5LE4O1XTr/Ax+U+WGnMf4AUokuOfPI2bqzYbZGrlL/0waK+Gcx5gUAZKJF40dCG7
EoH8bmIMAPE0T6RUX81lOpdCJdApk9exIzpIQyITLhkfBoXe4ZDAJz0n8cmru9DRyeCLyoakFXN8
7LWkYfHZ1YfExrtuGPoHqB87s5lHWMjmWStdxVeTRMK065+dpaRgOZfLro+K5izS8dT0cHNx7KE0
C31d6dXjOKIxK80C4iu8LtzPqfYnDkkcFWWirid0bMDcP4nsq+tAcyZ8RfS1fej6BAvGRA1sGJAC
Bf9xWdAxmCTJ+FpUaGe25W4w9gpL96g5gWH7JiFXsDjUc+oJZMZ1nehhPdftuc/w375tD2t0b7n/
r3OLrtJRlPZwaNX+VFYAXbAjedZ2F207/XmDmKiZNNJ9OS3jAbFHgWjWbHwSwyfsGJb2LLxE31u9
elP1qj5DJF/4hSUuqRvsj3ftDMmk1+c/zFU2MpnFe2zFakrOysBn9ovPto5Gv4iDqHKIMsrd30/E
An2kLhs4MtsTv9B/6rbzLKLe16npnWIkj6GTDr+qlo9HeMtDZdr4wFZYAFOBL4vVa3nwbk2eJdjQ
kt9pi5ciWeow7yEiN/0f6WB9AVHXwX2zqsJFSdzb0EQnubjKc4RPbDQnF83oXwurK/cYYHx0Ra6E
TtTy4eEPiInMcK/aYqCET6Faa8vnNhm+x43ZYYiX2IfMpqBSjf0+Gpoi4PVmFymng5fwhsgK6w9d
WsN9XfJmabl4kSN1fb1m6xKJQ5bK/QKgfLRFeydliUNMVr6OlRqINWKEuEPShojeoqKZ7bsyumsq
zAkyfoyqNjxUkfae6A5QTdtcVPYbQb8MQ4hy0ToruiLA7DPzlAu8Epqu/iu0svSJNjbU5i9mL6k/
mSkJ121O7mb82BWGdsTotYl7a4eRbum0z2ou3mpTTXzPmNj6uvKaOHa8b4wRm9oYbmrjyZOusUjI
3Oy9a7zF7zN3Dpz2rupy37Vn2xdeQW64rNx9Sbnn2kNZbOK2uxZWD5qLqwWeXOiwOqFibdj2r2D6
qS8G690oYxRZQE43oXrHMcc6w23PpTL/8RxslCzvwxolKZLGeCqoPPmJoFzM5DwFswWdr9Q9NwCG
no7svHKqa5ii5LK+pGPHGOxO5p4MBt3v18BII9fe0AVPcFebO3N2vV1aDUQwZIhTxZhetsMgrPRC
dfSSy8Y+Q4GS0HiHZzdDYAGy5Etb8fuu+Zsa1ps1zr8avaMGlph3kLEvFSpEZwZHNG233iGn/9aS
WRk6Rf6CO7V1nZju/a7Jm2MVt/JBzvDwlKR/FP3im73MQ8mibqcjzMJbKSUoShvh0ko76DUCemtd
GPjKuNmxkW58R7pJhGmMkVwWT1qniJXaWSSZdk5HA4VmUiyXMs3GY4GX7h3UcOOgCTHfD4mMWcwi
a4UeU++HkXw9ak1aWKWZ8yC7OAnj5r7ukfWYwqaYSo4gFgwsiYuauLwED9lgZUEGXaZSNzehxFtC
WC+24ZE6t4j6tW2Pg2JjW1+k7mtH0T5oHKvHtD3BqraHBmTMJPvgtK5+W2p2Tlo9lO9KTU3Uy7rp
VFmmtUPy2vodw+X7ZKH0IdfdfkdW3EFOhvsAT5XwuF4Y70xgBPQh1Xqf7L4nClaoRDRaxDCAi7zH
+Gr4DOvjO3g6G7asHt41Lxp8CUvq3bNw1LEWt3mPS4YI7PDqdyRkE97MOIXFinEmt06/YmPoAUg4
0W5rpmLRr4WCimhK3pcuqwJ0SSac7rjb1+bEJGua58RmTxzF5nAlaX28tvyvl8lt9hDO2CszAe0q
TyK1zB3rnrU2iJL3oCyN8tJlvGWjGQw2rxKnmgxH6GnEahdvkT42VhQUUxioUdB+Y4LY7MnUAhvK
+F5VlZb8jfaHO+SUmLGYQCpePlPTmfcDthQ7mEJ2QKiS4Q+akd9qa3T8WWRGmAEB+4Y1HPQy84i2
Tsf9Ul2HrJ6PfZtG14X/RUntOziLr3kSiQeA1N7H2ogpq1HUG47aGMMVy4NtzkzYZTMHAAmw6zCA
pjDFTlYd0j5AzNDtjTVLsy/SAFeE7GaPfXnyFgI7cQgkyqNavpd9SVxFuRxqwt3CufLeIAfv+mZM
Eb7w+48WGL9z7Qr+FRtuCLm13QJb27HDKEtiP8oBWtsGOxXBw32aIhkSEVZR2pg/2Ep21dehO84B
rmzZN7seC0oFOy8mboHwAUAAS8/ICnpPOr4qSwqRTA9dGtlPY+UBqlty3/ZG5Y8loEbpxe4uI0fM
b6ksh21S2bvZbYYzfg/2fSo0ktezBd5CC1ymmQyoBUvom1Omd4VRQ9I17mYczsLBmtML2o76wMLf
4pXdsN+qjxrGC0Jpo0vHTxWPoeqX6Sw9eV7COg44miRJCoQ8O1rYdVF5KGORB2b62tpa/RDPk+6D
qH1n9KbCPIr5XFj+MA+Vn7SxcrOrtr9O9qT4BeX6+1aMIsD6l39c9c4JCQ5FCcyTdc0DaDfkhh7i
T9lgZFhY5DA7mobBOdaJPt6mrqplV+SNe74S07VrqTaSxued48gleFO69/iBH4ZYyf3BVW8mgE5o
2PPsa51y7rzyVQjbuSs65U8z8UFNlmbcm1VdhO2c/W4N+DsN3tQEsDyUfZPe5cM4+Uo6O/6EWX3H
vO8gPfc91ZZn8qCjcI4IoREDSuk+isjuwgFCOMofczLHixlB35qqJEj6yQpawfekr3R5VsSABNQA
GJ2n8uTOAwETblnfYV11VRu2VAZUEYNkPZ3kBsiyrMiEtC/N5BEMMrF40pqhPSCyDZNJQbJWi+Uo
rbyFWlm9dG35qKgQ3vBpbg9O235oItcDo9FMfmE5Pz7PvC39hEpuiU9uTPjNion2Q5KFuAqzgo+1
eaey+6i8RJzRKKlUr5bvbWvAlWNZsONHgYaCuO5gmSZCbHrvI48K0++cAawDt58px2K4tW+USqfr
BMkQ65t2n7vxm4PnSTh5OqGYIg+XKbbZDA+8QcMg9nYcqaFw8jdyZaZdDWQW4typhnkCm7BUYvw6
9OqumLBVaiOmKGmbhu/gLLZXUiLpO5l2gYiSAxhcfs5wcLVV3b6wxr8jM7HDDTt9MDRNOVT8kPxo
fsghcIwyFY8t+9nYotBsuNRNBLqSrm7ZsaqNzkqfnV1lxNNBVra2SyHY+MLFlTS9xWKyWN60QyBh
SO4sJ3tMPHGxLbcJO5xWqVtLdT8gxzsujuqh+MUrgzEcKc2QyX2Pf/jS2yWuUCmW/thy76NZDVvH
bXzkyvk+8ixGkkjEIWZBHxr2LWHdt+OzJoGFJOqbWtdJjPI8oi8N/KPqKJ12ZAg+81G5YCzuD+DP
fC8UAhNmY+fkcGRiQDnY+k5DMEaDL5oeSWg+k3hLwGfQuQYK3EBI7V0TDCwp9rWFEXaNEwTs8LJ7
qnMkXAaFQI+afzPBoM8nc/ZVVtJmT8IU489PbBbGi0jzRyWql2BQtehetMaHbVKHX4bqnPaZOBUz
w7WpQOcqqWZUzsVhl4n09EKE604jzCyoaw1jnTJCOhfBU8rac6cXkLymHGvAuPYjfDoPqsKeZait
5vNgLbAgzFKSsGNbj5GXLXs0mmQqZAhS+0Vhpz7JFCKAV59ITuzP0yiG8/bo6xDbZn+WKdQpNDXM
1A5wO/z2w1zk7oEPtzobuVqdbfCufbeU1xnP2DPOOss5lWzaPHRJwXY3t6MY0OfToabAiEPZBfTC
9YH6r0LzmnNWF2+NKwFQCnNsjksi2SJ7qJrdfMbdtp/Po9Fjie20RKrampS+ZRU+b4J5GpQ1V606
TPNSnJlFCjZBUxRafflmJ7ACuiEuuT9QS0tcqzTLQEnKhL2UG523A8tX1qFJdrWA3feRojbnpW+w
XRqtQ8NweG7UDO5iwrLUr5vyJc26X21X9J/v1fZoe5uSxcJCe44W1wd4FIdoDTXc9hnbI3dtrglv
fN67piomXjQHe4rGsx2/ImqqGOhCDcd4dhdUZT0nfTOKuNCCVq2zU9ctFNyXnTZmj5ripYSi849R
fLNwM8QJghV820ZRwCC1voD6NpTtNVMYLnBiDZJsjqSfqFF0WPL6OLY1xgoF4Xppcho7dIkKizVo
sJNx3l4BZh7UhZ3llbJdReyB4S7B9rDVkortb2T4SQeJEqsQ5N8vZeGxtRpN8Bpyjc4QHfSzQGMe
VA46tvqnu+Q/wV1c3tkIK7JBt1x2x7SJUiJNMxGn7bOq9Kk8N+tha24HEzMPvubrR/l/nY7IM//X
1aPjtft5FICLxUGrxoDM3g82J33QmpiLhbZiYjBSZMehlh5FHS6IK2KkSzfFc3v2G6+BnymcGsod
hwHG337+LYgmoAI4aUp3F+V9csoViSv4rSdtbt8nw2MRVXcZ48AZs2WCtir5A1eyGKC8RabVE1W6
6LcWi3HgcMUNnaxRfIjRlBPidHmKalkwdi9yr43xo0NVLJLPxHe/NqprHIYVJlAtS56nGLfBptEv
s0ZCygEhgvPcN/yGvcGFLynLF2+TQeJiX8QIKYfxpJR2xk/Hna9ixtfLcpSWVRM4o4d5Qz3k50gV
2Dt3CssqxFgX3poTXjCK5S9UnX1lgqTlGrqfebH5jItkUVXZ2SuX33zYxJxAWj2ZY0FEo552u4QS
mT523nUUi3EAVK5QjQUpW4id1bTlTZWIGge2UYHIq9Tv87i8WSkVZ/yQ8H4vDgjtlx1VGI+r8A02
JgxSiUrR3SV7h/XfXKIiNQOSdYtdqyz1XYZxhqGVylvFMLt3psY95cTbPBLBSE3aWrpfUyYOztIR
Yd6Zz44jygM/geIYgaO/lUWEY0Kq/OgjswpwOR1gjIr8qqjse1pvCKs8ET/iKnkFSQoIcjY/hlg8
4qvp/JECPI15QS8U+5ZHLF+KOK39RiX9y2ztnyDzLlgAY5Sjdv0RsOSJ0iAal75GaAVasivjNjvp
GJfvHGkuR8wwl8NC6WAHS9PYLUrXhiwfd2U1pge1XvEOD0SqAGntRG9fIfqTeieGpwI9iZGWyUek
VDZKcIoJ+nNWqeUqXklC1bCXp3ZUP7pWey/GrsbkGsEk1X7qMER+pG7q4QM0Fjuse7NHkWYScWs2
M0iF3SzzSy2r8WKt6N0M1Xc0mvroDY3ySoJyKDwDSBXF3i7q83CK0/gVpuBPQV7RvdnoyouhWgop
DOoYur2E2WiVyT5vJvejAb9uPBdufRvNF4DPeJeb2CkNVJCPGLvvXAzBf7TeaARO5mg3dgDGqamS
9tCiPXtOzA7VO5XwPw0utJaX/m7ItWU9rRmPXplXa4SFefSMQTwadQS0oYjiV179wVYgoUaaVP7S
2N4zbONoHycOguF6IappyZYbEMPvWe9Oyyy657Ht3MceY4ukgM9MXnFzwFCa4Wirf+e82PNW886o
peX+V/vz9Hbl1rm1t8N2+dezv/r+z1tsp+0l2sb5SJfKKQb5RP2xZuN+PixH8nO39vZom2+GROWi
rf2vh1/nvy7f+rbD//Rt99n6Zq0rdoZaTT57uzz3oQRXTKrrQ9VhCQOc+p9eYzBZEKzncwXKbkis
1z/tz6d+HsVMGVCxlH2cifq8Hap1mh3NEvOxrW2283/amCCzihzSu3LW4ydLU/k5uNIIIBHFT1tf
JW1G99QcD1vfdlDRpqvJGN19dkk7e4gZxr6e1BEAeDIxhf/s204U7dJQ31ktc9ebf/alSrsmwaun
rz52nAGe6MatNHMtTNwqPlgVjtWlUltXtTLVayS9hKlv6n40rvYmISI/66oynZdIyNAmx+axnBe2
T/Hs43dffiQwLg4pOYJHCiOollEnktW203Rv2A1NDpYSFfd2ObR3ZpofXObYC4GQLJGWLD+hHDtk
bPkvBc6fB8xdXosmd67ID9VQYdvFsBLb92M3pazw1fts6s6YocgLIbCCZBaI3LColtDwNJvsDIl/
XLn8EA7uhbzR3jOA/n3RNeoHfmvFTox2EaqL9kC5uWeL2eP2V2ZT0GKSdzCbkkqPiiGTpiOUY+m9
y4ZBfa2dEcJol61qCpCknJghkoxi4z2tfhtt37JThtDYx9bbMprVTqKde8oTTAqqqfwJlj9ftq4m
1vurl8vT1toOCIXjfYv0e7ddv/V1vf7qWUNzt7WGpFyoME33XTd78NQ6sStlNj4VIiqQwSZjqMTj
+LT1JSWLXchR163lEe54SWr5Bxuafy5YJhyPQSXhoKz32A5S/5uMlnjcbuNVS3JSScDzvy4YelID
TKXJT1tfze/2rlOiq9dSw5/L3YR690FbpEoWZDbvHTde4QmG7a0vtpJHWVBB3bqscoB1m5e/tnF9
60rGZQ7UStMPWzOd2/JpBhX/vENBkrIOUWnjvG4kV+igD2mVOse0ZXzFsuU/pNvPS9qF9bkWffvq
/9/rgPgL6JCGvt/u93XhoCXPE9U4djZyDHBwKu+xDDRPxrT659TJ5G9922Eo1fK+Ww9xqkDn1Odl
9XxCmvPfE18Xa9niHCtdffjq2h7NeVTef/W5qfyjeg2rnybxfLdp0/tSp2QsyHz9fPTVZysdJILG
O29XKFSYPi8r4jo/KjpkmE7HvDqtTDI1VNm9xgBBYcSaYb81NVFKTPV7dNeO1b6KKFpJPitWuF6c
jEIeUyEgVa/NUfQVwbPwTLBqYu8l7FfDy+G3lSYI89o0Kaof9Rbmfjf29utUNONRKKzYtrP51GbH
rqnmXWyilR862zlHDYsSOwOdUxVNYJKW2y/OULAF88Tb1rKklj2vdYKtlbiR/WKYFi5JnXzcuso+
ZjUhq+Vua8KYMgOiAD9qfB52+lR7L1YyKFiCJUpoeZ77orE0OqoFi7qtWWL1gv8ai5ztYoPh4gEF
w2U7GcHoePmm87UegnE2+F1V1YO63jTrWO52nlfcbReSbsuabu4J2CH/zt/6RmaeULS4UHns772k
GhDRMOVN28S2zU2u7kTAnWsZpxuQiwSGrS9HJ2/3whlyuJ9xcihwC3mJx8eqauTeU8gXzsfV93K0
nwEJLIq/Wh+WsLJelWwAncrVb32cMbvPhXy1tGlmnc8oR/ZIzlrccC5LgtzZWZuDMlFs8aI3XIVJ
cpjwEPZ687C16mpsXhzjxOiYhDaRiA6soLOj6x7yrQxH4yISr+0EkpXXlKSQ0ehHrYidQFATWFE+
JxhguoRJbvZ7YKwVG3NZzsvnuTeKwNRlfPT0nb2qUO01VmQ76PnRMJWbUTTfel0h0cWt5xsvGhuO
cgKvztm7KAayyJTicRDbFVJDHQ9BXLPKH10xPERRrb4QiLcxbvzG9KJnCa6V1azVVaXm/Zk12EXr
YXsk1jWGXZr3cRHnn13aFCVnktuf0jb/VdmucWxJQ7gKC3+4mSXuRdbynbV3+8s1xXWYpPaHtIZ9
5rUWm6VbOy8+C/KCGnbXQZewMt/Do/dbvPKvRdH4MRELr2banhKIvL80iTGc8pCThvGk2+UFg9di
X2rgtIWSFqE7phVF7+Qbi776MLgIGUTnCWzOs+7BHMoGIMBOfjXihxov9sFrtZWdX7i7WQUjLFJR
kr/sAtqqMGPtRX9c0rF4Gft0VRfm4rw18xq/UUgTdyjv7Yeon6lD9WONVsOYHpLGXPVlabuHFZwe
2xqPEEspjqQGkQWQ280R0K8JzVVWzs7ceGLpz59fqEFSoNhBggpThUI/Ra3cT/UuAbyxfVN/JLzu
KV4YgQyG2n0c6SWh0QWsL0WrXnWnI21IFo8Wu7XXYXG1x67V99s5rE+9S08Usz/Zv3sG51dTON6z
rHB5J2nhdbCMmTBmsnzXcxNGcGDNhGOuLRW/xad6ALlfWwPF4qeCQNetNTeyemq9bC+iynrtyprM
1kIetnO9Z6mPTtQcP1uVWT9240J+YaZia6EfszpfrnI9dOp4WdJOB66hVfXtsB9cxcbLSLevk645
7Hln6YPo4BmwdRrrmdRijplneZF6Y1/VUeNsNHdLaCbJgGHt2t5ObQcKmKQFDdet8XkrWbcWRdUS
GFWO4jgOEliyFeRuuVYjEAzhHLY1y/UPUASwefZKe6ZqAZ2I5tTpXL246nLqxfzy2dzOaE01nBMr
u8p8eDfLtDxJEK/rMNT/HHDAdELiyergf06Mqjfd67yUr2s7w9EMv5202odAjrXIepekAwya9BTD
ADOKb0bmTnsxIKbUcjW+8UtCJGAPy3y3RuFsfdt1Lgkzt63p1uYDijtQhvX5X/1L3WJf1NgKvoxx
w1Iu0nZijgSKUw5F2hUQjJFYjnlFEXntS0xGT4yAYugcdvcireK1impx3VqeN0crtZJg6/Xk2KXK
QRntlI100b+odqHf28RHwBjpIL1wRQ0tlc3x89YQDTUmbM+Xu62pdVA5EOPlh61ZzUV6ikYP5vD6
TGw85W0Zk88/vHXZ1hwkTR4/bS1LjkCsI54oWzMhQjy0zRWIXp8ubKs6o8Ww/a2Z64710CDB3Vrb
6+ti/ZjbsnnYXrtceV6TlSrEMq6veyUWzbpWhVuzIqOcryZh7VvTsyU2SClGUOu1292SaHjIKyBe
CsuU1iytUAOlbpuzTbEAIHmuGavNsj2qNpWhmAzJV2cqZz+NY+cHBOJLwyOizfg9tdbyF9zibQYJ
/ah65CIU5cUzcdFM9SwNfaIeqysMjvxYlXZ07oxFXKJISY7UIYtjiYnnTZfpW4492+9udp7Mmdhv
x61+F7K0Se7NprNWkY3rprBvwH6S3ycK8S0IPhsDLXbTaz4VKUycOL5QIj2k0/JiL4XhY8cJfaPK
7ftu6cvFl7XG15tf6pDL23ZQbDu/gYYSzBz9cHB4DIYMBbo71tTT4nqAcAX1HA2disdmj4rF66YL
ZPnl1LT1T9IXlZOlyfnF6mu+dtODRqz4G/Fdv4rFDSjQ3w9zFe2FLf7UvcxuSZrgW5s7yh6ZvvpW
WanGorXba65uvwr7QEks/2Ysy7g3lCQNXSW/xIr3i+W6ejab5I+ZlD/7SZiUd2rnqMEYpcrmkr+E
0djUpDkOTIgfPGFk30eKRPlsuVCRaoqVDj/srJ68nS4oL9UQAZ7K8gAin1LyIzu7K1IyRHAnpkqg
fauX2DtaHpVPiO95WAvsMU0HstIIF75th+jO+u6i+r6OhfZkqO0ZIXrtU4WK92oJImZhdwnwMoH3
qqzNG8e4TdN3neAM47HsbPc4yx77wwmCchOAMypHTaGuhqap3qOd17EHiYzzL6ge6jUHAdvhr2Tv
CrtY40iXE9MjFpt2/FFLt3ledCZtuvSbQ+EecrcjQEw5KOYk7iYv/TUXZPdNI965JPb9XZDBVJ3u
ESoXt4E1iO6R4q12sAgePsdWASqfVO4uLlTjDebnz9FKq78mLpjUgv4kfV8j/haA9WWFOcTY9b6K
Sd2JALiRGBwteahhqWyt7VBbnbZHOA84tl6xHaJKh+kyeZcIscoTNioatL/0CDciTLH0vw2aqT7P
lFZDT6fWvTUtjBSvMvXut9YAu/B5NBBjT/Zwt3UZqA8OTmLXu9bNtGdvMDpYnhCI1tbWpRkWhm9d
np3/H2PvtSQpkoXrPhFmaHEbOiIjtShxg1V3VaG15unPx4qeoXae6W37xg0XEJngOO6+fiEnLF+f
s8GXmblLdCo0f1H7LLvXyQfSakbls+SwNgr2qevjxLJUjqxsiFe3F8l5uta9RkoKQsDpp1uZjtXE
ufdyGxYNJ0jCpOTAq4FL5XJC4CrTPqkSFTQCLZhVx0+dTvRhqVSWZBzY+FMgDZylBVvdw8UvUIFa
Lxm46QXx1eT2N2fRUGwjb3qdYrY7JkvTXxsfh628Di9pFvKlK9r4t93a6Eozd3pxQvslHX6WWKu+
sae5nQxrxOEiN97Ksfw7TBCakDq2aNUt4pTeCcSo+WZr2OIpvTfspW1u6MGlwu1kK7WDSqQHF2/r
6JtPfO9LwDD1lF28kBkEVLToRRLEUYp9lfjFPvlvmT5FuKxXHuLdth69TMEIysv30P42j2kYGa9u
0Rmvyaww6INpOUs2VrzurM3AQ6SJNtjGKx+wycmiW/scW4HtiErryV5Or4L6ANzdRxAdbluldM6L
JEncMNo1w3h2gth5adFGfxhjBZq5DgCtMAPY0RibHKUxO4LhM1pyrGn8Nt+C+m323KBxD7D5n+vV
3e8iU/w9zH6AUbhvvMCl03FKa7pbVspas97VGt8zyeGFWRznCoDdLav7nDVnRx/gxqMUjcZMOK+L
VdwhquBVyqbZv2g5L4bk6lbpT61VF7TgRyXp7emxBBxyfyuCBYkx0uBtDCePnhyX17xFO8uedHND
bJdIsTEEL5J4anhUC2N+kNzou81DVLvHQk+jZDs3yy5wXTkbqS0ivvKppbN11iTxYS0zvOSXp6p8
9PqyedYiWGW/HCwqx0Z9kYR+hIJHT7R6LfPN4b2O1PGKoo/6gkN9fK01++vaIGGdgvJG0xzXMhfX
q3a8XbTpBwQrkBHaWqM9XfUofmpHL3vgG5g9EEK/9JAgLpLDb9FWN3LopeGL1prt+Y8yOc1qir/q
1g92WlllgHxy51kSt2aX0IEQAEOdslJVAOkSi6mHXQJH9bWO/fLVT0q217w4OkpZFuXsVcZAzMO8
KLdT5asb+r5/lsamgdVngUqxYQL/KVVclVKG2X3QRfVrPZcvLRuF9+i91q9FgsitGSr+VoUOitfD
cOd0Zs8NoDIEPrUjkApSSrPrV3Wq48cmds9SKUXYVWls3jfeWZuG8mEyxzu7Dnue52C8N+ZQXryx
7kAFTUF2XwflPi/3ijqUu6Zx6p1mBTPAIx/HdsVw7vsEikbc+8niYrXHDuxLY/gFfPj+6pf9vdUH
KLaHxKTgJfzld/HBChE8SCxWOgUzAK/UqtMY2T9nNwfBVp/VPoA5oYRgutVe37XMQbYNs4/cw6ZG
zzYzKOHtGCkQSX2+5hLtAx8Du94Eg64qwwXExLtWO9Ex4IPABrcKJB2Qct/rd+qM1lyrKQbBBdhJ
rnJMR/2DdReDDeiFXWmoD1mXnvE0Vq5VV0KP7Qf3nPUQ4AzjPW6GmOWfyzoZtGfWh+7rnFnaZSKi
zX5Hy2aiUWyyfGrhTG3UEUNW1IkJ3064AXhln2zamW8ki+F7tX/WwsZ7WkT4JkgM9lSZ8B4D42o2
sXpQcDzdFNHHPM9vRIR2UauVh8Ju3bs+MyZsuZbDNZkGFOBto7pDtOwLCIsRM7O2P5ROiB2orvsP
ff6Ty4QX5FaMDbrPw9YxDSK3haJdM+aqmTWqz0bKlYcqm+8sBGeDEJBIpuDcl+hw8qbk1GhDfak7
v97jQjjsGscJrqlbzzu11b8EI/4BIKa6fTBD0VDn8tkC/vFc6ea7EkfVKUOt8YpMIrgSvin7tHHa
a1kU7JLoA/yt2d8G1dRfARKcuhpBxrZOtnldHr1s9M65MVW7lHkDSysz3BiYMm3rvjtZ1YIIDDpt
bw52cgAg/BdSTT8WT8qTSZR8y93qt8Dhui3qbOzg0W/sRgGul7TtnUaKTgJwLbQkWLF3Bl97w4Zt
o/5VJfoEr86s7waABmdl2fAwmmeZUWvLtJopCt2oIw6Shgiz5AmSEdHQqu969qO3lYc0heeLOMo2
jZ9BL/+eXaO6EH9T+RImNZpr6mUqKu3FhOFh0u0J99r1kIC/caqtkYfRtcur4BKMzDAyjfd3Cost
9M4Sub1h6b1lxpaV06NJ4UTv+L0ywUzYQ7Wruj6G9vSXa6rudXSTdstWYBuyFXoDO2DRRWzJds5B
H+IIEUCm0XK8r4p62Sn5AhEg3w5x9LPJSsyWI/PEt7xPQKwgb1UfuKG/6xSLmJFteKIPmHK0lfXE
xoi+iUGX7fy4efXcBo6Z22AiphrFOawZB2PF3M5D32zLjj2BOn9C01S99lGkXdslcUx8Dx1ImGm+
CfXA35sdSL1Q01mhKE7H2Gs1+yBJ3C2grENUBD8VIg8oMUQoCrGV8XdvDeVHi6w5H+1Tl+OG5rhw
mvSAGIg6Qk/1mB7fBw1AnvmZFUm7Je5ZleYD7tjZBjeA9zRWQ37esRYI9W6CXPw4emyw13o3ERUO
XhBW4fPZViCUfLUDh2/G1xHk5Qb3JWYVLAq7RIXDY7ZsXs9pcLC9RX226n8Grp8hUGYAb3T1FBCD
mQM89I/hjOOfDmF+02lQmdpfA6TBCNjvvvGA89W2w66zszHzVt0iNF3s1aIDodwpGLBoqoJ8JHox
QeATWCjd16maXsbQbq5sNWbbuZsQRcvaR9jLL+w0NxsLPfmzN+mgQHXfOju2e1H83rsoie9erAWn
U8Xdj8b1rmXEMGs2CsNYWlWnGYUlnDi/DwBRj1XXfcf7wIATbAd7pUym+wGvoqvD5nGxEIiDVH9N
HfcO/MPELHv0uYPD95FVO7sbAfClON7rRudvmgISRRZXbFS0gUnUrbROlVsVGyux2yPQ9QJQnGcB
uuFjcIDMfHFyglJ6geYW0rGvpdW57PIU2i6J42M5teaxryvva+q9wWXq1Nb/e7brHZx3vqXeApFR
/o6MfptbWXDR8ZXf6pXa7Fipe6ce4NnRAgcK7oSQlOKzeOsg3DtWwaaHau6YM957ozU8pQMaRQ45
xGSSfWsGb3mm2HdrUg2Fc8vazPzPdg1FrJ6tB8tn7ugNFjhGNwPoWXnewQ98bxt6qK9pDH1blswb
XQ14FX3TuJvrmLAps4+faa7v8yCZLti/nzqEop61OPhlLQ5RUHWu6BZLZ2R1xod4SRbxHDMftatq
1u3z0LfTQxsvIzc5rwza5zpiqlvV6bEMHDXcpg6PEUzYWWlZf3R9yszDij6SVEfn0CyeLGO0D2Me
sf5eEt+9n70OHlqrxfume06dJrmELA8uqe9EO6OAAAAbO7qzbPNZDwzYG95Ij8I1cABxxf5evB+U
+nnG55CNPRZn3SJwpmUnwYDZS0QaqjCwRNNavK5AYP43UTriRT3apoWHXYYRIqnllyA1xsxr2WbB
r8FB9nwJBCizvtd93EEx3IIjgaekB8c66EFjTcEwseL0OZetkSuC0mc6anHXmNOTGs4j1A7f3o2o
0mynJYtMwbTtTR6WmboAzZwwhVfSIT05a6CLPLO4A5FxGiYYKcCVHjqze1Za/J9yM052Ol6M81Yw
c+FC4LfAn+2dYcrhFMzuw5hqGlPBLnv0CM1d4qb6mIEbveO1Adqw+BEOUfqu5rjEeO1Pt/Dp3LJL
4CxbBfWss9JJ6VCO52r3kkx8wgBYecrOl9ZogAdMKiVVAHv6IAWmOjcvchnMD9+iOsjPWVwyZI+d
s8P3GXgIIQVAcMW8LVBMi5zC5r2wtyZD3v2gQemtAQooHcCqpOH3kBzx72M2WE/JHH6ESMEhPnqY
Ar/cOc4IwX3BGwHQ3iUaTxf931RBfav+zbqmvWuH7FiPNZ9JUIGJgzOymkASauFx1vXZCb8VeWl8
QUIeRc7xRU8C65QOysvMJsBCb1WPlbkYD8Tf1c44xd4YEq3fefHsncPIeogJpW1THVmlVs0R/jNA
jNt3rqlPVy2N30aVVSpW8sgohlCGF5OmykfXJmn4PaBAHzcFiCCru4NNwBssV2nfhCPS6Xc3ONor
sF0XaWxlYiFgMk5rC64+T/tmV6S29wQLwHlUp7cZBN+TARjBzoPmUMXJl5KJAfKVEdDKkmCqZOdU
z5jz4WMf54pyTDo3ZP5kpMBfrF0edMa2Kov+BDuieOvMujmNsEW2ktUTpwFvXFvYTirNPdNl/p+2
s3d6GfycbGU6FnE63yH88dTPgL1N104eA6RcHoNGq4kMI4Xp9E66t2q7OpbQwI0AdoaSIDGX8ect
TA13QCrYCQkyFsHGmcdszyr60WCfg1F8l2X4vQMW+5Hbb5iWtedswcyUC64uBGFxNp3HaMGN1sak
ngFGhAuSVJJJjz4UxfD38X+LpFyaZ8trV1/KgPvqtdDpNlmRkgrQs9FBTmt1Fez8w4Sx4MkK3+IG
pID/OjZBegig89qtAbdoGF8RKkfdEM+7m66GYIQEN5SZLBjc2EHJexHckIrOTyFJjn9NbhNcwGVZ
857JKn+JHMobbVVwyU5ymMzsIMHC4t8b6gK0r9vqKAiVynFaIIXMZbNL0QO3Dhq8HvxNomjLPgKl
AVisPVGVb46S7xI1wGj1p9kPoJiXG9csV5SjFZ9oa4k67wWqKIXjnE3ZSVpGTsudQRYx+Of8drmI
tNJCddrYTpbu5K9M0JomAIvw2eLqdwwa9SgKI463heQ+nMFw/t0tz280I+eUo0YtMWBJErn/chiz
RCakhfGdZLOsOoalouM/s/xNObjPAO+Mk/yk/BkY+IZRNSBO0ld7/NR/ynnpGMAxXx7j7QlLoeCl
cp+oi7WQRteysdS7I1IreDIB+rhhf6U3QLslQj1O6bhX9fqH4IElGYBRdzX8OvZTkRzJqsHGjKhy
UsZ4t9lL0PuG8wrV4HsPc3HvNSFP1EZC9NAmzas8eztxHwf2fQ5zbTCsW0OE3h5Td8JbxSV1WP61
IZpt60MDO6wDoW6CnTwueRpyVGKVmmzkUHqBFeo+ceVu4xV9fsHX0QN9JodLAhGBvqEcKyzDGVuG
ZAaIAMwZx1pz3v9xKGc7OFKARHaN/HI7nNMeNJQdneT3xqZhj7rZxW3yZR71i9y5212CWroprHTa
yb2Wu5K0Bev/VkN8ZcEAyDORM+RIym7dQfKSGCmOIU0XAtFE9HHoXuTB37qm3Jq1N0hNzc7npgLD
vpNbIX+k3tfcnzYo9C076MxyreqvdrENQe7ydn/N3OlngFfGIWM2QK971aq8hWkbHvIZonOrTy/6
MnTIZzuLbec4BzNIYOz4Nip0TpRwG/SErCQv/n8//MffIIfYXkF210P91vL29FCTyUGaGPpOhgD5
vnfIjZ9sAFnjSwqX93Zzb3CKP96aP0AVn++gQRiviGBNzs3BCHNt3sdu+F3pMnW/3mEGwYvuuFC6
18FF7Z8yTCwP8rf0fvWY2rN6QKOxn7dNFl7bQVeAeSzj0PJay5ly9K9lXlfOCAeEyU56Qh+nB6Yw
LF2WjqCPSDuZcKzX7rM0sKuZBqaOX30wnaQHj501nKbcYllS7XNnwPjIXcCV//q7dpGe/RCssJcb
wBUWQMra9+b43tUXAKNR2PUib8PwtgzL0pMku5YV7P4sI5Klz87ed6oBzEr65AQKY6S0l2R9W//o
ordDqZ8rbzh5jbmVnnA7BVuBo/LRNgQIZCxkwd4cUeg+r2/42pelTLLB0gvVvj80gPSOoRMdpM6U
zi4t1vM/d0HJy1OTo9s5kr8dfqqX7KeyW7ctK9v+Z+jBVo4Af2qeA7hymxR4TJECcuttEM7Lh0P3
IJoGOgvVST/gQ0GcnnmBPPHB1jEGdR7zuX12mBuwPrzq7FjMaoFVc/KcA0oZ6u7OWrCq81g+54Pb
HUxzZirR6OpODQr2bnoEZjYEeA/CO5jyxS7SnId6F0Tlo5NVfzx4+VXpB7fXac1L4dpN1r4iTYoh
bU899oPSGSWpl+FajvQE+pIZw3mSuy8XKcAzTmBW6Ha9D61+K28JrHZK5fCP0sE1vuYWIkqybplw
Dd5DqvtmC5ci5IZ1sZKe2QeHGhIv+IYx0d+jHrg7MiZ7uceSyGOPl+kJQrmskaf0r3zSL15sZAd1
Hu8Ss0SgzOtOMshojNotnN0S9dxdWAS3L4DR/oSUn53lgvLk5YiRvl3YMHY0/JwH7wmzOPeGWfYT
+9XH8+yQS49YBwNVU50z561/n96O2q6fIN6vd7HMHEbSZPnMZG5m7XwLupCQSuAFfAWXbDAT95Af
lSbE1qCcGOiijJq1v+mYyWQLvG51nFznPAHMIZ57hB6JRnFkbzMcw26zq9sqKtKCgpibrt0GYbjU
D7WRGAe5vvxdvh2N51Z/nI28Paim8SxPdX20cpR33d+xMUWbsShQ+odC/s8CbR04FPn2S/42sWN5
WuJIw/IBjP9ey+wcdn6bD/cIspsnoGnVRVg7Q9RVF/rC7zLMstvzlSexjjHrg+ED/SuFnmlOXr2z
IEgji+EYOJwUvAQuI/gOhcB9yS2TJyPdOlDZe7SAB/sFviH/HcylwTqir0/y1qGX8X69CWutHEmT
//ulmKuNsJfu5X2SmYL8MZK9zcXXvBzdCucI2w8mtAgzyERX6eyTiseiNJGfvU255BCHTV612yFx
7X9g9bcPpfydf8wybueWubsFFnAlIIg9Bh96mb8SHGHrWl6TuUAOZhtM5ne0VthPDvvkVDRhqO6l
+e3QX76gEWCQLkhv8zjpqTKjW5O1bJozQg4aSpEaMLFlEib/zprcUJKS/2Mue/vry3mEiXM/Fui6
9Rw3wNMPNlGqeYteb0EQ6i9X/hCzvuiurp7lZsukTo7We7+WEQhC8zqAALI2ll9fs+u5crQ+xrVi
vd6nc6P8vUOogzGMMVMGzg4gQH6SvLx53PGEZfxSf/vj51IrNpEyqH9MI+UR3nre/COAaH+W7hqh
pAtoenkGYdchuSE95X8fytm3oQpQTnNyy3T3mQoSwBRZl3CfOCFC8JDatWJdA0qFJGs7yQ7+34NW
5+fbX7/05BvZY31nbvOZW2eWUk/PO+In/33v5OjWSg4/5+Wk21X/aPX5Bz6fpWgENlr7TZuRmpVx
ZZ09yLn/q2xtIrW3ebYcrok8jzUrR3Lev171j+WMtJaGn37qf5V9uuqnXwqWAR+juboLYfQtrzge
zsQqqvm2VpUXXhK2UiBnQiNi8b5ss63JWjZneIJCv6NN1Roc3hrJcCsXX5v+USOHvhmAECIEf+vR
8rKsb/ynl2p9gdYXTcrW0+SMfy37dNr/uvztdZ3zhdxfxKD9xp2LQxvT2mUuLB+uNbmtZNf8H3sV
/6v5p7LbemK57O0X5Dqf2tx+YUi8q6YMv9XOC7cyNMgaVI7Wb7SMIWtWjtYJ2dr4U9mnrLTzewQD
+r+1GkmEpLAh8vFyEntneitd+HYopZKf2cpmWZ1V2UH3itd1eAdMBW18zSvzQiOXvIz8zIUCdpSs
zHJvW0d+YLXzVoYHdv+RZG1QBv6HrnYbNGyVPQQZXYpyhoSJ+NtOnqQk63ArWekKjiz61zZrN1jL
PnWh9TJj0KRsWbgwvQZ1Nnedo6fzVta/CQADtouS8S1oh+hwe+PlpqzJbVhd83K7/jUrFeurK9mA
jZR/hm/Jf7qClM1ZAnZCS3iN1sH+NrG+1cvzWc9s8Cph8ZadLTZGjGWH5I+V49pMzpVEJgZrVo4+
tZNBdC374x+Xmk+nDF6l7GfjHlTgUw2VAtcAacFOuaGB5Fg+XCWOeO2rDF1+lmTZSe5MmfR5dppV
Z9NkjnWSJ7w+0du7/8dm5h9ThbWpHMnDj4qeHb1bo9smV+4gemLEETIpOlrZw+yVhGNQc9GmB3lF
b/uU0gPGWY+br/Ii/7OrVavBHutsQicNwcE8z84JEsGwxCGtSVI3RCs3a963AgX9s9DalIvusDNb
GJAxIK87H5auBUdT9++Es20RAIhUtGvkrspzqTOoTHpVvJUxPBPhk+vLA55bRHfa237mp9svN/WP
R3Rbut7uuqxZ5PD2mkcEJ2fPnPZyl+Vn10T+gDUrN/ZT2W1VJzWfyZxrS6le/yU9DPWtjbXeBhtD
rOKC3P/oing8GggB7nUYs2ShniFAWpzxmaTW0omdGQ4yPUut5wHz1JME76Y6eI207Kgt11CTOrsv
g7rdSKu5y8aTMpfmTu0zQHrDUGyaiFddEi9zza3tAfDUwBRd08Q9qFFo5XskgzBcZmW/Z1cS1PDk
nBs9aB7hZBFrRjQW4nnm4F4Uq9fUH98WRPtLgAzsC/ybeodq3IgqB1kpyxA8yhLCE/WICkRsV+lL
7DkoC5rd/RSjheAAWzjoxPaPnuXPT2nV/A3f8dSbWvkx5iauWqn/PS+Zktf4wF/8QAUpnjVvvTdb
Pzx264ns+gEBB61FHWcYNkFT11/qGUwvS/LyXVdTe4uiDvCqCNkutVhsAUy2kufcqtBvUtVdhUQw
ylAlOG6MGKuHcalhKwkzgQFHgTDRjk1hlw/zlFQPciRJVhQOumd5jrAwm/BWEQe7skJ+yJ+GbybB
s2OrLlJ+mVoZ2JGgxLFbNoA3rs/KLS5iVK9VCJ+Gj5GoioLhrs0KMEFeO7Aebgr3AlKD8JrHZnuL
6tfUT9HTsCQQXaInX02+I6upnKWozDDpRncRVa4C4TPDIlrjBE8NathPKpHQp1TRtO00jgErCCpi
2wNaldrcyxxLUTxkN9MwdA9a0nmP85LUGbA9m74Fu5oWa0WoZ+lWKx1c0QaiM+aE2dw46ujC+L+m
JJofbjnQHCj/OvS59fwqsrxHVGaibRW2G3RPjb2jWeZumpocjTfA9IWhmRfbAeoMrFXb6baetBus
4JHBwAG89MLyWkG1uzZLsmbpn8ekYA91QNrIhptW6pd8NlNjq5mGdpGkmIL/FBZ9pWwnD5a7F6Zs
NiNq8Nb7AEZde+y/JUP+1SCUDi4cuj/vlgmfGWQiaIWiQiWmn38R7vwS5on+bWoS0AoI4rwFYwbs
Gh2sx1kjlmxNiXVXuXl/0fu4PaVpXDzwCDQo/6360owKnStLzXvV6N9qVIPu3Sh5HOyqgfqq1C9x
T+DIQexxL1mpIBT6jvx6vq/HTY9xx2ZamsdaiilfDJZrOY8INkWOAu2WMWP3x8lW/t1JZ/NOLlU3
pvbgeOEJchhOnRmyaAc+ONVu/QvaIPkdhnNyu25tzO1j07X7XEXWZutjsdwH2StGhTOb9kXDWtk2
7yBaNC9wz/sHto7PksNot33BtA4yVDYi1rS0kDLHKD+flLhvqoseF66BALWh/bBjsRwqMOiu6Kf1
13pgW7lMUTuRCgclizMymAloNm6FbirtEbFNbStZuT1Zqi6fKgdM2HJ/7HEE6FItE734aI+/b/9O
muT+0S5qOGfL/UN1GkReNnn409NnxsFEOUUOJamCGYb7mpfeNrZISP5RKNVS00Hu2A2PAGdA4AXD
BlwXlgplxaCk11/rOghPvT0EaLyH1feyPEh9PIT1IdVRbapmxWHDWnFxC2c/8NwEUXDtlmRI0D1x
Df/4R0Xfp9jJfAS+He+hMMR35ZjhYbgkciRlJqtsLBtsFNViLWrwG/yXhnLKrfV6djdiDvj/ckrq
DuArVO34+TJtVyBy+zw+lCq7gdtPf520lh+ZilJvrmm78CgIO5pWCwMWRcr7aElyBCbuJTv5PoqF
kT9AXldjNteX6lJFuXyzNpIjHPTu+PB1xJE5OXbZVQnLysMTY1KUi/NhAcVHWUpqP50qWfnhFtXR
k4MQ+O1U+bU/zsh0c9+VADQ+Vyx/1VTGkB2f58L+mmJPCnJpdtO7dqrSO3eMAJxoKG92GXFGlWjF
PilC7VUtw+Hq6vVfeaipr4NdqK96WD90DLAPxKZhuiA6yNevN9D/cupWv7OBlny4GZcimFPep6gZ
fESV8gU+cvAolWYZ3PtFbD9JHUjhfQqh7iVfWo71RzJo5pvmR8W7lpylCd+c7FVtGuiXD2GdTtc+
0NL7cUkQ99OHjZnUHNrNvGHMBo23ZKUNRFMCOb77S00G3Etd9i5hLqUfmVejo60Z7VayRt8MJwPX
1F1pWijib2yr61+wsUK6yBr1fQSh8qPpsUVQ4esdF37lB1Cwcmdnvnkascx8Ku3xDQhN980qf8xu
436xFLe9ZGWEdJKtd9+aGSCF6lj5EyI6aOmG/e/AsdtvQLb03RzjIm43/psG+AwN23YA78lRHLb7
GWtY+ML/KYIW+U/lpzLdckDFZvO1HLx6j19bicKcU7xlimVfmrSb0NzuizcdxvQL1u8bqVSAsb2B
wPgCk1e9lyLbb4gvuEN5lOyImsRZ86ZkK9k6ds2nmSid5OSK3aDeq2i96TCi74JpBpdQWKFxV6MV
Ay269lFhs/N7Nt3jbgcWD1lPpGX3lT84F6npW9/bm9pg0e9wO5l9Rh4EY6KPXq36LRyf6CJZJ1Jt
YApRfydZGyMifCB1/yrZWZl+uHzzHyQ39dkT43X+ZMTge/wxOIXRoDynWaveRz404tDHrmrIqyeA
PntkJ/rn0mvfk7hV7wArDM+63vKqxKjKV4l7lQZSji7ioVTq7EGKJDFROYpsCAx1p2O4WuAem9nB
szSPoaM95eZz0xQHt3MrDAvrPTLm5Z09OcVd1EGWW8SCyztFJWm6ykVmVp12sdcjOm5HzWOoOViB
T9YbCmHpN9WqvD26meVJsnB0gNTrxUdpjkhSGj1YgqWZ1k/+Bk0/UDX5iLuy2gIUr9JvoKizI3R8
56AT+/hmW8Zd7irWqxlmzn2ZWAAslmbtpP6aQEue+bRp90zrNNyIOHKXZNZSf8sOXgN+9z9laxM5
spT2V9Xr2vF/na+3AGA6O36sx7l5GJUKuHThIn0HqsvkS/QrV/13cxzsj8YZ0QfK9eKahYaNsnGV
gogb5i995T5L09FIr3VkeF/rJld3bh1b92npYcBS16iloAv7Dh3pbwXxq31cbF1gQ1e15KVyx/hH
pwEQswy3efTMLrgotpMcozRUX1FVqTdyeWf+qpZe83dH3AgYkRmjwzgZJ/ZsS1R3S+vZs9Ec53V3
ELbU8k2S1QXKuGhUXUvG1Ktdhrve1+NLjTj5PxW3NlJdrqXwSAA/I+O/U+dAjXdSH4J7vMrVYsel
0K6gE1aOeb5lpVr3tGQ88GpHt5aBpj9bZmIdVXuAu71ewnLMOxt4+cUJLWWfaoWOLdXgnCzwvme8
bpqrZpjOwU6y6WnCx2XXt2rzztuoAv1xne/MnZ/R5lF+N96bOyRMScfCOjy/2m1h/g0nEbFIk3Ge
3sdLmyUOJJVg3tdVVT/EelufTKMaLpHbWrj7+iW2BJ2DPhZgVQY+mJl6iSyW3/vf4mB8TyJT+aWA
tLz9UJZrSMUV1s8pHX6EiuJ81ewmQ+1Ym19DG21wpijBIxRq95gtouKq4qd3fRpbR7YD0kcXKhAY
58Zi/4yBzPbn8BsD8HfIh8pPPcAHGXQSM2wm4Ungmr8ylJH1rn8LsOZo2pe+A7OMTnHz5rWsCbu+
0h7BbXTAc3BYgnfl7Nhc8/2Trht4UI3OImmgprjFaV12J0eOUxMCRALhvkuQdcG/5kVzBu8tT72v
2hQr92bvedwD5HvrMK0vku0MlOdyJ+7OetwjTKUxLzt3JVC3onG99wBC+qYaQvW+r0r/Parnb7oV
6A+SmxcEuKNbj9LU05y7SLP8J8mFfXBs0zJ9MQvdf/dnYomF1byWhuO8+8fRz5xvMZ/KYzuq7dFp
h+B7oR/roba/lyCysMyp6tMQDMVXbO62vRW5L6wjr5g8FA+1ryCeH0De6PpQ29zKloqoIOKMs+7C
ZBmPiB1NvEQIrxmR8UvsDi3E1EIn6N7XBo1RG7vK7qzDgKXgQ7ckdIxp1+CNvJOsVBCwLR6aGbct
LKvvADvxy0FXgW7AcHTD3l3xYCyJjRTvnasY97lTzS/sAnztymj6PkUL0KOFz4EOFJJ7qf41nofp
+1hH1nZcyqOl/P9s7yK5tLb3XZ/rAE/bNoGL4Nt/rr+W/9v1/8/28rt6NcDc9sy9mVvxdmDB/lwO
U/2sO6Z+tJcy5DLqZ6nIWfzeyqQJQpHNc7mUfTqXLydyVop3jHW+iZJYC9vSqxr1QM/I/ilTsY/2
cvOwNpPKMfa8TV3DNwjKRyVrLQiTcL5GrR6CvcO7vuvRsdllo1Y8SjKaPK+i/9A3WlPt9TBRr0EF
EY9BSjIotKvXdkkkaxsKpPtbPqt2Pcs1tB7/Uyvla1bOkDK07e7yCEDbWnS70ppPGfTm0X0suV0/
euw/UCTzviXwmehUZX72fLik+ui8THbv/TAQoGO30BseLdfFcDRBb6VI1YjoK2xiiMfnplQOhu7N
X1BkGI4dVxXB0w9oWWf5jTADztdXrXWPE7b34Hcaga7l2phXPOrctXdwIxauA4Zx0Jt2vOh1iGb3
Yrgjjjo3cx0rLCDnsviSCkl6tLr3LiArmOi9czZTs0Rcp/WfMydRnhGI7nb6ycNGLJlnNF0MtGMQ
IXfMDVMQeDHxWB+VKuuPLP6QxTd+V2b7HYmR4UsU4wSfdG3/GDW9dlLjNjv7Y2o+hIGOJ4ZSzh9p
mP4GdJj95uQQO/iLYpqoY2H9+4yfzNEYu+ChKprmuVgSQ2V6GBbIJS4NDH2hIjVANqy2fNBSePFI
Jqv7wSu6B2kvzTB42mMaOWGAhjhNsniyA5nHS7ZPngPEOvBVa9InRIcwiLAwRjM6dTzgg1Y/WEGX
HCuoNfdJBqnCGM356rggi2HH23dONkTnAinjO8+MrDPbHsXFm+bhklXjeFbUqLzLjAJjH7+Prknj
I/E0OO41KSe8Xms2SaIu8Q9x26o4MKj1wfWKEaIrossIQPVPxCfKfRo73bOP2hO6wWAHGXFAA1V9
/zp3WP1g7jy+RRbyyJ256buQTamgUN8bYtDbcFSNj9F10fJG9/QL3jP9poqm8f9j7DyWa4WWLftF
RGAWrgtsbyQdeXUImSO893x9DdCtq1MvXqM6BG47NiZXZs4xLz4+VCCo89SrpjCChAU/jmcTgg8/
nT+Sxtr4+JG9UL1u4NpEi9Z+ju7pJf2ODHn+kBLtg8Qv8nI9IFEeWOo2a3k4+4PY9cs7WDH+HfSB
lVg8jAyojAlIJy0mHwV9iWon3m16DRgCZsMJNup4W2OkvtD4Z6Br9cXWpw4UMlcAI6NynzUKIBng
feM1htZCUD7ucyFFD75km1dTQU27GsGHokdyp/vDvk+H6UUYjJ0UJXiwCq4UZcoLsAHy+BLRALgJ
yqHfr69S4+RQa4NyzE1l8MglFkcUQTFD1aUzWLcx5PBb52eVmAAirrusc/+sNJYt68r/ueV39zFb
+YR8wO/7rOuqykKHRgHPzXAMvOpli5VjK3VPHQaWx9GXM/AVHJIM3jZ5ywGlx7II0c7eTG2Bz+Wy
qIoJ0ZLQi8O66Ke14qBOjB1MHhDJGSaDgmWi5iF+T6WYytNoJxUOFsytk9991rl1HU7j7N2otCgN
Od1Y/x+vmwFGlQjU/5/3Xhf/+WgTH4EDkZDzz7rfl6yfP0blfMzSl2YKwwfuub5TxKZ+UH20FX2u
3cu26e+0IZTcOedvNu0ivjWqYr8urS8Smn3fdpl90XVpD7povtpdg6SwzdvnfjQrRxvM4L0NpAcE
RfaXUJRtbnE7gAPuBkquRuwAlLfL4m+SGTfQQeKPKqpjHjtN+7LY3buJ3pUX8twnGYj7BaFAdcmV
KtyCM52dRMjV5XfDupUA6z/7CSx5itZ05e6JFhmcm5d3WF+y7vi72Buj6ZhDTc3yvx/yP95aGhP0
Qqr/lNKjCjBz+ZDfN1gX00HeU/yKj541SOa5GwMMiLAOxfFF6kMkJKp5KyA53qbGcvdVCjoMRGj9
rEPpi6VSau1NUgUXU8a4JJZB/f8sLutw6h4u0TJZ19GCqWzwRaMKsmz93bDut66rajnbigFXgHWx
NbR8E4GF8bp4Ir1f1R8RwgW7kOtXJZiQv/Xl9GSWDNrrqfHv8znvPVrF+ju1i6FhmmN2Y2lAVWIg
bpdJ74d9QVctBMeInn1sqw56asMEWe7igylH1zyVq23GWPdWhrVLxoDsdarXEon1Invk24UuOW/r
OTEgoOizEG94ir74TWp8lrp/lElkBpBw0DUldUIo/ViUrQG+jyQDBY3ue5zss5/nxafWxO+SIEvN
3ZIGerqGdL3HDUuAWtBBemZzNjz69dDANGcAsW4dzbA8hRlSwHVrjoXn2e/nxlm3xmmY4XkJU27d
OrVGeq0l8ZYs70TFI79J6+p+3RYLi5wToCVi8uimbGXpGuMkxHygz9HNOrdO5Cx4nVW5OvyuWudw
Qw29GB+fn1f9bpXNzNzFFKKcdZ3ZhOAmrQbdKXBQ93e/38+Rh+zSiMI4+rPKvnOMKxVKpPsxsUtK
RD7FEyVVTrbVKScZHRWa9UjZpTOomHXDOhktqEGutOxTS9JUbX9fo/jSZzmXkO3++zb/7KKbMRqy
9c1/363HpsPtzan0ft533eynMR/xz56zIUkudljC0wwbIdjy9tJQIxFEwfrPC9cNPx+5fsEwk/2t
LcTTzzpt/Qa/Hz7ZCaegb3byoQlb73/9Tb97/+d9la8sgNvw8x2Wo7DO/fNlly/3853WLT8f2pXZ
TQzYFan4Tm8t+VQsu607+KImzbPOrlvWybQe/nVWWB3ohuHDpiJ0kbphS7SBndrYXJokqtwaA4sg
QmoWNPm7XjQTDD16Gnv5YIT+vDPt7i9tuZOXAlaUo89eTbCOFAZ+FDZ8MHvoDmHaftWZb2+JmU4W
CNOoUiNPMaYFZWt/GhIW2XHnSDU3ckCzAhy+ZZNjbHC3surkiXHmHhHeo2h62+m57OB6TA+1X9Fc
3D0qwcibIfODiJ1ce7k5mzH6y4quJxI6m5TsViHU97AYzhJVz6nAEnECwVAuBb9CouiQoPfdoyNm
mGonp0hS7uo2kW7lmCFviZ/RbeWfBLEI9nLLqmHskUmlyeVnnYKJizMXQ3b4fVVAJs/LapBL+KZK
t+sGNGjv7Yziqmp7pJzzfVPdN6kYbgcCodasYaHnDMmHmZYR4GUxXyR4lEpMVnDIwfag6kzIDu3o
jEhNhU2/oZ5ee2XEAWyZTKl/Vw/o+LPiZAaDTtc/k4JssYvGbNyqBayxdV0OgWE347JGwvT/rutm
AgmQpuquwkWvsHT/Jlsm4Cjs0qxuWwNcU9rCxRmJYW7nZRKlWrm3JnNy1kXuINptDI0CwVDzs+p3
fWOI50hvteO6ypIqFS7ZOGMX2hSbdd060VRfpUwEs3Hd5Z8NEPO0qfn54HW1rhbUd6ciP6wfvK7z
w8Ex7Fbz2qmmYr18yXVjlMj5STcAEC6rdNLqV9OUvCEI47ui3BQIgm9bRYnuqJl/j1HlHwZFuwAi
T88jZlW368SaYf2DtdK3v+vSqc8xcYPMn8hSLCFp9DU8r7tjoif6Lcl+/ee1XWRs5sLH/ShsG1y0
LAZtforH0KyX1u5nGYekalsXqXDp82V7WOrqaQme48a6mW2ig36uqBVVnbi17US60aNTsCxoUfyf
yajXrx1Zy+Mk0mVYiN4H9z8aM373GxMoR+nMrXd9I1MuDLwrolsM77prWUzezxk1l1FAr3HrQEVu
boo6C+4ESbI7NS7uSz8YT+tu64SQTHWwBSr36+K6rwJl3dMrOsfXV63rUFSkSBKSC2O40bXlwL5N
c82+hcs9HzWtewv8GkrIsl41sx4nqdjxYwvl/7obBMwDlfvwsu5B5HcrR4p2imbOv2KK2r0U2MYt
YlHzFgexaqOEFl4G42zerhuUFrinXFKcWRfXDQBTxLVKCRhx3pAgx4YtpWRNc/uI+2/S6+fffUNy
p5iZNeYuVat4a010TICzDO9K1BAe9izJRjMho7lmW/lbzdYgh8NvuQP1HN2JtkEbqiXkD0byoZaW
Yiq0eJmsE2KXGbcs3DzVeSTaKAPs8CTMQvyF1OcDHv7P3LIIX+85b/Hyw1vDpv9usVbxMYc+rnPY
NWfUr4/tohLqlhbGdW6dDGuj5DJhUEvj5LoSdG23s1Uq3mMM8KWYHsKfxqulz1sm7K5fZHUmzdIy
il2ED78TYmSkDutytqoeepE9i0V41C1Kmnr5CngToTwyVv2RXgF2gwZJUgDu7nGdqFU7zhgc1Qt/
47+zamp/RokKA6PJwT6um/t+RiG6zsZgZ0D+JzFlDsD5FO2g7P0cMWvCgiSBMxJbBiXE9Sj+bAb2
clqyMjvYJ9gdoDBDviA20qRJSOy6v1MnvnxoEWlR7UbsvzxduQ/wdTwWXf9iclhPEXZg21YRb+Ek
7M24dNUmvE1hn7jjZJv19/4e7XVu/QeoYYUbEXCsJFzSTnKnenUSiH2LUdvR0IryYDBISKq4diS5
2w3CeEz51bo+otBH1CHzD3MKKDUxuQWQfpZ0L64RMS+itHzpuDaXP2udy4A2bCqwIDx3e+XYQLYI
KoNCl1ZC4kvS8fzPgUGizHEz7AaEoqm4kpT55PtJuFWh/imyUNpo+rkY6vHYhMbwM9FENB59dTly
2fSWKWp1RPJbHe28Ajq+zuaW3SubdXa1Xl3n1kli+hXdTjY0jKV3vljsWEqtQqBD0PG/nlilbeaH
KAMEsGhEl5+5TtYf/LvYZRpkGQXfTH/RMM1Lj+J6OIpVc7rOtjMJrzwzJ+/3n1nP09/Fdc5WBuyt
EPBy8y7gBDLRlra/34neiXDXCf2ULL3363mwTqJlcaDEsZ2j5ryuKn0dc4fAIhpZbQ361dHAkHr+
374o/qRKU+M+quVowBbV2M+s2anDIQHyhUieY7rwISqBjcE6WRfjCAqxEknfNSHlcMIYsnXmxuxx
RZHi8WRahadh09UW4+QEGda6If7UnmxVjGJU2d+R+/my0/FBKRewLvEIvrEFhnNI6SdK5xs169GN
JpesqEIHRhmF0rkMzwa9MJfA71zq7Y0zTNk1U3hE5HalezaU1ZNctS63jJISOpnFsuoO4AaWoe0s
36G+V/fzgIOQYeFJaz63dZtvBUUYuti7Hi+WJthGLUaUInekPqM+QpugxwOXm0Z8I1TFcCdlkja+
1GIL06tb2P/g6eZHTaSHvCzJ32FJFDXitRoqPAundAt+KdroCP2KtjuHQS07PBxRJodF4TUIMsLu
DPiVfpKYkq4kU3oNYpIqaKlcoGzRdqgWj+hWowuXFAXFaXcu1QF/Y6vxShAVjUWusR+/G5MDY/U2
Vim8fu7tczAlsRthsOXnsQzXFIvSSCFd3cuAb7UYOj6mmVX/HfsosmU6qdxx1q2dD+tGKtt9q4Yc
BDh0kTA40iJEK94Mgr6Y4cm2ltQlRpDEY82XyaN7ubcoCuwY0zjkyU6TJoTAEv3+3SDtiChml/rj
G8FzuLEm9PulZCSwiWjTsWZiT4E2xwKPRvsmPzzI7WmfWHcjCKQ9FU/5TDMt7hkWDgxyzh9dotJF
M98FAIOtwJLx2uoEzClUT6H03fp4y9TjZTmD1NhoL2k4/9XZ6OYND8qKQbZk+tdC7T6rDDqSyiXq
KkOPWdM0UG8MTRxz5Fh4JETPRdLggGugE0PB7aWkEzSBKHxO5NQ12gUpAmvZGdX22ed54UF5dfBl
xh80o4Rj8VlGZUcwIebepStnguilX7pK2mZB499NENfnyvooU1z1Ajl4n3pp21oMBAel95YAsDe0
8ESv3Fa3wy8JDqtTjHgTK+P8YlckLEhAKtJfE4tEuEZadNAUMnl2LN9BXLBcbUo9P+wfJsXaYoRL
+0hIK5YkZKqtjJCk5DOplG47V2PnTWFabiXrKZTy3NHjzN/UaU5+ps+3uiEV5znkDYeWzGCkKDfB
GLegKadDJ78z8g9dezL7TVffNwlWrTV+XeTzN4ZdviptD54FQJKlYXrc9k905GrAjuLQxcUzc4gG
FXeGv+rYGKY67TRmTmyGe11IstOD7DJi8QRIrBI0SYL5SomPKtnLY9xXLIihstLtFS3Q2TY9B3b/
7gdVDdSp+Irnl1lNgK+l4SfNuZnXqI9YKD729EtSdYGWOpxskKlLbaMdO8sj1zZOnUnKjCZgw1e/
Sd+AMDFe40G/FiNF+9Q+C5XdMmW4aDLRP/f0eNPjOtyWzdmfOwxk82mHPa+Bu2we7qcPnLPJVz8k
efemdBjKy+10K2Ii/25ecL0FiUCs0Sn0Ce7QOZDJjp5hwIYB54RbFx1AsPi95yA5dYkpsKRJh3Ik
yAqFUrntjmMve6lJwh9LgZNWbutM9+/wNmw3lHZid6zMR2PMPC3vuBFIYGjT9AWP+9RTbAreTd1G
TtNkz/SLInJsGUOPSYRfEt2bRo2R8OITS2f0uGmk9AmY/x3oNMtpnnsDAl0VJejuh4MVqV+FlHxl
kfrZVBpmgTVkfpkxFBnuXT5009bKKBZECr3sVkofUTgFLwpZ0DED9jdMxb0cV9dqSVTl01KI/as1
JtYLA184pFW26YUD967ejJKxyJ3Lmz6MnagwyJYsjbpVMB4KhYdCRo+QAbwP1gt3TSNwY+VQZ9GN
SSOGU6bFNUuK70wzD1VlvDcRA69R3IZWmnlCTvc0qpAP8lv8WgYfXb01HFvczAJQ1V5FB/qm02KI
PEOfeIaEG70qtZMj6fno+Zr0aUE2Cv2eRvRI2whMpdTWNHbTWD9g80YZOhM7sgA7fSaTGeaP+Shv
Ba7eWys06B+mZyXSOc2k4sWWi/jYu0FoLQyxP70WQhtPn6a5TT34Mw9hPX8Wo/GsFtNdb7hqZlRb
IxgvM2jOxIA81+A/qRjGpQBjbRUNnMFCpaImmkPi+7RpG7shkjwrwuv+dYrKNztIH4yyO48GPY3y
8BS26b6hBycZOSfittmCZANN059DwIE0tAFGq1PdS0pG4FLtaTXXJ1R5Pd1XTTGQxJ1gxsGHBhqA
d0Wgv03t+IY3deaYqfTYWIBs2kh9bbLkcwCnp1XjK/qyv7Tt0her7eY+OnQie5iQkbupXPwpO+Dl
ERymPqGjmuNxLzAR2xWUAej508gdNfOOAiQwteYQdN0dnkZ4CFrkx4fW/NuIBjQFT1g8trF6zwXI
XwDKjiQGLC/lHGxTelbb/C4BzeMo86BvhG3vRsM+vGYNgD5oQ4di1Ft4+wnN8hPtESE+mrixnzDF
KK7ohmnhM8Gmq1yRpU9mh6xwq3/KWXtO5OGl40sx9HuOaMKA9Jk+2bV04s53T3NZ6XSdyaEPrgrO
9IWu7tp42I+Fv232zZBvGw4LNwlG/tQOR4faXkT8P4ACNstrRJZq3+KnJjcYi432OSlgfXZaQj0l
3w4RV+9g+X/TFAvlhP60fKyfja49q3Z721mpi5/DXdkGb3rGuBEJGdYNQ/pqoqmHT1r0LqUZXB4E
1p8z5wYVAbDxOWFDrQxENOPG0mQajLudYJxxsBktF9kV69GaOCCSyVVxuXTPRktSeU6t0YHDc5PG
Y+NUJkRAWdBwpGXBQ2Gkf8t2rJ2sTQevsjscIxEd1qF86GX7j6kRRE4h5Ow86E9aQ5Rddv5b13Ld
zZ26NYB5m01/0cjeQU5JPBB3hpRSDa18UKL0ToHcfYZBSKNTQApNI3dY9xoH2eQwYnkyc0NXMq9T
TRvBv2U5fTxkXnbfZDCi+kSSt6oGs6Gpoz8YwLc+bHsecESSd/aXPHbdWQFExmhM31t++yCJCeym
3b2JFtL4JEX0vXRvdWNvgx6kaBPhUWwntpeSIqgpcKQ0xnu5LHHxEIRVInargIxAJ8sZGetkn829
dcBk8tmMgPfwBO/68ktpiY2ngcuzgK8TR2chFTjMDTAUY06XKvqjcPvxUCfR1YR/zxxV5yAqvjEZ
DR2hdJSVtEe/sTAqyT8UyHXWXKOSUHAE8yMLf8780gXVySBYDNr82tsUDfEXAXV1QUD0RKz9ZFG0
cPVg8YpQx89JZwSQWP14tWweNcbkJVa3OAzyNDcwkIobOKrVc6JWXB2Da9SzfKP32UgwniaOsIjB
jJS+jSD67slntye9WAhZ+gjvbRwe9WLYKKo+ElhhmhGZsB2M7lYaxvIQScmtFhCQ40mbq3q+08hM
VdU8ENCG/Q6RttYYmUdC6NEIgw/4VrBTE3r2QqXiCuCkkb5J+r1HRXLwDW3EGbilWnnNSjBmIO6F
k9Jtu5/1oPYaiJj2ELvxrF/qzqY3tfurS0esls8Rxqw5SWiAj/TeJeUGKeNt3AuxlfPqFcjCsctn
iM/Fgmh+qwTG1aOtINYvwsdSmERC9EBZJAmcSg6IO4sIzCQt6Lm1o2lJxxrSHNzYQNxjTKhC9Pe4
AwHZDxOe7Ya6Fdr0oMrGuYq5AkOOcCIwlaAq+Vc3/d5LW4jD2SZUjF1kjG/zeKRz5jGlI9XBF6Ta
ZArHCSvxK0oM2kZmxusGWqV2WlLw+rMEmW/pbXOhh7yozUlStgaGR46tS/eiENsewO1ykyocOKhI
oSYaqHcLXQ73j4Qbm6SdQAe+9qH2oRrStPXVHlgyElKIhgxP0xS8HRGhbnP2FxLaAQITbBND9CvE
+G0UwkhKtG/NaHPHGEn361CTuG+SQtTBC6ryXWTJKlQ500twOXUkm7PE1NV3Ei5/8VAuT31C1Vql
cD9hVZSoyh+AfZlHqwwCSk3x5KTQlxdsInLEnqpS2LeSndDh0irjuDeV3iIOiEsX1FwDPaV9iZUK
HHV7kiLOtqIWTpOWj3GaI0cyjoAxvbkgfh5aG1dfkhSOkYa7AcdxqJ3z1aCFvRRfk2J/ltkcezSy
lZym3Z2ZD69mM3xCEt3P0+QaqvJWjJEOLXkA0Yv4wh9rHT7JkLvUQeRS3PeJedc1FrKMOLv0VkcB
pZIpZNuvsd7iaJ9pD377pxMyqG4YojiI4bgjm743hvkl1cVZKAaXbtDi50Qdo5bNm5JRR1/kgxdG
8i2GI49qjyum3eXbIJz+hL7e0wto3lFQwcAl9mE2zy+W/ccyJJpE1IXFl7Wj27YxATYBJvi6wIvV
wpug2GJz7vR1R70h3EllfsnTR7B5NsVOf8856dZlqG3GWGEk1ivsqkb5RlINzbWOTQCwk6QfvQt4
g9sdPSe5uRkq+UVKU0otnbrzR5h7o48ZXgoGrTI7N+jbz7Ci9V7XDsQXTZ4SYAymoxNVMvoabuTk
QCStQx1OcamKbFcpeoOPwQ8htSXXpzc3rzTFtaz4azLDl5A65TR1mSv1sAFjW50O5vRciCjd+Oou
FRSkc3SoaFCDjYEPTCG6lyQPlgw1I38/5l+zjdrlgUCtpFbItOJXJ+1iRKSTkTyOI09vHVfvbTkQ
cvRGS5mwoTwcYhJtmzYM5a/SxyMjCctrG4RbDSORrT2NpzJRP1IJwW4YQ35feENV+0lH0iMF8WIr
0aPiVFzxG1syGRvaXErD0FzzaWtDAZ4m0u30c1WenwTQ2QpkgRVKhJSqVtyg/Ut9ciFR9FX46Vk2
JaDmcYmzkK9TeoqafQhgw6FpyXTqQv0aNLBT6aNimPkuKJQ3U5H25jySP7Hp5tHKr6IAdQqv+wve
zDsR9bCt1PA6gxyG7JskLm6wUAjmmzrEwvV25GnKpYjgMH+nJYbW7/4bf8urb2OxHHGPUjA6z3rz
yVbG01QDI4Ezh5e8Vt/0tXjP+bNAotxFia3upMVyOSync6rLUN+jvNtGEeM0mdi/LIcnrlHaQGiq
X26HxqYOph2vowreBYBvwwO2Qo+JokoeDli7J4SkvjNUPt1DX/b4XFnaM7ntBzPriDZpTNVnOs6w
rkY6cUoTm2EqtyhfI+Dl2qTJllxvVdNe8yob6lul0EuV0TNBwvZPwcFz8kG7k9KElKHQXnrqlkow
9B7uPwtPxQ7OoS4egtnYKykBuggw5ePuRAQAaY8xrKXCbq06jUZjSMIkrG7tMLgr/3Lj9an8DCgr
x7C/SwUjNaNGTxMP2KII+SWsMWqY1AI/qOEBAGm6pYfrNjb7M2UFhH5SehVp0HoMAs/DQm6dtHvl
Pcitd7NrnhqZEzPRn/C+uFeN3BMBPoVYAEMBx0h2OjY1VwuyLjrE940mv3St/iGZPXllOt0aDe+6
WCYZE/P8N+dIQzHRH6rumlRwwLkB0Aa3wJuVV38ZvFpScJ4hFYLUPieqMZO4az7LatxWpvSUYkns
mKE2uENB4C3rdDP4nC1EMV1e2EjFhezoIj0WfvuRCyQUYTcDpaT9qe7uzVSctMxoXFXqiKly2u9l
ANVjLEmeWPx5O1vZIAXHij4uPsMs3AOuONZRuJUT/Su0avJUNVVAnFSxUox26lReEwND0bpKD2WP
ZWonlxu6wt8TpaFdVMWhW482cULhOW7pf/NzwMH6hq9w6sIbM8ppEh7OuaTAdzKU0EH06A/aH79F
QuH733MuPahYCY1GET5IyRvMxFyfVVcKZLqxBvU6wR7ztFb5NLv2oNrRfTFQWUcB+NX6y8EO07dJ
6Z+THF01bgvQrwp+czRcp2S4FDHteX7wTgjxjrFq6JhFv9XL6a0rF12ezINcymw6AucC9rhKtx2x
+ZKpHHdU8UJPm0jNypGKAbxKNiF8s3UcKZImP2cpdkqF/iezBkEFXXqdg+EsVyCk7fyicgsXprVr
i8JyswHIXd5uoiF6idJauN+VXn7qWvrhlyW9lmpxl0FrbM2Mm4tR47akt+DxTnM+bHz84+lyQqut
lCd0Rveq1NOcjvIXlcV+GsAShniDxrFMUq/Le85Ges5noXkyNVUYXAFakHxwZbedxxinxCjZzoF5
QkH5bojqLZ3nmx7OF2U148IV8mwk0NqkzrPzgh5MK9ipdeyaQ0fDsYRbVDxfES8dodbOu0rXNjp4
A54/Cn6UqWupXF39LPd7PB2g6NMGPlodkHV+VKnZf0aT5I1JPsXRiOg4i/OLlj51IvEwUL2tw/Yl
7CmBL6fgPGExRWOJvA0MThT0E9c59XdkxF98s72Sub3xAeUzSkCHllbKBheiUyqy+zZUX7PREAz0
QsJa9FSWDeVJtDwY8+h+bRUIZJIyJI/LPaOxe0y1X8o2/mT0+4AKtD2AzcdTefY9dC8venmuS/+V
8IB+jJAQxSdRf5Yo5NQKZivdpCcbK1P3dBmR1osnjZChCvCHlM6FWUpXxprPY0Zud+7MLX7ZuVfo
xsCYfrS32QyKZhZpss/rS15IFAh4g42VSJ+Me50JLYSIfGs/zhK6yQxkJSZZwWgFxz4aGDRCTqC2
L7llrGNbPOm7qcmUo5RSwapQIlCJMBmoWaGMPEPZTZNdHZDHRU494cE0Klr2R5oaoPFm0uzWxZ91
YOhjrssm9T0TCQcg/lLlWdViNm5mBV4Gi/vT+GKJCBg3BhaGOU5uZU+HwkSSjsjpzSCPrAj6T02t
k/b8nu2sEKh2wifTB8Seoc3TnNbNridCrweeYX1NAjJq7/EXfu/adFF28fSZpeEglN7emf63iWen
O6XKO31kPGsa2t1iWQT4HKevUgdQtdAI7Y1B+evnFhcNEXbm+x9aLDqXFJHlgQ0QtgbEWc75TQa3
Jas6RsMSsoXSKTTp4fPNz9BWP/uG9u2Jm7Df+QdIzADSyVi1tvpsJ0C/9W05SZdq+bhoqcBoBu1T
A+R723qCnwf2MMdZYs7dforPs2z8ycqbMha9E6fDfR5QfU4t61CXgpSmeZOoqMlN66sedSD+QXU7
6eldvJQObCkjbTjWJyEHg9vUGleEjQs8qrIj/hi5VwXVSA2/9QiuBy5r7ZD3AkMdndHbXgtCAWyC
zg7ZgEigmCVM1EQzITQG9SbWy5s67l/GbDFaHON+52vZ9xDNzaWFtBGQ3pZ1RspaYPOAnTTqA5q2
sUP5JZrMix18q41GTbbGD81iwFlGVs7tMb7Phidfi6ALWYzRwkALHCTWztjCchiL0bXsmLGzqQ8O
NdVdHMnKc2Jzt4Ydy+iWFMuY4Q+lRCfRkX0xenFljP1gyNlzk1npRqpFRKNF8AJjBAm7pe5QM8ku
jR7cBpemQxPbITKHJKk6d0l7bnoVsbrKf6wu1dZZwhhST5IdRqa8Sj1p1MK2smW8zyj5s4FUpd9T
XAGhgsSdivvQjozhJHyXrDy13MQwFBRN/YOSAgSUNZAvfVHSVkXCSi+/kriC/ZIP+3Qiz6ykun1Q
xaHN2s6ZAgpTzUzyyTST944kH0+bQnJymh6atAgPQdwvAbT6qiNxcchWBuBOxvpWzjIKK6r+USyl
J/+tIsPiKolE7NqeG3KWtMnWxwBpYEcwcucbnJV5QbKzk9Gd9NcefZ1Lj0q5sXMdSvpE2cNYHGu6
ioxfNHcD9TJOGMgIya4OoVQQ3jljnXR3FZ7pXoO90QLkP5GXvwR65aYdeZsRooYykNYklioPcV9B
/OCJEFbCd6suki/tIG8zYkpnMlFORzOO5UK+sUuh7YTcVVsIkYe5ik3HSPJNqGLYMgc8HIJANKeB
fHti0eAeJ+OTkdNkKrePVM34//OZ1h8ysn7UxMe0IK3OuBVObWxgvdJvYTFAkajy6Nya1E+rmqR9
qY0Solh4kKmdbeZW42E8NC8geja5vsSfBdK4uT/oCXfSNCqecmPW9qZa0M0siukomqUmVNNOg/0G
PXxmUhPXpviJo93YiJDTQhoEAuyGRCAXGsMsQ3/K0jpzTSX3XZArOb2cqF7L2MWyLQcAtVySN+nI
RyQTl7CW1rorhFj8FKqzLuLn1uDY+kpr7OMooYGJyx6Zz1Nt8IsrnY9ET0QmJjC4rVGSMaz+Wbd1
GouT7AzqczwFxZ1MCoUzKnd8/pVNmDTgvpua4R6frZTTFqORnqozUZZJrWdjWGXhxkG/FwzcsRfO
sFjtRL6jWKzBiNna/aUIMW9BK/suG6L9k6n+po+nZ21Addmb/WPjo/WkDaje5RjRcItub8ZoZifp
W+ASRFon+Cg1o/NMqzsG1FBJHNoqYJRgIm1ulF/wmzlEU3zby52E+bSFAqa3sN3IESZUJf20Khk6
FbORDofNnDNZ98GtcSGh+i8vYmq53Yy5egBUUsyEFTrnnCiVrzHQ32X1ux/nL9AzmFsACter27kx
ZMg4Pnlo/x34Fq8WqrGVUxQUlAyh1zSITMh7SEN/HagxG7j4xGG/aULp1a6FtemUGsO1KCkuVP7M
TTpbuOMJajqUvVxZIdJhnIO4l4iVce0OsI9wYWIkHo/tQ6z509HwZWobDH1ETkuOGRTjVoIFTx/y
fSul8ra2bmFcEBjK01M/Kvu5kckKj/Vj21MRMYbWVYO8ccfBVggU05lvH1zCpn1NDUpk2rfaR7cW
o30GwTwV+36k1YjhQDdSgA5tiZj9/zB2Xs1tK2ne/ypT53oxixy29swFM0VRJBVt36AkS0YOjQx8
+veHlo9le847tVUuGB3QpEiw0f08/7Cr4I2fAvxIlAIza8ydVn2tvFZF99kI8PVK/WPSgq0029fe
JaBfxoTgQVfeNwQF8Hvz0P3NbYIfxkPnsz2MUW9YQ9B5Vmb2WuiMh8HBuiCL44tilqjnWyO33FQW
iwIoykrr2PM5syZ+XeZvqtG/NJ3KisXudxpzz3YW3e6L9AXsBu6VqJ+S72VnrDvVLX9RzF0VxoRf
rHQbIoEL2HCVKPEuUzF0rnzjLGovvipq7m1DrAI+5MVYesADSYJrwrPWYdP3N6W7NkDPrtzBxG2j
fR7H4sQTNmYVbCzMEvpcVeTgQMrNGM+E3YZ9B6ZtAOSn8jWGZMVWIb7TVc9fhoLQa1hYEWcETtKg
aE+5DTNX+Uqsvf+iBDuyryrSTuZNV5Nmm4b8q+PM2iwmW6OqBljX8a1o6rQNvKk+RfPBIvqWgaS9
klV2KrAyIvJQJjZ/bT1b0PjDLgP+CCZXZy7FWN1VPFT8q25clYJ52C+1+7iNYu4D9alGXmKl6bqz
DIyda9vWypy8pyAKTVhuxLSLOuvXlc9GJuvhQcSLaijEXgz1feeU01aPjWjdVenNAGSM3DHZOaNK
xZYfD8bGbpugIzyQqyUTxxKOORaWPjIVRIfXRlW3N13p3qY5H2g+pYus1KqbxmtKPLw3Lg99t0ST
pSG9gerYqfJHgvyEGZtweOlbDRVxh7R83GqPhg2ysKy/lAIlFxhdLIWytVc5p4yM2KqczHrJonXt
Qx3sSLGimTMbbfRvcTWufLtrsC+8Sqp22CD8DXLRv/Gm4BjY7FXYlm0SvQyXvZIQj9H6Kw3/ARY5
wxtTLuJRjnvWjOoi2oQwjB08piP5T5PnUoCCdKWM3wb8g2Pf0G4iy+hWTZ4FGyXFGUFo7jfHAqOZ
NY9D0/kLExnkpTOqS6cemZ+N6dUc3F1lYJMdf3NsbtApS7+KAW6t6jSs/RRMjPIxOPRG+VAlgCka
bi69vofHcfAqED6BH679qELFo9UXjmd+nRknLMRRJ6k93Vj6unOtg7xOyb+su8Dee0B+riAqPmiz
zXhQKmTbCz4Ax3ytU8iW8IgKgq+bwXcRtYnTe88mT607eBShBXJlF+OpM8geWKb/OTyDQGFWWfr9
tG51oPtddRzbJN0Cy9iPnX/CLgTqC7GIRBuA6jiMGYzjU5Zbb9U0HE2zPbFKRbY4PCQ+Pbg7FQBB
9SYxW+7ueXVGHuVkx6HJcrbOiJwYO2E1e23ABz0b7pRx0o4tWCAdHPCmiHZZxRK38Yw3PTHaRW7X
T0rRTMS5Eh4GfG46zEwB6Klyw0NDLo2Y27NuNs21hllsHLrjRmkab1VPxdIzQ+6W6JKizLAMmOuL
aous0h7MJI/yRNXh95dfUhs7MX8wcJxW3gKrfU7M5KWpwom7X9/2gu/FjDAvxG99Y0/1l8AgCBnH
M50+JoNm4PGkF26wNJEoI8JAxtbiY+6qbgPwiRn2Km7iB77/W+elKitvFRAvIExL0L/21IXSs62y
grehHm5r3Xkr0+bJHes7shD+Uo8VdPIdjLM8FKWEz3bA1Gb0DnlUBddg2wSSjeWBu2izSbDlV8k6
O75xQCjtRfN7dylycGJzNitvoOezU0tX2O7su8FG/OFqNMatwy8oD4ptxsTt28ono42+IW6WE3kW
w7ZQgbVBfw+rt9ypn/CZIhqdFydhbjSfJydzOurK3i4zO9SP8xc9ccGmD+vWjYDUqWaJLwO803K2
n1FGAHa+9urobyQ03XU4eccBSNoq15BGAHodCRVMrxdeDdakLeIoPJaFgmulkV3bsNWSXGTbZrTU
NbA5i9VFv2xze6v1Q4DaWCmwYBG3OgOjsMbPPzGvKjalAYxO3B1DiNeeaJjht2MZv4WFmEWnmr2R
K/zduHKaNlEclrdswmYPtLF/1KbQOxDZWA413uOuFWnrwcnvw7I6Gy1GEMhU8zaiVZ+BdXWJlsP3
to52wlZIkC5fRqOKcZWRXKOpdwH+jejfUJKxGkhiDJg7gZzaikYp1315aiZVO+RZt+lzJViJhEVZ
We+KXGPdSkw4yiO+vSFfu+F0jDImID8U+Votm6vAxbg9ULFdAHGkeUq99lIFunL3KR2qddXVLAGa
4KxoLPr7vHgNSOiJGDNKL1CilTLqz3YjTqba7DIvHdeNxno3bRKbeJABWShFkcXvz01gvJTmITCY
NfEJdEiHffPAOBSmBc29897wSHkm+GUK95EMynbABg5Oy8FgUxoGLCOGQD9BWDmFvXqK+ha0h7Yv
gzTbaIQH7Mw+D7o3Q3lYjpYCI8URrGtZ6U/1EN2DsGQ5ig6V1XQQNXL7Jp+MO9+Ib03mlI3rtNuk
mrZeqV35PMkhiy7bggQZ1pTrOCYaiWNnHFULXQzGChglJTdgsVOCi6kzouZwuaMi3I6dtnGahlUJ
wUYPz4JFqaTX5lC9+nH3mtTkKuJpoYnbVLQtPxoof37xSQ/t12iw3tquQK9fXxlqWm4RvydfNiKs
INi12+ELIVkS9mVeETxTTkYx3YeW8xg7w07Vjb0IWaoqjX6N/A50DxOMTssD0arddnH9TTOVtVBL
HhhIQ3SeubEET1i1f6lyZAOTF9Mw8WFL9gR1L7ZDJC5tiqfJ91bVOJnbsNEePHxYhfA+h+2MiI/C
a6UHSAHQDheIbLi2MnxPC50Ad+Y+qKi4tX5xQvCoA3nV3YmOWEwTQIYtHPsIcQxDO7+8zSAyLLxp
vM5bbxVNFi5KdCFjcm2gk0Ka1d1YbnVrWNlzVeNVpqgOWvsA0tTu3jMJLxsetALLvesbjQWbtWLK
JQONRgIwXPMhwaATugnyYpZRPedqu1JAqQpcQ4dIP9mag2couoExMfe29HfzI4+8wNOUJ9bCDHO4
6VB9fGFdhFHfWNXgLsk1su3GtG6hCOOctna9zsH09C7Ix6E56C3Z4IB0SqV8RckBq0diq4u+QkES
XKru8NX25MvTVGNf6uwJwTM3RlrJc23atlr7mKmEwFBFmhnpWwVid+3ZLEpYKPawVeY0IHpSEbIT
ajASHGD169dfhKtt2sq8bh0HPZQSZ8iEORtBC6cgoNk2x740m6NWRO2RAMREWq9XdsBH+kWtlMM+
q83yNjaV5JZt9XwuK4oa/iM6RTw2bR8tSD8MtGVlqfX2ezMdlaFbY2soTrIKOAB5CMv8/DFI3Acx
87g7rK2pLm+Jw4hb4GJ3pYp4h6wysHe9EZ66e+8w90oxMN3wbsPVx0AE0mHp97qyl/0AWw+XQWBf
P48qD3BLdiGEStLWvDNZV9t1swRhZyHj8lddGrlLDVGfk+yBdtcI2iUmoG0l/ckcuu8H9nYX18z7
q9/qTdYGSOn0JLT+6q8JGxUL85o8qX7zUZ1irXYTgDCSg8r6tBixngqtM3uRTakL/xzj6XkvfIBT
Rdk3V7Joe0Uye8BN62iI23uvCtKDLogl5kHf8uRo3AseCMsU+k2zzJ3h2KtMvvLSsfLqZQBYby+L
cerFW4gN5up94MDvr/EqJGg2v2yVojqXaO9d5Uu5XvlE1sU8ylfqIywbJ98NCEjQvW9FtmM7rSxl
MYJ5euw9/SETCu9DVU+G0Oo7OY7GlYQyKnEtB7JyQH0i9/yNbG1iazmC6YVVkxYXebBSUW2Sip8W
UllhuGztAq2LPquXshlEc3HhBaNdhQczs/jcJ4umENQVSa2PcZJ6HNgP5FuCFPqmaYzoRIg93BT9
kJ5Jwc/IgbK8IFHnrIog6m4TJDVXNaoKd2Ml7KUP++aetVe1DHo7fWyIvvG7s/qncELPzkkt51M+
WPkiVdrii1mVb5jKQpes8ie3i7OvQ5lDG4yN13wCyJ66xbdmYEWRkVMhw1EsO7Vk4pjUsz+wollU
10SrgORmqNCYdgz8AGtiljsdvadiG5ILeSMRcTCaSbymlXNxQPi/RH382c3D6lllT8DqrfY+6+Ru
F0mcjpuoDLBG8TRxwUweXc3UYQqaDZdlXZCUUConhcVPJ8RFNmiB5jBJ+OVaFmVDFREcioNUYbnD
UO/9ymBY20DMVrLYzAMUju6uu8FFUe/Ha+D1XACfJo9m9aIIl1PlqBvF0FAhnvvI8T1ygttBWN37
W5UNee2327wmpyW7yPEHRQXn34Xk+wsBng1G+m7qEuwiSYGecAvKdq2wYixBy/DIz0xZN8oQ3yFi
EC0rzWq+ZKlyo1tlH5AjvkyuH34TmfUMwNt76m3dxQK5gTbbOylRFU8clLwwDo7euxs2rx2//0wn
L250n3q/+2QVSLmE1hr2AF/QlEyX3Cntz4OtF8sg6KdbT4uKjWdnyO1kdXcFut/d4trsn7A1rVeG
SNRHEIUxgknhWajJbT7p+o1RZggtGHZPaoJcYJuE4oYbh0RRUCQ3CVunrYHWwjFJzHTbClRS0pwE
V5b04zGxjGZr5KAKcpPkf2tq2VFrR32Lsk1w1Dzd3vJDca6TBCJAwYTLr+wqB3SyLaH27wwrDi+s
RljSaY79NUiv0JWwXxv24Yu6CcZb2TWyJoWozF9dh67+rasBzflWxeN72zUWs2+b3IGeiq/xPtv2
PtqmqC0TzpB1BDy3nSj7cN1jF7oqK5Wsn99fMr3GWTn2p7UeTf1FHrCXdZYGchIbWdTmfloHEzcw
SmtbMrVh3B0Ty0bVJ9jrkRjerwtjgsqu7ldXJMFfJ9z8EKoi0g/W/9yUHrI38JTYDbq7AhcVMJY9
ZGB4CRcDVeEVoJ1hLev6wvUvrO7B6KO4SU6IfrLO6Y1VPyLPJEt96Gc3SJTtZEkOBD/N28W45wFn
Zgx5sEzLx7iZ39BHHXjOilSure/bH/3If6x0pO1Osqr03BxJt2pXVFioD2narFS9B11BAKXZKLHJ
d4cdZLiGjQgfU5kSYll6fXJ4LAAEmCuJTSbL93ItKgT4iOO+95RFhPMJNc2HjyFkQ2EFzckmpY7m
tIsMTF+fNH9UdzJwnyspb4Ib8/9TGVi2ulM0QvzyQtlRHmQDPFTSwfPF01QCH088ex/MG1ARVsZN
R/znFGQCWAuqgV+IGtYkeazirJcIVVgTfJyiJeFoOPlbrhfeJQog3niCeLqszxzvDrkP9c6bl7tC
QItRwpb+eXEoSlShrBG3aX/MxVrWtyE7or4tn8jiOIgTDdirxqQuMwvLWS3slUPtcDct5Gkz4lya
Dx1S5pZykFVVnNAqy++nsvajvfMgrqWZ8u23eln8rc7SXW2fiWTdu8RQ8b0aD6E+fj+oan2JWv7W
yQQvnoWO9UmLIR+oZVJ+IWn3apml/aw4+WOjac3etA1z62pxuPYyA9UPNOAfzUIjfQbDI9dd5tNA
Q5epSqMnHC8xNWbCBJWhrGtjPLiobPljbKxAhTP/5cPNKET2NpaIera1/imwahUEaeGyY++Vq/5p
p2sdsqIqqfuF2hvBzs9yttYN1C5Xz55LT/uMP7lyi2B2cch1ZAYjZwKQMLQbkZXpU6eSRBuVVNso
ULi+2P6SAbJ1+9RVQXmliSrdqBDE9kUbZI/uOO4JRubPWm8UsJ58/5CFXXzrm8E3+XKT7vINiqE4
OUXW3fgBWYZhvmB+HyAoyWnFYANzOzC3yEm+xEiSHuXByIf2KMwWeK3lInGgsEsXACSPhh6Zw0L2
gcs5nwLThgNnHr4Xfwwhu2dl+ZRlabH7GDo1gAWbStesWwE1YBimPbot3o0s5QkENKdD9l4W4woU
C/DUfe/WNw4JwWZfEwEBHaZGy0Io1dPYkVeNc1N8diby1tGQ1s9Fmj0B8+i/YtF8bFmPvtWdDSUr
D3CwL6ZF4UITWChs5OdwtBfAb8kGEDJuYM50+wyeeANPeRaXKxyBwpyulYsIa+mtLH40JKmS4YMM
zrIj3H2KHpUOG3EDQepr1w6Ft6lLIL79YNf70GivZEkeZBdr7ieLYmYXmX1AvKxxLtGgKvvchdeV
wVJnl94hoqBDvlpFc7PsUym+ukxTYqKVZdGHx+pXtvTK1fslupYuKz2wTu+d+Z5uNJwlrMpyLhCG
GOTHa7xf3/tZxZ3Fa9RACg5D2fSbZQMO+zZIsvzWn7cckVqB1flR59Zts0oIgQHdQRIO5op+rlTX
vRZ6XF3DZXliT2zdq9Cq0Buzz2XtICkbgyd3uBGvZaOFqv0KHEi5U0twgk1nlNvcAe+aNkbwEPmF
sy47xBH0eIBHBb0T85wOqtuQ2fdTCsrGKwLlbUN+zX/LO5akRtVY9xljrQHIJteDZYSrMk4hEIEU
uCOauR4Y62xYhnU3VT6BU0dnhwnJjr05ou6G2cQL2eoYZDrHxvGvSc8jMBpF6U1Z29WNA2KNFHoV
vQgnu6ry2HqsjNKBUxEgBzJl0VOpEECYOzi/XkkutSao7oYv4EXer7SZsZblWOtncktE3B2R3vcp
DCUEPKNL7PvoRmlNQYokdbb9aOuHmGcEcJisJaMdF9fMb812zFTnxuTzWTtJYlyKFPu7SFWc+2GW
LEKPdyGE6W7r1p/GRTZ7MLTOqB1JdaYELlHdmqtyEPzHcj6892sqs8DbQvl+hWxpxhGH5N70sSCE
3E6Oew0isb21jTa8K200KyKE3tayKA90MB27vWVlP7OAEB766CDr6KCZhAOJgPR732tNnGm74GDn
aXXswz5bJ1naPOpR/FV+1ZrxLbL68DXmXiWYPmJ0MV/jIlV0MOdrUoeYQhWb9eNkzOmD3n8z8/dr
ci/VFrqbfb9G2OBSkjQ/QKnyDlozegdSnuS3ep2EhIjzYJPwbKhww6Ypl02/n7IINlZKG23SQWQt
JgUmPD5cdRc1fz0qz/iojwEiDAtLdTnmc8XHoUkjDIBBvd5PEGnX7YDjeh0NxnWR68k6smLlCZL8
qecufLWi7mzWvfEEbyEnLV7/W1c/a09y6WqGw7n0ou9dfxvVnFQ81guREEZ81qvceFD9qrwPup8K
Ufesdbb+3qJ5P7X8fk3plf22rnxAKJPocBav1YFnLIx/EqKquZaniYYgQDQfSi9GYdI9qeh2Hapk
3q/J0xwNWgVP1V9rZRll+OpqMghZe6NylVvBAcqIuU1JFV+RlVeuZD3Ed4KnslLLBhdd5Lk3ST8v
X8hera211k52qGWtPJUH4Vrkypw2XpQoZ3zvL1tGLfjSelV4GJnnzwE/jV06EJjTMpGf/VzLz/KM
VehjQzL16qN+8ANt5xok7uWlv/YFbfq9b4N27wKNgxbZYTc4yoOF0Cf3UWauHZGhXdK0cL/l6Uef
eiTd8Xsf2WyrFmItHcYyETDD4F5B/P2Q541KfHo+1RUQX/JMHuqAZxfwpHDxUdfp7iiOH+XEnpJN
nKFjJi+G4ohS02/jEK4kSVPXNtOVS47spzFYODnLfBxU8DUlXC3k+jovOiNkkJ8DNczPIh0dOOK+
sfJGPfu5Ydd0CPh91JaG4azItBoreaE8IK2cn+tdNfeUFXUPPsxmybGFp5HhNPM0kW48YoYgFrII
lanY1gZKS7Kom1BGFbia17IY2dGKB6R+X3q6fk4y815W9xHarY2Jh1w85uNTrZHqZQvh7GWrYqkn
nDSnC0bZ5l2dT+9De6nZHvq4LdFT4iIyHuMaXSH2o/Pb0lLUBAtLMW56fJWedB9nkn9/t+b8blmG
hRsyScPTx7uVQya826xGoFnA0t9KJfSMx8WmKQJw0bNY+rs6+qyn/lEUdQgTzQNCI1tlwzSkzOyy
nKr551RL850sjZk4MFVC8Um1tRez1oUWGEVntN2GVU08ez3UzgiUKcyWPkIFNwVLIayTfIv0Q4V8
luz9fqFjhGCnhTv7ekRnS6mjM3izgK1Ff0nwv7hGQP7QKoP7pOq8/OgNsI487yy65KGeq3MPnk2V
kE5v2sR9GhojXhKIj65la2PHeGKMyWOggZ5uTCx2hl5xnypIY5u8ioeNvErXe8KRbRzfeErqPU7x
tXxJV+nUa5ReyQDOL+XHMYncKle2sjgm4+cJ31k0rOryvg78tXxJryE3pk04X7ddqj+asMaSyD02
qUHGQ1UhF2NkdcQp2zn2wiL3Emu2Dy7UvBvH1ERu6EfzoIBh+LhkmqaRSRSJfYtHq2HBOgm7uyBs
uzuMlggdpoBD/YAikjcYyPTj80cPrfUf+thIj7I/rif11uggWspiNQ84Z3HnseQ1fZVZSzRFvK1n
WNumHavTkMO3ZwEA1L5S+LWqiGS2hh28hpc27IpXPJwycILB7DVgwradGheifx8/WHb94hlK/pr4
OvAXW3wydEusG5QJr4lG2sdy0gQeSJ7zJVbESnYVLnk+vVfd2ynFG25UI54kVtXfTqXXLeTr2ZAU
084Wz34JVFERA4sxJbEONaTKdRHZ7hPAgaPs2sT6585V4SDqtsabIqIj/4bC78XSYR/119+QsId6
/xuKjDWV/BsqWEMPUS5egO92G18k5iZVk2kHOCBb6Qh7PMhiVyX5Sg9V/cFs6u+tkxcYPxXVRBc7
kkbZBrYzeRJDiR9VfNJX6qhWN4Dh+73QknqHbDI6okqUrhx08z6NY/cEBNr85taHOlWmt0YwTSBC
HkMo5+rJ86ubmnhm0SK40Bv5c5+JcIteVob8XdqX10TmsIyaz34rtog8YzNsNkv2AfQWoh9hR2AD
7TeZfZNqxtoflOiatJG7TIm7rmW9cHWwQBCd82vDKtZF02MZEbRcYXgRxi/e4L4P0O8Nx8RVS5vt
9RxHvTZNsKBzScQBKJ6iGt8buyrU1lXVoUgwN8gustXr9OJAAgEV/ZgEFUpgm7QKrKNJfPNozwdZ
DNPePkyYS8qSrJc9tIz8EUkfB2XqPIb6Pl/bF3gchVa2CXG9WUoBdpiuDyVC/3dRAGCy1sBZSCF0
Z6ofbM9N7kinh+/1ZeosW02vv6C2Adu8e0VtnGcY8JdLUJr+LkA6aOuGaX6X9CQ5GkXtXo1eXSIA
3T6rqDatkHHUbpBOxQGtTaPNIJT6sVK1h6BKeiR1MMoac+/JivFQiTUnuW5L0eMBYoyo9o/BmT0G
ZOw8uEAr768NvbEv1nwwdXCLVnEZ48ieFcXaIxDMA/w/sJaVmVR7fWJZ8dG/retoozZs2WSdvKwL
QeGPUZttZVE2qFH1hmy9dfXRzQFJ5dRFdoK8aV9S4dcnt1OWHx1QlmFpFo9fP4apDUdsmwlSn7xI
NrRtNKySNPShXDCQrNOafMDsOsr2stgVvr3JoxI0hIo3jhdYTy5bukPvAQKQxXocwzVKNepOFp2k
eGhId50hU/l3MNQ3ddNaT+UYQGDzbrUhNo+kLpDgD9RvwLDUbVyVbGlknTxEUV5fw7mCtkxfdSqM
jT9V5b7p8s9ggaGee76+0lQ3vu3H3Dqb+ktLbAHiDHYVe2TMoLzOjUVVJLeqGakrlezQWta9N/jl
Z2PUtYMsIaVonb38RXaXNZGlqXsWrT+PE6eFCiqiUdaV03UQSZv6cwCH6n0MNhfAtcX0GfKLu6w8
MtMxqX9tnoAi9F7vPkq+/16Sc9WAysVHW/dL6cd1cpL70VNeR86pv9N7ctXzBPij5/vrzW2z4M7f
XOcNAejHoN8H/ZgcYTYmRyvxb9ts7HbIsSTHj3p59l4nBhJmPcgGun9U5xUz/UKW66n7mgYA8/Fn
OPqZVRzlmTzUYkRTRU9bDMT+avA1NRp+KptOtCvUILuKe3wo34f5GKGrlXGtxbN23zy+PMixWBR0
iz/+8d//+t+vw/8Eb8W5SMegyP8BW/FcoKdV//mHrf3xj/K9ev/65x8O6EbP9kxXN1QVEqml2bR/
fb6N8oDe2n/lahP68VB6X9VYt+wvgz/AV5i3Xt2qEo36YIHrfhghoHEuN2vExbzhpNsJTHGgF5/9
eckczsvobF5QQzO79wj9XSVyrZ3rXccDBnit7CIPbibcZV6B9xULJeo9FiqYBKSbIE7Mm2qyjPdD
Nmk3JlPrFblhPmvUkswbUPnlVtGCdvHRTzaQc8NAs4iQTC4jgqJWvhO52x+tPBuO8sz4cTb3QDkl
ZxkH7jRka3L0dW3fRG1xKSOgtL45/lTycnVvhd64+c+fvOX9/sk7pmHbputZhuvohuv++slH1giO
L4ic1wob16OtZ8VN36rpDe4W8zns7Zr8xlwj1taIMxmwjQHpkPnwvTquPGQDRe0fFZKbq8xULQRv
hvriRU6FhAJ1g29bwEnVLoTV91e5bKuvIq1a3GfCRwFc/xSRDX9U9cc0adoHA9LUbQKWW9a6bRMf
NR+KoSymGkmVwVAQz5+vseAerIO0riDvt9YjWIt0OTl5epCteZH8NP5Q/jS+Yqj7vq0gWvoarqe+
3yDWUXdHos//+YP2jH/7oG1N5T53TFeD8mWav37QrZu7LFiD/I2ISI9eDJ+f/ISDzONDtZCygNiH
Wp78jD+a+wJZ1DrPr977hXULUxgd0avQnKprwjrwYRNuuMweW0wz58rOnfHD8tT3zfnU0b/3Ki37
rROsu0RQens0q4x15zbTc9Msxpp4+IRBzEbN9HbfZqZ7b/naWbZn7HKImOslTE7fvqmQN17WnTs9
+3VyPxBjvmcO+G3AFPjBreoZAA2XQ4pu6WQN585xwuu2L4+yhEjgeP5e353xeUaBrytzf9EZKD8C
czFWvvnRhUsbM3+/VFfMajWxPtkVMSiPEOkQJOyj4Vb1xf04aBoGbx2xJLeZ/5ZA+eQ467G11M8q
6v87wEL2e9Eeo5scDuud4WISFBVWhmEqV//dqPPllYEWgrw1/vuX6a+W0+HXohyrKAib34r/2r4V
N8/ZW/2/81U/ev16zb/ui4x//7HLMfpaFTVIgt97/TIur/793a2em+dfCuu8iZrx0r5V4+1b3abN
X9P43PP/2viPNznK/Vi+/fnHM/pZhFkxZ42+Nn98b5qnfWShDfWnX9H8Ct+b58/izz9OYVT8zQVv
z3Xz5x+Kq/7T0kwsWHXc+zTmLx4q/dt7k/lPV3N0WqH16aqh6X/8I0f9LPzzD1P7p4ceBpAystj8
Z/E7rSHq0GS4/zQ8R9Vc02BH5GjMhX/98d+fYe/f2t8/08xff/CWidqQ5uqW5WgIuumm+9sP3u+V
oAtzy8KDlD2Na44nH+fiRWdBE8oCi53VuIzdF7fTbkuvIIvhwVfpaveTIM27sUyzW2IBRZDfhEYe
QO9kOcs+MZ42yNWc04K9KjhV/6pwnGmXg7qwMCcqZ8+PsiPyp/XAFSZfT1ZGJtYg+739RFCi0ZOZ
QwlSVf0MXjlcOznBqPo+h9Y5TuGO7FWwnGr9SqsJo//07f3NY17/m49EV/nM+VR0njrz1/LzY95r
3crXes/cT4rj7QI9MpbASm6guqB+oSgYKkEmDyHLr4fJuFExSdWn5IuiQU+IS9ykR/7SBuVNHv45
f01w7ZUqYk8xq64Esw9W48gtevan0bHL/X9+7xpf3y8zuGW6hmG5mmlbaCq4RNd+e1T6IUBEu40E
2Fj/UwZ0elka2QWqMVo0jVdsgZ2f8v4pJ8qxHEuBaoWD47RZuU9FrPRbrWL9MAQYU/c9OklOwc6l
HyEgJ2sb0YA5q73S64hcrnjpytJhgwInfIaBF0GIBpWVQv9GnyOLp62mT5dIA2+cKxWuaUlNzLZB
1Astj7LgAdEFkHymI/vnDuFk95PeBQ9OiZMqAbA9lBUEeOy9lsTRwXbPAWQVqDctTAYveZiu086f
dkqn7zMFwGfkTvYSCHCHeygwRHYuEe4Pk/kCthJ5VLv7OiKYLCC5ZVy37MOTq2jVug4UkuTEyxZ2
86pDzYSGnCBR4I97aH71OtSzXWra5JrRz0L5DQkxnCJs5bEU8Bk6XflKjAopb0jHpzBtoeM5I5Fx
D+1CHy2poFWvRc/dgoozQqOqsx9N+z7H4XBJUqxEw4U3XQRiGbXmxczyr5AikGnvu60zG/B4o/ac
jPeY2pqLZDCfXfQxXFaAvmjQHnfh25aYMFTgvZKsPiSZuyFl/Hma7LXnpxjWVSa6OSZg3SirSQ9P
xkaFe4QVhr51ch6jyejCP87U5QQbqe2qT0Bs+C6JnkKOHAbEE3SWPe4KTsAh8wCIZg1sGCtGyiVK
XeOk+y0hA4C/voYgqmgviXLnGm6ySyud4KOLrAdEmBQthsxpXhCUQGZlmmZZx00Y5c+KnQ0MCayN
JVe+mYrpErh5Ahh0/Jx1D1CCyHiL/LEczS9VU784Kahm5F4cd0BErMlf6zi66FDYFogdnqqkgSLe
dk+2KD+Dp1VMlMmgV7LEQrEkwAMB4sehnFTI/qr5yWE1MuBxKNSpWhYxDN0RnmlSwTsotWDrlNC/
1akFt1G4I8GNca+GYjNB3k2a7vT/mDuP7caZLUu/Sr8A7oIHYkqCBjQSRZlUaoKVqcyECdiAx9PX
B/236791u2tQqyc9SC6mHB2AOHHO3t+eSWFIzO6yGis6Ldv60xi2Un165pMlhlMviteWMnAX69MP
jeidVTYtrWy3KD4Wf+SG0R7SGM40ZLww9oHOwVdF2xECi0NvjAjN1u1vvvRecpmebG25ZHWi75Ip
K4Iki3USlKC/FXha0uqeuYzRzfZ7kg8HO873DmfSpkz6j84/WiVEH/TLWA/9Y2sYcH0ERihw9oEn
Ii6szGYh1yMU/Nn6/p+I56LAiJAB9kNb6ymz44Lutdm2nQQBW857xueJQuNRRukZ1dChU83rtDKM
IXJ5jvMZObyA0v7BhlUdPEMGURndyTG9ZkKrtnqcVVAd77mtdnToMa+aAvdhhGB4IX6siI3fJWfe
xk8m8Ed2/trLGRoWNvPMXX2iOqZtc6nQ1U4kx7Z4gFuvuntsiQwp+RtYM7lqzAU8SuuxKt2AzhtW
3OFp9vxbOsmnzJ0f6GMeSaYIkPyDWHdWaASplL0gVRtmz5xKC6Y5oA2rMkMkfmGmErBU0U/TKS5a
mTyLuVNbd55e69wlnpfm+SYa9dtfjyu7BT8JXf0hpuGU/cjJv1vP77nFR6s4lUBmhsjjdlam74yZ
iaUdfx+aCgrgMP3GDkIvLSLdVbOgnBk3DHFP6zcy4b0DDt24k/hpdtE9dvOgHZVFuHS7Zcf04TOK
jP1zJEOvRcQdob9fQgbAEW4uAX0HPUS+TLtU6Fj+eqjDGnIKvXYPxG+0IAUxAqeJ0+x7N3mJRsdA
QduHJijwbdK5YtuCWTFsgE5ChbSbv1lwHDOVB9LzHlyvgg6rzjJ13rucS5i/2Ogrf+geJpcmnS5L
WoKmpmlWwsZLMCsFHv5iQIO+DWLCe2kVICTHQDQ+L1kIoMDdeixvW2YaEevXm8XoFf35uMM1OwIJ
th7zWr1FjE5dj4FVXHpvRgv9Wba/khRMg+itX+xHgGtgPy65gyEGtmUBmHf9FoSJe22LSwlfgq13
hzDJ+jAnFJLAgoNMxQFEnZxLiAbmrvjyuUO5lwuGjWX4M1n9kwvJaoqLn64+6Sfwc+ORiN+LGKEf
xemk9hUd/L05O49xB+ZoLoqwyvuXScMBHOsz1xfWnhmdiiONz6JRA9KyCr4oHDTPckCDsp3NoObV
WvRNJeh4ol4AjakY/8X6wbIZ76EBKLyUEGCT3gJYCrqluC6EmO1rbcrDOPvPmTMFRLO+Fz6RKsRo
JcFHVqc/5oJRietYPxwKkaxjVqUhSI7sCcNM2pU7qZAn+GYBYoZDse7cG+Eh41G3kOnSYInZyhGX
3KmbnbKlwUOCGyACUlNb3WNiIob1C1Ff3TLVz10b/1p8/aWZhgVKhcCNzwGvtdg5cHENRH8GjEDz
gOTw3zRDiZA0KmalVrsr5uwQGyLs4oaPp7Oine+8dGu2/BCF3pQTuFZ4N90e+bDt8deC2nvTmDMY
IPMVwFJ5sBl3cHFhEOJ5LyOGT2LuTia8ZGDIdlLjByRzL4IV43PdipbuR+66y8HhkLjunTy7jlH/
bQGTwbW4cDeaeRnJI80nJ/AAT3xf3zqgpzEXcP0wOs573PS/Fo2TuIA9MXrjxiHeCaWz9y02iufC
cxMOdGPXVsY7UTCocIhGx57/aygHTKBU213qwDNA0IuL6Tb2w4fNggh1xdqMEWxFZrLbIVcVc4Dq
zY/xPlv5Q+I2YT+7d80cH7NaLRhzXyg/T1o/vUQJ9njHppsULSI0YG/yW9ALnNevV8fyiIW92hT5
nIfrw1quvTelePYz93ebTbAdJu+t9tKngVeIYns3ShsC5wPhMo+aUDxxG4IdiMcIZ3WnfJrl9DNu
/fBzGZi6x7JvD5BThO5aO7fGOOXAMu6K2Qu7ySWCYyyerIosLS71xmzumrJ+HTumdswDTv1oHCfN
nrZWPuNAoaOzZSLlbdm8nSZiVLZ2incaNCq8KlXta9deUefkcNZFd67EeMs9MEgaUCUQtCYsd9Mi
XyFJd2QsBA6EzwvK5Bej8weiTNnBSNv69LvMOI8gM2fglhA9i1fAVNQK66wnocuQSbDTJaOvnrb8
NpL6s9GT9AI/L3KyAyRQTn9jDKlL+qMoxe80ViArFz3e+oxNNnJkpDabixnIVo0bzsMS7ot6gImt
38sS5pERp6AsUD1LoZE0g0iOC1ZPI91gTtqGU9z6AWlG8M7Iva191wgm0yBSrkaMTzZc2HgaZCH4
ivOAXaaMSU7Oo+LqFc0zgmoZqAUl7pAk5z43tUNLLiZ2oGLgkobfKI8SULepSW6iNafkNbWgerpR
1adhvdF9Ej3+/u/XPWMGZuGOKBfWb2JBhtBRlk3w9c2/fgGzEWZZKiP9X//E1/dmfRn23qDdSLip
T9Woi2BGYL4xrUMCiyDUes9YsDsnzSmpK+hXJt4hbT1gvm7M9TG//tDXf+vJvJVZhvN0jSaZBuWh
CVrvSh0Z+hjVuGD979NXcERiRdsSysXOy5DJ1XQzCwX01vKYgaRTaYfMn22Q4yJGcV0+e1jHCbSL
Xmyn5m1Z//z6Z77ufT1EbPg82tcX8zUTxbcNRu2ML0F2Suwns9sCqS10Pq9mvKRt7IWDR4pHEatN
nRmEzCpdB1vSxxuQRctDJtYdk+XUTKPbo5/ay5lDJnlUmpE8Tn6C2HT2gIY0bbnL8buSdNhmDwkq
vd00miqoYyE4K5fncWJRmKLOvHtxnAcqw1RCBUM1l2NMoDmPnd6t6sDQbIcxlZGezEIawAcaoJ90
uAgHZMhIb3JTVICEgCY21O0rGlNm+qMkP8Qdqg/qkSq0Y6b6aYKyptAmqsRy1+TmfkZic9VJBLxp
GMsNv0B3sMxirxm1s5cGj986WFjHwflOf+FzUYsMi4IqFY3Sqdf2OdBP0kFgINpabd8TIzuJue83
DsF3F7fl+lDWLBVdAaOhTZz8Y2FB8jMLH2c9qHOzXmdtf7B2TayeCttWZ9NQKNhG9WwbJh6khc2U
XswtSoPSOLu0OhJXxY8G2QjkWq5xvpEdtkOUPWH8J6eCU4ZSo/w5dJdFQtWsbBawVisg3htUYlkT
t68xKtBNAlMiMLzVYJ4MOV29+KlaTcymRNZQpUP8Mi7lH0J4m3BswZ5OqgvFGFmneRi/N7KYIIh5
y5VDxA984NlsxuP46JoDNabnn0dX885EwQonu88dUgG23ECaMO63mAUebXe4SZmJAzPzn07VEaxU
2T9zIgnxqg9yh8K1CeouzR66qEsfNGu0N1G8+tJN98Tcen7RXM0IZDlwtczNuyOE/xJrJGoA5Sy2
q1+SXT3O1VkBDpU1cKUho2ItM9+81OvNoNs3cKTDNiF+HhtdZ76mnnuT9ViQ2jpd21mrCbmKHsbM
yJFede05hkOce3l1oi4nD827+UFZ9tldGZa4pLl7xE27IXJ3vs8zgQ6wko3TWNvvqatcPkSJg5jh
QZhMMWZDNzZ3pWBV1Zv3iGokYBGzwpa5bZjjVrVBTz/UAGo2NgmNoUvfN3WsWzxKHADt6t8XABLy
dm1IvxgtjYfFxgBaJfEjMApYvITOHaYhPqV2We6TIvrVDbJmfolsqhy8w5zYEkekwxtmLN8HNclj
2h20Sa/CvsQbPOjV2eHIVa2715gZFelwShIQqt44tXsvKb9F+CnvHohbI1KQhmq2oHqRBrXHATHg
T6aci88xXRkGX/ArNl0ZjQ/ORL/Ed6endDbEvsIsCPBaOkd9YR+PzsAJuta0/lKDRfa5G3xADaqO
t3Hf/waHkjyCW/keFdbbIKhkpgVN0DirJ8WRmzSM4Iy4gg+HsWQNyK5RHmyLGdIRtQQ8QpV+WGk1
3JsYF3kHqrFY5+BQGSF2DTtGbiUbkAKCYR7gPT/X/syrs4psZy9vi56LvSD46ZBm+YluKa2Xzpto
KHwZQs72KPvzhrmdenLS4pZS0hjbyLengzujdfF7lMjJVOrnRJsfqaezfaVKP4zWLJFePOo6lo2y
zLVd7M0PkVzME9nNBYeNKQ6k8LoPjjtylVHES+h6dLJ7t3x1tPG9Gwz9qr41qGpeenI8wCD1t+jL
0E7BWOjOXY9hM8OEsnelbewac0IhuIaIqkpRZI8yKKzW3E1OhFZ78jGhF/NhGfvmDAMn8BxCVOoO
2D+VSB37tNZc+xWKa3ccnIHtER24KWeGVOs9qaldeVHyVZnZFRJSvLJrotMstn5HSHVFgNCSt2cT
C+wTPUuCPDk4oe0hOtmIRoiTt9583UsBIeEzOWkNxouNWu9O6sIWODqVq0gTb+lxnAfweqKed5FO
L0lTk1glmwRdzBaoxGJVdMJY/wMvc961umaeMvrFDNcF0WdyBg1v9JV1+utuWk8WHYUmPxVN6Jej
jr8sz61g8eHhudQl9Bez/TiRk2YLNvBdAWUC4+J8Slo7SFa1JzsMZC7rl75u5la8TT2tDohsYwGn
gnS1wTPJu/i6K6smDXVG8Xrh4Klfb77uwThf2AdC/frr/92cp4GekVAh1xAoW62hX+u9kn04Fb6N
7cqdgM/Qr9p+faNPYwzVU+Zu1Fq4oLWr0bu7CIUqhTty/Vr0Vbr8/W3cdSimW/nBZd4FHyeg+P7n
7379ga+bf/va3//V9azI8WNn5lbF7EH//hXkJjmMQ3359z9oILHO//rBv+4aNS1bJ4mL4O/f/pcf
+vqir7mQC1uw7f/+Cv5vz0/4BsO2OIG1vL6YpGHG15mTt/37Af5+Cf/t1/7+EWPizE07fV+v1SIX
QjCI9gQGrMLKttVcUlnaKslAnvNt9PG87aPgRWbqnmIwCd3K7djUceNFaX+ieTr98//++sWJsNGN
jPJqV5MakENeKIbAHXpW0Vl7zkvofaIAaLIeAZxXnwiJ251TzZW+4xAn8nc9FLpYscGPoAztfTN/
FiT8FdHUHDSrSOYzg12aAgwWaAHU1Smz9Y+pXEI1jL+Sohr3JkS7OLr2Zn0iqCzfUFiwQM4OwaCe
hV6XYyrNqdOd4dWW0BmUrJ/T1PuTVPWjcKBCkYlYGfEPF2UMugP5QCf2j+qRdaY3Qob0zdSnXoCu
P2Tb/T6kKx7UwTheWD9d5I9rw4dALaX96A1e/wK2I1vqI+q8T5K1ICDV00TCE1lPHolmG9XNV6vS
/kRfaXPGcznar5kcXxI0GyBz/NvXBKGMUjq8+fhpASKDIdXBVK+/Kfu3P9HJdfzhsQCzahaYnukA
6WrMgiTpEPlr28RijpqQ76wBb0W7ba6vWWNc0VpbUqPOnpNFFIgJjzYGHfVfBgNp6isH52r5rMny
PE5i28HlQEO2KR370XSInacZltBMz5s3iM538mwlrA770KXar9a39UC06SM8jGffWF5lNUxHwy4R
VYjq0qmW6Cx1yqndpIzkqe6iGDjIfMegDKEQtmc1UxY1jJWTkQ1y1LardeDaxCh8UheoERc1ILtY
65S9EPVqsBsQ+etk4aVuxmXvnxXF1raWvgDxTihTs1hbj2sSDB3K/1hr7l3zOst5/GOyNWWQJn3r
Y9bgd09RiE70oXHGoxhI4ijJeutAXabmA3qmF9tAY+5V4tlbNc/XxoHm1w1X1PIEzs+B6D6GsbVp
b2qfmIYvJB7JQxXbb3X2VpvZtwnODU3Y3jr4dYZ9rIVQNZLEQBPh7ptmFPhu/bOyCp5yK3YDF5KD
lVnAUHprTVEjM5WjB7ik2RDMRVwloS+Zto68kPAxhCisCoBh7UxHy+As9EE/2OBdNvG6kXGrKgqa
4pcib2K7mEO1bY9WbguK6JKRg2wjgqZ5A+sRPpmY2QuyUz+Rxrad70JL9W29+L+8Pn+0PcSS5kQU
UtQUHIzRk7kGwBQlsTK0FF98y513nhO9ppV3KPX2jU1ZyF7C3RQDn52tC/KibGJdSakN6smBoqGW
c5Xkv6t0LxP5XOXijz/qzQrTPAmZEy+/kPQHJ/2j1S13YxNitsgVn0hHdWvmJeoOtyH0x8YhRP/e
/FbliqZk4dEIylMmEi2cRJIe6hVcJo+yzguCNjaT3ftEzTbn0eN9E7F8x0EQ9oQe0yhas4gzImRJ
iZzKj5xFbm+u51rtFmxaTrVjPKz/IOGTFEXpSoPT2gEHz/YgAl444LnSuAmHluqGjVyDuSpadg1S
FXRCLI4VUXk2ycbbSbeSbUrGTEWmHi2GKkhHMnS6xYWxbcYPBaMCVjMUCxGRGhYITRctvz5r0KVi
Vu58LGkUf29p95zbSib7hYRfXq2aAnLfBONb2G2+fFe0R3ZWgRXWUs1zlMMCVnb+KFHq+pH2XkyQ
U5eR88r1aNi5H9hngXeub6SRDcy/nALwIdqUJXpGJPfROuJT0Q/h0zA+/EOsJnMXkXyJt/l3xxwS
Pfo9FdXOG8EYRW78ug6kmXY1+MeT7uC7+UGNTboj9wYusATmi4J22qJRIYRPLtPGc0gcn8cstPwE
hFNREILdrS+/Az3hN1TqynLo5JEk20TsmG32g5Pl8oCOtW0d/dZp2rhDHf1pNkl7yMw5BnITtgzS
VF5wCJo2Mz/7z+CzG26cszNoj9PasMe0km3Bk4EmigOTyOFtGRFVJrRPM8kuMq8+1dpPN4cMcwyt
wvPVF/HWGcjjrC0tPXjuUUwdFllz/mw4g9D0bjTDeBtSWjfdnH6PCEfGpLUl0SBoK/WAxR7J+wIP
nYNOp3Wqu38kLYN9Xa9gQEbwHb6DxFnKIzsntS3YzBD56ZNLtSSF3Nv0YDd96nxPDabGmfy0chMc
Vr7QEczwhYp4fFqU/ym5htaa8+pJ4wzOC5aOYT5qxQBNy7B/dG0PZr7PFQ5HnhNMs6DUiEGLSvcx
k0W/dcuW7KGpCzjbefdd4jgpEbLm66OwXxis1dtIqIIL1cwBEelqXwjt7nNaQvXrjG1HOmFVRoRS
WQImoIbz6DecwJy+AZOd3tEmFtGYc2Bq3mT+mFdiCeZlhCgfb+E8mde+h4461d5O9g86gTS7up93
pdWTZbySWzOKpGahODDz+C/B1v9IlfP/Irj5Lzqe/07e8/+jKgdYNUqa/5Rv/h+qnIdVSPO/tj+I
v2SU/F/0OX/96j/1OZ7zD3JmXPRurkNTGNnEv+pzLNNwbV03bLSHX1KKf+pzLPcfDquURYawbpn8
Gr/1v/U51j/4UQNWqSUcfVX8/E/0OYiAVrnJ36pTxxYGCiQkP46LkV63vFWu8i+qU1ypTaHyNjum
umMf3Kl+dfw5OujZsAN43j+xDidPcTZSVBr5QccEGVi1bt1RusKqJFnj5CA1kKye91prxA7ZTLlP
F628jDMSC8CZzg3Cox/Xw83tobHHZfYMs51qJh2LS9vX9TdLXWkzbGWqLx9RjwigFGPzQGOqPkvA
U1jKicvpOM2fGrGwMLPdffYk++WYlEAiZy2qCIKJOk5soqdScYZr2e+BEEX4MhpA5WDhIIS302cn
tGviGxrP3M0xibr5cZmi4jAY8/iuKxVEeC6/p35N87pzdrXKuwN2t+rbPLP3bhJvCC2aSFMR90yl
3ZgqYq6vfbd0r6C50W+s2+3ar8G86UbyWtIYJf7vkBdLcYbY8zAvT3OU2OHgN1h0WNAyMNwGDpY9
xG8fot2SHBS9yXFEw4JXwLLSb+SGTTsmPGBqiuEiCrSNcj63CNEj3qw3vVMBmhwrzMRCGhtqRs0Z
VIDe9bc2+jtm/Xaot0S5S4YfK3B83JAzUSZ1ciyX8Q7TVuw883n0zG0a41ApdaMFOABzluTQrO3F
m37OnnQSH25xP71HYzHuCyZkjB2zkbzdvjrSChxjLH8jo1BhlMdpGowb8Jl7qQbjoeiziQ0REUqC
l2C6xAbgpiZND5UwA7JO6XSxO3TKrUdjtLdV9hZRONiEcN40H0mDTT7IkcQlziPiubPCPnqzC+4O
GQqVoPXSSi1SO6/d0b7GjmCi+aIOq0OmidDoHHM61GY37R0+nD0YRNDb87B3ha5CnLraFrEzBPKC
vFXAk/2xk1RFWu0kZ2PU/tDv+Flr+nzEums96Wv3IqJBZZbi4vSiDif+KOMNUiM73Y0xSrCa+GmT
B4OVanstok3auQTFZYOwbhaBYBsxwHCKrPxDWbq81OuNt3QM1of0mJR9fdZlznGPvki0FhtANoaY
FxZmTlcfytkVgRbNnhzZRGpnzzKt9ylH1smPZh8u6cyAIMooMkmLaHz3abIQ6BgJGyK6siCACqTG
PI18J3SIz9iRx01tz9Mto3UUFJrHdG8ATmSz8GkV+71k0fqgq+a3ciY2h8WekVy6NIcsWj/Tsd9k
sPsOJiU4kx2XmQuIdaPO+s3LOJX9eVLJTyvq8lA1xJI55CGVfgYrU1f+1m/on3lKYYy6jynKLWAO
N0+HkVEY68ufGQ0wlFbM6hoyIG2/O3TrwYrKK4W2SX5oa9RyNw/SP6ej/KYntrqJynx2Y3lKI8u6
mvGaiRtV53xMgral1BgQXrwXID88hrjbkivwlXPnm8PolyuXAWMtX57A1MwheksO7hSnTgTPEGte
skvKap3vRe6BzmgdZFnibXqd0TOpkH4Q5ZITzeYyoWCqBGM+gTJK0+aaWQlGk/IDB1QTVD75oGDx
2+lVEzkaFQB0lYnybVbKD0Wf7ejYdqfEZ1vliOWtnMr60bMrBtrII9txGk76It590aWHpfTI23WK
70YUBeSpRvvG16rv6OYJJ/L2fWPV1xhR1YMrpulep2iOco8gbm/tqjZ+0oF0NIjuK1fuNikLjx2z
4ydb6uxgu/IRCNTTwiCCJFsqdH/dpDYUe4XfeD/HIUG/5YQxO7x4pML2C+jRpHpQHYZzGzmb3pAp
kyivhSXmiV2u0vSQJgn2NZPhalZrP4k/xIESmY8gCvY2TIyri25ym1FbIgasK+Ck1lM599/0mSu/
8Vv3EvOx5ujfJXqqP7SMJxAdkQkZT+ilQEKbdJohfKWDHZ1Ua27txvsRp5F4gzAePdjKOClpjQDN
o/HYZ3h1xgxIo1tozJLQCUChzaD169NtSfzqI3NG+9GztNdZt86FcvtXABStGTEyNzw/MNkerB6q
P1kqeipTeuCSDtLFKakwNX2BuCvt+dywBclT4xnZhnaGthUQ3r5O0T9rKMB9YvqvJBK9E6tyRu2Y
sb9zk5OELLQxk97cmg5vbVF4rLRLox7MpDjFIEblMs4fSM0+ZpefHGC/wTpsIEGgL6B9MQOWSLv0
KDjiyU5lAyK0EFXLr7hKxBtxGQ7hSfEtXSETOGeT52yWxAHM6X3SZXMoFf/KTLsiWwmKyYIAhfXy
bLdmckyb8j1CxrMdZVGdapkMWxTwxQGXU3YYopoYFBqJBzcxj+3iVC89eaZEdzNxco1KPPrWcNQN
z9t7Cn2oMzgrpagmtIRQ9gMay3HnTcUS0nMcAz+xyU2ey/hh1IR9Rdv6YRo6oHQcMaNRTac0M25L
WoCHRa56tzmG4nHcu5WxgsYMkJRIcA+s1HVg5poIxsb8AzjoR9FL4202zogCxducj3cKox/kPbNL
pe27syVDNrLOVxJo314Wwi1oqPxI0JudKnr2dXvSmBkF6ABpJYhaXk3bOP+1kADhCBMYkts5Yw9u
N0o/qpY1se87wuWKju6OampieNriJnIsgov5w2x050mOuhHmOple0JnTPZsLRiJ2Q4+yRVanOrpv
ykiqlyrFhyww99MiYyLI4FQdc4vwaGVacICQt20QtJ30KPePnO5ggeHe5Pc8WqIzPR7UdAb0TtVI
4y7zGK3JIM5WQ/joqMSpdUZ18qzHuLf1e9c9TG0dn23mtmquqrCWnbXpK+08TNECBMpFPd3W7VMr
IoICo+jCBJLkHllIGBCtexnK5OQ2erdFtOwh/8t/E8ZDVYDAbduPSBE4susYOnOs989dqzkvyuhA
vbj6tjQafe938UGD7ncpso/c0svQ7+ZfSsd0CjWxY35DvAD4kOu0pHQNWlXzfGRcHsjt6De4P6ID
nzMBsHHxQRScvzf1ZQv1DkmqNPWHNF8BK7VifwmNYM8nbe38+Ds72pZLY9W3O6sDoTYuGQHntNOG
yu8fB7eneMzGSzQ3xjEaafm2yrED22/8jRrM5OI61e9erRGGEyGbCZFprW2XYTv66mZp2rexSsix
aZ47T6ueMxTMlBFSr1xC1O+Mpwg0bxoZMI0q34cGBgiXNm25GY789OCohzZik8auvSsqbaZ1ca0O
6I8T+ObfS+euJejn7Mj+4dhJfyiWo46Zn/iFrH0yGDVOXeed/TzfN+xgLjroWRveST7Mf0DcYCqJ
Ytqc8cKi4CFJFykpEllZEIVs1EGfRuw4DVjwncq6W0GpNYEo2sVZf6NmLQh6mvSt600QylCIHhOL
GEBdS+bNYMXGPvfct8KknanJRT8WjA63pgdPdhr07iyJzBqsCr4wjYfj7M+vNlvyA12yF09T6bFr
9PTgZONjQu1GAOYSljAokWJyznc8I9fUXjKoQJGv3r2m5i8E9ZA1jzUUFYsWgICDF0p4WX1WHXVp
RwHJrfrJMU/VWmE3GVIXCpklUKomJcQdpnth128JLUIcn3XoDwVrZ73cJYnHZNHP1wru6hRP062K
4XmByw3biUgTbRI7OAoDTQ2KcIXXeDegTdljCP5VrpEtEX2FiyznfJPOaAoYQdoPiIR6Vju0Yey6
aM9pFqK4RPP2LbxLyEKsKK0cvhVQbMKvYojnu0HeDmSyq5/btK/XXYD5uMR0IcZFXDykQJseN8EB
fQL9WqIgUyPN9k2SP0GwyNCrjKfc9Y3AlRUiRGkizHQWhW5hsBDWoor+KsoQmU2XLIkr3hLcgUSD
ibM+Fh9ZhSJPaWV+afqsCYc1g9vTUnlxRqJk2BORc0kL33ebeSdMYR37iYaRiy4A/QIPNeXOs7JW
PmZFVCzdjBpLXbQj+bwa7xaa9AflsXtav5kOfsLTojtU1POhjDQQMk5xj4XGucvlOHH1LqxikpPm
gdYh3Eax750SnZrZ5FSVItQYBW/7lJpaW7UEaVEdJ2Ypm0azU4IyzKPX+VeEo+gwGedj7B12/kyG
U9V/DCYVlsM+YONCRs/s6Y/n137QCtZUON6fNpab0LbqYePVmALQb0H1tgkcjFsL+Rzz6gO6BsXk
TxIMrRX0/YcQlRHwt7YzH6ragHkNszc6WprJIZCYDRD17D2Tfrwj3DlnieUywEdHM/ctc5vlsV1M
ZuyLr8IO6Dhi8Ywd1DgeXWVASKRnKsayfAGG/S4UFXA1YC+hYAzMiWt9NE/J2Z6m50J3h0PV6f4h
jyzyTChXQLLmAXht71j06cvSynlLBke1d9b+MrJK9LQAnSCemzUy/VrCWPYU4JfBjdBga9pwyEnA
EVlDY7jzyH1HnxSI9bBcgymN0RpOhZTXeiZFPREuhx8BJH5ppSQkz99bfItbeqvVOVsd336LWm1c
DetNKt97Qc9xECuIpV/a/eC7V8fUypOzhkI2MMH2uZvFJ3uSEPTsJjQa55fhq2EHGSnCNOKW5Ofl
2nEC9Mu6ivB1HsiQignbXDfcqT/Tz+8KCBySd3ww/lTULwT6MApM4uFzdpC/EJm0cZgJXjo2n1tm
xrw4jLPHHpnuRR851dJC7zcjEMW9ajwEl5JplERuG1RJsQYg+C1ZOKvyqCYTzUApm6I/piFPooc0
3KsEk3rVbOvkelQrhN3paKF7AHWt85ladIf1ptqZI0ixOerU0T0Io40PiWS577hu7yO7+eE682e7
4FS30uOCmP5aDwySqrIU1yZCiDbJ9qhIpwlgwU939Ekun+E84qNs2ZZ3XITrFjEzpIArsR0f7Fz5
gXVmv/jdN99D+lHj6r6pisnceGAV7x4j1iOEsGhGmpr3haYVcJrAWnJxWVbQT+dyLkKkA1OoUH7p
8YSTpl1+++CzUKtBO51qNmHZ7F/QDBovbuxafCJLfki9uoGlB/I7Nkoyi1VoATp4zMHAMl6Pk4Pr
M2KA3Beq8gGfhX0xIdaGaRkh1/BAcVKitzi65qXdrdDXDVEuKfF/WXrQbEK7SMygo+6UxoPe1XsN
Q09XJNFbYrSHHnYk/mexqkeodqqS2AyxXBZRECVbywd2BN2hF7lJEzzWd366YLSZfQT7lkkk2boE
4hHVLwSFvbqqmy61wTo3y+Myq9tcdPMZOeV2yaL2xUXO2wKK9hLhXNl3HLKu9G/dpN/rXFv7OW8S
qM1Gd3037OOIqTACV9LnjDwQmWy+VXTeDYa8LJfEUEZOv6taevipMoejxzazKJMx1Bb/yYDmfKv8
D0IL2LCO1Q37yd5oAeBVS+Eg+3T90LCsddR+tpdSO0IoGreF6U57WdOk8mxNcBqn4UymCNvhKy39
97wDXgGthYZB+fM/2Duv7biVtMk+EXoBiQQSuJzyhmQVvbnBkkQJ3iPhnn42eLqnj1vd/38/N1zS
OaJEFlFp4ovYwdAhfpRZ/AbRPz+TM/r42rGwPqyClp5ny6oLyqiM5x4hZrbc5jFKWV/sxr5NxUwH
k+76PYucOLKscGS/t8Mue4lsiH0AoQYb2wfEENpxwnyPnUlcBrzZ65Kp+77kIe92A/kZ5vM4Gn3L
epqBtnERMQ/0NiwpmPFOLN/tSNKZW7OMj34ywAmOVH0kdadGznvhYE2HIeig3Icc52r6Kw+pFf5i
kj1dMwxiJn7Jh5EjoJgeckdX7wkNF9h60Y7slB6vMUObkjiviuRXIhvz1oGMDMCrXkkk3iNWTCY5
o0DEaM3ozt1KkoCQCBc8HOmXoAZMPBhHsm/pGexbsTBgu1041opOzNI41J5+xHvM19+k5rHPmwPx
QqjekR8gIiblRlLze5sNjgAEzNgwnKij9Ecpv2s89bU8Vg59bxazDGmhajIAnC8grAg+JAFH/FZt
vNLwb83yk1nHnoEVpIG28zaRSb2Bwavloc+sOewxSGZ3u7a59WDOKUNKxrlXTjbDtf7wcJXvBgZt
m8bG7xIE5Q2cTuchiqJN0pqvYDLsD3LIgNL1Obadk2+5wdEVKjyDPDzxzQwXnJdHhNxmLxPPPFBF
V6/YxY2NQS8MvDzz3kgwa1SxoozM6o+0SaLmEgt7LHS99+cCs6ZTjds+4JktF7HWHtoHJ24QM70e
Q0cRqe2ciGJdyoLFwixe2vR+dCdwTI77Q9jRcOoxLl2kLFEjh6eY/tALgJ4QDf3GZ18W1hAAtxvh
BbkTVxsfI9Ts0i/R52OyzT0PmLTQqFh4Ocl+Zfo0UqQGPj0d10YIiyQ2OFsXegp3RRpA3Kb+cyUw
VeycqmfAvSgW/Yw5PKdodG/EJS2u2dRtKRvLd3XTpLsqLikD5a1OTf0GESi6lsb0UNrcxjNX3mEl
618mn5My+/PdIL0fvcPsPk0s/5FcyjqkJCv15BWf5wSTh4JEJOcEOtLii8ZRbngBpm6nw3BNN+0Q
pq9txrWX5TJe5+gM9+gjmJRKmLzzmB9HznrI+tTGlZN9ANq6MRgQnCYLFvtiXVnF9Mt4g3gXqOar
RLtbEtfxq6sq2FfNS+386Pt5WBQOzIem+ctN6dCwFvnDCzk5R6N/VG5an/Cg3bmLIxzpjm7QsXx0
507tOX2Nx2ySdxx1wmNoptHBjwgJRT0dZUEG5ycjvMbQXrjH3hB4BrR1csKyQQtucKZCaSXouaLw
q+B8xF6RCGYRdJgTQGUIOlQGe85kXeEEUC1hFN88g3zunIb7WJQndpyJ4zBLsliMXd2opiWfiJuL
/ch1ERVCNeyTUN0ps25PPRgAbdqrNkE2TrMHY7ZXNtSkk7V8MD/HGGkwT6eDwCF9IrTxaCKh7Log
+MBJY2xlyTKprXLF4X5e403tdwZ/yCgS8+Tp6DDlnrluqAzD/oOJuvfs3SAbfVIt+CVPG826bY3y
4Oh663ZsX2qxo/qoV6sYY/h6dvVFh5yqx4iWkYQyW1sSZLTL4aQBup/GpbSblw3tFjuaaqC2k+tu
asfY27kkrOw7OzNx71rtkhGa63usm1x4szJb4dEut19fZ9q7M9+vwx076+hZsnn9/fJZ6fI2kRRq
jLW7yXpvPHCkZnEtBRlv0itw/nAM/OhYtE9uSyIwYUi6z6f0WNdze/r6EHJcT0vsWhMM/NUAt2Ob
h9sep83O6dPXssk+q5IJb9LSTdzi2ypiro62k+G90cSWwmUOLj2FTlN0m6hL6RCYYK2O9Q/g4eyi
BlIVxUON/z4Hb1ES5CcxK3koJdlBQ7UntXwIU5IvYTQRXS0KcgSGh5Enx98pv1yAywck344qnJn3
ij/1J+mU6T7QPS3oCfVRo4BjFlEBGPnNLhTpo+IctOa4164gHjGXkHjiof2ERT5waei5EVoWP+ki
fSimJli5cYH5PTZXrnZPqIMlqI2FnJnnNxM5vj1HXZto6GlBEHLJWo0iHbZ0VJY7o/C/h3X2Wcp5
31XqaU6yn4Fp7MyyDxneMMhgl3R5Vo6TEbUni3pdjGfmS2Cq/iQkAaKpnz6cCJGygk829Nm+HY0r
3lTrOFXDavaEhXCTG6eJrqrFFo6JeOIHURfPpj3LjTbNltZjqU/eeOXJZQssnVu9JB9cmeQ72Qbn
ctARhSVU8KFP8PCE4Usve/EMtM1aRak6OCwCR0XUZxdWZYB5aHr2M9umTApxYMZ7cKbYmn/r7sai
TOqOJsX03Su7TWJw+nBUa5wqy3mKjFHsAOfaJ2olXgTk5i0saGM1eov9iU7w1BhYs3Uo32DxRtwe
TyHlXRs7ReVGsaJNqmJ8wl3G9dYy8kGy5VW4tZwRhncZ2qsanT6GqjMsH6a2anZcNR9+ey4F9sIJ
nRH3s/sswdkRvHrKAZp3LzTk0Fgd4Vuig1SRCkK58Cn3wbDg4RleEyv+NZrTRvrdtHGNpeqMmNQK
OsMRWdhYtW3nZpgVO+Y60j5UhaLXnU+ORLEIjvyM3aJTy2a8xnHNoYiHEis7GuIOBtDG/cExxSd2
5bc0FMSGvBky+YDiSCduVp8M6X/zRPVhxj1v3uKMc51Ctcexvc7h+ME4mqVAVVxwhv7NKKrX9ocX
3eWWq7dGcGO2ZN56vVyqxTOA5Ed4wSdjQJaZ+oeKkHUuMBGyJeC4oE9R641pEUGjovc5BZYSGN5z
xB89KZhyg52kB8cnyDMG1XAYaGnJx7uwru0j0w19on2Il9gtJCKdZiKkOfHOKGR1Tc0IijZD5rXb
xQTIyOZxHaytiZD9VN576WitBZOkfOOI3N9wYQV+QPvlHIZod9QxlHH4APEPNaIgxZW36Z00iBWz
hU/xY4j8xPEllGufbSe0h3kT2T2j49k3F0nDPCnY1dXk5ttWj5+JwwCwOFRRt8FSg2RgFHz3Ubip
Jjs/NrM8RI3j70MuRJbbDQfaz9Y6CuXBWtaeLGSPMhN50nU1oqIJSGiYIEOR7Vx4uIee4MeqIuyz
5Vn7zCMYByKcOTPnYuCSj/SFPoA9NuFS6fu3saveFmsnLKP64rFgnHTl4VkdyfOGTWjuY8tuT1kw
vTOZ4IqRYJZxKH0mZ2AmxLmIQreluSTPBnnyaeTczZNJ5FKuRs6TaHja3Id2eZqdKMDMzbF6XAJS
7ji+5pbf72xveqmWTwvClg2v5qfTGvecEDQKc3AxWX++truvDwCk9EnGIKgTx7vSgXceBa5bEZQt
BkoM7a2dPdaOwxIbEO+s4Dpt+qW+vuxr7iqCe2HWn0om1MtXS0/0SOUa9EbwVRdcC/QlBhz6gO9j
yuGvINBVSX2pujnduylv9LScvnkEwUIQ63NXNFyal116+cq/fjVk3+jbpJ2yHQW14MYbA0wS7EX+
Mt7b8BlcXtiqauvdxMG34jiDPEt5rSharF/NugJrkeTqgf0Kp1tXP/hlIndcSueTY2qGAJZFsU6u
bv3RItyZ9K9C5d90iL8upol3bWQcf3MhJDdk+7u/nE6cLcQYa20XDNU86W8MjqenFEj5KVB9cWwG
H++hZe+1Nbw4DnsGyzkNx0GKHu+n2FKX1ENe1XJLtXtCgWZC9Ss4AE46GN0io/dPmSV+1dI5StzF
REDs/de+jYClj0b7zTaNJxmPl2h5Ujw7OIehe6gt+dDiw9kr+l3XVUcLlMsaAL5zuuiWAvUg2Y2m
y3CStLm06xdqAKj4SZq7lApoG0XoLGG8THYjH+yGltOkCliK3fGGnyTlhP4A8Xq4cLK957ZGIspp
mm3uA4KUcfEL/A5qQtttfFPSET9nrx7vpFrjBQv66XaQ1aF7TU0tjnOLY7EYqI50QyJq0vzZLk6/
scQ0zEoX7OMeMW8IgseGKyA+1bah1IN6XmLWbesdAgHYxM+q8TTocZ+RolupRZizVQl9/KlODBKh
UXTPOhEgKyJjUBuR4VS3KouV0QrbIxAvWLQp+aVOefCgSmh0OU3pBK72jV0Heygp2SGkjIqyh0mu
hWHsdO6YR4jkO5hfyAW59w59Iz2aFocYBQCCkci5iT3UBBw3Oh4uNF4CD6HAo9HfgqT4TriGI4c3
TWvH0u0G/wah4r7+KFzxAbwis2kWNytCRWbyvbCwsNDBglvAM4bjCCMZx4jVwqV3+e4y0Gj9QykG
8uyTxS65Snyz30k8s1v2xwLH8miwGagegrX94g9yOlj607QM2BMiONoVXhgSBoVvOdck4cXrFJ2P
Vq7oGKqTJ8XA9tBO+pD2Afku52dQBvBVZHh0uEuuGzfr1n75qymD7M0HwVW1+VG0Ufrh72s/w9HO
CfIwyELuZtv56Vetu03aVq26Cbt2Hpxj6JV43ynFwx9/tFur3PINhDvTRSCTDvARr4AfqWhI6HzC
MXKkrzeQ7gsPwVrOCEKAfwT3I4wBYbJxlsl84APbHLD2ie7B7LHuGE2xnlI66WMJ7QDV2Qy/2RxY
l3HKD9dPCYvwmyFRqzmmAynrPBbcQCM1mg2BsHDgDZ4ffTJJTIisgJdzCFGaHhussvQ6zNMaJ0N7
p5P+GiqCWKmg5dn6RL53rp5WkJ3r2262SPsCwt3DJKA/pUV0z7KLxQXbyV1304bhngUqOXhl5ay5
Sr/RUVBl5idkf7QJe0z2se/jSTLLag/Sg0qrbmS14pRiJptsvvUoDQ981W/VTAMFPSUrqSZyQg0l
3xLXli2xjQlZbqgBAhrjUZTcOao7CFv97G/n7Rij/zV5gI9e0qdaugnD8nkzbk0GaLsgkR+iebKV
3Rz1gEeBFjbauNQX+xxHr0mxBXbc4a2k84Ty0nvMFd5OpVnDQBkLAynSVBpsR+kW8ZEblDNDNyhH
rvGaoWM3EccwCSxDAD8Ty+O2hkOnjPeJAnDtmuWbGqlfcqEusAqqumdAElNzmzLGRbNg0TAkw6Y2
zb/7Q4OrefnCnMrPSZNMN6II5CFua7g+kfj00INr82wAq96GUfq0ZHbPE8Zsu6bUTPVgkWqDQzLb
nMIygx2swUodrZOEbEcR1g/c8tikTbJghHi2lpw2eMeno8zwATWttSWoRiUKuVxYn/c5QsEGuvJ3
1dCZ0TVU1wd6U1V0pV4oWKHH3GZshO4IyUsfzYYmUHo+iTPDeZrM9EASlvwl4d0kGJgekr3NpN3u
xpTXDlD3g9GE/hoKzZ6WxROD0Yxu0GqfSMPawyY8OqNJbljA8woVxQpha/1g9Guv3UrhKU5yhBgx
Xk1ahDfjAzec5uTE8xqPSUxSd/6o48WKC98I0Wt8c8vbkCIi5jekVwd60b2BXjYd8z4HyvGO+Sdf
ZnR4uzP6ahOLOvom33pf3UXe+NDQisNJb8SGtPwtg2vKXV1WSG24nLoyU0hBx8Sm4M3Ni2uSdf6J
+Y27ARz0qzQjwgqFe2t7lAxwhWg5OFKIJiI23rQElRBCwCHjDYtRHjT2vDzrb8LCo2Jc9jVRWLmu
KA3bmEbJoJm5BQ2b7L8IKQQZ6J03wvdG3BOKnJ8rqnF5ouTA0XoQwtrFCTW+rWIvcnITrVfhZh9N
nxpEpgPMxMdtPotVX7hvBSjPNdUuGF3GxzBPuNzTt05vb7xE35anoVVM4TMq4QKcdkMHL8BMnrRr
vXqMj6BLo69gE/WsMuI9By67nXdYNLim83xgIrPbezuicJox1e2A8XBV0xq98+Hjem7wGvlEN+C3
7JJwBNIlm1OaO9FhUfFpnsEYo5fWZM7/swEG0WJiBBa2ZH2I0i2+rGtdZZdAEXm1LB4bTzYB5r7a
2NV5fKL7LLprquk9uRu1xDrO23Wqiueqo5MGxNZHLH2xiyDb5FE2YYOzFhkyP2czV4uCiN9qcYP1
uOZJg4Wwl6r63DGKjwX7ss8ojPN8/BI4bsLBAyt7FqJzmk53GorlnThyhmbtixgFLyf0mgBmd67c
Z0+p7mguJ3e1nK6/Pvz2W7WkquB7bZyY9Jcx1SkiB7k9YpFAFRZN4esDFYv//NX/9L/lqBirjovn
7GekIT2E26AEwtknplqbI/fMydXWzmu8Ryqx12kZTLiNun3QpMMpSbrh9PWr6P/96uu3f/ffvv7I
vz/j7/6IlCOXhdghdkaVLStNLVa050SXCODXNrTmcW2WHc68KZg3Ros8E83JlurHZznIz1CHzSVO
4mEbuESXKU0+Fx5cjco1i53Ejrx2+VOyx2ZKDybkky0eourkiR5BkJxEoDvUwqFPbnjy9iyxYjdO
nEm0H42XARBdF+VyUziTucJRyqQSmYMuYfYmHZ+JV60ojNI7fCxrPR8Q24KPDyu1/FuZ/WLNHNel
yTKn28nZunW3d6Q/kEX4Rjum3pD2CjcgXRx6qFgliUQP3AkR361TGYh3j6XjGLibYrQ/KDS6TmGg
9oor/DLENvTwXVSudQ7ibmN1DEFdhS40DRMvz6XxExvN0Mb82OMoEq5H6S4nSjcwXnT+y2z9/HGw
3jtr+om4SgOTGTxDxXER1ae93XbgM0j7r/SIr2ZuhFw33j6t6NkJBm72w1h+zlNyy9mFbZDUE35o
dOmZpWDysjuOC1vYqukqAme+jS39kAcgcYwHXEQEdIXzPDTunls6tVsWGQ8h4h8tAsWKfBFxPJ+U
sGi8p8KI7CWgMm0sHXdk+/qLPefvnh4ex5yDg+nEnHgo2sbTIxFbwvDsRcTN4nkGXm7XzqnXnnOS
pfeUGZbmzMuNbsxHUAopkTY1Tt5ubCDxa22cal9pMqruwGD4s6ZNinE7f2HZ2rTMACk8TvchCmyt
uuZcwl9mVk3AaqubbcZGs4nzNFpNpQ+NYszv50k/0uPXMl4XcJx7NROKGdXpK//j0aexbamwOSaM
W2AKXuvBz/YpqyBfHVr6Euf2G2Jxvi+OXuRn54lsUZfmw0EudzySYinzAyrtQTnQalfyWlhhLs5S
za9cFKkr8gkH+0N0qILmVFUpnu/ROnx9/1ZzsV3w+DCm7piWo2ROLjfv/JXeqKsz2tdkwPcWvcgA
F5BnVia2BIRlROkHnXDeEchPX3+R79zYLt+TMSzcDtfYdWgGfdS4B3wb0yqb0WJ9RTSvmbzg1Bli
n4/+cKgjgNSkKPe2Y04MrQRT9XKBfLGc3SVFcipzzb/bo+lTNBsqYIZOQM7c4MHhPIzHldt/Si1o
0L83EXdBCTsh9wZSxhXHtwxuQRLfeo712lFQu7b94FtbWTd24u67TL3PRfY2Nj2exrE8qCF4t4Mo
YIqd6Md+AXfMZnTSUc6thpGZpDgwCTJSXDp4s2pt7pSdIO7H03taVRMTf/SoPjHSbZAE5cozI/OR
Sr2fZq72TZQmDxojw8qkTzcZsj2so/ihiJhs6Tl7UZ7yb42M8zrXh61iIsVo2ksueZocTAMWsVHK
6DbpXP84Qr3a+zmqyyBvytE3DjpumDgS/qG43sHjHV0sbXGd+eaKLL0p5m8F/qKpVg8jUk7IxLHC
1LFrp+iepp1+QwQQxteMb8Fj8sDcMdkwUHvyMnSOTCdq3S5Th7LyvyekD3Bz6WJreQD8xPL4dQ5S
vd8uyArQRWvGy3QzVpzvU9QtkxPpOuCcsQ+K9i4KXeZWVfKaVBW09iEpNqQpgAqojl0sn0BOFYNg
/bPcfJ2E+IApPB6QwrcZ4ZU1XBefK40Tsvyzy0b98E5x0Hiy9Tj89sGvZhR/gW5Qxc1tYfX93mIS
4dmYgrKaVNtMKW4nTMYIVO5aDugvBhpfH3SFQcUxqdDoveBlTEeYEx7cR+XEemv342du0rvq+Vid
az2fOTKV6bKDpN1GivCpyDkokpwYAAoyanG1iey0fJjLHomwY7KoF7CPJeKXueLPUoXLruYKfRYU
Hsx58ynitEBc5XNwAHCxWtY0qIS/KCTv1kMsX4hMrmIejYNf28w8++bWw9/0XlVM8CqMZkUwvjbL
BLv00nRjDukndim6oL3KvPQt7nelJWJgbLzgV8znIL5iMu7WULAGbhcUmwwtte2BOzIHMJNyXXnA
QZDjovNs/JrQ67lJyDOoIffid4y0i9lqfnrVtgCa0IdrOVCEIey3QTMoBocBRGfw4ksq6xv082yP
I6PgXKZvc756CmHLh0A538HQPYYymt+Nsjz7ahh/5nZ8618HZ47em5yZ9mw4UL3DCneyl7QbpnYv
IoIYPDvQwxMU/InIwBwxRPVFFb8J7b+TFG8+p/ZVRWCnCvO6EPK4LQ3QiAr7V6Awoyb0BBLs95Jt
0AvuhgWGLZssysaKwgjNO/iZzhIfNRzVaMIGGJZzcTspLKKNNZOBXizgftl4HwC5uqq9doA63HoJ
3DZhemw9b+fl9TMaFYOrbEkL5PMOZ9w3J7nKMY6eiobWGzd2NjFDfd4ZrGyqTr4JKkrOToCbkpZu
veOUXR2dEFNJWpaPJR45KsnojvRaGkXc+mHANip9uwct5oHHY977VEUEEznZrpziYUGh3wQQvOqJ
nHgSW5QRRxi7proKScBYhKL4ObqRqo6hhwYrpp++ndFOnuy/KmdIjx69Bss3l3d3Fw+8ULANnYv2
LPrRg0zvJQ6LRzJf3HPJNP10woM1G9Vh5oS7UeGsz2HkkJjR1rVxsGovECI6gNwbocEEl0N9S//x
fNWujvapiJCAkdtuPde8h4AmsC+3xW1Yp0xXE8TUnjZJ1nRtvbdijndxKtRJLWOKrw85d8JT+jpE
XXVbpMBA84b6Qa9CXf3ttwj5+7aT09rmrDLJebh6XfQWTWS8co8Jj67EQ+IFzga+6gK3jKsttK0l
JuIb6zQCtGQ4ivVuBDc0QuekFbo7dqqFvTSnN6GzvOYVyo1MLXlTp8azo4W/RQcotl30Cwr3skVO
L4yDeu6oYDZ7iVvaYRysA8ZNHFmrVVulmFyz+QRsKrijTGtnZ8Mpjqb06j0OboqFyCkACpYag4Q/
UupZEPQesGMS3uBILCRaUkVopmQxPoCN8rYknLP173KOf8OvdqCT/zkw6JBnFMQGhSI8+CcCtI6C
LF7oTgdXtIR45lbcUn5CHXLn3/Ny7TTa1AnkXUEueWy2rpxadnEm/3NBKIWjFGb2bIozHC3JS996
HHDzTIByiUnGDhTZrz03T1dDZf8zCmVnkViXDQDbsGoP7hgncKxizs5p5j51md+S/dDW2U7x4ZeW
MBESzHmLngQ5uwres8Ieblu/To5C25cqmMPbf3/w8qI9ZKF+Cq2auZbknNTjgDMniqiZr7XVtjKt
Bw3K9r+8jNL568vo2RbzLqk8m5fyT2T0ISIQMYsuPEAo/gR7ab3rJoEVaAM2JnTjonD08dv8Vk0t
nh8FzgYZ337A7ehgB8lAPcnMfmD+2l6UhPODgWDnAnkmFWZGj7xxCeNo9WROrXFMfdqIkOSuY5q4
G177dlu67o/Malq6GOPoXhBDxHIRfWQUAu97KDYvFrC6jSwlwqmM1Br7Z3CnLH30xgmI5IhPTZDT
k2197Jg7cz5rrRdPMj//z4/bArD/8+Pm2x5HQNhErlTqT7h0Ys4BXBYZHjTYhLGA9eQGLeAo+uBd
wu0cJZ1kifZ3597EyhoBtuAZ2A+2jo/Iw3dB4Zs3ERMKNWXN4SvAljhdfXBCx99S/RuuP50qDy/e
th7n6TkfYxCeVPsFKV5GI8jfDcB/j8Ygz3h4/vP3xr/7t98cHH7PxS5syeX//y58W0ykWIt+xvbu
ZtkReyny6Y62i/gjquAxyrCseSvxg2B6JXd23Y6ryoiN715tsXdRrsfIpTrIxMm2S0fwmflpvyIy
ZT43vjNsVJMjdfNYrdq5xLzCxPYS2ir73a9SJ7qjEqW7m3RSELpPux89S6RrTsWr2wWAL/eYf8YT
qVzrbi7bYhOGpnoPqvxIOQaxwNF8MbvkPRZ9/MzpRu+hDHoHqbR4yDCCQ43pMWLSVotF3XhF9XEf
iUqkQA9juW24cyz1WNa6Zm5ymDL36Nobi1jaWUTXxhPzqg4t75FN74S1XANLyKKbynejOy6zLAgB
WUq6/IJzWxevfev2P3uGXYHsPko9QVNxsYIK56Hr8TGkyqnhlMFZrdDy91U+wk/hQr0xYGlv8ho7
n9K9+7ZUZFvN7PxkaT2gfgZn14Ve59J8tOq0Fz4lgcxgBzjuHTE7EhdGfiB0GbNPoEFGO/btZkfr
U0RtcktV+zuxN4zj7ZH3Lvld6qtuRELKRfZsR0NTvRWKyiRYWM94seQpoZ/s0NnNtHc6rJh9IhZI
bGdvM44ZUVBa7//5KbT/uhI5SlmOsn1hmorKiD8+hAx4YgrpvOzgI5geFpCOvRR+q/4168U1VtC7
Zdi41PbN4pxZaYnkl4YHLPTc+L2h2zbLzDE2xffcQeelKAgAscmc3JwcJr3TRE8d8Q7RkhTQi6t+
BoeiujYH74YG2Tbe1oZ5sIZp/46xDdMG6uiaQvdbs1ugN97gHHJmlf/l2172KaZGtDAtvRuIKxZu
ClJvdL4r2zL/3MNgOLUxa6Giw6xo604ncRFTHK7dzIjvQkef8wI6fxEWT6WgeFD2pn7iRnMxBlhp
U9PqayvJWEIFY/rjhLdGkLmLWEk1+oJhr3rc32He4xxcjJDz+M0i/beyDRKAYZI88yaqNj4zsbRp
71w7OonSOSBHp7QHw8tuVO1sMpE7u9rZt8y/NjPjrP/yEvAN/81r4EraPcl7oD7+uXJK9WZFIriO
Dr2owM5noXerG5t5mXhzVdfdz6Ebneow/qEk3g0ZV69DHGwaFY47V5kIcsAP37P0AsjuMaPGHhys
sJ9yFUrIuBm6bzyeHfjTrz74D2wK137ov9ejaR5EPZFzM6T5YidqgyOFd1qbkFeZysuCYyZkdqKi
MHspGLxd5rh5NcIuXsdBmpxao9GPvjoFQVE9aRShTZ2P1UHr8ppV5nBpGCHfjOH04Zltj80037UV
GOLYcV/aKXEunZDywnr5li0Nba6weEwphHnAPwTjPGnvRK0droY58ZDBoB4bOWMG3bONh7m6tIxq
Nt0kbr+8JazZxzbjyt+b1AY40H0f4OM8eLoqz7puHmy782gej/AMcxms/BnHMX7JPbPWs1FWZE66
It7T10SaYvb2evbPnVkzKhjMmCXPu3dol90bLu0DUUcl/WBgSCWmGFYSB7qqvBvhtAamJewvI/6y
HfrHpwLoQ/sW3FgiYNA9dRZcs9y6oDhk+wTO85bGQ3PfFmGzjbm+b01QqpvRU5jvLCPdxSItrkvx
JpZT7Hsx9/JgRux2rBDwZDQkZzzdLUUViOZO5AVbq7bEXlLi0WQvHK44/2UoekZE8Ln97lgVytc8
YeWa+3dT2e1+jjChkIzk7KcJOFYFJIU+4d7QzNEv2K5XfJu3Fpaty5AjjkoSph7GnFXNtevaZNrf
usqxtxBoERUnYFMwYfECKtwWU2w+kTMv77MIotHg8plR4HJWn70XnGIrW3Hvw2Hq3uR6YsBTBcbz
f15ZqBD469uKKg7pWp605NLp9scVNbIMhKFeGXumqeN6CRFeMhUEaxzdYjXN8rPnEv1QVBDIJqul
rkTJ4jRE1kdfqBB6AsKdAdrytvT98doaIjpqn22NYtInx/fiQwOyYNcrMNa27b52hbkeqymn3tdp
L91kYN2r+3ZlR1l35wfG2ne8kgvedYzS6LqM++45kJKtsIQCnInrN2A475ki2Xs9JVh51/N5dAus
KCnO2IXsFDgp5ofeGfRmICp968icsXlpWUyGy2+MzVGqvZLK1ajC3c/zSI+huhNZV69tN253EXjB
1WQR3c6n7jUfhLpS2LW1SZstOb1dHp1ysGA/1NQe6V9ZY7S8CvEd+aI/GCXT8jLZAXSa7hQnXHaS
ASA+HIrt7CabgQV5O/T8K6FwHeZSFLfYbnjtigTLDVcwRnPTEe6Fs/nKwTsKGDmyXhZU8yFHsVll
7uC/EKO9hb8JnULeFzOeKw7e9ilyfOKAnaoPxOchFYe+vZXEsFdzXdiXtOBojjHpBh/m2oJZudhc
YX/ijBmIJlFcH5o7bOyLqW1xQmCuxu/iPCUkb1C+vHzTB3gxk7ScD1SN1ncxfpAZbMVWhoTxcEkm
YZL/8FOMAX4iVlZDj65QZBW/ntj/j/n5L+Vblmnav3tv/4Xy83+yb9+/5X/A+/z2Kf9q36Jii/yZ
SQ8s12FA3Oyv/2rf8v4hlYXbgPqrf/Zo/at9y3b+wTnLUT5wH+m6ylf/pvuY/8BwZfuYL9zldOJb
/xu6z4Is+uMRx2HmvnwZJhdM0/5zryGzLSFbWxqHjm6mnfBGbkpsMDQ9wlMBmZ0TR2vrkBtzC+dw
zFS8nnkif3u6YDv9fQnY334ZyrcV4VfbhOf3p+WQBaGZ+rknw1IxH58y4Z3pp/2uWvPTx2aNMQf7
eVsZW2AEpMaW7phIjPbhdz+6628nu9/3a1p/Oew4LlYi20a48LE6OPzof3/ZYq1OWr+3g4OJ+w8T
Aof4yTLE0QjWdq+Ow1C+pW5wJdT3Rm3fsr5164qjEMIFxd+t3RM4oQ16+1++LCmXYs8/nESXs7dr
gXPiYmMrc/kx/u4WSDLPqS3FdBpHG6kPE31MEmBmaO7d5IrxA2FrqHYLO7eZ0TfUNJKfo1oAs0Gr
/y9757EcOZJl0S9CGZRDmI3NIrSkTpLJDSyZSUILhwa+fo4ju5rVZd02NvvZIBGSkWQAeP7eveeq
uZ5TbgXLZyTk4amvSv9ijFl9cd19OgbeBSLTjBI2vxuUU2765wbDZ72JBBThCtv1thhQjSyjTvQC
0ynWphdIh9V5hEi6gmaDXILrLdZc/UMDLXOy70X4wHysw2Y07BFxs36c0QZj2fv0A6B2KDt09BsY
WNvm4MrsGhh0Hhwl4yczu73qefOrJ4dHzEO15r9dXPVkfvRQ9Oy06WcQtmurScrdyNo9PAW98iBB
8IaS3J/psxqwjdBzrFuQRzupyRs3+eXTK7OTITrjgCLAXLbzypLZhDV0eArCPtl5HfaTBiezxpTB
NItLptvOzvAB1gj34DnecCljSrqa9onTo4MlxAo1hrtBEcYAzkA4wsdK888JYPZRq/DHWpH/0ao/
CLLk6xC/5MKZ9mPb5Zs55CqMO1WRlzCXNkheYZFvYlgXKDaCPSXwRwGflOusg+BQfrrFfFf64Z3E
i5co6vXYy/vkscjkO1YgvBt9UaNB84Eqdi0IQzJ9qnjgWT6CK8GkysJV4tYoRXJ732iISZyOJCjN
pndQm3dzUB9ccJUrsGKPBtl0eyAmx76LyELp6WBW0bQR+fANjT5TSljUW42otlM1ynfH0HeBe2fM
7lvoztquEpZJfRe8+CMBFpUxlmu8dfft2N6gkvpARUTGQW7BmkBTvW4soFP60EeYlb4bFYHzBGH4
xRTfJvp72FfWOqVl7AHSgevHATASQpMOHziM1oKId9SRvoHWn3o2qQAYuB6iauS4147qaeeFnXVH
WTBvslolmE3RnlFuhTbW+TmFBo3RhIE8fvFP0pTsdWoQWZR1mrcyHPhgTYc5ycjCdmfB+d0kdiWu
RVBfULcG9Ocxf1Z40Q7YByhVLbGJlDVBI/jkZGsuhPdlV0+GDpX1n5u8jcRGJnGF4pH7WGm+03ND
r6JE/bTdb52wEbs6rNrTclcfElIM7Y/bywaR1Ddcq9lfnrLcn6rXL6/4eu1y39fNZa8G+bpPNHFY
xk4FnRki6Ub7BVsm3is1iuqmmY3aIyHP3dpT9kLDkGFBq4wWDJzK5vz1RGOgL0UD1gFeyMPLhp5N
xJJd3eYr46fqV1qvYRlDRFDv+/vO39vlWZR1NDYBbf5+Uf3Pd1oexXjkUZIuL/3LJ5l0Hb0PSlAE
s3gTpIHjXb3w67N5oQbS9PfPWe6dlg+/vL27fLBlVy4fl1MIJK4AAqmT6SuR+B+dpeT/Gl9PLTTe
h3SCX29z8ISM7cBho+mJQo9RU3DXBDQVQYtvp7De1GMNfmDsn2K7+QU4qQ+m5NlxTApB51QMRX/v
yvmZFv9ny3yyIqeSIpzqEO9su0VUlR+sGckkx4V+1DixM7QPvZusrg/ATh9szTG3gmHwqneTh8RC
geZYt2TC+IdJtvdQrfx9X3Rv+NK3bocywmlqlDt+hpQsRAPNsuQmKqbgUhRvhu5dxwpzQJug5+X8
zVLOrz7aHkJ04dQHTPjoHMxaRRQk2TrSjUe/ALhR9tWNBrf3NEfZkU7V/GRa5T7Qmp+NO23nmMj5
uoCoS7B2yulZUjPTq6F1MW6qyO5WsVX5LA4SsdHdifXAVIVALckAJRAFfhew5kFvtk3EQhVsP+wk
jEB1PHlbN85NTr/zrSaMD5p/4rvsbp2ogw+rWfOu/ZW6ZOE4sVNtaqdIAPyN3bZrx9uZxSFDY3sG
+4odtyHKUa7KUW93MJZVgDdELWSG3ybH4HJWmPWu12ALcIFrxkjcuXRhB3OCGGgLsYu7X/WQf9jz
/N7r9TeB5vZB61kGmJp/8FMudeEQV7dFpkPBDlHB6dBFzvYn9Z6/CpADl0pH1keYMWTa/2hGJ8Eu
16GtJ1Rr6zhcR/XaPEcpyQnYPsaGI6wW6bpvAW70s8GVNGdx5aAjk73ZE24F8u3O08sCxZBLumkV
fQJ4wCNhnEUtQR5Uw24KvW0lb+UYvca+aW1MN1E2KKwubgcfNrZenA49QGyeDU/kCHblyOpKI2nI
qve9ne8tg4STwnDezVx+YLowkYRKuWXFWqwxQ7SoA8+GM14zfL5ru5xvZrBoq1mA3oHJgBaortZ6
QmqSzjfAlNaucWHlJeIAhRyCLAwPCk+EFfaGL/Ytnqlpp4fUmzaKwINZ7gzTPMsOMGs4RaoplGp3
JdXMkXw6dAIenqVw3iXgh8J2eItLfaZDniEDRcwQs0wyGHgL5z5OER25lbjMNeB9t/gWsBSkmquf
HHFDgoRHJwePM0qkDsxsbf6o++pg4fnZapWHgs+LXi0yKh3dQ+WIXGbrV7fJjKxP9uXZonWdj2op
T3I6dtLsEtfhnR4h5hbzQ+9YD1Pev5K14q0JkhzPRLrvtD5016YD2844piJs1jOKEy1G/OeE6EgN
oIsOwgL+5hYTfxTxoXkeiXhT1l5w2FW1x9f1NsqGdoVf/bSLFHSZq4LL6EZDyeAqlsaPg09wit/3
EB72hXt1rOp2TBqbKxSCiQ42DVntmNeOet6ezNy781x51zh4RBABrCicvo/BcNVt97mGjbxCisOa
9SQ9kvPmYbobkZLjKffuCQzZCqN/Kj3m/lUcoQcLCTjxNP/BDRhEB1Fk4ZPptqMruAjXE2P70jxU
tJMTvRd4epNVYtW0uyKCH1K5awsbMRVkHMfJT8gi4cwBQhyni9MC6ReafinU8Gvuu3M9P5hzZG49
WBiAwKu3ysKh2dnGc0K3DuuP9eTOZ0+t1OMguup69jSRN+aN+g/yzaBEftMih4FKfSMoaaOkxIyV
k2CWTBfb934VQ/5SVlYG5efgn6euBOGfu9HGCv3sBoKVrTNbGfObTOJ+iwtQLssjy32/HzZo8e9D
OOBpWT1JLjIHWuivy7OYmNB260Zicbn832gUMXuTBENSDUgIDANDg8ieFzdz4SPxHiFPoz26MSux
bU2NuAqJ+CglRGDezLRb4rriaES4s3GlDyJC0jO205rQEv3TPfSlnC5WKN0twRIPtR0c86pxr1Zr
utfBoNIrZ2ME1VivYmRXazz9gE/1arwadBddl/+h+iS2joiPsV/OWdXl19frKf4gJrP13G+qTgh+
T5+IJIpbDMJsRno8dt//GCJk4SYZN/zhp2qTeiOpBO5kMe/H5M2/ZYljwmzzq1+ZHybitLWmjW9a
ZdHxhhRrWMElaUfviOzmroljBxqdfS1EupHm3N14OZ0j3ao+Nc25JdpgPM1teDuYlsVFr7VujBDf
TJBl13ddBbSR5nlESH40y77D8VFf0ao0N+Go35M9pB/dvMkvNM8QvmoNr6WtGak/YpXnCXm3qF91
swQw1BjT1pM9/iPRHydinsIc244GfLyzIe+heOtuAJZAI4F5WwTpDZMgecAy+B6XYEFtkolhTqQn
f5wfgo5Olj169slAARXm6Wfk8Bn9FLllz49hLLJOoefdDCK9Gv2kSnDxIgvO+6LRDwakoLJ1v3uC
v0pWjwCUnKm/MWuwECQMcV0Cj+4Vt1lqBMeCWhjnSRGQEy8F135NGRmnTd6UjHGnCIa6N9zgERlu
fHP4GLzG3uEYojaYnzOfBqk4JEPIYqilcrFdBCQ6mnRkVfG7T6bSIQ48+KV1uckzXbG/519eOd4J
/x1iz+IbXzbwvYYTjbzJWC+7TWfM9JrVvZYSpbmSFR0Aj8qu+IWovSRyMI1/3V7utKt6UZfxeLQ8
vtj4loeWzd/vbPCwpRbg0aIrh/WXc3zZI42u/m0k/3c3l/tqpVBb9pbN4jpfXvZ1c9n7eisSzjlX
ZbDdlycvb8D5W8A3JC5Ir08aAaenZe9r8x/v8wq7o2j8N6+TnPhjkjo2gT1Xv5+xPM01E6kjVuEn
LZtc5s3vvd/v9fWjYtP/85k2+ctBbx/xI7e6i0xOvfwvj4c27WfMtdybeg4Wn6/3X96v67q32iNl
kVKJOUWpfmYqBSfqZTfrGX2G5rdsBpJkBsltBD2MwtPKXoiH3rdlaCCuBkzSppArTZZ4xyRsIMWm
uDUK1yO+AWDEFpLfHdHE9zHaebIE+FZDRlhFTl5uarvMr1Pn1iu7zZud9ILsChyo3uFRx/6ibiKw
yK6xRudWi8S4G5SA0mis50QX9n62WEpnImB4iQKl2jhOd4hRaR09z7NILsJhoNeP7kTQtp0cur7O
IKPF2aWKaji1FtcweIikCDQ9kin9NnF92uizmOoLLl5QALoZ7SafadJcXnAnf2MhPgNIJHV52UNm
RZFQ+lxp1QNkcs0X0LTogAKGSzL+x9PC2ZiViqgm3A4xbYF3Ej71ZQaAnzvFNYlLhjMTawKgcwDb
4HaivDa2egsh03LMU58F4aVVG4PeBcoHgexY4piHj7jJsChrV5OVyikspHU2w7uMCxu/I96Q5TyX
l7kcL5xNx4sI8ydpClIu1DPqUBsuqQZ1bkrJRWuAeymHN+5hL6PDMMbPrllX19nzMmo3hsnwUn5C
PDJ3ypOGd0YevMg+57MuzlrfHgLJAm/OHIJV/CTfo/f5ETCS37VJ/FoDAsPqXOoXPUO0tuwtG4ux
xAVgOmDBDN9eIuIdvR/N4k/Qz6kJPEK9qJr8YkdnBkOn54uzzAuHoDTjUAD/YBLj/vRZzl9c/J+n
Imy3mrq1SG1ZX9CntAkw+rovwpmGbRnQxvBQFVS9yZzjhVdfrGXPw1u9SwQG2c4wJwrH9tINHXPO
fLZQAbRgGJLkZfZts9qE6zEVxsVVDy2PO8ifLl57qCMIShEyCHq2GKb0cj6KihXlVLZn0hAwL4Gd
oNTygoup59pl2WOM67EAIzvUz6trnF9cbOwE4wlNbiyCY7d4S1+YfZ/I15y3phwm0Jl9elkkw5bb
fmcE7NsQLJd7Q21C/GCRXqSVXgJf8M9nLk9fNmQGJk73ZPsiVfKv9mT1+OLtiStxrH7vEU4gcsT4
HaJomC/LhrFtCfbSqLi2ViwERXJeJovLRotD7M5/2YX9M6lVOyxVjTw3NYLs1EvKhKnvX5+4PLS8
2/L4ctOF2ghlxUItp17z9cDXT13u+7rpt9LaQGADzvSvH2x5XmU1+QkuMVItjKwEv6Z/+eiE+bAE
sNHBfX2+r5/49fHk8smzns5ZwCwAnB//p4EvnG8nTJWWIes/f/bfPt7fbi5P/tvH+PqfMtr+mXXy
WuPz2Yd2xrDQAgkB2O4x7dwLcfGYh+sWLXMeF9iFXXGwKuu1zGztJqnhJIV0fhB/2AhcvEhc/Sjd
YZmcb4LSP1v6+JPMJ+bjqc/RUGPcKUTGWDczzQvNx7uQAJwDVT1Sy/k2TF4aV99n9Cy2Zp3+NKlz
t55DMDoSIjhZpResLI5OvK/dCoaQrtaW0ZtHbh9+OmK/G287DCMxbjESrxxrSs30fm93xAqC27g6
XfYasa7Z091gOWoxAOameeRDtNjsKQcFNiICQu/CeQqvc1C85frkvfTRj4qg6qoejVs3XuV1j2Gy
7u+LnvNs28YdIQO0uWevr7dpkX4nxipjVTQPF0Ln9NXQWT87u/mZdpkNT0ypVRNAOe1IAqbdf28C
7w6PNdZbRMVR2pwT44V1mjiTjbyd+VtuOZ8HJJEZtFS9oTxLCMJaF/mPAao4Rp8TZ6JcsQRHCcYR
JwqQvlXoMGoNGpZOvv2ON7RdS304kkqZPphlKuigR/maRLGUjOSSTIKhuQXGnq+LElmSRb/HsBuk
OIB6lDLnfZDNGzpmkpMmFhazbe3i6nVGcP8IvmJPHIWz40tyHSC6EHiV3PUST6Vbj7daj1Z1oqHD
oYzEnDgFG7dITIRk69T3uo88CEb9tuu14kAs/XAWyF+H+FZrHdJpSEMsfdu5jMjZ8aZCURF5V920
b0ngwN3op+qp9eNTS/vyWKL4XnUAl9Y0v8Quwim1NqrSubU7lktlDobLxl/Y95V4MCAAFDUmpr50
roM2GNdAD/agiK1TRhzyhkBi7yzj4QPmCaneRWjB5simw9gOHZx38HGuP8/7IDfhpQSoGnsRoqPs
SfcMIm2rANxbPdehG7uasYuUJ5MemXZfTdFN5w3d0SlwivUEPa4F2uJDOSWfduSlt7oNVczjG0Wn
zaLJN+yRLHU7UCADoFhNbLtMmbnEKoEJu009YR4lPlIoke3/D30/CmQ60/8y9KVkY8D2n6NdNh/Z
j+FH/fHXUJffr/nKdNER1lvMB9SIVncQzP1j6kvci+sh5uachZjTMRlB/hnp4v/hUWQx9bVs4aL1
5EV/RrowKrYNxn+8n4kWmJn0f//Xv0xXm7/d/uuYE0ns38eJunAMerw6RYzHx/ubqDRN+ijBpyAP
Pcz0DQ2c02xANGG4xfoXrgqRx+AO7QmSycpWfBytd7YDZPeD0Q8jQkiXfkRDAJwwgKsnGtCpxEZ0
TOLmZkpZqomE098OHH+7rZo2PIP63iL/APmU9uaGIWN7bphWZWl06ZqSFIzwzXOQOrWidWDmOaD/
vJBsI60F5y6jHzqD433jOqx3p/wY4/YAACXOKXbHSLfpq0HEjafyIy3zeW8Ts7vz+C/SkKA5VjSv
9khbr+K/ZVirusveFiJpYHcKYkhc+QR9yY/c58nSYbJEAWvXGktTX6BWogGzDeqIy1dAOHghOOCF
eITZd9ZD2iRaJ9p1H0Tz2ZnCPcioPYn1XEkNwRjA4zjOx6PX6fMBroQETZXemWH45gSZ8cghXoL4
uAT4MU75zMJXn566Mhipjel7tVHN5NBTWfOJ64I8o3cyh/r3GU+bV5TEl5nicRjMClFXmj7C5v5O
0EedXa3aqY5D20Tb2jY+SIAYOAVVN0am/BmktRL43mzMHIdq3cRvXbmNQxLTkhRcW5mjISI+ut3C
2c99wKd5nsMIa8FT6J/pQJvDqgTxFUn7CFucsYLB336nmy3wboJs5hFJspjDc+Q4UP/DX0LD6VgE
EP6MyLyve/NepCTK+z5CWBBdFH8UcbvbKDVv8ApjVg/Tz8kG7+Ce5l6nCDFYtnVcOnLbeULMB8i8
ceDf1dNZwCIgsZfGdkmfSUggoKnjVGuRsAjkBzlMTjBEtde2ZNXamXjdmaNOlnsJ+u5qBLjqo7F4
7IlBQDMIKo0CZz0OhNln5E6vJlgpcJbvTS+HRpJfhP5eV/ldJdMTYSM0YFmnbCEkQPGdwjcfRiWW
wptKA7iYHpGl3adT+iYF3Ab8c49dSr/ZK7JnqCJrZehqx3VlgbxkZFNvcheXHokz65iQ1yoAry9p
mHG9d2E/4CN54hNjxBGtuWZmsapyw9jlPcsGUk8qcK0UHhO8i1Crtjkd+brDvb+MCXKOcXSm4wEG
tE0H2T10FUZAn6DDI7061KclmLQRSCg0IbAJEipIpU/HOAmfkK6Nq6JtJcKt/DPxHhCknZvBk1sG
e4B9NeSPkFE6Sr/r5D12dQOYs4bzrjt7d64eHW1qH5C87nxFIzDq6NmqVEB8/EnOXJDnxZGF9CHw
Zm/lobZHNOkfkgnKMrHU2WjQSkq9py66upmDbTaF1DwCzG6zijmxr4IV8uTiBCltNivVGeWSIehK
SeoCDe2GXM1VWvfxsXqvWbXfiRssIu3JtzS6tCQBVurcppFBBesBikpgvEzYlJEV9w957GobE8c2
A4h81UFmXrWnprAA96rwJ4e8elsbmu3gyHs5ZSCCZpVoSD77SrY4xCOrqLdFXNn7HPj7CpKXmPvs
waMIO+SEReq0MHZByijTJRSKVBP91u9nfwceYZAdpX4cPZaRnLdZVDySCEh8Y5t/gmA19u0cFrsp
Mn668UnLZ+M0PAZNgkGW9i7oWNCDkMPuXAlq0p8Gaq5700rObQEoBEyus65yFvyB/jMBMwQnTTzP
ZvEYh+QR9aZNlCK5NTAUCveckM50LGhS915OHlcFhy8bSwJIzJkQOz6AJXE2x51JoP2QpExc5199
CncN4781jc+JITzODQnCE+HtAfW2h6mL7wEtjHvfoGleBh7XDQjhZ5MAk2PV0aXOn2t14jeNsTvr
Bj3LMkPlSKexPcxljMY0gxIFwH3NtwWWfJatDYZAx8yDVZ4OYk9RBcTK4zw6+fG88UuUEEXAZCy3
mk/TZTSC7lQ7w4XUzvhbBIoG804rhDgz8CKfTFORsJnMzxEqvDVGCwMokpscimG+IfCzoN4vr9Y4
6WfPAInMr2IzhPRyI+nT3yysF7+bkz1iKwYDPSkDCHquJc0jeLKI2KOaFkrc2qAG1Keo1WbZk/Nn
5CbuabmRU8Ye+KL9/pRFlI7ntFPGNLL/5ooGDdRK3KHLrowdEi+ehV/OJ7DYTyVBcRsWBYfJcMxd
bZv3o5UXpwzTaZRaJwd3IsQ+9goAXWgTaNi0idAp5fvPXMhwV07oZ83ktc+4NyCGMmPktMbPj0ph
su/CwiZKyZ+vGdJmgBZFcUQVse46d9wP2nxFtG2tlrLq/1WH/0sBalm6Kgz/cwX69FEUH03z8S8l
6D9e9afy0PjDwbWhMy63LSEQGf+zBvX1PyxDWC6xNYZreWy/ilDnD4T+uuPZpm5jeRB/yRW0/0B8
xFIbWaLwLFSN/5ciFIHh3zXQnumjafOpQi1HJ+ngb6I/d6rxOgyiOEaGy3WT0fCJgPLqxJAO56T+
3EkBF8gyK+JXdbXglaRRNOrO5ZFlo+UTy83WIJdmuT0q5ujXw8sDy31FRxj7iMx95VK8LoSUBuTp
SQ9DpqzL7d+71H5HM/PbfeEEziED21oMBmNHg2Np2Vs2XYwnmtSeZNpp0rpNFBPFAJyL/kjtou31
5+2yK9VPSQGTzmvDqsxViVKASzFMmAglnGSwTWRwmG5tL30WAPdWCOrgtjlUgPN5sNLtSCDbydAh
7dP8pYc6mpg6Xac4x4o4kzdy2sRc5hNFo0mj8Icxoj2YSGmsIS3RMXd/areWrX/PYTrdTGaCaWLU
dqk9B4dIs5HV0ZjYVYBwWoA4gyLjwAVhnqVoORPYnJghYKY4OlEPDhgL4l43w/gggO3EirrTgt/x
hy7Y6EX0WtXWeRrDBJiSZdCuma9umMVnzerux6zZxzZkFns/yhk/4vCNcKholzME7li9o/eodmZu
v+hO9oRplcki18Q4ZvyYF8S6G+CEJsUVYh0QrW1yNzCpPXqhgZ9vNum9GN4r/iOED6A2hCIVTSCL
JnjRKyP3tIM+lQlehoZkEIYVu6HO6XFJ5ELkNyIUYPD7MGBTy6BkFVBBVnbGYCDQSWSyemPnz4SA
A/JeJ+TprAZPI0fJHS5mKB5zPLAHncQXUxnaA7gnkHi4FoNayZAzUkxQayaRd7WbasQsbXxyqWHl
wvzkJLPqDjKbvDfTE15fdztlmpr/grHXXRuX+EAsNr7dTWHACa20+cEFJbWLmmKrTR72AcBToSJQ
URxRrVjjdzOuQvzgsbEbDTJUisB5RwdfQwa6piCtCsW2qhTlirXFG3DJeGd4yLTUETQ/NnT3N+RY
3ukFSTexCBENxYMFm9b+GbZozHvLJe3C5WsTJNWxiAsCJ/J6D/MiW7emczLsdF/nmb/G+PHg68zQ
RwbPBN+Sl0kfBTultRujljIt9dJD2JOpRBPopPfxTtTDcQapUtVwF2MN6Xtw75vpUZCXU3jIOB2A
Ymbcv6MjS1AKlfdtS9EH8IdVGHMZTmv058jlwzO+MVJ9awQV5gLNjNdu3BA0iTVhot9XjnAoNUEe
sNZwILaHgvxeoOOZsR2Rt6YVghktTJ9q3Sq2sUYM2HyQtv0rhmZCGnhOoDkNa6OluGsw0q7GuJ9W
nlW+L5j3sBuYPccO4F6y1DaFnFCQkIttTf6Kb/EmjuvXHpwXyOs94tDyhMR6FSgKnIFVplNcOEMR
4ko4QJ5ixpFZEvHNSrcNMfXx7JPmRelaNvXeAau44wt0XwKAA6Py2gw+wTs2JMRJfTBZlPa6o/ra
EATTYMZ8AqL7lrpBtQPxxTV+kPmbg3CSOK1oWPkBNkwQ0cRHuh+dIuWRKkGWi6Ln2Yqjh+rjhZA+
PE9WT4jNMHOGYpkPAv4Ma3fYEqAB0vlK24M/D5xK/NVg7wpaeBD8IsXy00y4bb7i++FM+SWnY5jX
r2nYQUGoLFAmRbSnp+xsIoZwMipQQfJDmBDu537Q9pFLhyvQr7Ac87VFJ/mu0+1fmeCcSn+si8e7
kdXczZRh4u/rOjw29EdHP3xuyPrkFxSPhxlCHCMNtFiTs5uzCTewqaBMSFf2fQIOkQWQUHzEAVCi
qYiJOejEkIBDRVIcQSoGoBU9UGubIHoAsaTtzYgzZ69TXQvit9tsGzbK5R9ZZAjh+KR1+cxKlOMg
Rv80hmG2HhXhMYRXiC41h/vphjuXyf12HuTRQeuxnvDPg8THVhopytrgwsogNakfvA975PTSOyz3
Jp/jvDp2hFu+MVA7VnhPC6/OX4X9qeWyxW0ikD5n8TEANgz16NMrCxAIAX6Z2ujI/cmeRvJOEPfU
9Z5JagbXJXLuBB3gpCCTETHMcQabqXe/KhnOh0DhNBURZkxZaSglAxGbvkmik9vvTE5TlQ1IKJuO
rgsoIVrXWgAazoDciUgBUZqieRaK65krwuecvM8VpqJUsT+DZJ2DAsWw+2YpNqht0KKQnYWUAMI7
xpbiHRzQj3HaVZBU1p023ubkOW0s3UcGIJuz5d/iW0W9WKTZ0TWD73VJqxvAE1eZCDlhHu2FQNpr
twVcU/JnDlpGhHGdRQcGKjpB4DMJFRWSX4a9q0A3g23ulqA0cBRvorZGlHEG1YkqcEQRXEfJ/TRi
xW+e6xwYhEYNsqlm4uwHgFgjUZqnQMiclAn/YCWMd0uiamarvoV6qK9Ion+SOdei2RyCPfLAhrxz
ThpD+ikUFTZXfNhJkWITHWZs89IDkPUByVYdRFkgqntHIWYVa7aS3Saz0WkCt/osFI/WZzIJ7AxG
LRmN92Ez3U7p/FQ7TbtLHURMvQYU3FBgSMOyH8C8bhNtppFGA4vz9A2aSXjlAHJrRcqdQOaS+oDI
fdxrDXG6CcPstmdtasFHUQEI8R5PwQMTz4MvJO2x0gSdhxccFskG+jVzDP3GLcQjR86rrqBAsgKN
W6fRyaee+b1BbHVKG9htrokx0ttodio3IhooH3p6TTIqm00C5C2XQ3mko6GfFg62FZlvOZf0je6h
X+1IkBEpJ/U5ze6jquKbF/lvfZTnZDMS6RUKax+EOljuwpaMPnPxRLojLSBA1LrXA91VMGOGVyhK
9Nzchl7xY6FDEzbcnfpUQ/PV5vmDTu90NzUJkcAOKNRKwKhgkO+WkgX8r2BqJNI3lFaxTxLGODBl
pZ44DJr2rhCONPHlbdj2YhdKTv2OZgOmHPxonSJK3Rg+SsVaeuXaJh1ynU3rziR7JhHNfRGj48g1
AAArAg4Jw9LV+TsZMMvUChxqFrRvZYOZVHVrf+PY875vV0GM3XiwqKpT68FhWLNhTUsTVKlo9CgI
oR4xwdQL/ZS35YD0gSNv74jhNtabDVwe45CqehbA4JOVGA5iovg6KKySa5n9HlEqS88IIAGS9UWr
M9lmTQAArr4oyRhq4Itd9C8oMeTOzLyHomnnoxU/TtFzWCfxBqxhuV4+jsOAiu8JelQ/j3fkSmHF
l/QUxiA9MWVcF45pkkcQkTCiGdSESv6utdVT4isowkQlvetG7Tr7qTjmnTlw3mPmo2r3sEI/rU95
ujUSFMNIbbaEe0dHqcI34OpsHAnkNgt8Abqslxsdxyu9DLQHk+LuA9CTpCy/ESzwLZkplhs7Dzcc
JPipcP4RTjFEmJRNp9mR2tJH0BoHDL+gh7p8lbp2e0iMbjv3zA/b2nn1QvDeuGMH9NgAuhdrfKnr
Dg3C/C2Pa7yvGfIGzI6kOq+1FgCcCIs32T/mifcxxJwvIr28KRRutDSzE7ynb2MIu1emT7HUzDVu
iR79Ozo8QGY//FiDU6K6+r7HX16fArlRLBm75HAywux5Bo3CB2fymPuv1IERdM3kQnpyvEtLfQeU
7qNPSdbDDxCEKcmleoRmPTvT7LdOlf5UeaZ1DFtrOtlqEWHTzo8cXBFwp2HXlLQ1eRuw1z4wM75G
GCPCbYGpfaVXlQuuML3XpJB7AbeDsHt5+C1AysoGCmBfrauimY65/1BPDk0StRnCn5nrTccZENLO
lMUzgxgrB8dm+CrxjPAcCyVCGKkMEtEQO4KHYYgsssqq71QUuIlyTjauvWlbm2SASp+VBwUv/lh8
k5xsdwAmogoLURzLx36Isj2YlP6s4VeaZs84Tt0ByLd2auL2B9XDM1qumMOqOeMEhYAEYh3Uvz5E
INCIEF+lfiU3zHBtPBViT/D3eGhEN24LF3FxpcA2GoEkR7d8iTUHmBnn8t8HtT3k96ZkvO6PPqlE
6lto1hrRJjZRIFjxwIuHsF3d/s1NJF93Rpd4pPBYhF12ycaWU4dDqi0+EQRG+cjR7SWFxoowPIA5
o+CbYpJj/XCTd0SfsbK6xsEQnyZG0RkcDcw5a1JFnsopdJDW0P3t8hmb9KxKPjD1gUPYhhqbhMAT
1mhdOOEp04iQuFpBqWErLzICcFZdhdOnI/gWIiUzhsZ/lrFBvWBYze+v+RQBtOPEg3jU+e7G5luU
0uBlsnshaOfsWBaMtXo+ZyF9/kEYSFLnepMocGOtU1K7ApVLNQBVyvpjZL/lhU84cpn3G+l95h28
xmWDUYQKLBDW/ZDjT4rU2hV8yj82WdU9EweE7gug2O/7paOk+1FfbZdN4KAeKyABXXTdXIr07WwZ
91xISTmRIZKWtDO2Wit/CGuG1oEsFXra2PPFFO0GPEV/YmjVneDD0l1OnfIw0JJwEL4w1pXoNDXZ
79qXmJPRKUABfyIUSfzeSweHsC/J2ZrrULFKRVNvQzwYq0JjhmSNkbZpwwFuOVz9dqhZVtryzi9I
wdNV03+GwYcI2D/16rGvzXJflmTg+DT6rb56iizz4OQkyQMif3cHayE9WfE9jpeJnxhMP22aK+tJ
oTKTMuUCWjr+jcQ1v19yKUrfDTatNMkVZpxysmvPo49fvg4Gkh9AafD3StIvjFj/qOBNWt/p/JKo
jWqkWOHN4svsef/D3pksuY1k2/ZX3g8gDX0zfARJsIm+USg0gUmhFPq+x9ff5R6Zyai4WWlV8zsQ
DABJkAoSgPs5e699z1SsOVGCArsqFqG4S2oxo90Ut95JLtR0XA/lQHxORwgG5nXhRIcHIRfKet8Y
in2Ut7XLbh2vpsU5tKC0OKlisQ71U9mbHk10UkuwBX0POwIltFCfzqvDjwqVVrNbuRQf6JQcSTqf
zqU9FhWpHWRG1Kg4marT4SghUJIiFerenmuAyt0FpKyBpulOLgpF/YFl89ECB+aD23xGkA0S2AYu
23po4tLkXLXUdQkUrQNiyU8zg9IAwwfJmc16DZzA8U0Nia0h2GFqigI5T7/gRIpeZ0wnZJyjpBCj
L0Q0jpZ8N0cAWl1udWcSWe7jsnUe65qhAU0u+G+c6mVo3YVewnU1zn/2rRKE3uieErTnfoOIb2vP
KErAiVUEW4wjXRjjbDlRuMlMJgazXkXnViddvDi6mTe8lgIpRMOlqlPjpatTfWPqIcBoomHO6Az5
Y0WZP6Xd5A+uOh8t0/q9H/In2krewaLvtZ8NJ4gnpmdhXM0Pa5Ic8dN+p0ekvZUNUR/29LLohfHQ
5na0tdKSKNNIj0+TK8SfJPdhQfmpeu66TaB+4quhl0FhZzxDgDrSNHOuR7Wv9h4JxBvgn95VUv/Q
ptw4Y3/IC/OBGYiOX7KY9m2CJi3milgta31MdWa+Ua1huI8ACEQR4wnSYKitT84QMLsl1qokAjBs
26spnMOryEwfrAkjAXEAArXWqz30/9l4sj37u/uSR5p3w10x2ra9pT3FlgJIAWrrXJdMnJGUIL0k
wHRVPCsAc+BdxZXIaejIsW4LY+tFkELHeIbRahFDUmdL4Bi/sKES4kb4cbAyHGEC4io7wlWfqhW1
baSKBBDHnK+brlt2Rm+PqNinHwBsulur7F7iyjUBmv4pOB48YXB0uZnKm7DCiPK0JFlxiFR6Vgbm
pJAwId8Tl/9MZHS5LfFLlZI+yV2MhZbTXQPXnboWi2UZxlMKN32Tk+C4HUSNaRT1214s0ApCBkXa
BHSKrtEKwkHjB5hrarWH5vWciSt3O4KBjQxBOAU47YnFord3zOqn9126LLrWuv3cz/QwdBGKJheq
WIOjssdnldNZ5Y7TxJgFquUoHze405PvkiImIzKj5c454+jROwbXtgBry1wcudDnTsCXqRqouHUH
O27RvFNBOMlBT9jxn5ZruZbm+6zUvsiZTsW0htw9DY0BvaOZHwqSjJ9a48YBhM9jMdLvVOzaQ0fb
AbgiCinyKKuEJH6jiyxT7Pd8eeOcowrrveHAf4+iyED6KA5wG9tdZCt3s5YZyA+IjV+pF2zM2f59
xPp9Xkz3TL6KRvlvRQ+PYimvHuIoPcWEKp04Oil7YfZkr/hvV4fqcaIXQJ1CgNp11dwi+uVq1JgE
FTTWXaRHIWGJdkdQzxRe82utQUdXXCIrfRvvFMwWrbvGty5iD4yNQWWg1XfzynfBkFM+Igu3Fpea
6G4wnLt0pI00ZMS+NGRe0vl6yKL0F0WtLOD7zuZ5X8cqHd81iaH0js8E6h6Ys0XIKTCy09ZQNi1f
waZVFkF2KfH64LzYt7DjE+P3YYF/qCYZKT8RshE9vB2iOci8jEpPF/b71kt9neIil8dxP9NC88nW
CTd8S5lmkAWqgrFW0nFnWOG8QTU2kT9J4J/hLuW2TvhjO2tTbB2gwoIPPuwNwkAn9ypD6rMdVudH
mXnH3suvioZ41JVztfXWF2tyTnRJG33ObmEVUaPD6r+tO3q7arWtKfLCeaJRaOHeOfaDuIat6xnr
chZA8nicNSTRDF7TXZpQve6QReSNUV/pWUFpUwEdU8ExQ4fGD9RNrgz+OLZmcim39WlPOwPYrtfA
a4PEqqS/z3jr4slrrqClgTJti2/J5FkHvQhJkcjRcPTrjdYp5wXkHh1t5ZFC/+OuCem/1NrXsaPs
K4ax5fQdK3ZBFKLaPRRr8jViVPQARWmiRUNuNTJ7Cs4MBwlLeGQikBrX/QIAN6K93a3oJMyQO95q
WX5ZF0+2Hl07jIlHGt7Xs/iimwUyrJOSehTZyHr1N4cg2b3Tfym93N7khfNM6wdULfET8WCagdPn
15NDKQQpBjYgt75piEKisaAA2E01eBGhc+xiTT+UoXaNR59qGeFFPpxmt51fYM05R0VbnoQGXbMX
b4vtidrj2F41o7VFMzMdMgN5Ms20ej9osR8raXjILftB12kIJGADd2oEb4awZptSXNeptE2KGmlP
N23KIg/vM0xOiwLlUm+F5t7Zq+E0bhc67ttFaSgETNZOQVDtq7jRzYhWT+EZ3lY3fle8/ifJDzd6
ibIjUirMBfprFN/FZP4ehYaaqmG0URkeAFuaKGBZSGGx/Pi895VWGESnd9MOszOCrnZt+GOpXFTC
k6u036zW/DW/lXQJN3lUXivAe66KKH4p0zdmqjHFO6BNfcavuycB3AZ0UNZ3S2IYm9WjakXGyVx0
9ROR177irI+NRWw4Pnh8l2Z5HhIoez1n2mSHREd+TbUJDM5i7PsO0UKa4SobIJnXCLnUulr240RJ
wIw1gkoQyG2BlqeooLCipttW/1rBWSTJ1ng2e/1HYpT1rplUwEJr9aUsKJUjGM82WPvO7UC2RA8l
aZNRTSwX4n4ph7cLGVycc5Dpn8LEw0ntjFdFlT1l5kDUWroKoAODn8Jz93G6xFwoyu8RVmDkooQq
xO2K+ikZfa15cCiMTAKa2BuEVZR5RUjDc2bSHkrA25YoHFxHeVDVsH+MTf2FqPrXMqtxUGuxh4YF
vHZs3+gh5rjUTH3SdYyNW5Pt5KZonzSEC2RNI2qJwEt0boFbLWfsAZL71OX0FHZ6pohQmmjvQS7Y
2QbsPKWCDzZpHviqESJnDgKyU7rACkPYC4BiYQ3UO2fWUFMDP9s4Y8D4442TfRu3Kl8j6UqUFXQm
1+QFOfqtUZxHvIqbJn1umJ9t7LaugkqlWdFF2heHeNaAOfNxdWtCRwjrSmZRwMsIGa7aq8xb+2DK
94xpbjvdhfnV2rhgYlgX7fXK7I4/RPbY1MYvvV0PdNb4/M70Ojm9gzvUG44FKJD4CeIoV8OzbZV0
gBqbP4PHIca4bq5DZdp0Sv5NzTIGK0n/QhPB8htDx4frqceUXO7GQmFtrqPrGyYjkLy/neOYHK1x
LcBzEAu/7moLh15t6sqWs75tkcj0CDl2c2nQGWzIxMy9tz6EohyvtX0dpetxFCdUR40oVABIAE11
INbsB6vmFOE+0dmUekvul9idI23TzcxBkdsxB0JGiLxyi/Fv2DEt51cIBiF3vlHdfGuQqpBgBQlz
OjqYvZ8SyFCaip7dEIPEyHhLlv5MZKh65FqDyq4gKIQekecQgfbTCTQyjyFZOw5MMFEyQlNXgOGP
VfU219PvdNiaPaI+EqgcrmWmkj62VWaDM8kexoWfmDrTsCs5pbf9uuD9qKG1ImIf0FLNT6ZTERDa
oqhs5nk7x3Qg41rFHdi3nF0xF1XHrfbWsgFaQrAkDGTcAHtgZlitFjxmKJO2zVyA0NW+Njmc/1zH
6d6M2nVCg3PKy+/mG3RSAyPr+KoMbYLLvTKPWJKxS2ErQJJgb+Kyg19DjPBmcLtfXGMcv1Ed1y/n
8dxHdBdmrhmBNlJ5jdcBf6T3o6JE5ay0gtOppdrj3tDLheMiSofVaFa5G/SjGQehGONeFo6wsKXC
9/dp32VTWTWAI0zHIr8pOw0qgohf7I0Iz61YTWRoC1WExqeFg3lF5q9wZyNnWkSvfHg+sC7630X+
XMuXy+d8WH0/nDhmJYoJts7pIdNbXGO4xR650sUTbygW8rWXzfcPcXm/D4f+9PT391smwhsIT+FS
HabEf4kPOolqTiQOPlkpygb51poN4gYnFkk6kf6srkYSOJHITon6N4piy2Ho6yxoKrc6lIyud3Vq
v9lk24/jS9KQtgS/HWR6XN04TnvKm/I1RSj/Lc65TMcOXhN9sA4KHjLKQ8xKQKEyGvq8Wgr7YCPs
hD2+wlD4JRk//bFIXeE/lNuoDnAlytVYehnlaicMjIVFvRdDY1WcPz8uj+dIX6V8CElY9+H4tvRP
ykfeF8JeidWUkTP34Mv+y8d6P9Zl+++e83f7TGEJdbpApiBYIs94ErZRRxhI5WYsfqedcKDKTbkm
91025T55ALl2efKn137alM8rhCU2FebYVjRHaLRRVxLuW2msldt/u9OQHtzL45V4UXJ5kdyWD9sN
sx/MvZOw+bbS8TuIVch4yPjkqnxILqxkS4lMOV5e/ukt5KahTv+nQvt//5ENQrds/R/hd3eo0Lol
H7+XyfePXog/XvinGcL8zcb8Ax7B1IC7WR4c8z8ReOpvlgZxjYcpheOjxPLwhxvC1H9jl+0yazBI
FzUs1GN/uiG83xzN0m3AeUTO2uZ/J0QDdffZDuE6pomoQVNRuWoa2rd/pavlCETXAt3zYc7rxynF
8RgW6aO5LKhxY58IR28fKZpAuaBaUm2iFIDm7UWOelfmtD4bJ39A2QUqHHJ/P5kBwx+w9glJsYUN
1t6ZKdXaGPmuKqe7h8JB5rjS19xMgUbjbPXjK8oBhBFS8oLYwT8jitA1E1AnVMme9lJKlbLUKwvl
si00zC5iZl2oms0b7qvhXfUjFYrnVmifLUTQK43FQxJH9s7MmekhMUm3XZMhX84GN1gAivpUO1+I
dNA22IqG0+AhO2gnG/9j1z+n8QP93jpYPIaKfToeIt15pSlGVmbf0Z+OfhEIAvMOX1q8NHQra+/K
rDT08PqsbJQ8F4XuxXdIjAqKEU8hSAxaZ3MCwwsREhPBUidiFGJGOGgAoOOMIaIyZ7Tv2x/Gkvwi
swOKgaE8285IFRY0CGpscrnGHO7DGJvbxNavwTgAk4GfeYSzdJ0Z19PMTTIjrrOMx4QYSw92EXGb
28F03OOckU3neENzXHWVSFwvS26WGNpXSuW7ssdrMpd7+DU/urjLrhhIXxuKASjFyQsfUsqwa8lH
QjUwgX2xG307zk62NyTROhx9B/QSJQvsfh40cX9UTXdjlhbB92nyYuqWh+FggTMWYWRM6rhDeQsU
dHU66jD1eWwnEJ+1e4iRrrsEgapK/xZqsFNnCwLLat8OnlPcWpiB+aPidlBonfp911+vea4c8yq6
tcBmHBwiHwE1GJu5Ml9RLfa3YVRfzbVX450utsg7NVpsRr6dgAkblbI8keHCqB7yY5pNaJdXJo9T
1mLIB7UYDuEz0gtyrivH2XVmXKBQMzZ7cgNVwiuRDen2OoJsaUjqtM3xULj6fBhynCKugyi7iX+2
APnaJKw3Bak2geYUe6tUfm8yE93DvOobgGSMJSLjoWfaNSnOMQUegt99uCq7qNuE01xjP8k1+jtm
43s9v5Mw5w/nKD0jVJOq0hitu2nWh+NajzSGRudbH8fZgYIenv3aJlG6weG+9urXmfa4P+pobMy5
uVad5icDcl4yd4+eTT0y6sJvBWZ13ASPxPjxiyuTa9MFVj2RClNmGQHvuoonaTS+em1OJYM2uR7h
TBy69tiGAOLB7XdBtaD9/p6sQjEnpqGL/gh1mDpqOd17irtXteYw0M/edksRBXkSPkWT8rubIBTM
5gnfj7VARdIDp8keKdM0u6JXOzhz5a8Cm87aOSScrSEFKwJfNmRmuFoEkM5F+Omi+vTLjuvWUnZn
PixOlHn9kaQTOdUJ8gcuSLtcd340DvM5kIK3sEafWq29ghBmbIEm0w73iv7cZ88ENlPYVgOzXsGx
2IR7Zt+0efyZTbgf13nAOoVzKk5UEuzrnpyyaiBQi+Qv8kvW9GvYgNaLLNcHB1+uVE1KHCUj/JbC
Ns+hK2YpUBE3c5ZNW9r3PwybZBPcXntG9U0wOSM/v7DP95buPZWI3Taak1j7MtOonJgk+M20FjMk
60mjUVzGx+BDoN5jZb1vjWi8AaNXHHSLixEBG8G0JrTHYsSUARmsXvmc653H8K8JKMFmA4nuaBUV
MAy+5QVkm+gHkge2CeYs4l+ar5Y7EcCZG01QIRZsVOOlysm267E1QHhfkBEZRNhZmtUehjn7MiZj
uJ26hNTjMp0oa5HEiPJo7q3uy2pyoZv6p14UaNLJFaE4XC7WIj6P6BB82yhuUXzeO6NO0MNEelNU
w/dPl+c6R9CLpcl9+LrmFPvRmq4EbB+XsQc55Vj+jKfHQUPh42TLfFc9GWkOHImOt2mcpilLb2Bs
UxQbouo6A5C27a03qpIorCjYgHLJyFdDLizKgWURBgousc3YqiAbenTQhNaUVKlOChKo1bF+moX2
oFoOeKUwVXatQ5aCDfCAbvgPMOn48JPypd/1CZ7l1CnxdlGFM7R222PcPYYHZ6ArNibNrjfiQEFX
sa1rMuLpSCBFJOs7ZgZpMTvAWwNfyfiFWuNLZnHBWFpPo44FiVbr0z3QfKS4Fq448HbX4ZphbiaT
dO11Es9a49HQk2uLgDoUIs1wUGBEbhiIBCj2zE1SRpRhSTRbh4UpLAY88mmrpq/py9OOqBZjl/Y3
/RjeNxBHzUJHT+rxI0IbhQnqtYnhpM+UZfZRLEBh+ohsfQKto2Nfgt+7mXL3Ua2o5pE+tO6tXkEG
SFodoAt9b4Bm35q5SZDg1mXdT0r+xpFdBSQaVb4dRvdkSR1LPUZMWKOeXo9Vyk9uKQcgfGHybVQt
6zoiwTcdaBMl1lD6bU4BlMk2rQTjpvCwrHQZRSuQtxTrHL5mkQPlTdObOzapT0qjnobfo8V5xheI
9rOhq2wV80llyJ81y1umuNGWmWnC1zMFKPnpMmdvk+ccB7uw/cZ6Acf3hmBQ2w7tlw458pT1d5o5
vUTjuiDa6m4VlCQDMDQNV0xvp4StoqMqU8q/wzXQUYS4tnHdRJl9JBy6ILC935VcC8g8Qv/e9cuu
D4lsYbQR5HV4TMYjKDvitpTJRgnX/UAjW0BuUDJCCEiBvNLqhuGIGe0HPY2u6EfdVuNIp5QSGgWq
66jnx9Ub8KXCOArSuSSDLsX8X1Uv7YA2oeXq5juVEyRa9+x5LayBJfupzw3Zj4pxW5fj85q21SYl
sxOpXb+dZkdHf70E/Lh3bhwpyElqvnfkPinhI6BIH8okfi6b5icW2j3MrHnrkfdFHBHVYVfwMAg+
pK8XqjRcITpQ8eHXZ2btPiHIhbFVbQBCKyw67YONzClMx5Pqls8Eck3GgTt7tJMSJ7mYekrqQ15U
uyzrueFOCvWSsMmPYTTNp7YuPy7kPhui2/sD/AAYctojBgbRfs//WsgefItj5KhEKN+oYqSy6OBY
+CbkNidnfoQhgUKPmbIk/6yjTf6JkF0RXb8c0/qxyKixjgnQ5FIwSrsIlKlcZJ39x5p8wKoneyv/
IwpF7WwTCt+F7PvF0ClOS18eyX3tyHpmP0YsREl/LeQzwLW+WSlDbLlf7roc4/2Yl8NpNcmD53rJ
6PY2P1YgmqdqfIwS1TvaVDODWslIXysthDVhYp7kE4C6qEHihkfHMqGaysakC5MNbI1oT8ptuIGD
P3PPAoiBfK4VHpC2EDkpclXuvCw+7ZNH+LQvTDpKbkjNPu2/bLoh5tE0JWSxqriQg4Im6FnMvKW4
TsKvantyMHSJnaZjfcmB3ewm8Y1evtZUZA3nsoIlv+Z8bil7y8ftefpSZHmI4FfsU52oOgh81uXF
cu3TAdF6Ml9x4mSHYaw+XRayP/veiRUPJJ1VbEnwWqh68xHkoYjj4TcmD/i+GoX2CzVmm1gHSlOD
4LzKNZhx/GlzIZXrjeHnKPCyXh7TFQXZDRq1dEi1s6ziBDEM+HRHQJaTIqN//9qiqOHV7+vybw+p
JsWn0wtLy8wn6MXXVwudpVyzRbyyXEz9dVYXoiprZqKMiszyfVXKO3M3CoiQyfhv9S8XPYtDzxNZ
vTijShiyWzdhUqPVnuVTuW75C3ESLWT1neSmXFPFpjkKcJfc9kbSHXS134UEA8FiqV4Vzx3OwK4l
KfqwZF17x26/U+r2ydJOkKrCnd4v37omDLJlnR+07orybPbgJlZgteHXNmzzk6PQ0WkYSu+zvmn3
tQOZOxGB1CZCmcqw9plb3JcGUhwUiWkQY4wmQswgXEPrmMzZybKrVjHy0CkXmlg0N/HAAK1x8/TQ
rfabrhFdDPICIQtle1DRxslK1RvgXdrWSwBidvRnjxopW/QslSOE1gQaQJed4adgIR/D4kaHtRc0
9srYxWFqXRt2dgqRws1wbW9Va95CZNDPwzy+jnpJpnsNkzSOIFIiRyV4J1qykz2VvzjDn0xu9EdS
sLyNAmoTB7aa71GKkW6PNLPsuzuQwlzAbIS+i7KY154b4lyn5h9HY3JDPgbRLC316onSVnHIdKzS
a8pUsxY/v0IITyfxm1uw9YBEFKuXnZ+eIx/1Ei5wl+dVnf3atm4Nmsu7lo9BlUTmI1dpawz7aiYG
pUJIvLqofjWxkJvvC6Ylvpdn3OcHlA4p05nVz5GCHWM1sOs5Y5AweFvaKgLv4N3NKsVfeaCOxKn3
Q7aZinC4XeejPd9dHgvLstmOAhQs9zViiq8uNu5wXjiIxeUQl82yo0mgL0mx7aDhoYALY1wMUbfL
RLG5zkVKuVy9LHI37YLJno6pKHzCKIScJ04FfuycI8IsxxQUrrrYd3ngsmm3onzcllEdIBB/f4p8
NMqW73qXqlxI/nxp3dUmrT3u+fQH65P8u6TAHAj1Nc+1tPuRPndFOLS7d8Q3Jb8H2034cuX3ikTM
o+Mqvndd3JJUw3rRDGP2W1UBpCUWAEONkx7HEf6UFTisUMsNBf+1lhTP05TW+sFl4CTdiIzLq5Nc
Q4r/x9pln8ia8PVJB6FZmeE2EsVyWRZ/r5i3WXtuHGKIduF6XxUoqpQV5zGI8eO0XOvigqsL/Ytc
GwsypHNF6GyQx5l2Ta7YqB+YuEa7llNjwyQn+cMjucoLYiU+m/ww7UTIUFWqwunEdWu2F2sPIPUG
gAaExlzpju74bRGM82lYgrpW9UBGx+t2QssLsR8c3eoknZgt7eD+LLdn3Oar34Uekoc5wqztWzQe
SQxFYwzOEtnZ7xLyLRdp75nFQfLK1UJpu3MExxqkUX6SDQy5ABQMaN7hzy2bGPJ18oFBdjZyef9I
5XLI2mUbI9fcfHiWuN1c3lG+l3z5v93nQuajeynuUJcnytdd9l02L4e5fLzLvrThZA0jamadQ6Di
5cjyyXT1GXq8f/bLa+LcJbZMo0MiPoJcvD9F0R2qJhb0wUHIxAkfH09kS9pY57JbHUIn3g0n2Q3c
epnicypLkxrFq7g6SBSM3Fmt8/PUI2g309QmzzVCF4NmqkJOuzVbnJ+q/MnIX678nVwW8Odu2jBB
Rbem9Jym+9Sgi0FsA/JYHCKbCVnRdi0LwsFKlGUbkDC0sFPouRvpDpYfQm3Hx0m3y71LKkWUGMXB
Vhz08iWKctetaaQXWoLRFSY9MlSjaBKEwS2mCrL60qME5BMKdaflvUfs3MqkQAhU5TG4i6Nwnlar
D1oNrmoej0ECgaEVKIb/s7f/J3wlZor/6G7//22yVuW/tBTeX/JHR0FTvd9UbOOmReWe/oB56Sho
GoE7mmlTd9Dw1aJH+aujYDiE6rgMq1SXMr/9L6E62m+G7rqqhxteszzN/W+c7Zr9OS8RrSl5LRqO
dl3lAxEg+K8NBfhIXTdn9nTlGvmwS4RsWS7mOaPClegrw0SofmUdjcBYGPS9d5cl+PWvfnSCy6vs
7Wg/9ZCSN8sUj6fQAw4q1/htwyWO30/tT1eS9yubuGa9Xxzk6a802RB4BIWpcwq3uFqe4orCqe/J
e1VJAfGrqq9XetyHe2lcvyy0i7Ed/xVDu9EsKGgTCyHzFLjUl6eYshTJL+9ZC5RqaNoq+laerHKh
N/28vpv8GXf9uYrR/o2gZmBTHc699wvOOMLNe39mWpQLg5YspZgwMmP+0Ht1lxzpLR2WD/3e94dx
tRI+d5rV/VRwn7MWLkwIX7FF/bWZ5zGXk1KJcSlEm6ziGkGglyVytFnFdErYhlyVC8XT+pM7N/gE
wxI0yFqNsV+JQd5lodnivx8RAIV0QvzlLaG71AquRwPRJ6dY3MOdUVzxXIDV3E0jG1mo3C2fcHnW
1OpfrMnAcIN0ak/V6kGO+S/zAuQef8wQErD8f0wJLg+ryRxqOwNl616ZtadQjJWyvqYpLo8jt3U5
l/jw0OXlH45ZGqKVjpkL+cxCkUe+/vLujL3/PKjcKY/x/k5y9fJM+cKiDqBol6dMyQCZ5KQ6yzUF
MdfJsGjC+XJV7pSLZs2/wTALd5ddcq0QB5BrzK6WQ4mV8tP+ywusjuEY9mMsY9VpLl3+8l3Usnxf
l7svC0f8Vt4flzv/dvvDoeQqwtt0n1nG0+Ulcu39OJ8P8eF9/9dq6v00CmFyvHzYz0fK7cVmIqRT
S5b/mc+P/8OH//CCD6vyAP/wIS+PyzW5+PDyD6vyocROGajnmK0oEvkAEZgQiN//ZfFv972fF58f
TnKjPHzaqYg5jzx1FicHUXM5uFyru6pVd8q68jWb7QxhmEva5TWXZ386rHzAXu9jbJ1H9y8NuFzT
xJBZqsHl5qd9DMGZ0EjZ+P9alU+VD11eKQ8kDyn3yU1LGbkCyu1CHk6uWiApuI7847tfjivfxjLj
JwUR8V7u1zNmMl/l6pjGI9XibtUCdXICQwz2ABXWp2X1UMHLup/cKRdurhPh8f6QfJbc2yeTtQoR
NFTjJp22Zo9a+iwfWtXUXh/lqgr/ubr9cBjdjjCE1MjLiyyC2v5+LMXA3nBmCh3uswQC6ZJr157C
jLq25x9Ja74iXifCAuV+GRe6P7fDjyxHL9ki7dyN+c9lUn0IZjHddKKCl5qG8uQmZ8J0ahBimCoQ
mg3FyXCiN2MdR5qWM2DRDENH2JJ88OFTvv83UM3HWD7JSZWlJXCdJboqrvNy89/u68T978NTxCvk
a99f8TebnhzDfzr0f3AYw7WGwDTdgzyyJ2+28p3eV+VeeRgk5UwK5Bv8209SEB+LzJWp0odP06E3
qPXloZZ3MjoMzHOLuTjJtV78Vy77Pj/n8vDlOZd9tSxeXLb/7rC6LJXIV18O8d+9jTzs5V0uh5H7
vDR7xW2GiUSU2uTkn06XSA5n/iz3yU3u4HdaKpxJf+0f445SgnzK+6p8KJX3VfmaT0eUm4W8Q8qH
358pX7T+VXN4f/yy/X7M2FQQhFtI8TX6ek6l3FjgXhGEfgPcA55shUg4oYbQioVyH+icoBOiJ4MR
Kdx3ZAVupm7pDg9+zmQeYE39Q5h1ti5cNJ/7M3TH2Jk3KPs8WC3FVed51WHstcCrVcy6mfvNMCPk
bGT0dt9sxT1qFDmPkP9QTiJY9E3nYSnBW0SqQuula95o2EOyZYSxS4wb145gOlNmBHbjUjwS6pKk
eVIdxaRg2H1FmfyWFpADFo2Q3mq1bqIJY1qqr/SKXzqvJJUvgfeMacK3sjgwYeINOWyUMQfLaNMS
oo37loVVyJCY4mcHL8cKJ7o+2R70QLfDMjPtS8c81FlzFyrJL+gK4YYZB4Jq275iikBRb/IQ62bZ
9yV3m41Fog40pbnautiLc119KYxsvimS+kpdOjIEBSTUdvACVynCVEyvreE3VePByFTmndkvxDJN
yYOtrcrWjvJs830sAekQSRXzTaogk6skvSIbGmZ28h3Iv7HTple1exyi+q4B5BA1h6pQYRWQju2T
BR2srUFxE7bHJkto6louDUzarNStiQt27k07PzT20J50HWe80VeIid3qWzXNiJN62AxFFUKgiQ0I
gD/z0TPwr8fjc45E2M3i5aHo7asyaV4tbC7bQfgklvuoiFC+1ue0nn+BmKSTIYphFowJvou63yP7
wSQfL+sGDmdy7BcezZb2GhTyaeq5qNIVRwfadRClvA4NLkwmHKZvqVYBsEEGfiW6q57d4OEj7f0Y
O/rrGJMW1BakBME7brCL0gPuA01oDiLL2UFHIGJgC6sf9UDCf8tepyNUhdcSveLtONTr/fCVFus8
jIGTkONrdcrvCnlwTVnvc0z5ULiqgNI21oYYudNq3Bk5CpxyH1n01Gev9vzemqn7jQO2+RjbSgnf
hS4pVnUA13GZd8cGLMomSZMYV0kLF6AZt0qSONswjHaTVTSA/vrXKBt+1WQdgAXokcZmt1gOkcos
nXVraecYN3PmhTe10dtnNwohFOa4peufih2F+8nL9zhFiOqs1MEH/nPyuvpX2Zh3EBk10Fz8HOAH
Uik116QOvOwOc+PoW0QC+nYHZJEuCUCcova2dKmSbVdxi7ZzZjamXWhQZkZOnlV7qImfAK1ic5ww
wQA2vfbrfG/DX9p1CVnOg05koXjFQuNuG6vLdVl1d0jPaoJk8kOirefecfYF50eXFbAwzWzTpen9
wGh/U3e5e7bhCG1DF+qBOhR3nm5iJ160s56moc//JyK0WHubrTbfhZOZ00RY6ru5tI/L7C2HNvdU
NLSGP8/5cF9zVvlDUozc7YGUWlpS4DrhmyAb1/SLxX1ep5F7eKtCwRlwdmFV14LGMp/0YW6umrR/
bI3YPawrbN0ELPjS1osPK5YJGUPoJou6a9U9FXFsBbOR32G5VfmSTDoYlfUMvr2kQLUcximrjrO5
bsYBqTew9I5g9H6/puN3s606FPtlhOqf0noFHnKPna7o9XZnKWEwWNG8JyadkLehfgbngPCgN8yr
sEHt4S3fDAYjSOJKrqd17iuCjmy3HCAZWwuzKeYSs0HdcM74NdL2XjeDhVvI4pJgtTUi6iF/qdTF
NyYs4DWfbGuggGsmz9zYI60INSYPcRXsT1Wbv/b9WIDGnQ41X+5GH+PfifH9vazi6wQntZ3Oj2FJ
2FdYW4Hbe2eEts6+1kiD6BUMd3PVP1W6wo8irOA2KHkc0EV/HA3NxHjowQFzSZJQ5uUOmy+e+UQJ
RtIxN3GcZ/u+AAZaV2bs206970OdxgWU5ojAlqaZb0LD/koKoObjE6eFDMGqqtbXLca+h8apv3D2
4e1uYXFMnlpuc7Z6L9xXk8l8NKPlGYEbTvUmmDFOQ7coR38uoueE0zQYjO9aRYzVhHeS0j7hSBSe
HufQQyUzxnCW+vgIhx9RvWJfZZH2pA2iaOuNV6r1zcvDMqj1+OD1aDSKMCcOtC0ejbBYNzDzI18p
Mygnah4ALrEeweeOo0vn6dZuAIxOnGCcaQSwpAnQHg+/wlIPm67A77mMOt4LnPGRfT+u5MImNefk
FBJEU8LvOM7WnTv0N1R9223j8NubEGzC286OWf8CIxUzNWmCIZe7vs++MUEA1ocx1es9b1+FeOcs
uyYxLyOyrwexgsncPLYwuQZ96e4yN9kB607vswgrSCmg0stinpMqDreceNshclQfXNvkm0l6baxB
tfaeP/wPe+exJLeSZdtfedbjhzKHdMegJ6G1SEUmJ7AkmYTWGl//FoLddW/dslfVH9ATGAMRmYxE
IFycs/faHc7cVlrbsfPeULWBqBnct9EQE+JSwD/IBZbN6H1UrX2k75atehw2xPM4n2mVaGiSxnDJ
NwW+PzsBSFHGczaEOi2gEKenPBoODiOrBPfXDKD5qLTCVtZD2juO8V4qfMfuTOuTilNVIdRulBpu
mSx/p6KW7qeOFVELr0SzndehGzeOnr4Sy0dZV2UYT/iEZQ0HNXCnU6ngLQBQeMla1CetORlL1wwu
scqRaY3ILks99Ja1yhQCWp+mdXStnkRjDBeSPDYyQruQ892QsddvGEjIK+k+ujZc+x4BzCHh0KZM
8Gf6BpzDWBxKgiDXFfUKwuxHAlbA49VR+Ia+OEFNAI24tb5b3bChOecj7ID3BR9+YRmi2kyjc8kr
LdlaSGZzZzx585Uu9O6SZ5LNUsHI14P5Kpp+DfgL/Y4KfxZ6iJ/MYqFQE96IA33mtuVFtSB9T1sa
HY2wKHtBMrVuGY8Pju/CEtT7cwYTGNug0a4tEsraAByNb4JZH0X+XLNyKEsH4VbT3FxUQgu4fcuk
MYqr7RhvRiWOubcdnNZgPMOzJSNI7hAIUsSLbayfeBEfm3kfbD1B5uafQqP7XqCRARSnNqBgUAlj
G6og/px0I3iyhqTjHm02fRT8jIc3h1A0mIS/kl4b4fVoBiRBfV/P2aKmFUvIl2mL0LqulsMvMHuQ
YEoMeYa0XpUbyKUpggtoO+C+M7SxlND6sixykXZqkL/jzNvT8d6KKj8VxZStHWHVu7xbgpjBa6GZ
+xYeMELDk+R/xOBURZjXoDpapSn2pRw2U26ZO8a4daq73tnJIuIjux8tSelWrONHVFy4IAk3UQtM
03bbYxk4DhVf5wgkGPxSuHdNgfJ0H9u9fmzcKWM9j6A6QgCE0W/p0k/bsn1YGta3Pgc2WtO2WJdJ
FpN8BIy/7X5kiJnhMC254kjzfAXY7VCwrdvmNQJuH+gwl+VpsDLoWllx9k3xZPTpzE/Lnu22/enX
kEhEIRaFDL4mETFTagiMk2aVoAyNdhekw3qadWV5EAVHIe1LTBl6mLQFmv+vVRjANqTOAES+ODEP
styadaGqiOD/uDA8WSgUiNjmuG9rW5buUrdrJMcAvVa++NY14zdYdRvfbJuFbuZPGDDDLWoOj6QY
HzExLVFhzMGhHjpUaPDTWnQY/ZzqhkYZeoqJGzKW0bmIuosd/qwUNHm6Q1/MGfYWHqBm4umLqXVP
0ec4AQdquorFkWsHaxCL3KNIUTVpUTFJrAVLNOSsCgFtAI9gVcIhy52QpEvIo8Nw1w3YqJFnXFBW
+LAmQAT69NsXEUK2BSnA60ZHhJrRywXMHh/DpvW3skKf7I9ncgTEJvOTL0E7ERZQoRht2f8QqVW8
NmTDGla85OvF6kBvbVQIlDsGDJp1HHygfH8RPmENmdf/MhqCoFwQ3frY/XL8V8rxBO7U468+Hcw3
OyhbaNbFvLAczHWvy2kR5XV7dlaRbrg73/KOWu2fiqab1i70+K3Szqnbf3fHOj5TOcJVZlqgeOsz
oaHlspr8vU9VeEeN/sPOyUGDzWovOrF3Am/aIqf/LFSBagLlnQh/dGATF6XlULRxQ6ScJJ0ESfOz
Sj1glcSdqtFGsWuEK1zW4bKQ7g8HizYpTQStumcbv5NVIe4jS5ZYFf+uqvgtN7xdr6tXq+6Q/7NJ
XphyfKm8kk+1fdUB+ax0jxRSKeJLJ2ps42A+S3RNqorQOudvuWV8BHl/Il9wMeYdeD0F6D4Op0uu
QXmNCWfbgUA3tjgCjiA/71VDsKyIcFUUU5ncSu9oabOA8nGqH7p9NSTx+fc5XSJgn4Cn7f/4Kd/w
AiKTBkjz8296PNFN5kcDVmZVNt3KDICtlvBWrf7W6/22kZWB57InGnKK4QhC4OGN+K8avVlt4bGK
jcpWrkG6zSTJI8qzRUiJ4NLpg39v5sOIw7zqlypL86P0e/v2OFCOnJYRgp+Nkcv/OgfYvSTWBw6P
+Pu5dlLRwrBCY1sqoPjK9q7pfGi5GQtiYPlSIPBpmgq3t0FO/HygNFvs1Ij45vEQ6755iyoZXvu2
/n3qj/O1Y30JWf4eHqeUVhq3pBimVdpj7HycexxMw4N46Ns+8xUv+dMTGKRNli9/nCE2jYDiMUcP
OP/Hjye8oF+wGsPHymp/9Tj1eDKMRXZEbv38OIWWIMR+qIFvB+RIrTAntPLW6Hp478vh1xCW3r7X
zbMYo+Q0DLZ1exzUxPcqbxx788e5ZOyyrVcDbIyFFmmLgrLLydTaQwyM8IbT0v79s23o0M4hMWIM
MM9kmQr4UBPIBpNdKELy5sdVPpWbilAtkGfz4wBaESuj4RbV6jq5jCHdBOMjLFvrRoCGdoVT5c8P
TLY3vw9srd5bAMWglhJ+Q+JP4Hoyk8nh768byETZkbM4y+b5WUnw6ZGg0ltapO0FC/7q9x01FTBD
AfUuwFXU15zV191CDXw3ovy58PwBczj33OPglLmx8FRW7B4PH6/VVdasbNz58AH4qcc5YzSSlZbH
56Qd4KQJ3yU/0HRvSBOnA4yvb75XubfHeUOm3dVBDetFCnPB42VeO+4LaQTnxyvYBd4E6C3KNtx/
OZklO813nRtubHkrAGCu9QAgEHsseXs8gVS83osCvuPj4eMJPxazdwpRdxQ3gNHcoNnUqQlRJRxZ
uXX26Y/XBmUpF25cy21ilJihx8hfTZoX3IsMZuVgASMxpYcnWDaltzEBPMHBKMN7Ox8spMx7akpz
5Mgg/ldF8D+zJxKv9C9jmi6f/f95z6v4H6yJv3/ov62J+t+UjU5AskyRmA0lsoT/zmnCZMhST+Bb
tCAW/zmoybL/Bhhf2UJgQTQpCaIx+C9roiX+ZrmuiYTg4XQ0+YV/CWb6V0FNOn9OkZPmxaD18z//
w7ZgdJgocXE/CttVzl9zmvTOKcGX+/l+FH5CSSlpnjyAelHLNAGMjwIxo/tIPQQOyC/bAew3Jb36
nQL2D/FRf46L0mf741/fhXJ1wWXiWuh/5fR3tdCmUkFOzhK33BS299y56XnqRv1iT2a6AQB+rkCU
Qb5EAKBrmAiaXwDoAxATlJUsgwXhn8IObr//7z+/JeOfHJu2YwnLMCQQdMM11V8CrCrNNGShRLY3
QAShGtSalWjJC04S+TNtInFLhnZX5nWzNU3/O3Fb1JAxZKx0xebB1p7QzSJeyPp2S3QCZcwE+pF0
QVBlgo2bFFq/LcxSxwvQgFgoPHuVy2pH7MuuN3TvoPnD67/+i/RZEvKXiwy1YHbJckOhYPlLGEKp
CVovdZXthTuJowmpAz9BTh44u1GzIDvG8Ii/qePB2JGit41TigmUR/OmOKkhm4kRxjUz1BfPEO76
37w3vgX/9N640U3LwW6r5Hy/Fz8+nnDH1P/5H/r/ZfCKql7JdA9k8Mmb9fmmSPa5cMatTzLXokYc
huWIcrLbNgeA3OnCoGaF65QdmhdP11S7+miY/937+qcbE0ySELwrC44mH9RfZDYRdtHCQDK8s+J9
OZOdTdFSKiSNlG1ydkI5Rgm8cddQv6Ot4fdvBd11oNUlCUz2pJ9xkf6bG9OeP6Z/+BilLUxHoYfD
mOwaf7USj7UuJt8bOrjPer+xI087EoqEaZA1NjXf6jnxzrFh+veyT6IXGIvr0R4gXVhUL9KqGxbC
K4YLefc4vjqtxWGaWAdAf/sMYfWXilB72XkwVMxkwj+izS0S68UB+XVyOnGAY7PJ9Kg66wORFLa9
H8DCLKZidrINGgQt9gOdN37PW8pkVASGTZ3nJ6uWYGiLem+b+XvQNAaZteCOk0jfmSSem32lbXIY
85cqo4c0/gqhMa9FABl7kEW3wkgM6o45fe24VbiaXCxbfTaTjQz18q/vRINq9D9fYF3nPN974WLY
nu+JP92LGXtDP0qbdmf0LXqgNL+YvncsM5fCWkR0R1T6WJBL1d0Gb7jg8JmOEzXYWxRkN60lrsdp
UORnuuYf3a76xJQxorHhAo3tzz5gJTOMrPZjwIlHiFE/Cup32zAcXa6vsWJU6rFIasW718TLIFDu
MhkM7J6eAZbWsKiuGS9EpoMhJcX0olUcHv+KXd9HhNTeOvofSxOs+LrW9OD6OCSBe9E9le/7HJV+
67B+r7MnPsaW1PUBWuxMC+ysbLwH3nVYyPaWNSk9/HiCa1Sz16ur4OpGBbEUo9DW3DzsGf2VYxCX
YjcpSfXCBsqsz7L9vC4hnzL/kEe8t6wpPjduEZ8N+/vYAp6DVecT8cw2dZrahMKEBPnURhu+3OGS
PXi8C8baOjm9v4pOsZ43J0fx7iHshWc9pPNDut09jb6MWt3umNow5enTeMyqTr/Qjze0cbw4UtwU
yh06hvR7wN25pz4oq71l5zTfALoS+lboeyb2aNUInFu9BWxOV+24cIKwPrWhu4wA1Ry0wBpOdUKn
J2V3GtfeR9Z1r0DnFGFHfEZOAtavDOBISTwkG9MU73bg6ge/RPxFvd8+RU2+N1PtghkpW0stkSdm
1T1+frKqGnVMQeCeAj0O757WhXcRuQhKRYm4OS+3mlbqz6jKPUZmhS9ysDaQ4vyTTRLDpVTZeOk1
7hbDgjrZJuPJwPZhLXyrvJNQHe1zlFvbtmi+hQRJnGoYgavRJRqPIuvSje3hMEpqsObILB9pfrpW
nWXwnyTRifJYdKpHgf2rp3A5SQ9CQPMoVzDMquEp6jOad3RMroMIID8h9KZuNdNinQqjFvEYN6zA
4uaRMhLS2NqDKPoYqnK8tak23LomfXNjAovbxkRCPJhPlii1a9hT658fkSXzQnGVi6zn7nWcaYRF
7R5stOWt70qAexxsRFZ7V9GveTyc3Ez9fiLGwE79pVfrx7kgCok3mIDCp0Y+nR4vBlQa0vHMLMKp
Q7VJJV3pwq/xQ86HZMZO8SUJMI7zcCwZTOn0DGfKBtvHKYscCUqjOnRHbOKINYOtYcT+cwxhZuuD
6lsywGhPjwMb+kOQjNNFzK8IlGh3icIiaxZnWZvO7XFoqGizpRp/PB6llZou/Hks+nXG5prCQxcG
CUmCHIbOe1eTJKaNQXtRkwru4X4V+kI2FhisND1MQ1nc3KQnhGhwm2cfcD0T7HTSiuwQtab7BhxX
4iio+2cTjpie+2+QweQusCVwHTtqKEdBImhakgqFW2sXuMnUJycjXw54Jd9VSY6g87MP4/C1GbmJ
BVRJK7HfqLm5S0V681638GRR/5UrZNk/EuJwbpSPE2l8U6nZ3bqFxWbrrXWao+W0Wwkdkw4ResnM
73ZjgxwHUvoqAhdxTFBTD3wv1hrACRvR0d5ObIzgGPjWMPZPbTVH+EgCJmKLfBVfTvDDFQ5Kt+zx
HKTxtPF7wjHwM+nszsJfBkPbxi16i5GrVdTAGCcqQzlLfTtRq1kGZjbXVaDaJuk3vF4o0Bl8dynk
jaxqFfWcJlhpHnAw0aVbUUTWUhuN16jBic/QVd6cILuHon/xBo1IU99Vc7sdNrqez80lN1iTTHdO
AtrRj6uZWJO2n7IK8CSU8yK22IBHX6iZNjfRUFArC//3+DQlynwZuZer+it71uLOTHVJzak/omYg
pUYNzw8UBg2SgX0IjHfOsnR31pU5oE3th29WbZEHGNaX1kBQ3/YMEo5SK2ty3WVdwGCwomkXKFXu
dDNYwibL3v1kenZ83zqFfu2us8zMtzH+dDH07lq4oXYg6SHQqYy7gZ4e+fxuyg97kFnyJguCc2Lh
yXU5UmVWgdzZCd09/C3LlqXwNsPms7CUB22R0stmwga/GkKfUmmQYWrR9O9CyyrWqy2Qpyilv9Pm
x6jDTT2ETXAaTIrZwGZPtH1NPQMq2XZHtJral2naUY62Vr0RjDsUmfEO08dlalWGr59+mixn45YW
HKZ+3AQx4KgZIq8G7wXCIRxsYT/H/riy6FIgTtW1N7/1FTkBKJnaTtIiRYCiynsF9vHg1SHpKsVA
/mkLz1HgnddhRx/VUMWkewzzRKAnV5EqB8fgdA4joh0oI+3jGb4NmpMVuM/MOhY5PN55HZACPGzA
1zq+ZR+mGkiBwAuX/xAKBBQRVtHObItzSdnxItzPoMdk4XnmVxY1NhX+6jOETYdUwjH3YF2vOkhU
JMoToR1OSts3oUXbSsgvBELoR1QsTMdqNpYZsdyKZqhuVYsUpMsc6yOvVfEeyuCNXqt9MOtKLXur
CCEqpiglsB7tQe2Ti+aRgQ7IRUGEXqiwi/eidC5lt5bUeBaA1UZEPDBWYwfNU5pvQcYXRZHvS6it
i0ZCxZBRFC0URDeCQXnzWuPX96J1z7lfaAdRhoSmw6ZDuRCKs5vG28lPSbx2X8hzqRgGgNKYzZyR
qaxgZ4cRvvlROzcxYgT+MiLGmqsVAfarrTA9wsQBCxy1tHhZo5ZtZ+5oOV2Tqqt2A/yYWiv2OVoj
7EmflZ3l5z5XPWqn6lcxASztfSbwyCbVbCohaJTaRvl5tUty0zwwqWVriw+P+nqNONDH4xPEUq7q
mqGw9YYv9MeIORv5E+IwTVexlmt7I+Jumn9HQ/4spTu93HIH7c0W9Ks7gZe0DL9Zmx59gD6214MP
aoRxxQVt55ywEa09r9BOSQc9c6psOJo1qoW+MOimLcPI+Uxo793ISTZCKfdG46pthVqBDCN1aAta
akGoom1IrWLRIWes3S55IYkMqR/946Iqj6TmyjwwX8BnIfXAKz60+RdvIkutCV3EEIhfwgmbWV/m
5KgRhcu4Uc1Rz9FrO4pfOM+chTfK6KlqU97caH50nUarBO06tLwGdgfB42SQdsUxCfl/EpuvbkPP
ZEVJ7eLUkrWpmUY7LRhigIE8bFtIR8wsXOJOHSl4apfOjofnNk33seauu7J3zoosnGPh2B3Scsc7
s0w1Vjiu06964N002JqfpqzBLYqzqgBnGlitoWBnBIYq1z66ddvOTaDDwDbucSbse6Q1BgaiciI0
L0pCmp6PZ4rHT7XFEZa0tbBSGcBKDPtThfiKNiUwyozYzaMjUdOFKOzWVgX/3dG8n6B/k03fF4KO
SPqtYkN27PzQPz3+9ThIAuxWvZAtWhYaX4BBLO3oRoCajc46PF5CrsJhgKO7HSb3l2xofHRivGh2
RCQn7e3fhyzh0yu70luFHe0aglew1hMat7JFnlzVFL6Lco4aFBedLd3dKm9woZ2bRqG8z73iSSSG
vSup4Cy0biyeHudaYhGWftUplHgmAQFC09fTGFRPBBAtVdOUt8cjgNP6wSECByEAT/o7O/ObDbdx
hjc0DdeOAm7JLWPeY8cw72gu8mVMDAwAmrElOKOJ9qUJLHVw9OEi+uZER6l8pqi7ZNp4krrycZSV
Kbl3vJ2q0suTcuNX3eslGWpqr6xerixB7JDwA/2piXXxFDioQWreoIe1D6kHdvvQ8NeUpoCB0AUR
PXITo5A7thv5STH+Lm3Xzhe2pl31moCgcRLi0E/wlRaPx7IAMyXxva/U3Kpjg3QkPQ8DZUrITk0R
jThU/8lsVbWdzEEdiwDwc8fCDnHlhKOVA8DIFgne3x8H4xjwfRumNYgZRl60AJ+4oKE46DtHlhCV
SvtOqESHqZreHuty4hsJw05nmRY/ER0ltuTtUJdwYCfA5aH9VcOCyzIMmQvrhj3CqIgkQgVIwU9P
Rpt8rXLnu4fg6agl1U64kcNvC09dDr91Gv276KOLO4WXCgkbOWIvrPDm5JnLEPJWRx2aeJJCAunN
5NQwCyi71xbROHwrE1pBpRF90YhS1ydhghEIX5yMrVdl7k3WaMC/rSWggJCvoPvDnqwPOckd/P1X
LQtQzk3vpD5PKycjnMt/CQqPfimylG02EA8ekOSOiR/xVd3vIqu5szj5QkRTvqf5tR3zTS2MclWU
O0MnIiTZG1Vwiwnf3DaEkwmD6Fs981MkmzkZEaNPV3rc95KAMgI1RC0+8vaJdT5p2SWJttPAqkaH
RbOPTM9Y2t2w6yxEF0mn6bvE4TuFvuMIHbNaCtV+WppsN44df2DMIuVWqi9G7jT7DHGJxwpd+Ymz
p9SGvoZ0NGpKBzkPl48DEcAOxNidHrmf9cTfGZGcVJrOXlcNbQ/LvjvhgKClipdGrhdkphRqiZ1l
03ezQM7UNFyNxi5ytCfNDOpNXiJnG/Lk++C2LOLn8k6qlmWs3oThamuYOeGirAeSE9HkIwGj6ZiH
tFqZOpekqLMzTfVfHpe66IktmGa6vqazEGji8iN+N6M5vFykJVLTIUWLQCx7MTU/GTiuDEMgbUzD
vSqNiBXy5tA0pvmvflZGojkl7GRw7Tcyhi9uae/zsHGpgDpQBRLYdcINzFfHLb5WbZiQIcEW2HK9
dBm4fXQyyGary0LeYwA4cN+qbyEI6y98JGct8d6qsgsXYVV+OG0DGNYpp23d2+ESX5G3DANyvQmi
fWLTHh+x9AF7SUwKZhK9jpa4K8hC1aWJE7mpG+2N5hMlBnbt0dipdVEwfSmvqFaGblbo/b1g1ySa
u53Ekztd2iLMt7UsinsIZt4G/ZS2EHEtR0o25Y6x7cjtLnIvPXVJYbBZeoXJLU7IrIsVtzBCrazk
IhrV0ZqTsIvKSlZ2UqEy0+D7QIb5llE4QkZQH/BKBxvGPcYvW+CJ0OUtoEBNAugNal1njeKjEH1J
xoS0jlGCEDISpD2xltrGnbqLyTlPpHQuY+BSW6UHyKk7FxJDDyoneUG1KHdaCBebKnV5zcvwWVrx
Sps8YDiD2y0jm3oS7FHwwzEl5QhZMkx552jFfPv3wKLQGHayWT3mDV8zQAHZ5p6FwimP/X4V17x7
PBd35fTeax5luLvHN+ma/SrzDaLYx7akUF3lS0SW2Urv47uuYdvOBpAZ+gQRq5iWodET3Ft70Na5
pxemX16J2rnEWloQE8bz8ciaNhSex7ao3PU1SnMv89SC2gTmR7hc+dSTxDGYh0folEM238aT0+sD
qmFTup6Wj3/Weojrrkb6HDbFNzWn/Q7iJc/cDbACK2UUwnX2iFwKCvaUhbRIIfiupuR7RIGCPBgP
Vltn2OrweJwRHj4EJJI9YB8PAMgjbe0PAIilzyaj/+/T3uz6++PVPdmtG9ybz8oAVlz0y7Ij7yim
rVxbUJHX5MFt0jGLd11JNEo1v2DG5Ew5vfkSeEIFcg4tEbzXx6GLRn0z/gzYg5tiObBYQyLWhvtE
I4gTXGBBt6YNu3vmFRC5I3XIUhrVSZF+jOlA9q1ZK257Qhcm44owsWWnqQHxjmH0QPntNz7A6yev
TLMF0TrpRu/9u9xWtZc+h7J7rYQytw+HiZhdIoPvItOsjOOo03YFqtbL57airUKyzBcxpPmL6435
yyTnHNgBkWu/x5KFcpxohUswhkT+SQ2GIIl2vkv0etklsKMDsfMbpH593VLJGLP9ZHkaFe0mBSqG
GeKgTGQTrm89DwxcwBlBBU0/+bAlQ7YGlrxHx6eMqEFjOX41+sa99MFkbhPXKdgoLqNwYjau6pwd
4IiHAesEGfBUVtrEz692VJ9VnmfHss3IrS8mmIuZy6vguhG6pC9FvTbUFH91AGQfvYxiA5yebFXT
LzvFSXYx9Vx7K1zVbyRrhH3S+B34Pxc+nj01PwbcDRJQejc11rOUQb7lK4BEMgiytzzzjqjUtI/W
o3pHtm13GQjruTBFs1Fyu3XBYvzDL6jxwEjJ5WC9d35wd8j7+0wRYXdNtTQYY66JZ3anbEZOVgBO
S6t2vqcZ7DiCmPlcBYX0pA2eCC2iMthS5GVDLVf5LDY1tN5cydSadq3nTluo9ulqNBOTuaWpKc1N
q7zoCYMuh9mwUR+Ig0SbG7TOxS/9hHpgrq80p9VOstJ8KEHgw9js/zLLeseG0tk7JWJnX2bXWO/0
F4ptBwwlTPGpOx5tdnCjmQfPVQMvfX4kS9pxbdrISwMwdjEQ4bWrrLZZk5XyErBHWEYtu2C/IhMj
gi24tUQDRG1E9srK/D745zGy5Rl6F/OQ5vyoFLFy9rdsaJpLG4IWGDQYaqBjCpPkY+nq1r6PBm1T
FZ0891V6JjstPOmJm9AeHI50J/M9Y+a506P2bqTOR2yxJLYSpExUfG+RqJFbBkxS+qAWWDWe2prJ
uPYFYgE1/azLtNtZHqR+jeIquIQg2ziCBm5VBZuo8gOgsWF9NhVsxJme4WiTQAc8ghdsx/cgaFii
95V+eZSlIOtuaRs5T7r4KE0C7LI8Zwpr1FeEwMUqKALzkIRotsYCH4VhcI8Ns3nDn95CuIQ7Y+yf
+bTGvZO57IHibtpkRmuht0Vj7MrW2MY+6FudG4whAtNB5C6nmOpwnfP6wKy+uI1Mlh1tpHIU7bFL
mhNlTvs06O+yTa+ZXVf3YMpaKtB+c9bSepFaTGlVXw9be3wf3f6C70ec/BhuHpeX0KHsazKp/tg5
DuruyLlkI1S5TMtvbemdZNDyDexRQouBlk08Ole3SLRlbDiLePLr60Rp25d0bKweQOOUl8GxCdun
yYmppNs/S5P4PduIUABpLLYjVP81Yc/s1BG8lJpifZyu255YKschMnPomx9w/YLjBNV9VXcDdqkd
ZAnAtvnQnpGao40i3A7P6RnptL01ibZfEW+IvnCuHNRp6qy8BnCgiwS6kn2272IcJ6EqdVhNXA7L
si5hquR79ToyKNteAwKyw5LWxc/+YISXaCyMY0zOj1NaD2qNvYiDIicHYam77CJdw3B2mhVugpGN
Z0BBr29bsZ1qtv+UiosvjPaswkW0IfIn+0YG5xiGh9a0wouDS3zNIql2FqLySHmFxkfgRDPcgprh
0Kwa7RRVGr/U8G+9TTEAQsZZWZ6+a+s23pDLjvyZrgTuHK4fC1sHwws4KrSfr/3gltvSqCAAVpn5
Kq0R5mTGDxWNPUdsusSGgeA7Qp3/7EyCMYok0g5Z+wSur/3ajeJr2zDDygxVbKDzEUNM1LdFNQV7
vwUvHNCfx1Q+3nXYbduczKdlL0R3cQZ6wMTOeFFjnSa/kHt3yN8sPQpOdg3GEXuBS9CBZ4LnBy5o
j1p8V/yKVaiwZRhm5G1FsEWmuYTxuwvZ/x9RkmEVc+Ec5awZPawwq7gzcCsBvz3b0HgP5H5tMzsn
2SBw3kRqEdpkmG+0KrSZZVLWm2FeWujIApeGqqkvGdx9BrgS7CC9tRga6FvMDhpsFj+mcOKBqZxT
7ZDlTYfCijuk4ONJZ0FxMucDoU2rsfLbI3Y2e4MuHhQnbSliBmk2F6H+0qdJs/UiLVxp5ZFKanr0
zUxf1r32K/Fw9RPbXryYluquWhxvbfUu7NF+qbXKITCFilcfv4eia87EnYCXbWF29rpgixh5hA4w
AbjsE5uxsC9lifOtU8TEeBTOjmli4VP0EwIaKoJFS73MjgM4CPaUw1kDUodvAtgs6TntAD43/HSg
JW4eGZkw89Tebd5SP6dzoGMccmSMp8RhYqfcavDPCl3bIYzJM/EoWSycmgGDNzgcspquwMKt9c3Q
+RT9ZDRaS0PzO/hRrJ760qt2RVsT3tERLJyjpSA4mfllMjyf0Lqm6C+BrfRNBKqbEmvzaphhv8M9
GKF5zWgxIUTrz344J98g8avltSqr+goqrb4+hp2EbzA6lHgnhytNS9bqJQ6Ei5zb1Nag12d7uBq+
HexUxAgfIQWmf6bH12D+lwy1zzhn0501+Bp7kGiodbtVVyWc87Kzk3cw2wgFBEWrjpUz2OuCtON9
EKXsFIKALuscFuCar1mVME1aAhM8TnJmbt8544GJdn0qzkiK8Zdl5B70MRG4Iul2jHtEOrs6MnHG
5m2STx8Bdip2yKn73OrhOWsq8e6ZBOQEvZOtSVq9tTUb/zRtyUzjQi7rsMwQ7ubaoRDJtx4Z/2qG
SSOOy+auuXxz4fmw3j9IQaRo1ejHsB/Go2+T4RhEsl0g8vkxwujZgmDo11pgHAP6Ru+DQGaHRQ00
pxNc9ML3ztYQ+SyHO7CoVLc7lnq6zPXvcV9upjCle8AiNFNU/1IE9/Q2DSo72840bAwJtfsSzQbT
oFn2rF1PQ0I9oUuNg65X5bUU+ZUSPfRMo/gYOvFp++0PO8/ynefW4wuxbUdKCy9hYYY7NNDpLEzs
z487wxMFxmyIfEUD7tpIUw9+Nop8bm7u+Dp+tSrgfYpyxrbOrOqesTMdA8NbCBMkeEmpjD7Uty4g
609n3sCLl1UnP9JfaICLVZLRz+nYu22obLHto92JN65+6uLU2pc5lYpoQEzeVflAPpb9qdUTp5JE
bFlnGq9Ty6o1m4xp+xiEzZyuUqhY09lD8wP3YXhOq1rg7SlzfFf/j7HzWm5c27Lsv/Q7bgHYsBHd
/UACdCIlpbz0gpDSwHuPr++xoXOv8mRV36qIPDw0EEiCMHuvNeeYdDabRFdIY7PNC6jpp6jE/lWo
rnEhCfkprb9Z9P/vrdSMH9xGo0INV3ofJS4yAemqNkYwX5QFuLs+FsiaPu+tRuf1YTRjerVjwIe5
CQKxixP3KAwXLmIqwaPrTVGMz1qTZt6EBGNlyPQY5cAsZipQifVuSltbAs0oNv/FI/sDmPaJoSo7
CuAc8slmZdo4qKfJoV1xnJ/3ixiFf4j5zkSiAC5V4t2KEXLIeoMbAaoLWRVaV6vHFsBkKkmTnzyt
L7rXek+TdErFtZ6TlV05rLzU9e4k78aSbUlcAM1Iybukrwy3j4vWaZE368OvG1NSM2vJz1wjW9YV
rCv8XJWksK73ZDrHImmc+QrmzCSj05zGp/XFdH1uXUG6Yj3Xj/DHClNJAkXM+LTme5QrJnRN0/h8
LIGhxEJhREOU4RWDIJo5I2dvxbZ9Ady+HgaRwkA17BgrUQb4en7d/H889/XwazlBm4f06n+h4Uj+
zagdFD1De3Cqkbz5/OXWxwpmB4w2bXhi51dpXIJqDYzGOGWgGQUO3xxBhpvux9FxKR3erwsoxgdB
DNVxsqeqvVopSOt67RXlut5dSXXrK+s9FMWtrybd96+n1udxbkKhlTet67QkK5THr9Wtz3+us5wo
/BmSb7sCyKjgdadE0m/Xe+vN+kIvKbmZ5OXG1b1L8/PYSZLuLJm6Ky1qTaRhXLTRJXl3/ZmjdR/7
+lnxXQ7yoFqPpEmmmK83g7xnWDM2N/IVfUVygWvJBdYpz1PU4+HXzfpcHi3MDAEJI5EGKdxJuvD6
RUKJ411vZrsBHZw2E3IRp3h0QRSDekZAJqnF6FyajdQ1RdNGgDW2LYzOyLUpDIA8dkAfC8lATp0H
xYHwRLt5D/Vp4hJt7XKwyXkcPYI/uRMpJdhxkr4wRqeStLyAXFbaec8ATb9ygDGTKaZtZ8lnpnVI
GqR+k+sYzHQQzo5kOdMIfyTGYC/yTnYWOaaVonx2ZnEcitbYFpIJ3QpxMWTQNCqwSxrWqI/M6Umv
zZtOEqVD0NLRIovNcXAOJHXa5gNuxg15rR/U4uiV0xjdIABLwVVPjCxbya9u25VkTfV/hm2NPdeH
P4XrXXKvAwDYgYEXUfSXSbZX+y7ftKCyVZDZxtzK3LwrDL30SEGTmm3/DALxlorZnmgGDe60FwHh
rsznTjK5y87FP5F+52zt0QTk+4QQLCXHOwHovQD2Voycn5vGLDgIXKWV+aiP9rui7tU2J27R7r47
khI+u7aygdcqNmQiLxiu6eBEOpMFLuOxAdhV8sZjSR5XAtXvqQFdQqDkdUzY6gjPdaPp07FEbJHQ
uRly5pZBcBvjodyGM0N5yTq3JfXc9YRkoNPNoSAjueiQLY6GJKWjR1mYukFPBxZ1n5FFpwm2XMtM
7BSAWldCKL30FfDYSA57AZC9hPUj+ewiZ4hP8uiuBd0ed9eFJLlDRd4aLkZiAHE5WHMCOpZd1jpE
Q4KB71GC4y3X9oEkxE+SFW9IarwOPt4FIz+vPHmr67doI+4oUV347i2IBvD2iKkSmKBsPUmmT0wY
9ZVVPHF0/tIwiC7USZOWBjcD/KMRsnNpxFAGC8T7FvT9Ihn4FjB8JhAth6wOIp99O/EYH5IOSoFr
2gVd9TxLpn5Vxh9xNc6YPVUPhWTgE9dBXkSu3c22+SMAzW+O5ClC6m8ks7+X9P5AcvyhcQX7ZjIO
BiKvrYpyZ6fChMNs202PetbrIM6V2WeUrO+LqFC9pi6HQxJO7taIOuNhmonpGPHRLG6EGiDPzQfc
5e03uuq7RU4b1qeIGt00/UgwQDErXIVMF1zH8oqtx7zkS2cT+Jrm28SgXLAQKHMMzcmGVoRfQwSB
uqOviKDTDB4m1MVHl0nipqwLDlARE79hmZKkYeiE7zHiNKrim0HS/H0UVV7Z4IJWZsAR1HCWnYvG
D10LeiVBG43KRDs8TNOcXA9V8siFYnhYb7rpNE2tep+U5zhgTUktftSOcJljBeODbWAiSnDZKsny
M4vj/qTHY3wbC4Wc5RyAf6Bzrsrcg20v8jBR4rswsk+RIc6ldDAN5nBVLyY9gq4n6tm+E52w7yYt
3s3ZMtyqvX5fF833iBxsXiKFZppFcWMZHUGOqjYeHcJ94d83iG1wsXta3lQAR5p9abTiGg/ofiiL
7grh9ztl5nSXUEak7ocZLiuMERPcU14lDqN/8u+CdmIvGB8QenS4/4kW1YAnHseKYWGmXmoykS6m
PhuXQkeuOKFr2FnKbHEkJ+aWKnZG2d/exmGknQ3N+FYPA90lK5x8ylXtplSexTRYF9E5Z/INcqAL
dezleTThd9Uq0l9gYiDGi7Abdj/nTL9HWRHdd5Tno6DLH62R1JnWvTcjkv7M9DnX5vEM6rC6JIp2
t6puasgbZVyqp3BpDoPF2/97ZbEmHQN/E247qK5sYeLm0CxV/9NqsQx64sY2hrZUc9LDOMhExzyA
Vh/Zjw6ixXtSThuvWciJkOKOyeri/+Yj6P/J7eE4DidUVTM1EJXqn9RIN4i6PkHQf8gV5E5Br9/Y
IWcAZYxijwvZK8ajUgoCqh2g+ejacMOtq+faVqmwK7c1cJWcwuGVFJuqg5bfDE740NFcPjJdVa+l
CnStRv37DadLwfUfG86xVRX3BDp8A9X73wXZuBkykZQTG84l7TwzNecYDsG1JhZk77jZYAk7pTfh
Vh2sGW7EkqevizhoRvoRj5jaQci/Tz6Qp+jD0iG2UMyh+GP+RKBiGpy/GAJTjbkFagIdIo6X03/z
+f+TuYGt7uq4CBzX4musgvPfBOVzm+CZ0aySU13B0N0gwifuWr6E2dBkm9UjqgyQMFikd0tmvwxW
zOnBuCSd2/mlXho+2v7z6HyYadIcFst5cWUFpE6qV46822Sqqv1UEaQHrNPcd4lxbXRZv12/xH/8
zaPz6Rz6Tn+t4UDr/nj4fx/KnH//W/7Nv5ZZvUdfjy7xd5gk5a/u3y61/1lev+c/2z8X+tuaefe/
Pp333r3/7YG/ImC/9T+b+e5n22fdPx1Qcsn/6Yv/w4Q6WqaYUf7j93f46y/lV/g//+sSt638V1Xx
31xgn3/3lwvMcf6hqdLYhCBdgwtrETX3lwvM1f5h0aoXiPO+OLLYv1RV2LZl8u6u7mJO+mcynfoP
Da6s5oK2IdPOxh7yz492+3nM/Dv7l64Dnv37weWaGEnkJ7MEWBvV/MN5E9txbaYVzZiMptPBHbu3
3rCuiWfiolxMBDhrOtHhw7LPp9Q5JHFxDCdgVGZH46zRCQEzkGYyOL1NG9Fdue5y4wZo3i2legex
jZhS639OOLM3ZbiUpzSHyj+G46+h1NGkz9UNJbRya4dIQNoiUTcCtgQBSgz4ex9Z2LVIXlQEHClQ
fm+ZWsdTSXDYj7RBSFn5BZ9o2cHlvzKoQ16Zt30449yv2re8Diki92A0ZhTPhDQQE/A9jBC1ks9y
bxH/tG1gBpD6E1FQXNBg4fw/5EO3n3ry16gsoHZwYuWwKtCTdJi2i1IUuySikqoEGZ1lM72dGCtv
yf9t9/FEti7Xufmk5eF3pdHck0E2zEPXUcjBrvkaiSS+Xk+qdhDG9GwQoNtTMJ9JaiAmbhiAWcT5
0cipl/tFW+l+kyiK37qVkCG86iGd2p7LnM2Hq9vINwUlPkliieesu6Bqu8wuvl+yvS/k7TaHMoVI
GsTjbYYNnDMoI+0kTe8d9WMaShT6xfCzQYhK9f51NCDO5i7UL0UL+v2c1BpMAg/R5UI6FEwhCuVU
ki39iYa5gdphftAAUQH1a1hRSfiCMttw28ijShiPOAiNbxebH7TChbIvJ/BGSz1vTfo6Z1erAWaz
YuEowo/L5l1g7FqXBpVzbZaLezXFd7BwrpzAqEGDMxJSWWGS1ybFLbg6Iw1QjAxAQEWluAcSJmAW
683eEXxJIr2h9lvRlY0kCCoPsIDITFAJc6MSfvN500Zx+tvD9dV1uXWR/+rh+gK9NHU/mcZ5faTQ
uNnmdGq2TdIDSPrjPdb1Vesr690lN9xdHVp3f3wMI2HGsln651q0+enrU3x9FJO9ekNvh36P/Ab/
34+3/u36KmAehBgq08b1L75eWB+GSQiNYr372+f7XFJZnkyAaJswTKHvfS342911wfVtlrbylYDO
6UT1GRhHqZ7Xm1YjT4veGt1Rrm7nMQQ3YAw5be0ZBDo6OhINw+mhyM9WOqS/3RCBkZ5tPeM5BS1p
mBkNmWE8N8Fi2omAyuv4uv7N+mxPkgGzFB3bemiczLF9btSs9Gtdl6iqhC7wPJwjpb7EU1n4Eal4
Gw1+/znoRuW83hNRjkskUOlg6VN3ldnTiTjg5Uh1cvQpxcEcKYG9oLfLF3HGWCnOirxxzVg/M58P
ddQ6XKCeaSmK/fq63tEmYzJwDmwFW5KCaFC19HA34Dg4hyH5Duu9LiuCTTvPd7Sn3BbUIaID2kh6
YhJ2zuAsUNmGX8/RjvRFT71zkkvAxfveuBHmhVQcVlnqqkCNRgmEjtJyZ8jtvkyRKNGUOc05IvuY
4mmQUKOoWthteAnU87rUerOGH673hBPh5hrTF53Md06e2fuIPoOCBvVMxssFZUSMcVIg2+r8N6v1
Iadp1Wmh2AVGATWROpmoIUMXqlZdcjt9KqoO20zNfKatSR+cyxxvXw9ukdzf6Wxb9nSek8jZuyg4
GJoRYSpvJgKW8Fg2YBrlEnpzO4K3uMo5059GM7qObrELWRgxOm2jDiVGxLhEbl9E50TeDFMiTmBN
aN+aGuVs8tdbAXLPZoVkRFFsjdPyIoo3C6PpeaEXNxrhpmkZko2FglcGkclZDZrl3CZ5SuxjcIqI
w/58HmxTvVENJ9mtiyVyz1/vfdTGSbhOeZ6z46g40S4Oid4QUP2IyBthz6QVHlqD+kPVUUpRnWan
xaC+B1owTEf4JOGikF8jLcTd/UDJJuW8cYaDox3nfDwYwCEqZjzM2op1io6aDhsxyjm5YzVCmXaW
bFA1TpBdaqPEQ93C7WqNudmtDw2lRR9k0LJFIpxfOrcpvdEuJRmlhfQX0JtPMECFOSYAEECl7QRe
mQ4YoMO2A2JQZXBw5naL6hK8URlqN7aZ75G+Z8+xUmQHESQ3oLa0gy4TV6Y1+oL5FmVkSbo15JOz
TP8Om5HBLrpnvyb9DTKwXGaNYVrvfT759Xj9w+QrM+qPxdeHukwrB4pAxATvYusguWA+Wtv1xa8/
+G3Vn3cLwtFbmZJefn2S9f3Wt1/WaPVGpqyHFqia3z7Eb8s3MqVdD2EzhKj4qF/VNCTWG0fhoP16
mMo87T+eW1/tB5LiDYOinbPXZYI8fXILko99LZC/KXM2+WWQcMBZH3URfnRBWHtoLT+sxX4jtGK4
9AkSpHSIs32yvJiyg892PWaTxQFkUBCBRaTT5zD25LoMhyZIbQ89h+wvU9XojMyfID/u2iybj3ml
PStuc7R0qJTtgmhLczZ6pGHutKu7wQIqzwyq08YJyezAd1aiG6XyNcpVHpTy2KvAGm3EkAPCsEbf
wquBvgj0Xkdf95hn5pmeaHeg0dLaQelp0CiTFofF6ODoppOsGoPltR2rLy1zg9S58gmveRnxwHgA
9eFD2n7e0Gi0dUBPddc+aAZkm+A5giEH0M3qDlYpZm806slPF+c6KZlokSS7jXLlLa9odvax6W7D
yTnUaA681tQQ1bRL7DmUr3FocqnlRLgBzxBij9PQOKpHpXFQlwwy0pPbLZ2kGLNrADEvkkMUM0Ye
PB2jmK6mjk/P02sLX32YEF7jiGNkAgWjXzr5Wt2Cv1lqSNwtqJ3anWovbsfnTGMEFmTmtE2F/U3h
d2jiNjkENq5WkNagZc2WkKcokvP17L0i8TOdzX0fUh5JxY/YLKNdrt5b2pR4oVFdZkWoez1vXywi
Zz0rMAY/piqfzgQRk27bHIljybxYUdwtXPCHSren7URgyq5brLdwGcKrSG3a3cjuyVjMup3NPj8X
afNWPNl9ZnlLVu1HpcSRq/YvrRWQ7DnZH6OtNr4+VV7aAROoLErybrtsHOzang5dbRNO0KrUtObb
V2+6mkSee8GHekt1lpo3jj+QU/p2GZEojhgnMqboWAlwdAU/o55CGPZiz0ZUocY95Tum+WwxcSGA
adqoV8ScZpeO3RFjiuqNo8ukIUOISGoMvYLqZJRq84gSOnJh/XXlL+pvWkg6tHo1Y7IYi3dEcchv
1PLQmIO06XRnNPBnteqjS4FvzG3YgsKatl2xxmTROxeNS6IQBWVSilF+izeixeZvlmg3TZQ2lxiF
m+pY6Brw/21wHCIxrtSbRhnu8/5kDyAKXS5wWyjFZJEGLr8UPW5vdB9dCKF+bUxICJOAroXI9jFo
Skge8DFNyHF05RUkslSW03A6I0gU0IddiBj833WwCoePECmfjIR2qxqEh6FRxaEf9QMCuvgE9Hlr
FvaFWnntYWho9C7zS628sWc+ozkcWsho1PAMBKNh0h96MR601O8FFSs1MxxPqAdgZPMTUuRHS8Tv
kyzcw6wKvRwXxz7rrxGKWRul47RixikjENIryW8F1jjPkHdVxX2EAvCUpG2HUTtz/bCpyUPcpBbA
WRh1DcTmcU8il9gGuRTx40K8StIbS0M9VGON38ZqQcxdoWwnY5AJ0AmHZfgSwHI+ovt6wY+Ecnjs
runzO+d+wrnaFTem6qh+l2Hi1MZOP1iTq7xPUZPtkHaDwcIkhE6TZlQF/MKsER4BLtvmCYZ1M0yf
zMxWfD3Cp6BXEfo7l+3Tz7M/i0TZuxSXd6pKsTh2Qt0vgvYihzhZOG4tour2BZongG6thX6GfI8w
zMjTlcnOlXJZTKKAOe2nyrDTuhI3zRjeBZbrXJW91GLa7I8KzDsIkqpnoUdA5OrcKozki8mGG/fu
hPTCYGm7B5NziJLoMQMpl0w76IckYlanCvjR0VF/6QGO8tgGrzuHIf7LFGFM0Sc3GgYyJuFsWl3b
F22GFMCuCk/h10hM7KI0S3+E0tH+4QgA+8Zk0amNJ1DeBInaqBS3SKhIPIxKsnNBUR2WChq4EZTs
wWK4NHay1cFyewoldU9pVXHRetwzrjUcQRJK7eF4Fy32awGddhuT3EXnnjPe2rPt6uRFKxqECUF2
chg/LWENSiU06DAaHVaAPNsGriN8s3Hs3aAYP8L+RCRBcN+y0TfhbW4hdw3m0NkAK/xFSnq60dHr
AdHot7RwT5ypIKO5r/QSj00WRdfAxN90pUlOs+YzQUaOldWvDURIVDzdL3yNaFPY0BvOq+hL5HQ0
0sdLpEQDp5z4ocHdD3UsvxUDkKlYzWXQeowGBXFTg0yxNjG0jfgPUUr4dmJ+C10FI4wgr3dEoTL0
HvG/uAJmnDZ5i4hTK9Rr9oKzcPIbNXbuijG9hOpdOPYX1ZuyusA0C/e06a6KjNOJaryGevY0mvwM
lkYrlKJ9koVP5jJY+8Iah/1Q3FXMPGsTK01hVvSBoCuEqbNLCByC/0ow41xYb5AvwVlD9Eq0Fg1N
9B0+V+n1BlxQt46vAqy0iJRdPGclVhJBPd+6bdth22M52TQJfjFj1qrdbeWUwndq675w1G9pIT3U
ESpivMQ/siI8jDF13G4yv1tLpN4ZJJWjXu3b0L1D5YkcitkQcqS9QM5YmcNLkzCwcIABo3U6Tnn4
XvTsXkpKNzWPMN0xxaHMvdErkAlkVpKO3uQexLGfY2280mJLN5xEpm1CV58cXRYPgquspK4FVpUf
UbEPrqPgqx/SwsMqkmwqs3zvcmfalpZUQyfRqx2b76JYddoUtnSBRhgOaxI+VvnyI1qq1Af13O96
6rVoRbUDGj3YtMtNWfK7RqG2DZk2bGNzeuuKnIA/ZybBsqOMMN1Bg99qYfGd1hNCmb1TV6xVOcy4
NjqZ9mmCTN4GA2KPpLkeHDwMAFQh3aWGDRcR1AAAl3ijpuVbQY0G/OndPBZviolzGNeCNw8z3N65
ManEhY9OkhNLLYdcOtmbG+JMQuynzE4zOfddTCT+seuc7DrcGwQTFqN5Ee6g7rNaKXcuUM3asgDW
h/HOTWmHFipW8DKN/aZdnktC2TeDxRRoIlw+6ypoDs68wSYsrgY7PcQitbbG6JL83SAWAm3gem0T
AC+YbubxlylWGiCdRjwaBmkjdeLT83nu+9DwUF/ck5X0hKVQ7J2IKXzSXzRsuCgQT6ZQx+Nbmi7B
xrUIMAJQDC3XudKnEZ2gbpLVbdQvhHVl+9y0f+Kf+wlPl/GXpbubKiLFPmoJ/YlARuyy4Lp0jfFm
zil1KC5yQUjTt3HkxEfDORqV4xycMGUY4RBLz4C3OzffiEBRPcgXmpc55XLbLwYEE9jodu3MiNrp
t9dV9HgQavlWwcEla/2II/U2hl7u06ybtnkjp+y2uS8pdaAzA/7MdTJgfA0NxDbCm1EIL63oyuSN
dR/3xi8dDAPgRnq/pLCCHypikr8Syapkp021j4hBE+6T1K/sxtwltQ2PgUnpDnbqtFz6UGwIyXZO
MT3jQOGrz8m0H3v7OQ3wtKZ6Pnj9Qo8vFUjUCVmB/XMqlwaVcz7GNBKBGQKTRIMqNubiNDhJssiz
rfxVMef7DiUcV9pa9U23eaUYbh2tFsTKzkj17z2VGc/Ul/jYIf4a5/qKHpjraQ1prfiZMs2AF69h
x4x6jK89F0UlvHRhdT20A1xfpWFgbdIlEVV91h3z0CdBuQlxXcwTJOiRqPYNnRP2w/p2gP2LbiH3
HBTfW5T5EE/PpGQNJ6Nd8Mjgtcx1ja2vK4jHIJd6Ye4yecEwHsAygsPQP7dB62vdKH8KZjiBaV3b
LZVAbPk3Vg5XYyFLEvL1LRKwKzPvLriNofzO/YXthOA9uNEjQ99ZnfM8T63pgeTCvzHepZXxVOPr
5yhBklko6V2moSSIqtn0M1+LJev8DbUR6A07G7w0qfelRXM+E/t5Gu/iJHAOlRJBnK9twCqJ5QHE
zZNT6+znVN+pYOCPva2POwHnZmM15rHWhuS674vrrIWsJM8WVTUzmxMBsnuq/BE+Qv2FPneyDUY6
q+gErqdCojSiVDCUDh20QvqPikxDdONg8/Fw3FQNo+TFxAhO8O3E6uyoukL66xxymrwkgrhPA7Xr
Z4sQ8tMkbVVYIwpK6z9Edt+TS09JPnT2RJ3dxXoV+3Njgz3m4uBV4c+86sdzHfbjBp1WT4qEp9og
DZwK4jjhwjEk2gLN2FTkWPvjw4SvSLEwyVFNpITVHRzq5KCyM2ubMiY2csPEN0GTrUduH6DsxbAv
wCZDKgY0NzB0ucExd0kxeyAqys1jMI0PejLc4uxwtsGsJNvMVR5sN2w9S4Wcm7bHEh+pu/SMjjrc
HfSpo/nKKaFcDkg9uLTq5yWz8FC3KFLmttGYQesmw3xKpCFUlz3TSrQp4a9AHchDKMiAaIAfiKJH
Om8z3ADVcar7BVMmNK79wLWQjjfq2NrtwPejokzaVj+1EZMe/O7aVT40R3oNtCmgh3qhrQjE+rt6
Th4IHSy4hHd3kx0jrpId+7a3qMVhy9/wWQfbwWdEzgXAoBPZBAX6k5lBcOEAH2eH0uhk2zqAg9A1
Z9+ODcIoxopLYJUgfjeD7eBCPu+5WgJDUjekIv60VZ3spDF8jZMDSm6sq5GR7KLefEPSyvkDobAG
F2sDp+B9DokscLKecbANsAI2mEu9eRu2WKDmMuGKlcGaWaBHgfffzMsIrsGC2Fsontaj/ag6Vd+Z
nPqxpL6GAHxxTzlPAECJKLRRqON4BZPVM3lWC7Le+qrehy2sTY1mdhbTPFIhZC/1m6BkrbVPTYaY
3ejb8rLEysxP9JLOEbPZRvloKFJo6iTOrVbXPjMSG6u5Q0LjnZJBe6f6fuqKqaIMOJNClRo/3SV8
mtuOZjpAA9pJuD+Jen4vqzbfRWrytNTXYdKFlyYqShC4+CcXxuZ+0TwVuPa5nlDIASW160hvMDPJ
UZ8KSPd54nj1ogb7YcwfQJb1/oRDeqOrxXMrqAEvk+4v6fKDqeBi6qpf0DSq5uxbxC9GjTvhOn8r
RobQnUoNYgJk1rsWIIDkVzoZN0M+PDTKaPu2RctD67CqcVTC7g0HX7y3wZTvlRqutQXTz1uE1WyN
OX7ImJkdNcO96xf9VNgTqfb6pVGRjNP/qxjJM1eNnygageQx1CeqomS7GR0mfQ5S6pGE4uDIKCDU
jV0YXwG/ST+WAdwdbgYsVThmkP+BfY6zDHcWtPU+MvaTshxw7fWE44JeI1wh911aqnvVHgG+G0+j
FZrsoS2zsmj5tYyi9TsFPWftqNv6exAOexGN9w42lD6cfphLP+3BiZwap34JprD38Re7YIJc6QN1
f+U9hPaqNt8g5mnAy+AEtRledJonN+wWnY+p0AAtjOM7zsOIiBiujs4M/JnGLF6gjwxSduNUD2JQ
412MjmbTVxql6PQbZMKHMcN3SDxmTs3efq5J+9glgNo2uebbasgcePnQjFLzp7q5iqQ4DLXWQH2V
0ORALXzymZLzHPUbzM3MdMbypmIX4bgmLyKDTkz1GNe/EJUfVRrIfQ3FmSaz1amxAJEBendAga9u
1Dw4hfZ8FA0K6lL1ktD4YSr2Q5P1N5mC8h2J/jua+GKjzQ5iM7G1k669UJ70lLDNDkp+P7QfSQ2S
oxbiLYeGVmFm8bQYn7jAZH+0ph+MMZN726LbaELyWeDV9QPGaTY3k/LRHyJiGE2TSVtMXkNIFQyx
6NDKrihZIzAtLAPUuY1vq25bKi/Fre7SeCbsirjlZuSjccaunMG5dkWpHUwcEvtMFT/SkCgWrcl+
dOSDHKK6DzzbtGgy9gGNK4aXuBiJCZ6UHr4BJzRP6XCIAndBrINgHl/GBVBlA0+O8aE2OvvKCfcc
QBtN+uoQv5ONjfnOiY34kGYxu0Y9P85kHW3p12e7Gd9mF9fJyRgSD2oRPajSqfdRzycmZwcOeqHF
Z0O5tAnYd7XJ0Wm257mgeEjse7m3KR2fxED1pRXPZTBCiClM+g9Wcx0zfDUz2uO9Ymw7ZbxVYs0+
cMRQNejSb25Pdsc4Ng1OtK73sA/u6kQbESm63b7U3NsuU18tEziaFpW7YQBQJCxkr+68yVo5PUqc
aVOoPdS2YZ+rxTszq8uiHnVcvjdj7V6j6AsoCypvXUUtbKBSsJ8BgG1F1l5AAsB/dpPan01r2JUR
CDOzuB6KH/FcwfsZj3rLdbMV7tYeep3LifE9tiDIROU9aTqEfasUyRXGswF0nEoBt6qg+dzW5lxs
FaoMinLnCKzeBvNQrSUPNYU+M0HoUFXogGW0LxS3YIcaGdRn4hIb1oNtN3iUun7fzFnjVcNCqEqc
qYcecbQ7na2AcufQm6UnKu1b4cxXprT9VJM9HONsAhNTF15lUHo0QZioakU1mhildop9ERffllR/
pzelb6DwlPMEjdMomYfGVKFHqNGx+tFEbnjHufmXHQUUUchX8JNEH3YZEyW/0Y4xIda3cV6eS0wR
qcT6FX14agMlP2pL2hx0MdzS+W/p4hCYlCT4bdTAopCTUagealz7YeFe1Gl4jmo22tKlbGCiX3xE
fRaV9Ah5PjUInZ1aV9VtBHTxuLSUVGflLbDbHVKq4cWerT0MgvE2xlO+NaBd7sjwmLc4omIwCHa/
Lx1426OCL4v2QL/nKk75s53ebfYEGhKHTo0G9o8WvQNK6K2ln01BCEI4l4+97BOtacJr8K+5pgx+
PV7vNf8KHF+XWf/EWZMKvx6v977+bl0mpou9XcwYjpRcA977GNnxkmQ7xdHvf1vN57v+l6uED0Hc
0dxC6lw/2vo+XA1pQn+9+edf2klx1ZX4l2n4MqcMgsOQOkRErG/09fk+11N02hlDi7v7bbVN018x
Z4r3f655ffy54PpNWsd8j8Zg8NdVR5SeiH2QG/LzD1syFb823PpclBfR1i4CArDkq19bFPlasY8B
q+EQeMTERrHBpVYZJ9VbpjeKF6lW6SGuAQDbw7YdMoWZy8AVc9J1ZpJwAjtd07x8YFLMmPnbtSUs
1XMm3QWXkuwtlVClEMwLI7b+MeMMl3RYaLXwO1N+jL4lLnIusaOfWDOn+ZyYdJf2vd6hAe/Bvs2S
qlXgAOjrwyzQs5jJXTZ8ENynIjDJyenr02tVlS2TGfX9rNgFiJWzVsxXQ518ly2MZsZfnABQq8Ty
nraYxnp8xKNu7F20JBuGGLa5UwrlWuQAdbJF4/qUwKlo4c1sKVAgzA1uVcEJNbFRCAgzZq+Hmuss
6Fc5YIvFvSH0hpor/tulNBHquaemjnKiCw2AXNYer1SygWxymeJl2FoW7twq16/GLv9YGjZvSYtL
VLYfqrAiXNE+doVOIk5Ku8aWwAiRTUcubAdFgv07LICRNb8LannzqLyg01G2oT6dkeZsBTXbzeCo
UFrjZl+lLSGGkdiZ7fyKLIeZQ7cLHECurpLsjKkN/HhsaJkb1VOeWT/KUUzeUM8/RjvvmCAanLgB
Rm6SkGughomAuICXKNQfyozhbcWZzBsGcqHK516lCjotOCc1X9dVfNhKbB4ImQp84MHuxmlooENG
AKIGjawGy+hp6VUQxJrXzFQGDFHgxuk4myLMDze9rWnHbiSRYlH6l3rUJWopfRgDxhUWETA0e16X
TN9QSLNpRzUfsxf22cfMRQ2fX+7sugLgRGwhWW50LzbM+5oSZz01QJFsuvL5UlxzGvPdCfGC2SnK
NslJP7dq96QuwbeqDUx6ZEvpT631NJLuMjlIvgslq3fdvONV2kykJ2zcvrzpFvepXQgFT7v3fIoh
YNG1NKL+lQhByyefyEDLQ8bdqnmyKvi1v6kP/5L4/Q1cLgV7v6tlaRfpphCGYwiGSuj6eP03tWkU
GHMW9xSn5pmmSz4o7okoKV1GCt1mKuqO2AgezKoWvpIXMC66KIBgR1U4/3/sncdy5EqWbf/lzVEG
LQZv8IDQgiIpkxMYk5mE1nCor+/lyFvNW7fqVVnPewJDBCOCIQCH+zlr7y0qSF/j2LX6nh4KXggR
wl8Mfrx7c5qxKXGK24wDoXK6B4aC6D+88X/io+Ubh4vWaa1ahk3d/x/f+JKULcZDNVec0c2Oim2B
a1DO8yeHzpmAht10KTFvJPRhmxEneFZ71X96D//iy6P+YRuaRCHBtf/yHpIGv7wpLjCFEf18W+f6
MUPQfWTmR0DY4iiHCvf7XcjqQGmYMgj1ZN8ucVl///c/ovFXZJjvAlRUBgPoqqvZ9l+82rOKxLQ2
c6KjqEMcKl3y1URPe15lEBy79HVYompf5fbjKg3Hd2c6JBRbhto81sgEroPXNxcm9H5buuOVrJaY
61XOFZ34xC3Rq0THuYZ2DZ3oHGIy6fZjd62VTsewhn54q9CTLvMQHVaivdvuMBwm/Igzr3KweWGT
yE2fL6///mPr//z1O3jtY73taEhk/skGXmCeGfdDHB1tTcfus6urbepl81aLyAq0dNwvlvYyNCTH
zWQKWnp9LIgHv0lzXEub6VIWyDEKdTQPmlUMx1Ca0OJZgl6kDod9vsT6QejjgwgrY7e+8//Fox/n
Gsj5HRFcCYVAz/6j/zPmrHnWvw3I+H9t9l52790/P+fvZLQH/myZ/NQePLPGKfdFRpt/szXbs23d
dCzCMDy4/xLPi/j//h/D/httWg1TGo9+Nx7hPOvvgLRBdIbGo13uhrjT/2eANFaE/zieahovpxqq
xTXGskyU5P84LCE3080ar5KjlePnZ4BxUhTu0I5bz7npJEehUz4bbZMA8J0DRLUWt6lyO7LcLWTh
O7JnENzieydL4rZc/leyTI5B/BMpH9dKFtANqgxbzADsU5zkGwyChTpP21SW3VNZgB+E8xLJkjyX
6m1MjR5ln3vqqdrTS1+um9hNp51SgDjm2mztALOzbULFv6byT9cqlI0ApkU0kQsquD0dRyoIBm4q
lfOZDYb90CVjwCRoo5Puc5vTZchlu6GUjYdatiDSSbX2BZM8fpYpsFVb3TpzfGeWnn7MVaqqxdux
padBwp19dmWbQ8iGx0Dno5AtkFQ2QzLZFunuY9kkUWS7hPotdEaVeQysWLJk6TGpUi6alhIko1cH
lZ5Ot1Z162lutaPBk249FZpIJ67BN4twCiJR/Srp4ISyldO01as3kw1R4E9+Hhc0P4tFyBqTQ0wI
Qv9GG7rxWIlT7YWo/9vu2g2Nb+upscfI4Xks9IeCkLVNSY/Jk82mSbad5oIGlC1bUcv4GdKZ6ulQ
5Sk5eI2aESM8xPj6DLUdtEVxyERinu0RW7JG9W4dz+xgrHGXEjoTMVN7CWVrrJdNspBuGSj4rpXt
s5A+WiEbaqZsrVX02FC57Fx6bqAcp6EySEWRYB/G7JQ31hadbNapZWMTmIBLCYX1x9oqKWi3WGEn
MvaOmdFhoe9X0f9DIH90AG5gmPD4A/a+CVkw+12vEvFCpsJx9robPWogsTLko0CEm0V6xCkHTzYf
u3SPPwo+GuVHSm9S0KPse4AOWpZCNi9Ta3qT6G+Q46s5FpTmClUjpCs6zrL12dMDVVtLIL4bsm3v
aT+VJnkiwTn0aipIbnVy8oLPpTnv5pR+N11i22x6Vazlq3dHtl8xvi2J/aXmALCEKydd2kK2a23Z
uCV4FC1sttVlS9eRzd2JLi+Tyl+LbPvqsgFs0AkesfnqSfbNc0R3S89EVpbwR7rHg2wjZ7jCIkbE
d2p+TQ39gOXSfqbvPMoGdC9b0WRGkVfxy5It6o5eNbQdOSl0r1O62Jhq0c7OAYkWT7/vRgSl8WBs
n6vUxS6Jd+0LFxdENR8DZoJ3reyVU0iVrXNFNtGbLD0Psq2O1qnahASQy4a7abqMHzUGDrrxZqZW
SroG1uWVZ2Nw0wYObgCbVrbwCaPDQeQbyvphb8sm/yCS55jpAj7O1K44oWM9f67hAir4gBhOAJ9Z
H/0jy9ntWIEuqN8qmAINtiDljOtdF0xPv2FBT2ybNWBMLIGECTLBkIiCTp1AcZXjkDv3pNQxqcB3
vRHpYTIbQbyH5usLTWikhx+oAVN/hoVoJBTB7PQRYnDYRPASkQQnihKNSQEI52tDRpGyHD8VA5NN
5tffLYleLNrWkCiGC5PRSTjDhNIIvzcrszFBb5hQHIbEORIJdmi99Yk0AmYxn8Jz9A3fwpwg2EZ5
MHXAUAfgANF2kaYm1tE5pw4ASSVREmxlqcdDl6A/wCoB3GSCJ8qkFwDXAA5zCaVUK54CpzICQU4T
QAcn5XisI9ayY2hcUxfLnQLDlo3BAWoM0zXSe+rNEobRJRaDDZsmlxysZAegGSLxJr+AoxlxCNqQ
owE+6vwwk2trtT+pTtGRI/EUV7sSRBEop5V4Dr8aEsp8V8DtGBLgmTPqzpB+7abAjefg0o/WOpVF
d9meYk4V6BpcZdpJSS4EW2BbloXUIqFG8p+V5IeiEU07QJGe0K1HyKJuvEzHHFRyRzUAkiJJJAGS
pEs2qZOUEhGVgWqBbinXWVJMRpLkAUKYIKo1G9U6Tk2s5XIUExwZYFAFOBROrTQhJCHlSlZqktRU
Dz7FfBxSQxJVVBoTKtOkSvRN8RxapcrFDOAu7iiihSMmJhh2+YrktLAJJX0HckunX/s+abl+ILCX
S6wkvDxQrwHkixx194Ks6WaSNNgEFqZIPmwSr0pfwiS4qszrIbp1ZckkVWZJvizJblvJmzEYMChL
Bg2Lyb1FlHzQ2Yx46JnaKduns+TJ2wm9AxS2S5ICPRD87gdKJalVQI/Cr/k0pOtdMrtYhxG4Ium4
UXJyoyTm9Ch7r5PxCUZ1eV7cA2JFdyOMBIo02w5AdzjrSeKe76eXRJ49EIgoaAROzW05LDkd9VNk
AEWawHw2UF8k6b6QyidTfzJL6gS2ZiRKQqPzasdPsBy7CEQwARXEIYnQw3q4tGnCWxURvyy9W7pR
MIYxwy5NgHw/EF9lY1kZcAUatmPzTHRzBVAKq1hLarFeCAnCJ4ZeJj2ebCYFA8dXSToqDCR+JmVU
yYBwWOnbq930gCXhfD8XUKYNzb52Go9LotEsp8gyVV4mbQSpI3IiVyCXmmQvQyDMRNKYHVhmD55Z
S05zTBp8Jjf0Oc9l6ABy1uanZxCXoM2Uk+PuKW7aUw36qcraEp7AcEuSCxUAorokRbVzJ7nRQhKk
oVSMSqYU0pIMC77QBNyU5f8vr38pJIXaWhUBsYCpcQ99M+XUXEkg39JjurNuBV5Mm0xr3rDYI1R6
hKGRtCtGbLjrtfXi9wVZCCJL9joH3BiKlrHFpHcIN5sD0A6SpJ1Bau2VrX3FN/FtrswCDYJ7VzF7
O+fFDI07mdHZyrw32nX1rpHMLpfGR6RiVMnlVZuYtgbIT/VOKV+gI6lfR/K/BiDwIongGDSYXpA0
LXwkgDDeqcUvvcEpPwUmxv/pGAIXA4xXm67mSlpK8pgqWuKjgkwPjrrgp+3d6zqMipUzE0zM+WVO
DKDcjoZEKblmVRLOgAITEx2yXKNeP+LuxuEhtDAIYzfbrDC5By69SG46lQQ1IRtHVzLV1bIwZ6IU
emQWKKheHSeDXz2bsXjEh5WaI3i2N8Bp15LYJrmo2IDa6puIkpjwSLIojHrAySF+zyXznQF/I0a6
4bo0bR3JhUcOhHgiWXFEOC86afaLeBymwQvCblSvubMNY0pwg+TNTcBz7A9qwhOINnBpzq1zrgxM
fZa8uivJdWSSnZLWcO++ZlHsJurhUhtOKnswVDpVfCWXWErZY3pQmimYL0HJq5KXD6WEimwlydEb
ktvJG/UbaDVZAC26dGByS9L38EQbMivoCvZHoRkvxL7MRy3FbBFSK9+i9GYqgc25MjTOZsTz7pD3
1h6pFY5okv4vpA6AvJj8aCMNyJbXXCoFBqkZ0KV6ALPtNw05gZC6AmDqH8kitvoQ0gxM3XI/kW+F
29N0nonPCSS+CyIzfGpd5PgR+Q5bx2BQnkfH3ppNLKdtJtNNppqhOX0fqCPejJ8YG7/Psb1rKuNa
6AQNJDmms7EwXokyOogMawEz7U+4jmJWOLk7pojuqam8gLSwroVL70Y89nRtRLsiIHNwWf3mEPe7
gWVPd4ZTnaxuesyGmtCwmhhzqzeBESYXTArdUdACVKAlyL51FcO7paQPizOQMdP3M7n2TMFxcnlP
VPW2ZLIir4ZR5nhBkntYddgYa5VH56frRFtLFRpRzSXnSbvJ3JHGZT6cq+LnAsYEN107PlW5MytX
lbCWI25RxK4Sh5BU3QdzpTdmeuWEjV5VmWJLFt7GylRn286CJvQ0bJCKaX6lR6Hf2xXJKuTN+7rd
bDEkqHYc1mGBZ7zKsmUDjXGJEI+nmrCvlDSwUhjDj8UekW1xzRFOiUgoRWWE4ifvXbCIkMxyY5fF
g7OD1yqCGS2Bj3/frWliO7gMLkMclj9ZpZwzTsBja+i3wBlWAI3w4sYxnuJD+lZ0eNGkSn01iMTA
8MwefMsqB2RwI3S2792LOb0qsSeOk4MGJ3JHDOvGJDDaBcNh4zMH9MEGDFc37erGZCMP3oBKp8Is
MVNvo26nJk6/N8PuUtpQqXhmuVuito9Aixc8cY5KRkfEbYznyMHnpxFjtbclYMI1dGEVBol8tvVb
yj5cClX9ZJR0tqIWA/uZoOvIUj5IsFF7prJlN5jbLitI5+VA3plhSOGrI5dD+ZGOILPUAoD6Ksnl
G8xJWOwQaU9U0U5Xo5MJQh4TAhyf3LwyfYJYBwBcDjFd+mfHTMSAwDJEZw1JDSWFWLNw4aiM/BOX
CJnYBgsUe3uadVOANdb3xNRfNDXsHzDF+aaWxDKl9SGnQAhH8ORQB/WzJMQwmSV7ObM2ab6ZtQT8
6Hsz8Ic23tUzqEf9rmV6HCBu83Z2xywrxVEvNYUZ5FX26DnDxUs81MHCfFQ8dHt1SzYd6JZQH9PU
8AHB4L9FW+0oFJ6xNoNLLQDjPLd5Jm6KyIi5r7dRYv1QOusJ4Tc/O4gYLDMWey3XPaZRhKFZMbje
OKZU9cn73TWZTR3fPmUZukyZ/4EFh7kzMm0Mhup7Tyc5qBJ12Onj25jE1bliKEhK192nsf7gTlOQ
05F4NIv9AD+0TXCJYIpwp3aus8HYmGtetpmsPtvCYUHVpx9lFL+kLk0d6ubXhRgGn+vlpH16SvsW
kVXj9urObJdm71J58XWaInph4AeuCYSd9hwoFudwjF2mxnv0hU4HYom4orhcoqLurszexn7OLzr1
SYQq6Y2jjj9F+amPnrepRrTmqhBBiBQ7sEbZjQc0mmwTx3zUUhscanaljR8qqorB76obB9tz0t9Q
qOPgfCK5kYwPTfEV4V7VZNqyelO2haJzhrrutxybebDoJCh6VpVuo7I8ncV4mIW9qfDE7U1rYUyl
RtVBHDiu+qiPjXN0jeWlcHaVkoVIGRhcqlC7UsvXDz0zHjvFCmgYyUhvIzdEPFjf4PKTcUFl3WTk
5VWzFOBsFxK+nYB0Bu+pNTjT7P7Zbly03Lb+MVakFtjgFXC1eFUwcxC4mV5x39xaenRFdPU4qAxR
iUfVYhCcm0X6MMWkTZeYLiKwyqOHnI4la7H52jeUhvp6RrClqvq3ckle6Ud337S4oKtdju+LtacK
Xh8dw3i1jSlAyNg/JEv8uJAxyi/KAJZgRtKv3nCC3/r37no7LX7S8cZaGYewQ6Ms27rtuezIjWa7
ezI3zf16CxQcJz2t7Pc40d7pmD3PhaMew7j0TvgOKDt0Q7cDUWqcJOLYFaZ2DLWCjzC79JXX3RE1
HxkTzLq0hJEsE4d1MUk539vl0UQSkN0N9/FIRlEzfpYGNgyxZrfbSI/vOkd/Fl0bbSBWSnQKTB0G
NGQ9I/LHqNzZsSV+jHl9bHAa94fOKs8de4EqQK+KHJ2CkeBvXwiamEpDlmcftR8oaXFmWChYWHB5
IHlbvulyqxU0jDU9u5Wnq08WwrxVHlQnNlHAjXdG6FyVEdsn1rNik0T1Ue3RBODayZJOPRhdP38L
lQoapduuAcKK1XwwFKEiN+yr6RanbMzf7HG8qSJl3FQK3EYWAeqcsWB4wp2dOCc6KX4Vhz656ZCj
boFaW18gKN7oWuGMIAaVI8Tt/NnVv+WeS7SRQ/piTWij2p+aNMXuOV2WPVDyJazBrWwlM/dtrXkb
J3dvst7+7tX6a+0V35oaPIIJ4ofANxg6+JxUhQrFoIk9wZ6w6QONRCOXWUo15lxAnRy06p3w6HjP
A+GolaNRnw19vdRoejbdjSODEq28fFiULVOy+8FSsn3Vy7hvZ3gt8JxwDIS1Y1HgRT+KY47E1m+M
XUsLPltN9cjiCPdRnp0pJ9yYhn6ZZwW0Dz8d5OhGj5FFLEBdpX/jf28MaexoyIes95Ew19G8m0qY
yBAp7VQMGMcrH3WREwC0RLcdh9J+vYWe+6kr3B/JQNWkgVVDsIIiZT051iQBU3VplHTSglHYJyJA
jFN/Uqe2xvxwpCpD/rMxNa+GdMkcF48mPXPI+jTky7zpTJuRSr4tZcIcLsFDPVkcbaEQwn39MKP6
dMbY3SeRsY+G7K0yl/s2ZcrvWi5AoNygdkRf9HVb44dSUzs+rm9x3czlBK77+3zWkUU3xrFiZdQb
qYfJAnl+uHXSOcIiECrU2bUE2kYdOVtBIos5rDabIwD2ejIaDhUtnewvU5pBri+pRdHfX13+byOD
4EI6VIhzwz/JlbLYr5/YcgT4wPo9rLfL2MN+UJ+/WYb44Q36WcSUT8aOX9cS7T6MmwSBhSD5Z1pM
plOsx5A98Y5YjEXjyfRghpOs3yvS6XF9p+sost6sWoMICinCbeWotr71Fnav4WrFJUZ0GHQDRduD
eaDf0h9Kuneuw/ALR8a0URf3AGcmZikpcN+0qppXTbbieeUOzu8bnYryNMzmIcbsiTgwCZEUnlcf
yM+gLEUAA5kOyt6wu3aEB1HPahKauNXC7w0TXUWvzcaTGmEt2LcOBpTLTDP9S/u9RC1rGXAKBg6Q
WkdxupOlGEFF1/FgowlTA4qLc038Y/17SM5iHR/hsrvp5/UnrCn5Nx6z0SxuTmHKZt1bN+sRpybK
50IQBLoldNRUVigwwz4cfp8q6/kiN7o9M2DWDgEOHYapAnocAboc7D2eDC7SIY1OUsGRb4RB2ZWI
AYXBRC/ZmniZ1HMTs8KwfhWR0E+omW9cKgU7YkoIC5Ibw2krIFpOeQdS/4QsweWYNyYnSL2WulGI
iygeNhTS8ZjumKqzuCI8PA9hBtPkjENfTfAZq571ZFw3azDIuhcn+J72+J4qbZnBtHlJTdosGSDr
BtVudfoQtuAqu+aYrIkmwn5Sy7Q/rr/3qo5f9xaqOa6ufCiDxVLQTn40ozdfWOrheWD2nW9FaUv6
9vKEXsaBaCtuZ8WVMg82TRLvhKIDP3Txs2qxpJvc+Y+/aa2yt1LbPTpTZV1yjBTBNlQofRZMOOKa
F9ul0pUDwqwPQFLXnXUbCkP+TSvGC2Liz9HsGTMaBcdnYjzVbMBUbowG4m2LVvK5HgoTQkvxHDMO
5FR2h45qqIY9MQNUaMXXxqIGYU3C246Z/FQVIQX58EBtgQpuyyRJl29aJfxhUytQOAUTjWs8sSwF
9BgCxVx+eDP629QQl57YnKErD3gxXBEoU74otfIazp+V0OKLTX4UMkDmHbD+2TFpYdsjW92lPavn
cSTUFdpf164Mmfp1aIWDHzsNBTPLL3HWEH2BoivQB3BullgEIijfm4jAQBQchNIUSK9LtL6knBJg
NVn35LGiBZyKt3qm2mOp+atoMBCyag4G0NOPpC3uCjBWwt2GdC8a5tjqJXFx345twiVomZ8F3tQ+
qfakS2ldyvIkBiMmT0DGLxvF+WvjTLrtI9HQNmV40QfHBkTw7incqpU/zE1+xkUvqMTSMweJUPwl
XOows9lYs66f3E7RmQqxZ6b6FkcD+6CqeXE2Fjf/vXFcipyexeRMOL+m2Uk2sQUk5VXY/c0Rhtl4
ZRLsxl4jN+ve1x9iPJJOU1jqAfbFebD+QcUYEc0ftsdfj1tfZX2wqSXPHfX1XaMq9omwY/ukVymC
13UXQByFnRlvcgV7S3QD671fm3YkO3q9CaZCadLC61MbDKZok3Mq+x6FA9YoG4M6+SkKVfc0kfe7
ww4dr4V5QzYGow0H59iokT+0/Q+KKyYvoGVBMe69MYzP9cwZg9/TlksBvwvDY2QQfsmFU7qFkLzN
sFkoIJdNPtrSMms8azM63HScQHeZTJJ4hwydcY38cbhfRgHoNO3DihGK2N1L0ue/qK6gYOxfjarh
9HL7nai6xwRHcsq03suYuWGQG6iOOKsot4obHGt/5jUun5OTx4Ex4hwYoe/vSJuQNcyTkeVv2nhN
55E6BpW0wSZwW9Hzj0lFC2HIuO22+/Acibz38FXGY+q9mjOF8cRCPNCb8xOXbIhYr9eDeaTSVbUP
jkvjy7WRbGEwuu0Lp/Arc9/EyWOs5gsCKRccC2h1qoqXvMPWxtCpPBqCi6xxiqzY8rsOFq+3KLeV
6Z3bxRgexLLDFj8OxRtxoS7j2q0xKxWWUsVtpSvqpi7Cp7CXJ3u1RVuyZRysj1oJ+OQ1TBaWONBS
lMStU9Y30MOoePE2CMPh5Op5f5ZlWTnrB6T/JBic5pdzsJv0zsCFfKM7XEqXvP/BlWHcuTrA/HSi
j383VUjs0vi1IRzT9/LHnsYpBxZnDG70Y4mIOIz9MMmgViuOAEbKvedNOABHE9oVrFYWXmygulhO
Ld8RaSEQM1SMycRut2pnnh0GRQSBlk4Sz1LPN0Wm09h/7PqkxblAv1sYADmDw23LAjfQG6xL1AWz
zjD83mPhkWIbWzXFcXInvp/kvaYT4BQ4pZTNTV7RzVHuFITlIX0S28vvyZbspS9vH4LTaR7EnXOM
J+/n4JQ3Dd5DmBYn74Ab20lsRU1qrU3suUsASNYZW6/CPQVi6YzzCDaryJfgF0exoRqxEe6w1yj5
Ee3rmx5uIKZ+oRBYsVRVr3CvezEy/TTULV2IC9YUpj7d5J+KPhySjl/Vaj+mmjyRMicxIMK4KHpu
be1Bs/Fosn62xk1W4NJD/e9hGimu0UA+NoDp51mxsRcF1PKXASKWs107r3vrRhgRUVTwSrzT9K1e
NKyNHCaXmbnEOyCEF90Cs09x06LSH8d01mO/kEMAPYeGc1yoe7dL7wFZPZfZ2zR77UktOe3t1kPZ
sN7uOgeZTcWseyS31c8mITXLdJKxNmENx8iLuZbxPWba4ef9zEjJXM2Q60xqFfyYeLS0p1Zu9BjA
GjFhytnZEZmLsYxAEJYYenMivqg9aR7r2MQuXQoKrMPXjeM4912xtLt6tcZZvb9n1yBvrZtwnlHR
v60csVxxQH5iSOfM+5hsRnACDDdIhmDiI/843aZdkf+2oNfkEmZaZ2goVvugoNQcFE0KepKUeF1w
rsDIE7JqQt46+AT7mUbyhmKr/PDSpRzKIRhKshEYgj2UetaoUwdDJTdOCF6Swh5PkdwULHlO6psh
59v9ojy4JZ+kVOQlb31QiyvhIbbLIJamPJ0MPWOxhlBg3Z3Qhh+ndqtJr/vOjV6I9uLjFEnLbBG9
+B/O+IKvJjCRnLIucgx47YjJni4KSvFyhmp0c8NVo2I983W71KyjOkb93utHur1f/x5RanuisUen
m7FF5YBA0u0GdhPa/mrLvt637q0bRUcJwKnP/MibTkxVnMPkkC+eL98N0k1ZuZbP1qAlZ64FGiU4
ikxV6dCkQwGChFK8ql1CSXiQzUKmvzhEixOlQIHSx1iwUIdr7WyNq5HcYAlDIrUy7QGc1dO6sWIy
/xALH/r1E3aLTDhnykMlINUxNFUoY2kpoqbaeMqx0EellE8YAzsV4opWZZwWg8IBwFybtRfLjcSO
tl3HiMoud+Yd1vVj7z38L6y3OqL+B1jPMAFs16/qt+urdEv9By/Tp/49/jOp98cT/kD1NNX7mwp2
57qqLUO/TEi4P0xMaVr9DeJLhwZU6U+rJoalf6B6pg6Pp0Ow2qrHoK+Z8HV/R/UcaXMq2TrNsRyM
RK3/kZcpwZz/iOphaQwOqBom0eam7tl/RZ+rhtikCoOBq60pMW1mWUbAQbU+/WnXXtfstA+b0+/d
vz7AzPdG4RPaOuJKDxjiLGj9LZdIvKrHwYWxyh5ppVfWyOQJS7+5SfY4kd/FjjYeWuFeWmSSJ4LX
XGa9y+dUKcldSfx6oM0zF+gpS3dVq9hyiQFiPkUOnRF93qdOdFMs6MXGOP1OEsZrzHzDz8MxOdQm
S/aMi79eCPpUQGUB4DApOg0OLKSKqvRmRxwv1k9CoE6JiY/81IpWucvDumsWrPbO7lKR2xeytouV
2v7jCYmMQ/n9VfzpZdZn/elbWh+13qlSJMUVTNsDCg5AgHIo1DLaQK/rbijGfIeR2eM6Rq53rZtM
LrBVuf7+V/fBPf39WvGny4aJ/wbkjnzm+qT16V831/u+/g3iL15jvf1Pu//+v3+9wXUvSmqL8LJ2
QnNAXUt1WWOve4O8ue59/aHLqIJ93Vz3IkumyKy7X0/5epn1KetNyhTILVCYBf/qwZplL1Su5T/9
0yv+vnd9uhU5/J91F/P6YWni32/2L+/p6/+tr/WXf7XexCS98xXdpJ/z35+nnlijIg/j88Whqwdl
DUJZz7KsU67bZJ0o0J+QLrTMGfCuK0920ZzyqCVpUt71+4Gl/MPXQ36/xvro3w+Sf/66+ac/Z13M
fxOUXcjCkrvro/7ycuvN//+f138xfr3LSFZmYkJPCB7Mka+nUguWyTe7PrJZhWQerOCm7TUA2fV2
JYtj64PWh683F7zoThg3yKeud3y9EnlSTGPW27l8+XXv65lYZoC5fD3HVZD3CyageIYpt0ZNwFqP
2xEH89euCCG5Co3p2vp3PA6yTW151A+ViMIaRv4bGGFzMyoK7hDmPeZEFusX5pOhnF6WCUYgBJbu
nF6ZD0tC13FNoXFlENHvXW1tXvBtZr4qC5DWurveG/fO2ZRy2fXWulmfuD7u6+afXnK9c/3z+sCv
5633hTrNMaJ+Y4q11ANAOqofVBRAJ8MW84rKYKRAKGNbDghB3r991YKNjgBrxMZyaLflICczC4IK
bJxZGBO90Uumk+mE9qEENc7m5mYxm8fKyucNNV6muF4xFSfburQF6ZyxTJhx5ede9742632ljbtr
BSlEIYbvY2kNxP3MVBnYW+PFTBuAXOy+D3HbUMuOx4mVEBsYWKT0i/aYFNO41hPVE+bIj55t3XeE
wQVrd4klGBDWSIrBerOge2r2fAp9EFhgExZ+wv2MRV/ialVA313Q1KU+vVYCnbbx9pEndsiGx6Mm
ni1jeDdcoe1IGmzOSSnqM+7MsIweeXmFaoS7SVseQtLy7FqoB7L0KBeD6VCBpQy77nU0pfBzgKOU
Y7SbtHhM26jt1hrp2grralkoXXe/7kwGFtKgGLu1pLhuvmq+X/chusPAtzDxbJFV5vVsgr+GKtaO
HmFVBRo2VSUZiIS0XtnbLTanCgVDOs4F1pqAjXQ3EJWVrUDUPYy/D0RD/nJfh9+6t97X5JjCOAOR
2WTdnxWm33tXngX1bPCZ1/XV1+11r9HFxD/D4O/gGjlE7jCdshosmcot5GdZoj1P1tuxy5+mJuRX
GTEJKU2HIkUXimaDPxMeHO6oENu7IOP+vduzwBOdfoyXBeEQkVERRgKk4qi4oUQZdmm0E7NKc39v
GkGiMGsGW6Tg/W3nnjpjoR3ulqgG1lXYtBjdxonIm97E05bmJypjRPJDctDme6oh84Na+kZ87B6m
NzcmwgfHCJ+V1fKMWu4T2XNkbJqCWh88VpD9TEhGukuGfR29CvKCpk2r0k1+3X4Y9Q1Mg9kdCNpT
4+0w6cEWv0KKP1sLG4PZOZTSfeAmUu+0GQeTnyJ8Hwr50mkbINoGAcinTf88xmAVWzV+L4wLRFCZ
s7g5C/eQk3MEm0DafPUaYzq6/NL1LUZzSGVPyYjZHmkOgUriKlEoGLLgwTKaT7bsbhwN4zxEL84v
uz7O1hMBMJVAHX1o02tlP8fGvsFMl2BUHREoKeSXMsZy4lirB7fFVnRLlAVeqwsRyaIn/Gbf8XXq
CqYNpPPwtpKr1gTCOyoURZdA+ZzoF+JzAsL/2hKRstAEoMd4S/umKLHroBJ1mbFjw5RevBRKh2fE
Xd3/tId9e3LPTrZpiAMa9lYCkBc4E7KqI1BPgGmUKU49+VbZN8pKABqhehOxwoIALQK8fIz3MVrI
9NyzHKuJSs4uRYeEG++Fm9gjF41MPLx/HhODUrpf3M0RrDpz1D212f5TzwP1tX12FaqQB+OTcpLG
fO1Wu0r7vfwQWls7Rh7iVx6qqGB4Ts8ThfJbjOm1p/6abEBuoj5AoID8LuuB+I+Tsa/jI2HbVvur
d/CiOEfVldKNlhyqcGcvF1f/kS7MIxkmSWLBO9m7BxQmLslt96jBW+cuE+c0OQ0L5wWiPujSNPsE
mDW7a8RxdMZTg+9bakIQPfDZKH9/lvRQrA1jGPnzCBCBObEn2tr8gMN+qc/WJ+esaeG2RvbXptE3
Lj38z6q9L7MjRQpDlV8Y35PSpIguTxydlOUa9yiJioLuQgC7xIv1b5U4Y/6VTFS2doQlKrQwvaBM
EfhtSy+At3fcs9ofiMhRL/U3iz6v+ehRz1APFIy7Y9EfwnYzdTunOufLlj5H218cRCDg2HASME5Y
e+PCuJ3epqe49dODBu1k3ff6cUQ8MgwXq8dre4c9CuwZ1JGVHwS1neVs0/X/lb7ZCm8V+6kOenQz
6t/GAt/sHXCHsjGV72p5TZzb5BV7IGPZ2wMcAzPwoPjuYYHNqRDtC+2ubjF5Sb4tdLgWbAc4a9v0
qCY46mCEae6AEp2Zcg4uqGc92gyWjwEB1vrsU+SfsQ6Tdiqk9P7oyQKN0ANpj8K9pU1Ov6NAmAtT
/rPG++gJ23dra9wgdaB4SfxW5fkhDHq4lQqM79kIhAc27WO5URd7lkXVK0lcBJZjdmXYG5U2B+Fk
CuxP4BFFf9BuOJidq3djnIt9eai6rdLvuI5jYgXS4NMNiWDCqfZKL1vfqLAyeGLhZEADn8WrBV2I
+UC+7Q/im/4zNLZZe+CtOYtfh6YPG9DWe95T2AEDXXTDhy3CGPipfunwi0tIjjvncFBbgqMqnVQ/
4OPAYyjWxsswXujyxD9EcoPXmBBH5T3n52roBMzKvktuMHZvqWwjT34qX4prc4pvoa62/QLXifzX
1zEXMm7jcCPw36YMhU85Spah2RuQydNFMa8t6oUGJuIJBr3BJlI5U2UdYh/XoOKeVrJmHhSVPpg/
54f+znuBjvE+qmfnnJuH6WBu24cyBoo+RvfLmRg1ZBTTi0ennYZauRnBy+FDOJdB1V9VA0pgmyAI
xuqxy7nWETQfeDDNCx0xH1V+fKmVR3RZYnk0lxMetyOL0u7dUy99y4UhILLLIC/WRCntW+kuaoN5
gep9eBTx47ycXNfye+Tv6em/2Duv5cbVrbs+EU4hh1uAYI4SJbX6BiWp1cg54+k9AG3/are3Xf7v
XecUNklRbIoEvrDWnGO2CQyhTdY++tHvfnzt1DlYEehT8ELFzu5Is/AvHfGjInfEtdLh3dok5oM4
oY3dxt5RH7YdI0u4L0DslW99cZSEQx1v+IRipkKy0EsbS0WGFS5AmIe60564jWrzl/nGu7wEP/Bo
8erxgQ1NoFAAs5GEBncIGJseqxRSGGRaiCehvaAS3CQrpXRLXHPvkmHnm6DaoIO5izjHHFpIjmAT
zeZwqX9o6J9einGlX6F17NSbQm7ZGgfOYbwi6lF+elsQAuBQDZx+tuHG9OZ+FQwHz/49ovv2aJx7
PGc2dKqZ/PYyWCugEVZt+0/q1fxVbP2Tf/qsXoj60s5RY6N4J/V6pp1wxnJHcAWnsbWHeoXhbwsw
yMZ/41D2XWsPH/Zn4bYf9Vpf7QLRlq/KmVT268igwALgSYXG79vZS/QCkUkCIP+iPXTgqw07VWl2
u96duHP+GyQnnorEtO52OrzxDQkD3pVc8k6GC7M2o01DCInnAFhEROcPDnhnllD5qunWfu/uEs64
AAG9k/+sN8UlpBWAxgjy1gPbJaA03oRWcz264R6/gENLE9tBpSLFPk/01Z1UWr1bNlyuLT1F8uSk
l53arvqfHuLp4+j64KHt+ix8iM9Yxjs0628+l0G6z2/aNr2JT/4+PlkRU4KNLtYjqw0c71O+wVae
bsKb+YqpnZ9JL2nskj8xvRu8a7J60ZyBptiRSOETc8GyzeGx0KZ8fgNQqzW2wcf+InKFUSZi9/Qk
3WXM2I/yc33OVtm6uxJUj0ziGh90R8FjYa9b4nX40BztqBzrc3fFz7T5KWC9OU7H8qwg7XP8LQmU
RytwT1ze6cTFxl3UXNW98Zgz7PXEAmHMHnkGmYs2O52jtg5em52GrvCN5Mu9t/9Zv2G8OdPGyG1z
w+rjSPX3CIKGuB0+x9gR3GRl2alNs+eENtDmKav8lKyttexE12anm05xj8/FXfgRPgyr9i26W3Z0
N2zxd/ncu8VOs4sV/dDm1X8BgK2trLsSMcQzBKw4kgVXraQ1s8YLIxmnDp8wdjQ0XSwQ8WRA4UYZ
dZ0eqqMZOMUuPgtbbWUctXuxgn3nZBvrSgjk2nildi00KxSFlTO9kuboYC9xGKHgfmCKeRWULc08
JpfXlL9q429YlOySA6fDc3Rvjv3v+GxuumP5RiJcTuXrh/j7R3oOH0bX+x28Zr/SrcgnwRijHbRD
e7IEZ8psxs/HlsA6Z93+FJ/CGyJ71E2cVlxUoX0XPzPIGSRMOOOThHbWvlvv7U8amaobH8pbujXf
1KfqdTwzEDJAqm/Va/QBE+cc+avhMT7EB/mJ5MBreVOfYld0+FA38omjM62wlNrvReww+qxrB+0o
fY8jPUUn3wc/5pNuK7wMkMbIY2dP29jlTzTc7QmHAA8OdnqTttmFKXFffnKu5k9kuuymQ7Sun6aD
zxjTvOSxm5+YneLP5bxvXqILzRX+P3AVrYZDyvcVrbB5NvoeHQxAIzBg5JRxPYefSKmbF37GxRS2
6AgOBAOFfDSgSpmw+JhA3DNnvE/v0SPy3igGkYJ+cS2J4IA3mmg3MPOfhHfcFhLDqLYedng7uVqu
+t7fDruBL2Q8D7+qV6SR6PWAT9nZvWdJ/oHOFNXBs3CZ1tLa385xppG0rYGiP/fKj3gj7vxduEM4
S2Mfcp6r7IWTcgI54xoP6efI0q6G1/wrHp2SJiNmYWu4xi9winVrHdzGB3FjXKZjO97iU3VgSaEN
MdeK+Jo7OL223vUzvKHXpBGHC0yaVj1L5X10CW/Ty7AMgMso4c1B0LSw7PoJsiw+E5u/XHtv+UXC
UuB6MX4wDb73J52B4LnZZathJ7FVe2sumHDf08SFQtI/WLFjvnGreg1+aMfugsGVdz2R2+3UDzTP
WjB7pd09Gi/iU3WBlx8T1HWb1wc/pffyJ28RMVGorcrPbjxOL0yI3fvE14jMJZsHYwY2lgj9qWZY
QvRpw5kZ96P73m1Z4dGEfFDO5gqsNGNF4PhudWEsZZr8iRIGWU79lNCCtpNLf+Jzjbfg81zh0GLA
usj7gCuUJZAj/RR3SWXrR8s1cYrbasGDhQtgYksO5ErfWBeSYc/5tmlW2t1/odu4GqlX0S3m4vW3
78GKxt9mCJjThpt+7GwCK5zowvseSldikBQdWFp2+lIy47wbv6bXpne0X9KrdjGZu6O1dc5eioO+
aw4BgPgHOXLBGGIlZ0qTrywHqcNw0j4NW4Xhudr1TrUSDtIjYJoNK1ReeXPFpvHAmqL/NOe/3t/j
+Ngg3fmkfUVs2LZ2SkfaRuvoMbzFN+2QrfuHdSU70uwu4modhJX81HFl3rhmvWdqi3yB6icmoCx0
QRi/jW/FtbrHD+m5OWaMgsaHdQnuxqN0qYgx3Xl78Cxn8ya6ZLa+vtPEfRgOHZezsp3/hxIh6O2w
cvRn+S25CpqLdqJPtmWNRNIRfswaOHwdLKEcIbR/mMGJmUZ8rr3jrAB5QCC6hxawAcNc7Ngv3KK1
dGaZyVkrQyiwkzXjdN7vhju+h501rbJoLUM3Nz5FjNqmf4v1kW9xalbGvbkjgvfpYdtjxRWbP1gv
vIl3f8MCH7sAorG52tqxsNJlTEN2wv5oKbsJcyEy70lEXw5fj9WYwk2UQ0vRaRG2LregvNLTmdsC
X9UoU2rXeR/d2IVQi13CW5bDUon6vrvc8rFtISVTVGepQi3vB5HgHgpxQRSO9Bj3EzEexMeVXl/s
lKIHdlkbO6mf0z/CQy387CjmkDRBWGPnlp0cbsGf+XuTq3p++6FAUAJcPuROPjbDMthUic8GeD6w
ddERH+0Wsd4iUl1u1fA5t5NCQsaso63RmbDymdW1FIBQ1y4344bEuGnu4utJne+yAF9QaFLBNJ98
EyDmhDWE6CIc4FMJTC5T2PBOM39wVMprpVIbDHUqDguSENR9tw8Iq8bAEr9LjU71BaZSFLCiLgaf
BtUwzIvy1Bni5DQW4PmW90lVi46AGIkGQXMh+FavCDfDlJ9lRWHALYULhdpt5VcJAyfvSfExM2j5
y9AhSmrjMXUWvWJjzO2R5WaLtwrzB1r9P0S/S113KfkaS7OuL8tD6vnpBld+SZubwzj374AQ/XN3
eawQ2nBbYRz2sxEjTjvLHppSq/bdfFjuLgeU6cQo9OzAljrocigEoZTd5SYp0remTbv1Upf9qtXK
Ey1puQw5EhaApLlIEIrMao9hrgwvuo/lFlltCAPmx/7t7vK85dfiJU+etKufuEoodNefsVh/ioMJ
fMtgAIhbLlWReaaR0Lg3qOis6gw/nb9rEYaMJBTiTVCGTZRP59SDV+RHK7lVGIlUquLF3LUZajp7
yy3EXYcpA7cZTcM1F/VMIqyGKmNKRnl3kJT20paVRG6CXu4nuSj3JVV1JNj6syGb7e7r3vIDC2wP
HgBq9n88uPze1/3lZgdEITMKZH7UXDUGfLlCaIsBgfpxrWkBvbHl9vLwcsjoVe6T+fB99/unZe1R
ce0I0PivZyw//HoVpa3QEH7/SO+zm9kazTovjTmCG5h7N4raKQT8je6zHnHZU9n0BlXn40Uojncu
3wtqJ7uWNIBH0AhAttTd98+WWz4RyERKTPwNyy8oelkTJDK/wHIoZYEvTa2xauUFmRDLk5ZfonqN
mFVa2ojz09HS8cyvl/p+9Ov+8gvLry4vGhmzhn25+f16X89cHvz+9e/f+Xr5v59OSma2rqru8a9f
Wf7B3sDX3lfUtL9f5vt5f7+zP+7/6zv7/qeJFk3IS4/oPM+f2/KSf7z7P/66r5vLb3rfn/Ef/9LX
zeUJX3+g1bLPxPkHT23+/pZ38n/8TJZ/2aghFHw9+49/+fvv/OuPWV72f3sH3//E9JM47CfadK/1
3M/I5sF/mnXyy+Gvx/66+29PoQdAXeuvl5GWptX305db389ZXjYvdXZg38/5/vG/Pfb3P7O8xF8v
+/UcREAPDf229cKIREZJA9aPxnxT1tE/jM55vl1+uvAlv5mTxtLh/MZK/sPSnJ/+dXN5/hwrghi6
/QJc/vUSy93l8P0yX0+ZP+2vd/Nv//R/62WWd/z9Ly2v9/3YMHfB/r/26P9FeyTjlv2/ksIu1aef
Z3+qj/75lf+pPpL0/6i6bmFlN/W/1Eey+h9N1zTdEEHliQggvtVH+n9knZ+hC5JlQ1Osb/WRKv0H
GADkMcXUQe0hT/rvqI/AE84gsD/Ai6KmKrwFtLQo5DVTlOf89z/Ai3HdTjHWe9Q+3k9zbq5mc5tV
T6bBqftxO9Lw8vKW/lTp7SeLMjmEvydzCH/5IvsS6NDsreeG5vfBnBcSXqQcB10jSWRQrosEczlU
SnxoShqb0WIh+1IkNoWxlgbhlMzWlOWQG21kTyAyVk1euVZXlbD1pNxtAqVnh6frG31gCweY3FjX
cUdFp07jbat0B09RP6JE8K4lSZDrRrGeM5O5CKAWwXbGVbdwi/bjtS1L9jxmuvMa9SwNUINQh5+0
Nq52Wae8E3RF8NQkHHy1J7VL6DEbLePcMuIsV/Zya7nydHl4LiAhrMpcvyhdVmw07DVxJ8YHtBYZ
K3YwS4P3IQaKvh8Sc3TzWTa4qDlVc5DsviPwsfLadSb12qGYD1Y3KHuFGFOE64fS88VVpZKp5PPX
CNFem3vqynxYYqaWu8stthj3IW5ivjK+g8xn0dcYbGhL38ccT2LZ1I4FGwK8Ef817oOy07fjpNrN
wvld/jiRf41wzSJxO9KIXWQL916JjsSJJYdxlNvVmNOnlGE97s020FatKF9CYm8lQV0vuldJoK8n
kuW0SkmoSCmJdxSo0fOj9JBoNiLdDVnA+3BcN5k2i0ZIDyMAqdVlkCdGdQBsIq+MGCJC6pugcnwD
EH4n7RQLScM8XS0f/V/fxPe3k4exit6h/a2o2UYsRo/eFa0kyaQaXDVZu18Ow6BWrplrn6KRj6y9
+3rv69iHQOtWe32+GJZb34dBCGpctLm3UcHVKfzz++Ww/EF/3V1EytWEX6KSkZV/adfiWbb2dZNg
gytAHeBDkvyqzo6oad5HLbe+70rzY5OBysEE+rR80/lsE1xufR+Wk2G5O41QMCWNVutyRS4Xo7GI
ZoLZRLg8uJwdfaT9UNJQQbrKzLR8dN+H78eUAPdwjGRongX9OfAUwyRTqjLLn6T5sPwkmciWwSwF
IGPe4S7KteUwzG615Tr/EiHXGF+osge05GdvZaVE815xMYh+30/itT42N7Wu+8ldpDgBOpnJrZI3
P6a13HQ5lTvBpGQY40dTTGnaa/NhubscWL/RwPQLAVDOaySlW0nyNkWXxVsf8TNs5zy3LdmkDT3M
FhWT1Ti7g2zMNgTsHIhOfTHzwW1zWpdG2Ap7U1Huozml676R0RotbwqbB2uz/b8Jhr5FHou+w6pz
iRxGcSPN269xvjplr5Y3aRSemCBWMK2kHWj0/KCnNAEEUfBdQcmnfaByEAVh3FtlTwNOHX6EaWWx
X0ecr05PfLIxqQIqlj0wDR1R3BabZy74tRdoP4q68Q+Vod7NiKyK5T2X87e94BQHXU5BEHAtLT/o
wigtIfhgMh37UpfOUh/dISdMXNFiTUftVltgIfJepSXT1Wc2Ze9NBVBaEQhhEbtj6FcUzJjpHFn2
foWWlJCgXkjrMgXX4lWPQKugSsbts4gNwDKBYsmZ9UZsq0aIanqz6C5UyT5Myd4mOmedlTyjDJut
P+WEDfYAmOsxORWmkW3MYXgd+mklDfGrr+bWThkiOhSpOdHumVaJPJ8Kw3DBVJA5eDBevVHyAGak
FODbdg4Y8Nc5mn1waWjYwi6saeZY7Fv9gv7jSH5qJneXOMiOSTGlDBEdUQaw6dl9p5qPn452mCgX
0yHUhNUQq1gHGhkFxvBoBgh/yK+j4IDk1e6jVnbHlvlNM4dtqfWHpbpRmDmquSGoD7jWnwcIO84Y
CdUKWc2vWFERGpjthyCSDz4VkuEqJkXPoa4np+zwngiBi5roKZzm4MlovBBo0OyoEHXrcI5UKRIQ
BDq0KEWJlINRa+kui83GhpThQ5N1sjQF6ezFm5poNTuS1Ya+aH4QKktBaF/CfxjqclO3AHiU2mtc
LWzBFPWXnFRYTCyQFBWV6MYq9ByT6FWn06Cwtgp0hCQywWgghKP7pShrRWkVx0zjT1Kp6ZZZ471N
xktS6f09wS/uToqwbnIFIzAaIayo9IV01FKWJIMOizxIUQUvOtbJtZmwAvHFDwc5i4XzMAb8sv8r
GBP9bCZCsiq9ot1kHuXQoiHty4iktZSrP/OIUJt+EvaZMpWItRr/Cq3qoDSmuJ5w9gpCJZxbHS2y
35u1Q/2E3AotHh77iBBZTW3BLqUwqhCpncxCK1YpzBVmEZH8Ex1k1wQozQ6VFphbgJ/DNJUXqv0k
fuWWWBBmJu9ykIGiGJLWEbSY6SGHBYZwaumhSWM54ggxmaIHLqAuC15rMDl0cyAidUUp7YQMU4JC
xKgc68KJN/PLUGl9drKElENxanX6JWXK1Ui9W1YYpzjhMyXR6Wdj1a8mjApvsE59jjHL4LqN5RI9
Q+SfeyUwt3JibFlcEhgHT2MVBAGtL6891qmkPU2GRzZCDitA84WdnhVP8RjtWk3Yt9UgrXVVaIF/
UUyNohKeUY8VSw2eifX6SGCSurXogxoQNeFMN7pNcyCco841KaWTE/Qi6Le5S96O7ZWkJcHtgJew
Mug//ExFNZ144D8JIHKaXaBLL30tyqtCUF8HnYnGwHOnD09NmEyrQVB/x5Wh3bLqXo20+S1QVYbf
xLuKwi64dPKRANLwdiNvW4OUJ/SMHK2CSp8gD1c5th55o9dwjsSshb48RfhAoVGDxNA/o1H5MRW+
TONMPCrAzFxV7CpUPLQlAvXcSqwtuzl0r0lpa1epKJxSD26smYQHUSl/FzlTRNWJmM4SmkqRJCBu
I1lySuXSrSrjHbLlJRIIKcRxeArJb0XfFegULqVj0w5nhcQAp83imwz6qRITOmpdc6dprNRgbhFh
HgKddreR0jvQ8mHXxx1RSlI9caqE9J7NXkMz5s/pfqXklgU+u26ocUpO7Yr+dU4bSddpRWDzlbYz
7VCJW+EE4PxN034qY+gdcO5mtkZ9XhC56mHaA0eN4yulZssWVWRWEivvrH7v2jhZG5PwNmUEFLcZ
ZP2QlfikhqskwNxpWC+BiU+txdO2n1R8y0HfbsnmOQgDYd7glVEUCOUvnDnNjg8iIQP2UtCctgqh
uk5mapOkFAD+PSU6eNWpYDoSkI0TmkljIx9IXkt8a98NcxpVQY2cGfswSr3L8NSemUux57VEn5Ut
RtOQhgZ90RZjg9PrEhwoMcy3BrleYyJ26DDy9eLQD3pI/l88iOX+4tP/NvD3NX2sUWBJNrsIlsOC
ufi+y5RIM6XOngcVnWOXZgBQUzC3Yh8hHpwXUcuhn9dGf93N20Ejxo6cD9Z7GLsk0rHGR0WpRLuL
oJNUfR0ejNYwVwWQ5y+Nb9H5CbukmFaNDrEhUP2nIUuelFwc14JVo3OMKSGVUlGt2yT48CX0pOF8
IJjgn0M0DKyATZZBW2wIkECRYBsq7XC5DlEkzlCDpTifzBV6SeviTRiEx0ql6krd+i32hdFV5HQX
9h0awvnhSoKpaeBmTNGM4twd8WFNI4UUDqGo0TZT0vn0wi8GD/vXmEy1a2Zqy2pwdjJ04h/F7++q
uOxDBGJbd1p0xd/i4nQuj1u6pdlLzV+Z19NghUbRXe5bCUD6ODXmUv//gupYMBjRvCpffiLN0mpv
rc4r+z5uCF1ZyvWMXWgmRRaGbb9JBorXYy0evFCVHqFsPXtJ3G2ZRRDrDCJyl648TeT03VWfJrJC
3nGac3LnknCJjPBXGyjIfjBmH8a6zddmgfLVa6LhbM4HL2g+CdtL1olmjHsBK7YrVeyPpqC1+lXS
ScIm8CDMZCyfJP0j9MfChStPKyI0NEebT5EgBHs/9qlOOPK4JVuOeI9Af8P3ox3LztsnQeifM6tg
awpByo4FWma63tfrupLfBrZcRl/nD/j80+JRQFGSCtWL1ET+XTcFw24KOrPsxjG14ml86jw93usy
sWZq93uEvn9qqPyjSy3QoMz7RVGRVVfVEK1gVq9As/nVpddR/Q1i3m6qSDtw5pmMqwyZeoiBgE78
pK9CXfORCQbkE1njbUgg/ev5mS9ihm5r0VWVPhXE4me1hBY7KXQ4Cn2lZPh1e6Z4u5wIEEprA82P
RZe3LMLxEtGIWkvk23exRG4U7aJb2kLClYfy1AG6OWmcMLbWC41TlDJyWmNwRXFKDwL4BlyVxGlm
anW2xrA+tznCSVhmzOdDGJ1qPTDXYl99aiNFA8v3Nmj7yqk5NQiht8OoXuvQzA8wiEFBwZhx05q3
rgFKVC2GYN/Cx8j63ilqcTowKuxq8k/uozEhXU1keafn9a9SxhcdyfTohN5bC12gYnMOIDqGHVe5
NF57y/hhmOo1aAdpN84o4l7TbtEA/M0k56yy/J9CNirXZiy7c0b3KjMy4aQhtN9YrforbKZkk6sI
gkb2WDcFhUg4asMqZdWyYflw7qQsOWRax3rOdDKxyd3RQK/QKz3qq5iRKuLiclpFKi+p4+tGSKB9
c9TGVj1HsoAgMR636pB+NIqiu6OFlhb+e3SWTdKUQLYPt7j0s23HJN1zYNc8kgIr74lZ890uQ6I1
VSSqVMmP0YzYnuR8r4kGExRyGAqF3iPRuo7oDvIX2RAuDU6uotsAx0UqVPJuQlbwGcPMpp6Qhoox
UkpAuLkbs2GVKToAtYheQFF7qylujrpdAB67qcRVl1Rptrxs5hLjWTLLZ5yZlbHJcqipfG/YbYf4
Ioe1G4Qe7WlvUNwxVfeGVN9iceiPVWb0x+UWWxTYD0JEGrpeZZuEHTVy6ahg3+MDEB6tLbs+QIR+
shqTB1CXKFk9Eca2RQ1IyImCYjKaARPdWs1DJD9RSVi6TkZghCgo6jtXJFQT+KK1V6EcPtKTCx4k
UB8vZaxh3c0/EjMRN/G8xxH86NJal6HpxZModU/B4IlQ/F7bhusrz7G5dKl4JggZFWyGajqr3iUR
5pGqV806s0QjcOR0IrQeJS0GENZkvZRc6sRPL2YRxCS0vvfinBbfKNUOM45/LyZ/Dx/b3JUVL5FE
+a9eOiYd8gQ/CxDKVQjuZhvWWVS1TdSNqACrsgGt17wZiaQciX6bHKut1FUkaXyrCSBSah3tVsuF
X21BbmKrkqIpZvpzXOXdVlOjx7ahCSkFGrF8qnRfBtp6qh98jbqG4Gv9WYpStvdjvBkMbyL0snLE
PB33qphwIrQBmiFTuqphT7qBJq+VvE6vgSKeqRG91p5U7TNzuBmmJZ3CnDOw8VpEweTwaA3hfyOh
d6zTYgGx61CsDcN6YqBJdtIo79gCfxSAs0+jb2E50AlkxDVkbHaTlZVuZBQmXD55L5sBCHoTHH9K
F5NvNpQ4Y35gsYZCjO40BNNygZwobSIiEVZUjXU7TzGuCDrRcVaArruQqwtcq/ZhrqYO26SNjI9G
71E96i7XVL0NdQC4fR7O53C+8bN3tRfJjyu7rZ8H0n6Q3lli9Ns4GxEIaIQwREG2m3QTJUhbl+ss
hhUohJisy3xrJcZnxLL9SWV135bsIkkm16Hx7YMiJf8qG9+QCmiEVnMp6d040H0sQ6YV2XuKT6ml
7aJQT85dnCM1h6FGhy/GxdI3Hr1lQjxN2fpdT8DIMh1lbmUGIShJ0K6+ADjOy1lgt1J2LxGGjtMo
AJ/Ch6ENMnFKqa66QxjWDiyFxplmn9TStC/7Sln3lXxelmJig8w605CJQRl5bhJTJ4Yxl/aWpjyV
jNNq02YIE1sIq8Wst2gBZjKVHcmR849aPwDxGynGsFhvGurWmmeCnZ600yRrEkUfYRWHU7oh6elj
qAiMTsfuwWjkZwDbzYF8rjksutkHiYy4Z6pmGFOxM7XIu+NwH1ZB/6b2U3DocdHiagRBKMYgjroJ
+JJvqSfA3yzqZZM1Z1CtRAlDlmEdMjGvTlJ9LrrcYOHrdWvN7MZHXzE2cR31W0pRqi3D2XTzGv00
ZJrgnGisvQ11itcW29cyRLEtASdti/R3JUZ+ZJtW/6ZVxUMYF6mrAWW2Q91rbHPw7tNITEBIbqUd
q1FwsgwIu5j+MNJMnisaQgBBmXcShha7VvmRndTvDgTWERgz2wzoNljj5N/AVSibyAqOgswVR9jF
fpyqzBnkhioNhY6WRCmk2yHGnFZYW1XlE8ZgZk+VKA6XVvEuuvrWRFH7AumAmW1Cz9WY9YcZJ8BO
GSXPpEhRico0pE/1uFZEtbuVM8ZbIC6YEUYFgBaDRFeLiiJnLT1kTHQ+ORRHvwtexsRijVgCReoF
DoaXo/cQ0W53KnIl5hnxxOaI+XBIcjeQA8RIbSIcfYIp7Qif2zbFeV1IKpWu+YRVyPiKVYLJ9WI4
qRZeAlAuP8TSrI6IhIKDwbsfBAPklp7Kq46y2TaZvLfULxDacyGGnckgq1nDg1D22EwE/zHysm1f
a5xjGf0PCXSrDUgq32g4uUKrQYKc9uoqYWvrpiLhsg0TjRt41UDLQvXxbnfKtreyjsyRGJKP0gsr
r1HkUzj/KzWVWzTfExNpzmLeVEY7TqOO6rom3QHBA7QfyKo1adawfShhJUTEPGSWi41UdcwOfloQ
skKNy/xs+uchqbRDFVcQhAle3jVxcpMEDFVWzxcAZ0db9T6uga61mADYYmMHENpdKKtOAPXuRGFi
06uWsO1KuT4ofUZIO0xEYoyHiFaQQRCbnn/IGosiqTObjSdo3lm3KEkkpeRvWRWtld7nE5kA9ocT
zEZV7pAJ56RJw7ivVtQgu5XRC8oqIPd7s3zQUkBSgiSNZ6GENa944sEgAhRwhdExExGVsMZtaZIj
koIANqqbJMpOD8hxi++dUtdPQbVKB07WXUwicqF8uEmRbwGpkps5XucVNKHEKEsCAqoPKoppO8mE
YpoUSOv4B2DwaaOlk3L00tTalGOKySVGUDpaxtYCaUk9MqNzomTHUGdx4VFeXalDFR1ylPCSUIDx
H+Al7GKjEHeaSNMpjy7MyTCBGi856alKUnqcnxuxAVSNZqoYQjaGmv/gUds8ZcCJw/5HmIX90Yyb
wtY9DAeqifA2MSw2abnwoEWRQdooB7PqSMERKiKwFTW9aEURr9UezS3UMewnKX6rsDeMkwzM5cSf
bbahQGKs/kpyrrXz5nuNEb0OnA8HNvUdBXzGgl7RIcQKgHpaMT+jp3oo/KHCsIWAcGTP6hrx4Bby
2D9k82EgvAVo5AOQQ2qiQ1RdSvW5MKz2oGo50s6oko+C0aBdLHONWlRUHqZQinbg/XsscNJVDoTh
UYSYZuOfRkiPq3EDO0K2E744B16XQehahMFQVNeFRsOyI01kE5qsXS3GLoeQ3mgfp9NlqLl+83x4
V7sy3Mp8qWf4Oo6QjuHJ8lsTr5+EhDFqP/pBU2/QzFcWU/Jj52GxSMSz4OfSmT3vbiJf/QhRAW8Z
7jZsemqu1XPwULKuCkPECNJeKBCWh94PR+rbKmL+jGWjRuE2Ga32hLuwFBQmA7am6BrjVQZXa1ek
DMJpIjQnC+tVRMXpajacREpXxSwzj22VlSfyFVHp9vIqKZR7r8mHoirNDWk04Q4ib4r0rKF5Ulrx
JR67y2RgFEwoB9YxZCDVysNdmsI6D8HD9moe2Khb7FoitIkGpmWPDJ7OkNLiaWTyfqUcMLim5x3j
h8V13em/w6j6BLBZbqzMfA9GY9/XXXrOmwRAalQDCfXK1gXUdq6UnDQWSwHMS3HaLugPb8ZhANed
MNVHbJsgnilzwY10glAo4HRDSw1kv31OterYEq60Uwz6zdNoFJsxhcJNHk5w0JLmQTTbAh401Jph
YJlemO298CzzSAH37kvMJYmX0euF3enqrbEzUJjXZbHTR03Zsefm5GjZvY2oSVKN2q40lRXzWool
pjRvzUB5qtfiwBYEQV2NNaYBXNIDpZz6U/GH/JCVc+Cmlm9DzIeKyCRTt/VLpuev4pg3jjf2b23L
ytYcInf5O1qz1DbKZLz0QcYJHPrJtpfaJ+zBrQu6SqDtdpm8Zx00GMK6cmIIxDETWHRuDRpPeyjX
9yI+SKo4/FA15p2+UtO1oLVfPb6l2/dX3+/7MdLd70GZZWuquRR707mWRJRPSzM3d1uPIkweqM5k
dvh/5kqZYLUJIwFQ8wWpIWVi6iTGrEFY7kfYq2la+TuKh+J+tMhlVXTQiFIfsHxX8TJHjYUpTCVJ
yRT9m99aODcCAN9L83gR0LCGQvhaYRYGG35oxBTDr9lSliVDqrpEFVIFn9YxucBUysSZq+/5eD6/
2EJyhnNYwXJIIkG/Xw5BEp29BqaZQKlmX48kWagDJ3dKF+vgxRU7ZU2+cbGQB6CXz9rUy+xZwqAA
mgIYOEpApdL0T1eiZVLG0KWiOIxcIUYQj7sEKhRF6Cl3FuaSISCntCZmXnnCikgd9EkCcY/aiWxW
S2H680pgUmHgYwWNcSosf8lyWEBMyVzk+35MUORoHZNm/Fcf2lNYJcXsRrTB+4eqtNzKi2z4gix9
/8AoYHVVCp0ktoesgme66nLL/K9by91g/sByWb5PTXkOylRx0gJXLAN7QrB24O37+WBlkC4SRSCu
R61aiFQcNGav3VRhDJoxpf+DvfNYkhvZ0vS7zB53oIXZzCxCR2YymUkW5QbGIovQWuPp5/MTVUR2
Du9Y9743MHeoQEC4OOcXq898D+IOxTon8ykLqa4mg9EUgX407LGV9bPlvotw+e5dboa6NnwVefsO
AsNAhwOQAkavKVF1ksZkKxjwplbLvA82elfrn43F0o6xCppqOguM0omXMgZBiMBzPg7opJ1aMst3
hTn3d1LKVCkuc+fU9Sm+PGwkkQhK2/vYq39SJaLWygKEbHyYxtxCEZuIsCBlIte/wwGpJPqGhOzq
Nn+OPkGz0o3+Fk0T5TRZjFb1MJhGex5jRI8tBwqZKxFhkoPGMbDS7KKNLmFEgprJbD/ZOG/+t5Pk
X/8ZgJgnck3/8//8r3+jTbWv8qr99qN6iRC7HfMPQExHacq2/IDpo2tYpg/U6x95KqVchX4EUC/g
WVagvwCIGchTWeTSbQt7bR/z2U2eygUgZpiBD6jLsTzkr/4rADEu4xU+zPewdgBy5vmm5aAi/8rT
VS/iWg81oFB5Gxfod4JgnxRC2/lVuq2rlcJJuoAx301Slr3+n21zCAmrXQjdvdiuzidVWeASD0re
j/CNmIKnPhvs9dhN+XM8go5G3QUmhoA6u66DzhT5yV5Wig6OLG5SPLed2jLN0M9W4BXZaxPs2dbd
9tzqUtoWM+H7XTswHh/g4W7rX/3qC7Gef7vP7co6jYFZETCalh3lPKXRfdLTMThqeX+tPdSCOyWd
U67QAXSb3MJ+ypQ2oqyVhed2/6FOvAQ9QHUQuQpsOpGikKNlFZ1RcWf8IeVtR6nKYtvztrv62Rc/
8LvNr9ZFZeWDxXNx5MP6GtnD63YmKVlM9j29QY5XAddmCxVhIg0UZZH+KknVnEM22+CqbpsJ07u7
NegIGqhHuT3FVw/1di9F5wnPtvWABjfuia6SDWsVwwAwAeQL2493+Mfh4RSL2Jp6lauijvetUSPz
r3aUF1dKt+PklTaR/j4ZvfEo7+ki62RzYRj3jRVnZ6khdOujK9wjhyq/ue1nTvYTw8DpJBu2j0mq
t5OqCyRTPBva46R6CTsxXT4pVZRFMhnjdci/lar3WKIWckehBAcztShVlyNVWw2TFiBExGHorrwq
j9uLFPsF+nDURFcjLkpimyUOXwoZJgt0gaE28/SJOsNL8QArynqRdZcSYfMzJoP6WYhAoaIXpCJZ
v9WttrJQwii/CDFIFhJnk5Ik3IQbJFXAZJ/WpfaPkn7zIZjVQWlfboLvITgoBbWKR7BTnoo8FjcV
nkh03oUKdStayfPs0CF3Cv2WVUoNSrhYhRRFF2lq5vHqFE+43DunxtHfyN9h6MhPSBFId4RSUFGA
aAjCdF+anlm81bxo76Wpe0lt6CvH7fI9lO4OZqMz/FDvrkgciQ6/VGUh2vxSQqv1DeBv//SCSmTe
eEkK4FcUdn9al+5Z7sKWjpRf0we0r2YbIXalKLooqSjsLxTne8EacGJYvgMch9QlPuAQ2PGUOdQZ
yeY8M4Fnro23rxNgcEuq+By36zIUr4ExGJFiwn43fpM8E9Ia+wFg2kWuU57Q9qzC0wqA7i4PVxr5
LC8+1ojCnm7VXKVQMY2H9BlCDSL+ixhmGF0l14xg7cdgBpM22es1bRDql8SzbJMSU+ijaedovKgh
reSEpRTMijukqVFsE2sdqJfhh4/0G+QSJXxqgRxA3FgVpV6uKUSRrD5Jwl4bf5PF97sCymAbPWyU
PGB3MzfmVy4/gvazcydQww4+mrqCfC5qIaWt6q9o+qKG+FNWDUP0BYkll0nUwCshRgE+9rAnK1rf
DL+8A+KoN8+YVV7mzP9U22B7tj97S35v9RkjHXKTStLt1z+8/U1gAbx1SqS17g3zqhcPGzhhwypI
qVapeHscT7PfhucEm2W4WmOCzpHSy1L/2ZO5lCNLWVE1uFx5k3kRd4Fh9mjPzTQ7vnhf5e2osi5A
ORzDvpu82e0LVvn1YNDORWwZOJtQk4VtF49NzJf3iv4mHLgIXf2956BELU+lAryE3Pn4tIEkhAR5
Q0roFUwsqTsGUUricgSWbop7iqU5qIXuFzWvTUM2KQFJ445WQBKkh52v3nlXzWMKyI77tBjhzap5
jKwLYbZ5VQ+0aXDSe1m4OVIifaUbIJ0QlbBWoCmCRpgVhllKns+sBctBlBdbuK8Tzk1eSUoLsXK0
u4qCeQ393t+CZeMMK1U5NjBtN+i/MyWeKy/4rQ68Dv2AgIl8DIzKrRWhTR7/DVOhnua6+KxshBEq
zhKrcioxFYRWVNB6TQdSC8CQbF9Cj8eMQl5uKW3VHjXpY6VPw9EnoOEtq3EniygyPjGFGFHv5mPX
FbZfFp6ium7rpFoJsFiKso9s3qqyzlIKfObi3kvNpoeG9aNOfSvK2hfnuRV9HABcpfnnKvW/tmse
mGv/LTdtYmJ81bvnynRHFGw8HPhER1ApClaiLahUBk0lQpiroSTC3gyMRJnQVitvRdlOo/I2LEiy
66ASiZUBjSVlXjB/07hKKcpKWdRqs5Q0EnF0GupN246R6vhsDYhmbUfKWqkuoq6YKWG+ukMo7lZP
hFn860xxmDYwZJ1yUgOUaCebq5tupdopVqMfWZmqklQzYS1t9d9uLmTcLHvKQbl8MbKr1OXwrXrb
/OrX0u0YBwfkcz+gsfnrgl5c5W3H2zm8hpg+OH9z3yp2Z3WT51TqoFIPlXpnpHQ8O7VOFsOvklRX
HyyP7CwlWbdVB7jKd7mDiAl72SItKkVdZEhlZ81WzF0p3tZu59l+ih5R30dK2VS2yg9sPy+lbecX
Z9zOtV2T7P3qkG0/+Fnz1Sfqq5pgQb7LAmPH31etBQgqHbzzAibfKA7AtrCdoj2GzgJGhPWEsuje
AzU023Z5VZUN/3Ydyf8MJ1lwsbKfJeOFV+e6/cpvtw+Y78K3QUjiBuz/9UcF8i/rOmmktn8vN+O3
jIBtH8eIwIWRsasnElNJA36cOygLuXkAd1CeRdCYgGTmvq/rEi2mfBgPlQzyinF8Eyv42Eaa8WTI
J/VtcVvZlghbYKJg0jGpceG2XbgWt1MK42Ij4txWSl0n3380UFacfGK+sa9N+3rSNSaygPf7fEHJ
QHP6Y9MiZe63aQRCCqskoJpwzm0iXrdIkD3b6/TemAm+Lk13GW2ktgYDKKCuePbCEhmEli4hOzOO
+f9A+NC/NPTqSMbHvgtW3b6TEmE251YiIOqdmepfYtX7dGp0cRN1T8k+7gPLRAUrjwC/IShh0v4D
AKLHmRV7nXgWQy7htkSK0i4rXa3T9qNJEhmbsXem8pPK9WjW94C67kDNLedx8J27WS0Gu6qvCVpA
EhBL1azlFjfDxBczR+Pc6qV+16vFpPAY5BkNCEjOnyLxvsUBpSTrQK71B8sgDAqGO8FkG0BO1ZFM
MzvQ7rnmkvts0s9r6/sI6Knu2FfdsSy61RmvVfVJl5Gk3AlHjavkxkhJFrIBRBuqeyNiMhIzvC3M
PMbExz+F0jZKSDkVfoywYm5FWauXySNokOC0KBkDJTrOXCPh/0aId77eWXg1cphskRKQktriYSAa
279YgJl5WZWtsi5pFJEkmJ0DUVRCsQGoBDdVdD0LzLas2zZIaVa3KpgDLBvUaF6er5S2hWhryzOX
dVLtwWsykFGHSP1WWofneF2GU3abLaitskEOlv2UmwPRWOMktKPf8bk06TJjmewJI+lGwtt2jRNc
80IynvsXO+UWWZWkP8YjU9UA7/oOAB4OVxIwDrA1YXBkkETJ3ATNMUKvexKPFc4i9fAgi6GZ9l6P
2Kenzx2dgor/y2LARZaxp+0fRn2obw14MypzuK2dKwydlOOIZuhQ+stdjsf0ZFXTHaH76c5Qi60K
TDpWifV/NktJ9pG9pVqH6KD8N5v3PxOsNQ1gWP8/J4E3Vdl/K7+9DNb+fcyvaC2OAablerZuGCaA
EBwD/onWwvTFEsDwyF8Tf1Vx119mAsRx8S7Hi8v1HcfGSPlXtNa2/2W5thN4lkn0wuVt/69Ea03L
4AL+I53XxeZARZIh85q+7Su67ws6b71WmOWES/zWJZoAOs3a6VlVXiD1wpXT9OtaVpj45tZ9Mfjp
ET/tr37n93fW7BrIO8V7p4nvB71E82pFmgN/WB+OUF73zhfT79+BhEn3KBRj+j6ChTM0RC77oAQp
5n3snOq5mJy3AYlT3JhpX//Ilv7Pdc2PlZeuRyNRafMW35ds/l6a5dm1i/5tni36Mx7Uh5LeI9OQ
zc3Dwd8xeLsYGLUfxx421FQbByt7atb1o+YUn7BASs7VT+yuj9PSnlsfL2BjsNG1bRGSavJ52Ech
eTsO2xmx6+AIFH3O83HYJ97yY7ZF89Gno7SjC/7R8BmYTi/BcheN3+ZVz54LoK2gJUimrm364OH5
qdC2sBpCMv3DEsFXQ4w0CcBFDf59OebVKXB0OBYHw+yQhQJjU9GM7pNgOBZ2hw5wjmeSWYc7pCXc
Oz0mPxgHPTrFhn1wfP65DS3tIU12deS4J1fL4dzWhQ/rjWm3U8WH1FyeYpBC+ey8bcg6mnWGwqwd
ATWwgvdakuCU1OpP8CJBwmol6LYMl2y3fq8Qijg6KOs4O/9stN18bMz8G+7bw84iM3hKAsSLwU7j
/er7JyvtvgRpDs1mRZS0HPQ7M6imh7qJT4ZvH1ODOUmR47ScuO0ApSv5kdPQTccZI/Z8fOeutg0v
CGvS0o4WFIRNgpArvXDlL2+bKUaazM9/phkWK6T2mbghZt4H9oVk/3Rcs/ajhzveDuusAN878xvd
PvJWznicMW245vDxDjrk20vuNOrBzo+aBV0tXfGyTxQltdSdEzblBj6QBU5i+hvQ4n8aUTqc3cz7
Wq59ua9inKXGpQcnQ96RcOOEwXvRoxmn9Uju6l362Bhtxsx7dU+z9WDht6ZFNar7bTqB/G2SfQ40
TY/ra1xgRQMV6dgS2sL404LHRm4ZIJdSn8PW07101fdMQy45LU3A7XFVnmHjLw/kfOAaxeZzUGUl
6MKxfBfHH8M4yO/tBv5gD6qC64lx4ymAuXUGGf95l85oGXZ73UXUu7G/O825jAFx6e1bT9FNIgP6
Sw+jq+D7Br+Adwn4OxCCcWtn18WvPgVWwRjCQVs9YXzeBiUKxbb3rWjDHz0NGPLfBuG7xUQGXiKp
2P0tzl+w7t5YOrqkfYp2Kto7AyNBLKEN+CYAxYyS8GI6gNTrEWGt6wuMAejh+S5i9N0a1h2OIJ8b
2I9Xr7bWpxavqnko+0MLR/WIvTgAkMBAdBdk6loWw2FQqpGo9dVMf89600Kq8qE7JP2h8vCq8q0T
LfCeiOIP7niJf5Rp3GfTUw9mvjVQax2xrz1pkY7CqI0FGHTO6GKF0MoBQZpgMyf0bs1T1Q3zBTdh
VAZcBKNc3VIUJczx8hHJsNSMcd2NH/UKdEzso4KIcQqYuQylKTsfYA+X6yGobEaXKSD4Hh923S7n
M069CGtjeB7AutlV+WdQOrxh5Yy49xAiEg8LHBxG2y1XaP9WjtyxgZnUybS1b75VvAOY+M0pk7dl
YTkEnltCECFjWwx+n9NheRN/SJJjTgjvYKRAX2fQEAF+TA1sjZPuJv7ZBNfYL0N4ae0FpNl8ACI3
ODmkC2gDd73bB8BHRhg2JRBVhp8qy5OotFEeEN+cwCKfgZnjLfzPKtmjY4TFSP92zG2bOvBFnYlH
e1hWxlSpr4132cqARkrGZD2tmvvDYiSWqoCgqeYtwml3VGhQqrLIWhcUaWT/7Md1gufqdfN56YK3
AE0I9mYVbjGzw7fgT5gCr93VNQGcjuEU7JsYmWoa6oMbe1AwTU97jLE3wxFuBGFaI4CoQli+sLal
KIuuxmhg5TbsN9K7aCJszHfZYPQzYgnxVO9hbXjPBt3o5EVoMaqWMF3bd1ZC7L8AUku66Q/ggvju
Vv7j6qyXuEtyvBmHt7qGJaQsaifCWTKKrwMsw3PZGtld49zzXmV3seOSmog+9WHx3M1YpUZIYpCo
eeP3Pvxm3NoJBNZRcWkz+HhKJSxxcGxo++j97FYlXixqXaeUC7ARmK5T/6HIZyXwdvCzbrlERXJx
TeL184xcI/GBPrWa+3xyfhK4cY4azoWIcnRvb5IcKmgoMB7de2SSvV6Zk5bVbcTrmd+D0Q0vHvrO
yH6vh6bHvHAbJQu25DZUlqLR0zy2UcVs10J/X2vzY9O7+s6b4V5MkLJ2tV3R4krMbUPmWFmW3dnP
njO/t/ViBAxxF7uIWaDNkZ9DQyfm7Y5XPs6vOpPdU9G7kM+a4qTnxqUoIdgWE5SUwmbuPsKRP97e
AAsUNQaOKgKuImIys9oWr9aBAEN7fzKHXYGphY7/HEyRokvn/VpX6V6ATW1S18ciaf7aghFbROLV
OnpGnJYd/d02jV37pYPB04IJXitt2dtNBGylhcWN8shcnwuwchsoRJAhVpg4R88wP5fZnMvrgKcL
QB7bQp9SN3+aCwYPSzSEehmeJ39J4j9jWH/aHPuoh6og5kb636pFNpYFeTein7M3t4Qi1J5QSJRI
k8g5eUtW/b2HbIP7f7LHLlZkSBvVxn9OPJZI1rumBcNLnU2UEKR0O83tJ+R31OLFz8iWoRg++BO5
olf7yWlul7P91LaPrKuwCLAXzUc6PvW+vtr4b6uy4dU5b5d6+znZflshQgkv/saLouyFac3KCGTO
5oe81cjy/PqHL04ixd/+kxene7H9RVEO3RavLtorlB4+6DUbSvy+gSuMwyfQ8Wox5oiEinEO27W9
yAYEEWpEQdU+BYxd1N9UUepO8YGPhE8+dt57pKNP0UpWGQkCUs2/L3Y1QzzsCnBbMkBdEdqY8Frv
LRIfoAfvcFb1mEars0hdFkZcjpc2NA6zMRrtpc59bC1U9tlu7stJ/Ql7xam+Q39Dpxs9ksMKAIPB
6pMU5iJW6kTH2gPGV0Bcidko7qaIWUq+V6pzohOp3+o3gU6VyZDSq0OqKe8vozJuUPkJWYhtuZTM
LJ0Pdso4QMx4bsqfRRVAF1DnG8M4ROFXyeoUslaKL9bimP65dBiQSOJuCQILXYnmi3vLxSIrMKQa
wPexhuKU+oGGl6v5IRnjb5HpMg9Sn5cselVKGQzD2A/SI9jhP0s8NAOl8KGv0E/sWllqDBfRETUg
0PUj0rV+DYyzio7izW71P4pJK65ywi2tHkKeA1B3dZPpxwr2pimg1Mj/CImnhs2UocqhGgRZJ7eB
tte7ctx2fabqMccFeZXtLta4ZP+dZS/8wjmEDqL/AhhgpPR5NHR4HFsiXtLmLS7x9Ww4R73NEb6Q
vJWuzRBbfe+6hNa7uU3PDAlgTqGeVKT5TJSHlIg5NPgdJUaEladnGgi545wUZD0o4Mw6SaJfrit0
k/nam29XC64AOKvn245qb3meUsVt8nsKH36HWky2WyqFJZJfkSzjqH5P21KPmQT+kJpB3mkBzNdN
cHcLPBIWpy+nN4Pu2XCvCIRJRnRS4VTehZ91XBS35ytPolN5nlcPBvjFXzkoUCAI7cGJgUfbDSqR
qeRC/RGX7Zi+tOaWyZOR1zrSR2vvML1Q+Xj5N7JNFotql7aqbL290Or9/V1Vdt5uzHbsq1P1JQjH
qX8jn5y8a3IxUr2BMba6lG4r1wSjEZ3sze15RViLXfTVeSGyy1yTL1muYJZP7VaU71uuhpHfPx/g
DQCyXXKkyOEz40QAxX9sqeRYA9h2lM+EsAn66tGCZEiLgFdA7BDTjjjWj7L7rRiqu5bsQ8kHCNRD
3lQpbYtt3bIW9mkB2lBDhX/VBsl/72FzL1hQ0HxAdvoHs3K7+nqd3zrpmxk8+2mk3FXLenJnRVlp
lJSua//py4XYLWA5U7/KzQ5UwyWl7d5v6zywCfsycjRsUhgTywb59a26HSul7TFuG7bzvTo2KT8M
mdbRhgHbkoZz8OK2vEhdvjzueNbfS/128cjbEEjRJv0g59reQXl4wfoNN9YSuyR1400drxcpxsPA
UEZe098X5ehbUzVXS3chYX4QaIFAGqQtkaqUZN1W3TLk/6X9ZOcp/D4ZbXm9Xb1qS0Z5QbfPL/TV
a3x7mWVtYJbDetwOkNJtLym+rstBt7O+2Ov1D7w+SjPaZN+7fyDEAwNH3U7pRqQkx/5u3baLbL05
0UlxW8jz2KpSkuP+7VlrEdLbDpEdX/3U79a9OuurX4pUgz/rx3aIB+boamhPJMEam/V8g438Et1Y
xQqanNFL6Y0NaSKltSiYNsg+jdiXvYaevD5cGmLZKbQBaAP0pUlW37V7k14TWQn1zb2o34ryXb1Y
K3U59OXnCUhrTnLUqFeDkB6D4+a73h1dU7ef8jVzmTz1J6esg3PfEHwLpg/ZjECE3g36B5oTnIrm
2nsmLlzhITQ0H+qsu9oN0ger4S5fSru8uI2lfTCNMHgaTahQZji+z9I6OVUtHlt6msXXJCHi4Drv
4E2Z/MGQoF6X1w/rgvoTujvptbCLh9VLCDcSJ9nHSxdB8yswp/GI1gGNOmnSxr3+w7fmZC0xV1KT
qrWYD77gFKR7lY52W7wG+ty63K033vb83TrpuuW0t1/43T63X5iy4MHtzjp8zkKGdGrhy7e71QM1
7psJnRMWk35T1QXrcVv52+2vDnedfjl4CqWqkXEiaqO+zQKpq/St7DlmTXdCoALKCBsWmYj9vgiV
B3GAvPpuJK27NyrAYx1CYPnUD3SbdrRPp/i7V0JnqnnQ1ccptb1LUn7Oitw+JV17IWAHh0q38j3z
qDtYkvbHrk6ejNZ98GecrMrxW+Kn9Vdfs7DTQ1XPGZx34ax/h7nt7FXzfITmpPhEfrXvVi/e2Qk4
lrVcO5LWMfIFkdYdGghK+8YpUIZMe+KaIDbPvTbct1/dKAYeFjEybDS/5yeeIrLIl3DqsyMJ83aX
rJgtTHG1npK8uwQhuTnDgYtEP4uoH//EBfGbVHivaRoUpmH4EsUzLkM5hFkHOcmZOBtRvpEoGIHw
XeOrCHyI4n/guXwY8wz/IlzwEIiIUrgWwgx6gSJQhoRQSNBiqSk5g7Wzo2lFLw4TL7sL82NpVz80
I3hra0hzr2N/dmvtZ6HNy7HQzORYY52W5A4EbxsaD4G5pq68pzFOv8XLGF08GLSECY5dFX4a3ObZ
L9KDnwJuyF3u6ggwzvwT0cv+cUCKbx80+slJnZPXhu4RG/sfYMGuYPfqXRXP84lJ8nBcsvKpqfTg
LfO+714QawgUeiQzK7yBUIOHWpXb13yM671S7O9KdNZswmurC+4tLFHu8LF+C7T8yLSNyHkX75qq
xM2gte+0dHRPxay3p6nKGH6SRICmVJyMOlY2BCiL+vCWI8IWBmqgVk/EUyut91PV+PfO0tgHrywP
bdN9CNbQOnheFEAYDd6nQAT2SMknz6kzfI7j9JwVs/ZHBfwCXI/xh1bhZ+eZAXgSpjz3gxG+Kde2
PA0Rpmg1vL4lTvT7snXWI9qmzn6Y7LMfNN+WAi/4es2QEJttH8pt0T2gyTGdXQ2VCyiXS7fszRzw
ESkJAuWG96FYjG/MPplV2rlxKrvxModtyN+dCTqXhJkGDUEcY/zTnfAlDezqDoN696GxJsWRhYZJ
6x9bqtUj3nSYyz18U2KyefnQDhHKTMaAPTNkWRiFuo31VZ18sedoPmUEWJsBUvhbu0dVIHfJVQRG
+wXbzB9oIsBbNdw/7JA0T1f+8Goj/nOx9D/Tei7ftyPynKVT9XhSGgdeOeOxX4iVk29BrHe6D9bE
fz/lBt5+TMJCu8Z1InqY27K7TOgmzBUZtsGssGIc/oq8pHzKpuwHALxL0vn1EQocybnefVxa5D7c
6b056H+ubmm+oaXIiCAM045u6EtGjn1n1jT/bdN8zlPHPiaAtvdamzA5TK+gsxVIIP62AseHnZYz
/MzTYxvan6uTWU3dPnO7r8BuB5RMPkeTt+zW3nxwJ/Or5g+YZWoJlkHIm3Tvlvp72Tjxc6oX7Q6U
z3yKMNKZHeQJRqttHzwfR1rDnb6YnstLQox4gejIK+19N8LYhddYZG9d7CYS18IEDjAApoveH0tk
FwejM6tjFc7okC3mPuhoMUxs59pUiTupXGJeF82+roMfBaE2rHLPdbisD3lcPntNdk84FhU675q5
zDWN/FOQ0BvCPixbXj/EBt/7UPvAE1wqk7gnygNn28qeTVjyuzZ5pPtzURxAUsa7RjzH49K8r/TW
RBtvh3bDp6nEdw/ygn6a8nDfIUG404z8fkrHGXSdkR+i5aPpjJ+CqdBO+bIcZ5PGnwHmU+EU99NM
Q2ppa7Wza+zMfBsorNHw1Q6INXLRzsfRqfS7Jvy0rqSPcnQni+6jzWBKaUMgJ7ia0LgxcEVR79kM
k2PVhunJH3pEfbG1bHMVJAewf99WqCXCHrDben60Zy1EjQ9jwmShXyoieB0kAJYHxjO7Zmx/2pXt
XhqMW3qUPNawxvDKQjQkMWzitGt57RWeqZiG8trYzAhd0x5IaPKVRxVadDm87nPPQ12aaXoT1j3y
PCSZTzVJmySo4TwMeJilQ0F8JRn5AhES5aBoOLUVUMvVs0nKzjYCBsGXuidnasIW3kV69FOL+u/R
OmJlbj2Pk+VdrWos+KDMExDGbB/Diy6dOHpjreYHR68b7MWz7H7QYOAt35qu1h5zE1JmjToB7tbD
3kYd4UpSblc5WMTOqX3OGxpLmoadV+BaN44FKihtd+9HnrMbiPd/on28R6QA+1CdF7WEGj1YNFbo
P9ZHC2VAIvOHvqiSs84dO2RWkCLkF39NDbjwqGTsso6MXd9WuLBF5htTG5/WPr0PWpq3IXT/ZMZ8
7tD4OQTJG5Li2Lql7rIjrUciNIzemK6JekXjP4a6luytFjOvYTTIVrnzs5M48bnObf5WtV6AHQf3
d0ZNLnjmc7zXtQ+5wd2NCNPvghDGpZV80jtMp/JvYUhWX1uRzJxTxtjIL16S5eOoAzwbtecmz5I7
03Gf5wWLW0zR4sg6ETxC0MlcHgJ8R/eNHxy7RWVv5uEr2W0+0JATVXahXcLcwMTPQLAy7p+jED1a
szLPSMDAmOEOlTQubTCn9wYiSTstPLb1wzR3wTukW6ZrC3wtKZBQdBE79LCsQ54An8BguqT6Amv/
5OSluUsj52lxk5Fm3MoO9FB3ZhH0+ylnPI506LE0ledYX8zHMDFo+tbk/WBCd1sKl9F0gxDkUgYL
/KwuOpoaHkhd03wIjSdvzR9R3ABe8dUK1gzz0pHQFmo2VrwiQ+bOKvDjAOaKcUlykkW9tvghDQkm
sKOp7yFl29rnZco8rJJx/TFzqBwI235ZJ1CcYAv/mBftKekabkOJdygvCTIiMOFLE+vSyXe+LCA1
5qK+n7TcwAQZU2BrLvJLMk4foa5cDK9srn2KOojrgYmPrWvoNRqZ/Xi4BihuQpZgwJygJDprSJCV
iA2odjICmlev71LrRGQ4jzXsBiP90dNCpO6m5oT+rXM0YRDt2uWbUp5EfzX+UZd4BlpeeCRfy51I
jFN8rTyMA6sEIYECvx/rPSgJfAsTJcDb06HmmDdFWcsAs17v6JXIBA8NnyCqB2HRfR5BXxwip/7i
A/gLBs/Y6Z1/CIL4Z7FkX0CagKkkLoFSV//OXCxM1ZzRucwRygJF9odThBleRSkOcPCqTl0+M0wy
nPex9wnFhpJ0NCI/La5QR6NOHgrnjad99aK4gd3PaB5JOG1ap4dJ5aoWzT11FeOWqGcoRmtalVn8
Lhm7e69aEQgIkdbJ4v6YLDTKjdmgA4YCcJ5PI0LGinXzZKLre52m4aO/+D9blJr3deFa+2DEUi1e
3ozAALK2ifeuD/Cydfb4nANfyAZgl9pTYGJdtGBAwgfVXk1PWXamaJhGs3s1u8B5YHLBnKHADRX3
Gh7VJcfq56R9LieTgXoVVPcmgpBlgYmT69jvE1oHz7/Son8oVv/gEqa619unbNaDU15M39fB/hmW
IeJAQIBQbEj3hf2mz+P0AJfokmpjcGpSBJIG1EgA7y/XKQwf9W40EdpBLYFhd0K+c03QXSzTBkmj
WMOBPEF7pLBUC0TjZ3XT0zDPdwhgpoyq8vPaLZh6IZq/a4KJQXimn7V5GHdWr1/mtLCfi/UA6IVE
aHwJNHwUl/YRaYX2sS8XoCRxq73NI+wf6/LkxnX92DOBRvO3fMzwWrZ7NTWZmn26+F+LwiRBaGUI
Brp+w9vvf4hdLNUZAcxh/S71lnNl2Gd7xOd3sOaaYGyXHnJ3esjL9RiRljykrvlxaYwf3orkW+2g
X5h4YY56iIXWQZGemTZ8bip0kQYwB7nu4iifTR6mkXSfqEUgX9Se5wEkAUKqM9d/Z67DhwnQwl2Z
Pg26pUbobrz3y+JbWXgPXkIAyAmabB8soCwGpDzvwYy7uzG6ApXu7iezXx+DvHgPWve74zvT58oP
PjUt8kOdlWO8rrmHEELTjuHuZbZ4v3L7sc0c82Peep86kD0kSI1jH7k4TZcIopUWVq99N530GVxS
2EQXo0w/1r1dvO96dGqLHMOuFbBTmmgfShjEp07vEfJaiqPuE0VHY+iTG7fNUZ/zU+zzLF0n5c2p
ugPQ2fUYzkN8chkPtAsOAj7ANNSj7hYjPoyahdrxhEaXldfnehlxY5z38J2q/WTmIG+9AIIJ7A+0
BxFWdQc8Im0GOuY8T3t0mvyD12K6PUbPJv3NSfMm8jA5XW4G5stAzZXwJmAVY7euJnriCCjTnYFs
npsOu1UA47sh9rLjRDQ0p/e/a/HTmLK659NHJ2jpCT7nPrKAKPglaO59KpgupRGpfDhN/t5B9XMf
AmFbRxzxfL0vsMPDg7IlLTa3Exz/tBsPRQR6jHHw2x7n0jln8kFLlmcYWHk4FMQo5DFNXMJDu05K
Q3SF/WQzSx7xXSgSWs2iwOOjS58L10OlKpivfNTVMQ2V/EHvvUVSOzz5s4WTt4vVZ92OzylsaETN
7EPsQVrUW9BpeoBQLLNzPjjewJOR0PpHpWPcxWCNT+GSf9RTXJZNOq0JI7Jz4OFf3PkoPLTVu3nq
PvrJu9juP6Z9Ve7RU6v2mY97bupeeRpt1LlYP+41BJ73Hqp3hwyr0F6px1m9hw9ypeeovAUf47qL
j+S9nw0zckGcT+XZQxjSMdLsgGQgGMHVMN4CaAdOFzKYMVrTRFUKEcv4Z8693DfaEpzrJPsrmdw/
YRSc1SVeU3f46hDl2oVu/qGdJ6JhS39x+ugcFMhF+LCLDtPwGQ210+gFD0lwihxrOGRN79z/bBot
uwtD3D/pIt6ZTEFwLE7rkx0VjI4ia+esPNLagahGLxxFXYyyKKI0zjziwDysYPDagW5g+LCaw+fC
iMzHirv3tl/bR31OVEYAITXDKbsj6OoSETTrfeqrHKzroRzZqxjE8nZoqvbUGZZynp7x/7CM6IjD
Sn7vG/3uv7HF/zlssW2Y/19scVKWf3VV/wpdLEf9jS72g3/Z2Eh4YIQDy3BtJfjwN7o48P5lIhKh
4yKkW47huPxWCZY//t//ww7+ZfnABlFjNq3AZAaxoYutf9nkkZ2AR+vjJuQ5/xV0MT/zClwcAKDW
Tc8n1GIhVma88gqC4B4AlSwJtehahabbnllWa91X9mgjeAqOOLx36976K5xj1LFwash9C7NvWsE/
AAf8X+rOY8lxJUvTr1JWe9QADm02NQuCMiiCIVLc2MAiFbR0uEM8/XyIW9V1b1tZW8+iF7PJDEZQ
gCTgfs5/flElv3zLHt0fZuo1xicn9rrg89j2g/zF4K1s3hff1sYPzflLuviC5nexIXbRUmha/y4I
PKtbVXFGvm1a4iRfetY4sTVdKT9notbFLpdtqo5TN3TFMU16C1puUOr4u4sjLu6qnkjwqEp1+VgY
DAG28WiQH6QbGJobB8pDelFh2DVnzM7x2DSDdG4fsQaI7YNXBq44CAU8uOGdJBl2QWX9ZgYB+x3G
piDwfYk7FQ7ULihVVydOZh6wz7J+inkqcJyUBkaXE/Ij6q1uGghQxiFSIsdW0rvMpSp0+qhqB7nv
bhzKUEpeLZ9NSaanu1Ji89LNrHfGaUVy6rwmR7IoS5MwyLGg6kGbOvaHOHWeYQ3VGNdgYLZpGt8a
IntG6UizGxffKFtAL3GdK9PrkNBuYq7ux6I/mjT51QGP62nakBYVxr8htpTZ3owlm42kFLGBUCwy
SMbJzrc6rFi0HM+fw7taUn/8ZI9BZ79wx7D94aVT+ikJx/I7bIQFs10QbCIc+55pwuA6Lk/l2sOb
l2K3s7PDMb7RPzURmSH2a225EGNZzpJdl/vLaskFB5N5BiyGwhHOU+2V6Hxo3xpAGDzBMMbvYv8T
IihYl7Um/OEpVOzteI7mOeblYjath77nrbIZwyhTK8BDgImzolD3ZZIuJnbeLNj+adm97WzDH9hQ
pDUzbvYplSTTSV3fQ3r14Jfrj7ZEU7Owi29AU0IS2RtmVRumHj4rus6SzIBP49nzthKeibtz2y5B
u609vEsiFUrQFi3YxAhvHztCyMuS2NvYlFVyS1o1o7kmv1TsPeFJ89a22nrJoXPkh7Fwx+4KUpkk
VwO80P9cu0YojnMXBiSms6IQDQscSpjXLjNbvpWRiG053rxRTWy8HbnBQmdQMxPja+tU84v2bfsZ
GJycGfhkkSyc8c6ANblwBWDCMLjuI2YYEIanoYTl7Yji1eiBTsdapAdXjNm3TnvJYTKEe67MoGVc
7sS7MKhqiO4TzntoJHdL4DXkYJh1v0vLwT47vUXcQdKRFV7X9qNRLAbggzG9Ir8Vh3G1yK78zid2
3iwI9h0rWJC+9xB3TnXq3WR88bqEWmZwZxgfVn5MlI38PU7cz+bcxeSAh5l7k4v906nG+V3Jsr9h
FeY8NbhDP40a6+XasuqnttYJn4dE+ZNq+RQ0ifqmS6s9KTOzX9IViQaq9NNrAINy5+G1epDTaH2t
UPse7S4v8G/jUilVWuxxmm+ORZBjuVUFNVETWYLdUtjPu97wkkvSxFkAgG7lzyUr5GO/5PVbDS1r
1+FGdscE2j+oPo93vou7DWaKJBTPU08yuJBHR7X1U2izumT+0F9tTsWDNuSyx5bVvWsnNt7pb2H0
q6b9rLN2uAdqhThqY96Xfk6rDMRy8nJ6InDPIXLdzLmb7iDgDqUI8ovAgB+S5+avyswBkiFtrmFo
abjx4N16gFCVODlyMb6Y7SKvg/ZLGY3z7OmNmRYtNsil/xTquNrP85RshV3528QGpK10G+7yRjjL
BhcGiTMd9u+C8i5SEGqfcbNSe+wirQiz7Zmmem7xqU9EABg/hoD/AdwoCU3BqjpcRjOFKHJ0l/q7
skTOGWKy3JoqfdFN7936yZU3jNDRO/L9HMUaHhBXxXQS7WDsnSI39m1q2w9dZk3HAsIr40UxXY1c
lOxW5D0FQ6J4bOhv69j1v/cjuHyxdNnFtPN5T6SssfOF3YLoNzjMZ3h2Br7X3wCZKR/nNv0UyxJy
NtO7nRDkoiC1oVPOYXqHTWU/4KM7YDTANeY5Hl6JXEoHlTr+lbo8AFlR0JgCXPCHdOquA7FxB7GM
01NcmWtXasB4xdWeicjYNIeQKJlt3lreqhgk+BVZ9WHuwbIasbR7kzSpbU2lC//dAi4VDUxxPHlv
/twqfORn9YCnf4yBpDvuB9bN3ZT49pb4Kuu4eDrGpyLR+9mGRr2ivoeJK5pKdYkPXQuPOnbM4jrM
vfhRJmN/czF5pgCgkcbCtDoEJvBtW+TO1qjwCA+CcToZRYZmZFE5Yfd4g9q+4hufZ31KjdE9wvav
97ZtWxfDxIu7Unn4xfcr71PRB+LRiH1FL574hxFBCvTeARmrURRbLm8W0WGmsRnYLbDanhlg2cGv
1DGTM75tdGqL0T8HwextTFdZu3yUDnIFq9sm2KWSZBUkUTWvvrRVmD+oBe54TrvwGBhluzNUpW8W
K8dhiTG9KH3yApYJ5Dh3bGZ9mV9jlruovUu2H+4TdjYdM0Kso6xOcmhbLTkFYYlPqkUPkKLD3k4h
oy5M3TkdlIbSv5Tjck4ar1w3XHPX+Zh/V55udq7lLSeVj/HOWyxanaHMcb7Ncey2uDIqp5738IeR
LNYh53DW93vMjevIqzG4bnNTHdKxWjeQsTnP7HcYQptuNLUWZ2mFjXw5xXZU5EuIYbE75Ltcm+yh
hMtcslmpZ8PIDbDTpT4uVkPq/JwN2Drit40RUxzRaU87aWOw64fSxcw5nnZZ7akD5APmqc5cyPem
b7ttbmoHX/zJdjbosAAqjK5Nn7SHi3UZ0E6RSCP7L61iiGszNbg5ZT6W+8JxhL/NkxE3RFlIGV+n
zBmsrclQW+1TC13dcbJI/LoEfEg4yhPvMLwijm5x3YtVP2yZNYxXNvWywZI3pYhj2lrOyFWEyvY5
ir0O0KrXs4uBap/gqIMbNVkJ30D46Yfr7f9IF3T42dzeq5/yf/8v7OO+N+3c44s8/J8/35S/305+
Ntv34f1PN3YfncmT+tnPzz+lKnnov3zo/rt//Mt/y+hubSH+q/Zmm8mhz74Pf2l+/QXTO1V9y/7U
6fz++H80Oj4edSZhLOgTvdXyTtBo/KPR8f2/WXQZoW8SAhGuu8x/NDp2gLMd/UxA8xFAQ/X4k2zU
2gPxp8BEl84fsXoXgj/986O4/x52yqf4+0fzj9t/qVV1bzJSI/7+1/Xl/yiidFhGXSiflisoRz17
fed/FFHOVl1Y6TyZ7OOCASPmnb/c5awSZD6yYlMi7g7BWB4QCGL9dBmQS/2ioIqYyw8BwC/NeJdh
85JU+XEc72N7NLPHoftqgUYM2f0PH/O/O9jg3x0tXoBIPvl4BNa+fz7aBllpGwQgtcZkPlgp3tWy
aqnlmD4xXJ3D9iLpjZIFbyh4DZX57MM0bImwCfSxM4ZvgtKFi+AIrr5LEBw6ZUyUQbDHXPk0O5gs
j+BiWJgqAqPCR9/+KVuEnIy/0viRp+nQeRUxS0Td3tenY8rOpJzfcY+iH/dO13xf76PRdg4tNTkv
B9KLs3gcmYvBU2PNnyjm+BdMaD9+td5lfcqutQ7rEZAruV+fanRxCAnUzmy/kyPyHwfVOfV2Pab1
AD8OGPugxnR3ns8YkQPPeLqkYw4wAl223LeBABkyG8pEtP7c8bMc44gs2I2oir1MKKID83G9T0pW
Xu8eupSH8uc1BHDNlOzWuyb8jqnZ3CGxGR6dteRQVcRALeoAbdZHO1l4NKv4zZMdoheeI2vqbZe2
7GTJ2kgSe49yZmZ/rVmkw+v6dFQ44LBHx9Yg42SFZONTx72bYWbazsuOg/lLBOuwQxHE9+jKs0PI
DY8oap6A1/g4Ll68WyO6/vFW19eTBo0KMREfMJ1Gm0iCj417Af+jhTO/yVxFAsvkjzfA8zgUDTFK
2/XjWd/7+uLre3CobLq62K8/rx8hBsf79W+yqTZhs82LV5NDm+36MybBzFNTJpalQ3JFYh4qYhkU
rk2JmHBMTza6uefiNfbwuyVO0BweshArdYwx1pvrnVftYyOD42yi2GRG0IEWO7neq7yKlKrP6+9j
chK0jrf58pbxGuvzEgq8z5giFzzd+hSCn8OBibvKovWoPGFF/3xogEi1y1Efj8RMZPgJ8PP6t259
2l3r8M54NkIeh01mDS9mqfcVD1+PYH0Y25cX/mbhDlsgitLdvNchrgS5bt7pUTYhoxla5aiiShva
i8CkyLTT7btmhNSr4pnx+GuYGMzG7PatkNVK9NiEs32PqxJ0xANYdQHBAxfGkX+Ws3/teitaSK0b
8iLyU3FVWCps60BZmxnayYCplAiC16L+KiQRO1BqO7b9YOY9jd+R5W4rnJ83XsIFY1jpnViVHVA1
55na2ePwhECPYYYk+RSaVWE/sogl0f/I7njNvveNbH4Nf94PPxbyf22W/x/tocIif/sPq/u6n/9j
913LgL//lXdM9Nb7n/PEf3/QPyFC8TcQQ4KyHJCk1ff1X3axofk3xwysEPAQaTM2A38wIAj+ZgEe
CrZc+wM//NfOSZ44oWimTa1DFp8X/L9BhNb6In/cOkWA0QoBpb7nBKBGps0r/XHrZCY9EeAgrbMR
Wy/knzTXeNHuQ2O7sI7CbxRx+JkqZgZ+OZi7RmTLY9/NKSQl6/ZxS1kNxsdl+DRDOHuq0orp1zKe
P265U2mtJ+1KOEu+O5X5sxbyqcEb/ZLWvR0tUBC2RR1DIRi9nZrT6gw05zJiRxZvkPW1mWEH0MHX
3fM06d/asvDOvqefJTjIo+hr+1OcL0Bkk0nMs49muRmrRz7ruxyM6bn2GeF7XtxAjzP7dEO/HJ/J
bDu6qZCPjoAkFbPEcYk/WS62Q/MM9ytzJdf2Mqbv3tAdq0lDFEu1uZ0nq37pipwtiy6OegG58pDG
eA75tvO04K4U+bF317EwXqrcfbddaT5NCAfPjLw56O671wCIoPki7SMv1XadyzSdmN8Sk0s4xM58
Q2wiDMfK6/cAi2fafmNTlmT+zFTpLySHHBPIFJdgZciUdIanWBvLcc3f2AzA1DdmaQM+oFB3HCtP
L4GjH1uHOVs9zCdrMPSNrMJ96yQ1gWDKvxCfHb4EixcpIZqD1oXPwpmbj42IPWzicQ/OdEEhkkl9
8QbvxTNTrEQZjLHeWPVj3ZRRQft3gQwImJQFpFwQg5ja8PlcHbCjp/ENy01tJP09E79q1OpZFOaO
uxWGLSPe3ckkTeLuLXwtqZs8BSMNa+Xr54UZ9bM7DofZEwOJcXC0DPKrt3Sh7lPIJFCTUXFNB+Ot
JNZhNwxhd45nqqSy+5xgBnG2NMZKqdk+j0yUIxePQPIJiuA8FWTuickXJx0kyAwEMlOk1pED7HiX
IWNEGB3Bwa8h3s32o7La8eEPC8S/Kf8snJ7/fME5XGdkHvnYQLtMAP7TBQd+ABcMWd959HxmlTEY
BWrkiz1MDaYY2VUClJxcO3sZMBQ81RBCnJiQtNTBzsBKqnj3Xx+PsMT6ir8X2acff/+ri+uIgzsK
4wiX8h7q7H+yIDEydjJDESMSJhBv4N3ke9dtSQdux2dFCsbJ1MTJSFDhKFDeG4Y5xlPckv6i11Qe
u/8CMcuj7WSIXFbBvSuJfMmqOHkbnfHi1fEGovn4m8/3xkSaVMLwexu6M2VJOJ/1uiuTtUylZhUo
rJklMBWATjVoyIEDj8Da7OqV3rZDubcfFA9MvBYLupAqJwEhP9mtiwjRJ6Z+cNXy6M85OT5ouubZ
P3VaB9u6fcSaxDun2s52JiaOUd4nEN3wlrfj6puhF3eLZbYPyzS99s6SvyZquDCQ9s8+U8AoAAzb
FYVlnxzLuxaGlVw9yywiGCow/Nt0uFZ9/SJm420Mk/k56O2d25ufcYp0Lqg0HzxhOPcFN880tjBs
ycdgH4Z6O+SteIV3j6UEFdJknqxkfJ4Aj49YbEA3yWH9Oul0sgy/OurxVxXbeAfk6hMEby7uzIKW
bRt6KzE+mGuTy9g3m3OS5Bcvz8OdXf1WVUNC5EuNyLYMB5hn1nsYSKr5evEOhVJf/JWlNA9FccrH
btsS1HEyINVs/BYuULr6WVRE1ELXPjuyJpoLC030y7Z+qn21k6I+cUjNMYXrvcOvf5fn4LBuN06X
aSFGO/bhZbWqU8cc+o6w9A8/HPE3zjGdHVJYhVbi7KBV4nBq+JfUzZuz7stj4Et5TotgK6FnnSx3
LRyH/jc/sFYqAe4CZeJ5BydV3XYYFjAQ+BVbAAojytdrpHeN42KS/Sjj+YtOM+TYc74fPkKehhk6
TOeExKhLEaNRhFoYgnySq9ZtnNRxzmKZX3lPhJ/ELw5IyS7He+0qLe9WLl2wLUlqvJVOxiHhmOGH
gXkcMIeJ8tDJIGOTHWOJz5SUZDNxdUTmHPtQv83I64c8Ek04nFNy2prADi9u7D+lXl7sc3hpGJVA
L+3WIJLEzR57K2RMFXzq3JX5HZIzEtjxO2ybDAuXBANUKz1YY+bRdL0YyoijEku4q4Pzj6rC4tmt
I9DjZluHTXgIJzKqa5saFBGWPkxOt2ta+SoHa3oO/BznW3aAmHEXsXb5rnam+gQvHs+Q1n2xJ8t5
BDtriY06SVt8NzoohtOakVNk8avt+J+bddpl2PUBdXnGEKhpLjMBduBhluyme+kQ0w3B/dbm5ELF
wgx3cZ19FuRgR9rDwZutmGFTDlrlpwt5MrO2N5io7puBBJZUVmghdIYNi6AWCEhAHYK42FdQsCLJ
LtVNvfuSwHWhMcbSrikxGSXVsbZMhzkFhiXg3CHQdPMp0fM3GqSePi25530IiN2Z+I6B1Eyg+IfO
Kd9Cw9Gca6w8tBJvKbZAO50a0Czd/rOuw0+STO2NRcD8YaqJdxnXz6EhBsskIRQT6/qYl4s4uPGr
r772IdRA17oPpgFz0ZoIflY4BUxEmW9Db9hBIzqq0cwuTQqxOWWsdBhb53ubwc6xv1eLaKgZqi3W
ZnvHtX6NWcW5KOMI9OIHFrneLlwvxjqO76nXrwydbGNr4mlUlkYfa1zLgAg/c4oM6duXdtLDeR6y
YznBASQ1HJPhsX9rxjEHYoi8VmaH3hze2goxUR/glrR0WMjkWsB4BWgMmQFi98dFJpz5YRbeQugn
eGqMkY1bPbux7e+VKf3NMrm3Yaz9/ccVuab0pHPa3Hy/f2glBVUvye3Uvbo1S9M+6R4cwln6S8tE
gYYVg2w2DpiB3fCzEoG8VQqnGl/BFBXtLe6t4B6aSXgHK+6jNhmJ/RoRJGpbXWa17Tg2mkswfK/z
3vAKwaoxtotnD0Kf087yXCaUsE2WnoawnSO/YlrWGWu0uxe+xqXtHeu22tvl4l/wxOm6TOA/zPS6
TmDPxzO9IwaFBooWIz0zQTqRDcpovRjd/az8X+PI9ZcOxQLjG3WDru2f+IPkx2IKiNmyJifywsTf
u4R6b6lKSBqOXcy5k8CNbJX8KMKifiL3GW+dhjSg2IF/ZKunxkeACRBq3RhYi3OmQGCMdrAudA8n
aJDuaTAxGpUDQW3QlPbG6N0amG9mlp8kQcV2VT7IUsS70Zmb8+Dg9+TZ5TuE3nnveDbuU4uf3CEu
X+fMpCArPXnR+WacISKzGT3WKZHdqRTBdjY7LhMFAIIEe4nqaoZ4b7W30UzxSgcAjGRCetHgCAxG
uAj1MIjVIWbGQ4p0Vta0faAhc7t8YpGp4R1JbGS3FXxUvNphQXU2zpvIR7ODY3TuyV/5VEbe0UzH
k74Y+fhkNNk69OHWiG41cnxCzthqcMVni30pRXp0l8U8dtghH2oSwXVFkCrnWLE1NWs5saqnXIn4
KZGRa5oHOwjiL1WrmHBrjEiGyXzEVgkFVC7C3eIG7yVenTsNRWnXz7QlejVkhyrwae7fCI0adrAr
Q9zBWWoVJCHGAC5aPi6lk6XmrzbjgosIcJpxWms/SgFFMmeyziyNLb5PERKnz8MQ/CxK9u1CGNar
JIJIhVRNJSUtdUv/w8pbRjO+dWtt65XDyY91kf2cEnO4a889wR7nG5w88imT7pNk0HQAh9eRQ2zH
YewkxLH1a89Gkd0YUn0uRoWnNnT5bNwllRvehs44kcv7iKrhV2ba7TFN54PJuepg7P5EEvFNy4LN
YLG+QxA8uwWsSTsVO4OLjItwy4FOO4h6IT1KzgyzNp7Zuhxvtm41/mYmy+7RWSTisckg/jQt/ZMb
Vr/5Zdefu8x7WoiXesbahx0QUuSuqRRCKhDcj8jCzBRYyOcsFnapMLk0cIUKkn4vwsT+JH3maf24
zcJmuFcT1HHt5dk+bbr6/PEPVIQf8C64u5HSgPXJfE5x6Sl0dc5V6LL7MzfD3fmkhq7HLWhN7Et5
J/BRJpeo1RrzUM9tLr83kH3mL891uc8yF4xPsS+3GQgtFndqm1ENbjFvkcQT284uTqvpmC5xhruS
SI46xjWvT+t9C9azRXPUIruZ4NXO3gCGW/6MYy+MDK1H7or2BFmdc2J+DJEGY7IwU+1vH2dllSTz
XY8pBERM+9qOcW6XVBE2S+1euNM3hrtBlKMe2De9KfYEQcaY0swt0orui6C7i8aMcFuqayzes8aK
dE3eJkfG4Q3tiKlz624VGbRrkK+IpnJO94s9PsBLtE9DIOtdolbVhCjI1xvRGHIqpdOIZU1rN2fi
3hbUYi1RjWmznukLVN3qW2yG8oayQPkeK1hwms2CuWJBaS6192wbWb5jindOjPD7pIT54PTZTydr
vtHiOudJdv7Rgh2y0VjB5i1J55hIlNuxGL19SCr72/iRiucGUYKakU2OS5nfe4d+mOEoQ3uFO7eC
kGQS7hJxsrW2LlqJb9ZMlZM44cq2ETvVLuYG6SMxslmIzA0Ebot/YEDYPbWVS2LttiH7bdNosaLC
wVPsYCbljGF1kFLHF/ctYGW7jbX1bANEGBZ5ncTIMX1oglPpNs1nF3UnuCsg5dL79uM0vYmh3NlP
zeABlZITif+guIU9pQaqCMtwehyBq26f9ZQf7BX2w3ffmsxbqcnpdMLOg6HC2i7UckKvzpbhJb+t
mYwvxSBehmA+KNWVl2Qe/YvNh8WcG/GAyBOU7DmB7X6SWwfpOL/4VrKHroXWXDWAnEl/chYLMF7V
9kZIXAvctHpSXf45zhovEnpwo9xbr4IQ/0HHYgEIq+5bXEj74qoZVN7xz1aRzzdsWeo6uJYjMV0N
rNKj2RvywgDn2qi4OHNg7/GEP5cbi+qgFki4lXDNq0nNjbRudaNz7kODbwZC13TndlzedpU5n6ly
XxgTah8yPPTkGzVAcYH0bHPHx9mCvYo9xHw3AXIsvysf0LfZEfipFXFu0v+XV5y3kUy4Ia564XR2
AfSvVuGukiiquVrEPv4OybWMfYSbHp2D0QMeDNTujJExqvUxObvgPhyNeWCh5OKfJdv1jlM8xqmF
nj0Xy05BnAj8xjx6NU1tLsYfheBKGjUvIaitVunb81ir5jz2EtrqCrtl7Qp8LeTffYA3qxSPhsI6
GUSHo9ByAvweIdoak5eesynPzh8/dVa1jXWGOA912LZtGHWQt9tdqNCCI1mnjxn88WfwyfrRVRUd
GgtBlMCW2gh+t/Un9W4zNr9zrRT3ycQWzmasTwRnsfcT0T52xRhfYjEQmamZ5+4dIy3PlPowqgM2
u57YdizxFojBpRXC0h5kQImef0ec6iB2q6tnAFDraM2M9cVgYPg/RlmHp7dTx7/FaqguaMG4smov
3DokcT4olzZC+x0p070wXsei/kKlqw74jcTQ6rpTwykZlSEZ512bzY8Wocu7pCQFWS9ddS7AHhJ7
Kp6NpiHLEQuZyAx7YthC6xykxMOMK+hlTPZNT+HEBApKVKaS7DWZavcB2eQIAG+mRCa2y2Vukh+X
0cn8F7Pz/Ze0QxRoWLV3Sme3j3p/EAe28fypYdKTCVufTdIHHbHqr0nVgxbavTUL2UCZ62owM90c
jKwSdxXEL5qOfQ8RND+WqTKieWqMU1EEp483ndvFvklCfGh6cbWD3rp+nCuDZZ3ohp9GauF725bL
5gOEbIVXnBegjK0Tix+xR5ocdXJ57GL4RPFuNuvxTveFFRQscyufECxgMka97EP5RGbuV9K8pt2n
xe+XSw8acIUI9Rz7VGmda22cxjD3Vhc6F9guw898SZtLNrIs4bk7AO4JNt4e3UNP6bV1s8w/Q6zH
jzzEyTBMrhrTAlDCAldWbNiKoIijSSGsSJDbUsHzlqwMahbGmnYkA/laU1Ac+6kYYFQtN8+XQ5SW
8YgzqIojBzn0DT6VRKVrj7hc5u0WWRBJsMtYOaR2ymjR8XOlACOhKPTHkgWd3dacDuli/SSJtD3j
CF2uRA+8IHFzOcS4Q9Z5WJ3LaYA8I7CmxVTKJ7Cbf5xGDIdlHF9QbPlnPZoIzqtJHT8KkMCA8Jr0
1VbKycI1beDFCcJthJtEsjbLLbRP1gsBEpNb22UZf5KU9Dz5RLvWBuLkrHlPbNlQPbQoy9ih9uEQ
qKhIjhLQY+NoOzgZLtiPmU8+Z7cmnth2u2Oc3xSci89QHD/1rQkJaAw/1RXyvxQRkJUntwrS3NU1
4INOhn9kyxAbY2YF7QoZoCgsc+rd4En5IaaY/lJcQsj1RIPa565vH/vUbc4oIr7arcX1HY5XL/MR
NkyJc3Kd5YHk3VfoWvuPRrJZ03mA1b8OAYCOlDS3hK+tUtU6QhaQHeQMktp4zXsml59NGvT7UH7B
mXGzeB4KTTu7Ivvp9nNAuYP9IU5aubcclsbwIki26XEhXTGRCAgD2lZ70qeWNMdLY+inoU6zq5vU
X1PsaKg8w3d3bfGqEr9XSumpRlcSZxUTBUTLXowGBp1ZfZbuCKaQ06s7nQBvijlpIYBGtLyAeYxq
SNREGVCyjCMuGZKzk7mYJruig/XViT3ONHSApbFTVMqf0EchzEMc5jW2+Zq4LZNMUgxAaBqYQuv3
T+k2b7EtCmGTtV8MPcBfI/1zD88531teT91sf54rirC5Km8aFPRCtB/dfSIuS8l4YZ7hZLWltK9z
HewthVTeYF5JUwGQiY5nzeCV7cVwzKhgr3xMZzwaca/lc7RPVILTXRIc2xp9i5sc0bCVN/8aEZVd
JSuTVAHR0iCdB50YyTY1R/ehmmpE/lAhwJJyAuxZCHvls1TawYYY4X77kbbeB4hidQxQ2Wb2q0eC
K9Qln/BtI02jRPkdtgQi3sA9pU1A0dMTkesWOfremYPD10SZoV7j7/gUElBMKp3sYQeLPTkRY/41
KExygB3vmWiYHjwv+byKKflqQ2yQDdC9oRmSI3YOP4pcb+mH2bNQ1RynrIuj0O2mDeL/VmJ1XBpM
U332XQ94CcJC9cuvre5ilInxohjueM0c/g6mqLj7ytjjuZ0KvVt0qdEKETdc9VAGvDp/qD57RAqd
Ej6ljd1TWjle88PuiezBwHGvbLqL2jD8B7cb0Iyn7XGNclhRUBNye5xTYll3+L8ErVcB5X+GoHiC
Lu97wDaeA74D/o7/dJdiv9GOaHq9t2KU9oNsWHdG4ddPGgFm0roPVF4OOV6kt5ua9LMPKCi3nHo3
dggym/d00ONbOLivsO9h7jKIyuOrPev6yVySrQow+rOLLqTNtBBYitEByqzHXU2K6lZrVC6ZeB1a
KzwlzpCdJyWhWI+L98B5+nUCzspAQT+Qe5vzGs1Od7OH7Fl6NNrhAo1noM0NG5FGaRaHn3UYIDhb
6B3ilgW0H42zarCI+0AklM0a7udUW0GO7BE+aX8cmX/hrAq12sPSn1yvwIHrHyztsjH9MCNWwyZr
VlP4sXyBcXnpS51Ywcbu7IQ2JiGG14ZtisslwrERozXXIpXXX/9xM3icZjIcPoqWVExPfiONfVj6
yVlw6gxWQN4PgpwKf2a8pXsa3jO+OrsVE0CIH3rFyeUmRKPqEq7/1J7x2YO6j247TSKL1G/IreFe
pSzVw2A9FVaRIjn8FRiDfaxRlNpJH4BmOHRPnb+gHhDzppSJf159QOLRwe6zaLuLFLAh5zZ5WHLv
zTSS7tA0sHG8boqf5Jh9Yf//1nRD+FKwcjEv6fytQ0V5LBZHRqA25au3EFA+5Djm5vUKH4Xi0DI3
hbjDgfa+tr+ky/C9kDTfVEXWg8i9BF5eNR2mAnvvEI1dFeDtXg2WZB/H79fpZxiDU1O9LiZOoCKo
ToORQZKaFPPfmBFr0TbuJ0qgo/ZluxtheeyW0oyvuerBZwSEdjXaEOuD5VUGFP15yNgg9PXqbBHc
h7x6gxe4qgbFa+f8kAHMYT/xzfuSd6jJs3LfiazaFw05ic4ICmYvwyfPrYlt61vADmu0SUBpPpkB
p3NIbDYrHJaI5MV9hRQOr9n9ajcFVnU53gd+XLk7C6kCrTgFSqiRVDAMfDBli/cOVFesLL1mYBzJ
lPayhM498fioy9Kcvoz/l7Iz240b2bbtFxEgGcHuNZPZN0o1lm29EHLHvg+2X38H08A9u+SzyzjY
gKBS1VammGTEirXmHLMOfgUpBmysIwod1LjVWUq/FJX5FBJizVC7ijbzwMbCR6Tt4ipu0X/jqo2t
M0+HccE82flBoNJtVFDVgvzo0KebqLIi92kMPRt/sB5u59Sttsk4TUQjR180NYU7BxC3b2SwPKqW
0JQ+cxqacaySAOrLHV54d0sYZ/W16jL35AXA1u//lj2TuSiYbSJFzrYGwLdk+LgGmx6dZIehXOA7
yzmkJV25q63phg2oP4QagpU+g8hgT8ON5xD7LvMOxmL6WoKE+xRE79jw1BoUlTwELk0TzkRAuOmw
XqQ10af2qOVRerUrB5vGZ6v8MUVhwqwNvnASSDLeYyIMwi7CoZvk42lEvVZqhKlzfKMJywhwbqZu
Y+ezvBS22mZDkCAdw0/K0E93/LHJz9NkpIxsJhauOaEggUL+MOS5OOvGL5PclvtYO02o8L20ewlU
3Dy7w2fdNm82EHHgmw7Jo7H7vc8U3e94dldRIxSc5to70cy5adP8A6CFegrFhga+51uyHlZqBrDa
G8mvkYXKb2rxXpj6ix3a3srSvXTrk8mek1OgYeAOp3CtRvEgcengptZ3cRI+AM95lmZ/SDh8bPoO
F5XHbW7b2o8gRAEdabh26SQmfo3+u9Tai+Jsy7Vst4a213XbOY4tj0+kGyfONzGXTaMQkekW83C7
cwZwrf2jkyYKCQDOx6nPfxg6VsKEcodRCiRTvJ+FO/pGrr8pjdKc4TvgRZzShEH2jA+0LKcnjuec
A0mcVW/gb0weGUoXCU6osjAeDPVZz9PgEkW2d7l/F4baGSuLd1D22Om+yES/R9/xZQjdT0NIl8AS
ASOxOgoZ7fPl/t39iza3+rE3tX0xNhhsCqgno4p+1EKQbAXZNrpiGzq0ZT8hUFl+BpwzItwVhhOJ
ABjSRQuRBenlZiidSl8JKrDr/QshIeG2Q4/z+2fBPOEXV0xIHDkmVz10kyul/3wIwxwvfJFc/+fn
9+8gVtvUBITOuc5WjzXaKV3lJkc8ZGfpuZzQyvonGzlLbO1MSw2ZrpVWaAjVR33L73fWISD3Pera
wMeh1tNjSfUjAtE3c/J4eoy0Xuskx/RamlB+FaVvznWzMTyKXz3GNq0BCNnoZjA8p7Qmz7hHfEP3
nmx7DteTjJO9yYoQ4MzY0ou/5VzZtcYi2LrZNQZju4ap/4a3CERvGX8q9epXMcSvYoj2nPyP9JPB
1nsTh+eaVo4C5tEI+HVaI08GoCA/F2rllgsPOGc8Pfwoiq+23b8bDP86jHv7od6ZRrMmyOBzZliM
1aKWeHX77E00iznbUbXZHerMInxqmaOmltMBVazBx9E5WyEcbx1v1QEfhrrjYYrGKFCm+nsxwuWP
3jrjG7CFkpOUhII6OpsCbvba6MN84yXpVZjgQmUPorzoMvAiiYV4MDGN1djvpSzHB2xMi//t62xk
x8lxczB6OZIK13nM7IwRb4U7Yu63HFtxDK4and6aDHLG0Z52CIIKKe3SiY6s7hGnJN58FQCfyrqr
th+zMfosrMpBt0J9kFA0akrSx1PZ2Yn4hWgYvhZuyFZetCy7NU6VbE3r2Fq5Lb9Tz5ZTIVpQbYLy
X37LevwZiSWIN5oJXdACe504G96H5QsjRQ863UbvWwpWdBWS+UYhDQrAM2BKDF5K22bL1Ip6OAfM
anboOJnnccgR0IGDT9R5pIr01rNXObi/4x+jsbKd5blo9GidxBH5EZXzfY7JgSuzNNtF7vCUVem1
zINHZsfktykT7EY61lu7CU4mxhMGHxzOpAvoc1EA1LX14jIm8hxFiyciFNKJrJ9e+gN3FlPTNlwa
eqRA0DuOfau093mI9U4EhMtUwAYmkhE2eqeO/NfPAzZ60hnqk5lMHtizFtt2Jp8jJKy4pVt9UyUg
IkBZ0U5rPptlCl14iNfsHT8tR99Ttm/NlJAXcHQHVnia8dEWcBufQGHgCZnrJ7Ox6m0+W1s3YJAk
NLxRzsBEIXQq+r/Y/vuw2nDO/GGM4tY1dB8BevmCFI+NbimEV/FPRxp8kOg5GVa6W2ckgsdrQ18F
OugEp9mZVvHQ0uAR9mgzpc+RTqf6G0PJr1xXONhiwbZENjdVqVzKecWAvtM2TK3ZY0raKBW4AOw7
VPUan0+wEGs6qGKjCREyUu2eM2fBlM1iCFPRtE8BcczFsC+1MtsOU3IjuXJR11pAR2rP8xeDRX8w
SzhDom2ekdXCZOm3RSLVpo9L5oayJdqnK/05R5iUsR0OIXabxE5W1chWETr1OWzidFPDYUixKBJt
h1bWNnw0daiw226TuNUCSnks3UQC383m9ax5Gwfu/mrqNMlCWDArK+hvYUK4Mg5FgQ8ZYzXYUBYG
T/+mshTlbk1pn8ITyeHir7XqB2HFYp1XNO1njAjrPPhUYqjMcnopjdGEPgP3586ocYZu81J+BwjK
dGV6R9n0nrKirRyLWIMIQU3WNvZ2CPS3eqLlQwcDMo947QYjWjkveQcxaS62gemOe8dRlzJflOY2
jTg55dgRS99a6k2JJ+cQY6wzZ4p43R3SXV+9NUhe1oOKXC5P+zwNUMxEgZKyzMOjFfOh2rq9lW16
4GD3OUnSb0Y0QGdgMS4wIHrxEO1013uZxlMtgq8mK5GvGEdBdJBPOu36yKW5LF1OvnH6pSRJk9gh
83tVhq8dT12C2xwyHlm1QJ7eci//6WBw2lXlKejdQ1g1X3O7IwxJ9Iwa5nPZAKmiOUQzohn9LlcW
pLX+ZrQLcAGT6UXns8iDRPmZZG5eJeWZfukP1AFvYdkPB1u5v/rZ+xlYbLh1pm2HxtV/4wn+q7XD
+FOc5jiC/xmegzMec+wHfSqOPDfJquDYYSWLJ0KYcayv0Yxm62gIxc4UUUFbwpSs/eCHsnFgTnhJ
Oej7HYbkjYRSh1jSjnYh1dG/a+c+hneZmFow/6PrJQcMF7CHyf8/xbMSKoUTMUs4Jq0rDs3S/rI9
fFhOJIlAiunnZ97FE128dLSyde9iX8ckndsMZjUyYdbDHHBEyY2zIv1hZ05Pf3mDqIs/SPscx3Z4
ex5KQ1PXP0j7+qi0u9YLg6PkmIcnoaGaKKJtOsfaruaNr6N2IPYBIzqT/wF9k70Wpiiv//42/tAY
c5kcXTf4HA2gCPLDZ2hgnNdCpIdH1DQMKYBllbHtl7n1VtoUndnyYVYkKAdllv1F3rj86n9qG/EZ
uXwyrtDhFFsf1JZ16DkV6mD7KJaRdMu4MImx7FqDl60x9rmICeHNtE7p/naU/dcb11w++w+vvGAf
DO5cncQ494MnyXDLpCwyEjyrOK4fkH0d1YB5OmiNvQrj3TRgJzDa8aWY3V8QRBrflbfpXu2R9EbH
MAZWmKX+5PX030gkYgbfnbKk6S+WhVPBpohH6/A3ear4YE7iluZKubqLQ1Zyy3yUp045LR+Pyvgo
uob+ijYfh0VBUDJ0AFgn+xsmYCYFDRZqX86iXgfmnJ0R4DYoQPtpiyoxGcySsBdm7ppSiK4Js0nN
5rFSlTp1ekWeEvo9R2g75saIyGeiDdxuN7QJAwdGE6scwcW5MiO0cg7gvbpNUE8kJplg+YXC23j5
v96drmVzIHN1Bycauo9/PsRlIWtIRcS8dfSNVy0P8ErH/Fr33ZdWUAnGDQ1gw0k+N3aqb//9tf9c
3Xhtx7A8ziSWiST4n6+dBeaA+r21j4ZubwrwBltEmt2mcgLfWdqm//5qH7IGl8/WwjDkElzoeSxb
H17NVsKsUUvaoNm1n0NZfULjvbp391Mj/zVWwc9/fz1zWV4+PAPgM4QuXKTFWBY+XNq0zms6H6V1
xBwGbFhL1pTEO6OVxarslmbHMiKIS9r+ofZUVaDnA1Ow2xLjtb+PvOrGkQcRVk930WheeckaPBUN
+IDID0tuUxasWYXWQ9gSVwoO6C/Lh/nnAopBkeWLCyYF3324ZEUMQWQA6UX8iIY3tqR9n7TNzejc
8DjiBN4bhvZFMAizPaa5CKrAd+VYCatFjji4KESqYtcGpItmcvIYZ9gXV6teMb2HL3PxKbDgnf/7
Rf9zsXW9BfeC/3Ohy3y85h6kB32uLPNIq4EGv8W0w3LrYo8C8GAEAGeLxehAKzzM9dO/v/QC0Pn4
eXMnO7agAe1I++N+6NC85bVz8zgu7gFyPUB/uCh3sFGfDME0P8DRezGUW61koph1LZraZsTfhcav
/8vdfqfbfLj7MMhIF1MqlkpLLO/2P6I1ez0uRERw7zGza9arRT00L5qfG/dftJurT5zKeeCoDzVH
K//yZDt/PtoeLh0LQZ3DwObPZYVZFwi6SD9Wuv6VniBZT5GYvlgunrrsaY4ZQQswhas8WEY4egJG
MAsZkkT2mxObkDE141tjOPu5K62HXhzp3ENaaSrIYKgZQhtPXczg8mGUxm2OKDGqQB5DryNdryc+
2CJBsjOBEyirsEG1MnKr0NReIWcuTFlYkbz5bV437H6T7W3iMvP8ROZPvVD7rvaKE0OJZfBnTWa1
CljB9rJCNWtMIaTCyET61VKme43BXmYUb4kePpmz224Tj0HhYAT7UK1dbhRQGOF4DhPT3g1jXS1u
zLMh+ultJBRcS1AlQfd9ajQKN4parK/DzFzMY9jZcqJKOn1eSbd3z4WTPaswvXVtRFxNVBh/uV3+
lw3bw0MMKoltjwPEfTH7j9uliDk9Thok9XCQ7glgxw6lwbckat3HXulQXpFhpBOagcTgINMSn1gk
xUs3BtZBnxuGy7RgIaWslNkRy2cAc4bWETMsqZpDV1uf4GFoKxwK5l/euPXnE+/pDqss5bHnClgW
/7zPw6xHtkINeLzLRC00JrM2/cL9bH3L8+bN1Ug1ziznks5zgPUpYyYNYZgYz4QPg+0UCU1O/cWa
FevnAIA53WeBehByKMNOcUhDHKd28hoyrdr0TPl2Erw65khmDdARc8P7IpJBi1eGlssTkGmxtpGp
H42xut0rK8W5/5zfcEyxMHqjuYHySQ+Z2fJJ5uJxhDzjZ833JkD07I9ZzKSQJXNf08EDwedttTfo
T5hS8lj46LD4+6juBVf4IQ+wFTe4wfalQucF5ubrX5a0P+06Higu3HEsqDzE5octTK/bCLgfW1jm
7j2aPdfWUfUGORv+Ig/aYahyoB2LajQtgYtntWOAjUIUkXpVuGvSv6zuxh9bqi24+tLAQsTaJj++
nzpuGVyCUTzy8Q4HBwq368AFgTp9xQqL7P8xVUW5kP9IIdCrbTSjVC8cBm9xVLbnLoaz+JdLtKyj
/1hneUsu1kHdhhBAJfXhErmziSab5uHRjGKBzNRe0aNnYMi8IY0M2jMm8jrH1qcL/f7pYGdqneu9
eSIsWfx2qv7Xqvvunf/jvaA1JoFqKV6tD2t+jjunagkYP1qhgS8Qd8KhVWBdGQOuhm4JzTVNpK/M
PX1la4bvdLw3bYAblsJ1nur8xlw/4P/TSb/mtMthMk5OcLHe/nLR/tydbAqK5VCCuYkDwsejWSai
eLQrZzhqjQkWu8GOlIf6GXUsdBjGjnsasKBa0Pw/BIEH2WAHFJDOWpxHZy1+EjMmlMGxPkVh0xwa
AtpXTePm52waLtF2ROj7VNVjvma5uypPVc+sEPmJiSWGo6HamB3LcJm2lT/JlCTX0vsaFOqnPiP/
LCcRbDX4leisqoJk3wJBuJVImouLsDqq4Qf1roWykMQNgVJfto51sGoCBJspdzbKhH9ZYRY6WRGt
bZRpW9m5YJNacop7sMR7mgUCeZDtbeeyiP0umacHnumCruRwpDcaIG/U3HUpreI0CsbC9y+VmtSW
oDK5ux9ASgZ6qF+FOs+4JXGHFPbDDEffB2fUOeYnY6KcT9LwU25WX7OWI24YZxsNTAlxZIB4QSQd
ezG7a3ovF6Is1JoECu/hvogmNA1Puts/T3X3VS9nvBFw3lBanWNDe2pN8qDDES2FI8NLWH1m4J/g
OfC8o91M+/tJOg6aX2OBgj3xeq4GO8G6mEPjamQxe1wOd0pa419qjj8Ou7ZlcNLHb+xZAPA/Hnbj
AocMaq72iA+c01qzvtfQ1bBx8QBvyfllLjL9359+y+Cxl45kSOGIj/WmCnVT9WPUHN00hUBTygtY
Wu+UaEV2IH0i9mdX7JQi8HpRZeWYeX7rFazOds///lCZHw44IEYotUx2QsxgAEE+PlMF1g+jbizJ
aFp7qR2XEAcRswUvfAJkvzvsG/JgR8FFk93kL36N2eFOtErHeyVRgjzygVGZO1ziuPhGIULj2NQg
FunrUcupnTxG+XP0KBj/+SXK7PUMp9NK2005jubfVnr3Y3tJ8rfYgEIEf4sJxs9a9qb/qEjgeqhY
Ito+RmMd+64WGccZkt8RYC997fs/Y1k0jvfv0iJbA9WID4MTzEfQXcxR79+6AZKnVebmGago7ZWw
y/l4/xJTxSNxHyk8G8u//8jSSpqHtC7gb6j5aI6QImql9gIhHEOQGhhTioHioZsOTT0zTElscYyt
RAMuUo3//1sdZQoh3Ew9ulIckwjSlmW3v3Jv0sgvnkf297ZbN3lLYko+QvwQQY9sKRP5XloprOCK
uXYigyMhGH3gVvzZI0m9avl2wizEQOJYLF/u33ltzIFSL3S+4k6mWBX6Y2EpzDJN8qwCSLLZgjHm
LJrtR1vuTFdHZjNGz3XHpsUqhmKufskVgcZ33ntkzjsn+hTlobVzauxszBLQi2t2vNAxXu7OzN/2
K/SCWO5gO1ggwQ7dQmgGsl/ftPjdUM0xIFjkOsuIArwBRS2waYGBLMM9eHKgSGhJTIYbTwmsq5eC
HKwWLctmJLtxDXUsXRuTbE6gn+Ndxiq9nnLXPTu58Ok9B9tKGtt7eTYN1U0uaP4qhMKbSRXtFUax
+7tkBn4pmL0fupg8Md0prGeVmrHvESK05fjCZB6JkG9DvjxrouzOBJSgD7ahGPfA4NaNotdEROAt
CGr9JQl1bxeiHW6kFzzj+V+nNc+QrtWCfamtNBDDd7WfvIRFmD3UCYLZMkWBZQ+2fbjbddi2tFU4
MLrSmiXSWhXY2yfs8ri19tyD4WosIsSrxBfvorHhvEC48sqzQpgp7Xe8s3slBuNlkKlYpXWo4QGl
JT+VVn5G5bKonayzlaI8I+k42ilErjucW8YqVpyfPEDPfhrYLwjGzE2CumZX5vgh067EbhlrzH/C
V3pED1itaEMZcu9mkXEwc7kPOeyjUQfipoLmOIG5Z/SRFrXxpcitVzAzX9wWIDgMSnyluOJByzRb
rXesvQgNrHxhebB1LP5VhKuv6c3PCGepnYtMboZGxntQyAMvmnTNeONtrpSNPf53h1JPkR26zVNZ
o1LHSPZ0N6ZOiyx3rL0XE30XQxh6mRal37kYu4fSmLt1oSXFxh2QVxFK9BklbL3rXW6ju7s4QGF7
k/D4CEO14XpE73o42zuvNbLdEBWL2ysDvphEZL3w1K1wGXC/zubjjDLmZUAjvkrjLEKcxD9mdXfB
yGOw2uo2uhG6C043IGqJxHiLG6p+0SftNieNat/W+tmztGIvljj6hBQAoP3IIKU2waUOyAlFL8DL
z83zZGaOr1v6JtEgskrbzVYJO+/aTRl5lgc52dUzZAZSCxooOF4ss7WYmbAW2aI/wnrrK558Hcsp
AoJsL8PSQzQULlvvFCK21ZFANtGZZkl0kAmrUKvzQBSiA78qUqJVgSH4PQOsC+hJmjkO9dPgsuE7
TKi9UqDQw1lwGnZT+rNKkYqi7avOehwvyhQMJxnCyrNXPHJSUWdavRmZLSb55w7ZCjD6nXWmleHB
7cFlp3ZYvzC3J52hkI9UTFhWvPZSqM64ekJL8EQ8YdzJSZruWGPads78Xnk0VOQ4nPj7oyMJP+tY
d8dbYhXTDQVVxB0wr/rBqbeWjNybFrbGQ8XDVHOcBZdOCFGMD35p4A7HvtbOCTkEQciQrNO/lNVI
T64YXlLTC9gpp8lXVfiAgNh9TtPvbAxMWFvhHlXOqYeTZB2a2DYR88qdwmTRBz1CqJs3Gu0LbXlj
q9cTNLuoyI5jFp7y8TilsYO1RL1nE0T8GHbQOqzgvTbIkk5l6T61+mhxSd+jLjx4+GSOqYcIbkL8
vo0Za6/szAhXVtPnn/L0U9eK9Yjb6hSjJt/3fXVkypicNIstrvGsAA9Iha7RkZSVFUvKk5aG20pD
/2GUBG8p3dmOjQ6SN00eZUGrT1U8+GVVgEfU8aQB8x8OcV7oh3DKP7Hls1ChUeVq6zT6vLbDkIS+
bU1N7GFBGns/Yxi8Czt7NYblcJ+mJhUqIum2pwoPbrzqvJ1WVzzNunUlDPhXCp5qEhHzWJMpTWCN
1iZGNVWEzLsRzgIJzCmX68C3C/kW1JO5goZgbpVLZmycpQ+o7vkYkkr3W0gPTIAHnF/aLswwCuAW
A/w1w2FH9+j5Bm7ibYRteYMrJt8Fc41XwjNIAtIvZqeLK8cWtGrwaR6GRuDkR9aKNsmE8knPfjeq
xi8d0z0joOs2pVVGW6RbOsAjLr3KJmJTYGtZosZzvvxqhsJEZyy0FqQ7Lg/H+DywCm0cllCXNei5
NsNkLcJuRDxxk5awnmuWytxpi9s8lcVu6NWwnhuI9k2fYvEJOnddB7qx4UomG8sBL0t84WIZic8q
HlDlzWPyrnuvdnqVced8teFttFad4dciXDcZhx7qerO+a3/LNGbMElnvOalykBiy6OBpalMHmrzk
hYQL2zc3jpQ/zLjeu703Hwzdl5RSHIzGH8g5cB/m7aPjGO1KLw1rLzvnmqXh1aTH/WC209dJkmWS
hdnZbHVvbzYkPs4CqW2IPREI8EDOtzVsuni2gXtZwcqhdUkvjlNHJOO1PdFmUG0fcWq2D3laG35Z
y+f7WKZTAratRk6TBFMrdBQcqrfPqqhPgFSXpVUAs0nPZSIJD0k7xslBiNG6VxJh3jDuBa9i5NVw
sotyF4eRcbZ6+zS72Y9aJd41QBYkaPDs4Nff6pEAnSxcQnuDuTvGRuBH86kAWHdFX4akWFbagckz
kBe98TYplyMG0kArCILAlDyVnhtdLOwTxmS457qxfXcWlt8Ew/vdWa4Adrl1Hm2auT0T9ueuwFZe
E0+p9X0YoipBHGCf+nVtEEOOtHUzxvSIShrRG+b5aFr14UAKZgQx1nis6I4k3Xfd2sL0f5RN4B1i
NCVQ8KoUgR6Ge1lgvbcrrO/DYmHEIYpPuBEM6qJvSIvHPWz0G4rWwp+SpkIE0AVHDnno5LFGr43a
bc4B9sxdbFrvcSDExZrbxaiUHEw9+xKMg9wyDzVWUY55wcHrE+uFOjWO/exl1TqViXYMciLz7JIT
aFoNz4Vo9RO4NcKtyB1UkyxoFrd7A9uvSWn+RG/vJZ9M/ZTN6FVIhztkJBUy3u57UhFEdEVOsh1m
7M0ASpyz0YHknAcw0vQfSWRXrL60BUn9lNbN1uJXlvHmONA8epjZjAXy1oNwCX5sVXrtZssDgkgT
GAFlzEQQgSVjv7rt3+j+VY/24x1wEqbOeLvXoYimt5knojP1vmAZR9Kt1Yp0UZ58X2tmHXVhiKaw
4+acpS+l6g6IPEgFEW7/qHnDQR9D/aI6rUUJb0EZsux0V0TOQ6LLZqflGaaZGeEdzAKEKm38zenT
+TAOHY5VL39qjJQNLdee9VBWu0S0Hss92eyzRRRNEQcHb6yrp2IGlGCQScPOSVZlxWuNffq5F+1z
nY+vtjEET3SL0ENVqfnQY7KmPQRgZkpaxHypm+/blFML3iasef18ilt9fjA7wANNPmhvk8gecCJ1
tub8CqKEv7bR3zkPa35jqnPcMB2tZ7qgKjUOTVpQ30jujWwxVeEAaytMR73dDmeBP3Rv1y6Z0WsT
59ipVkzJ5mDKj2lZw0MnPQDjBnSn3yLgFjgB4lHGqZiLVnZNrgwcn0+1ZRISUpF111blIY5cgjii
7tEVufM+8IB5M7agLmuLY4g48qmy0dywmhzi0MV+PHYJBvVg2TM4ao15dEzkFxuwOpEULZLkqq0M
XyFZO7ZVHR+ifLqRFldupZyDL3aE2ma0V0OZ9LewlzxzSSuuzsyu3CD9nuLIvAUAET1rxAMyiOw8
4aX24sx7cQUeR+R9l66Wp2qYmkcLUO9j36OI7KtZrpfzw/2+HdCEr4cGhkvbofztHDE+jUNjXJNO
eK/sPt7GmtDDY/TZThVAgh59rN84JKp5w3SYNc55nLBfpTfIE6xNDJa6Wez4ZD4TuGgxo2O1DRLA
yR7q0KLJw8cFKVM1iOOndJQAmsT4nCugBUPa7+0MYzdtQ/c5c78GswUAxfCeB/Arv7kiPNYNUasx
2/oyLujI7sGNh2qtLwPGiAXglhYMe1Kk0C6XBj3pbIdcJ03IbYCRyp7gQLzGm7KjHshqku/cLJ13
HhTujZGV8sxWM8GHMBEgVcUvWhkEdhLItG6bvFtr5jgddANXRDBaYpsg0ruIUmwR86SnnGHTQTnq
bI5RfRwZsrhWc+PXIf5NJiTMaVrtlIdUY9SVtmumSe3KQH8mLTY5TTSk7+2tuY2+Fz0zXA/n6yrv
guSMxZql2bRfGMG/DMV0bYg0PEoquKloExyPFkbRNiJiscHraew0ktnWamEZtYn1Gsd4cOo2azfB
4mrCqt8+VHXf7orQw2dluCcWkn6Hv9rdmjS/fAIa3k3VCZBk/cw0AeUOWUnLGlZM2icd+XJocTKw
J93PXPPKsGz8mllYUECHZ5lNaTtu7GBA3k5ELeetor0OSqVHQwXHXGXlya3Tb6EiCjALRxwdkilY
KZiH3RFJCv3sBtkW6Yipt45pQV1h4mwLq20eRUIhGSTNtynyALIG6LLcuF+1QY7302TuYsdj5gNI
Uac+VOIIgpyGWWl1R8rh+EwiZBXM4WWso2GLCcBbNYxKkICDObEZsloR17BARbWmb4HdbCREz2ns
fUxyW4jgcj+a5i+nmawL+P/z5OKLaCWelHpKhn2ELNPXNfEmURxvbE4UHJrIUuy5fnuneR1clgZT
sK13w/B0B0FRG+k8+N7KgMx2x0wgNTeuAck7fR01F83qXmpUi2tAxPmmcu2AAzvQyj40sgst5GAo
R9LLxqPLGeJYgQDrUNZtUPymULXs5uQk5oMxuO0T53Nuz8Ugm8fX3iXYOfXkA77cU0kSFKJbGd7o
3/t94tUbJwx1XznIKictqs9NXXXrrKkfDOIaPndbNOWrSg+bhxYhusS15vRze3U66xT2EZ88eIht
YJVvQ8N/eLceWgO46bErHlKsQkC6UV/WuCpWqate60689NiQsRlNwE7k2kkCMGEwiGCFNt9yLcKD
lpn1ZeA1D95gvWql90atsqqlm+2w1VLm0tTYZU2BgSZLLjXA4vspsymm341SUurEoXCMbWswep0t
9i596Vp6fXatzYiCt8ueA/HTAMaFPbyeKKusPYkb5mc3eIei+C0c8cwQlBVsIjPDH2lw7B9N4W6w
WRp+0Kpwi7NtH+KOSWfo/7KHHRN50QXn4A/ZUcgBEUcrbJCAESgcQQimcauZL6mgJWYYnf1jBmv+
ps0ivJRRwWmHEGCPjNQ2tL+K3uofzDg7NLqTnZI6fwobDl4EYMB9CcbHYSKztXW0dKNS2123ceUe
YmWe2i6cNu0grPfeiK2NNlkHOyWEgrPomVu+tNvxwJzK9LUYj/G9gitZXY2Y6UWM6pg/yUPQBoTR
6Un8wy+4m3XnV2TQj8KVidG7QxYwTDyrLYrVyOH8Wg4sO14rvrTc66sonNRBzOQ6ciQsNp4+bVgm
4m2shhMJY4v5o77+BkEuAjLgTyNJVTohUYKuxJjIzHcsOu8Eavl936EzLgj5pNQiACx59uzFXtki
HETtu3Nrqfno34i21QJF5RzYGGaSC66xgeSpuQC9g0Vonsefjg2cb9YTYnLzMVq8gsuC3v6okrjZ
wxLBet7P37QdXB4cP951MLvhSC7vsB5F1Pt3fBdUAdhJI7L90FTVcTBp1t5FkwyK06NN83KVWgBd
rHDcSaehC8uxzi2qdieh7o5exnGKLcju0fMWGMtXCmS1GZbFsVfpe6fs+EIpX68aW7B3UTcdolI9
DsojR7l12FIm/d40pZO3/EwnX9YgLcsXVtFvw6H/OshGbQeVFes0tel9Ok5DWMnAQW9cLCpqQGgT
tfr+vuN3CpJEWfbbhtNWLfCFcU9iQwVqNxJq+MVuzUMscT07+hUTrW6N1aGAwssSAV4MqwZw0/GG
xNNZOQ2TUh2Gf2cSmMki27l2e5p1/XF2U+M6NABCukbDsT0MPDscRN3lsJOp4FszQE1wm467uQay
4VptudK9ITlK0F/r2bV32TJM1PHmcYwikdAs6x3zE3GosAcRG1egf5oxVhlB/ca/w/xidhsVx8a5
HeqrORD5qE0YwOml37xj+UDanGXTLaroTuF0OSSp3vqtUbm+abfPVWa2T1mTyEMuFa1ELb81xMtY
8tFKw3Pjlt+J63M3VS/rnYs4gUaFSxaJsowXQjy6A7l2Y9mUt8yC5TbE/4+781pyG9m69BPhDFzC
3MwFvS+Wykm6QZQcvEcmzNPPB6rP31JJIc3cTnQ0g2SVigAIJDL3XutbuPkCbggYzPdImsd3cQbe
Ih29Wb8Rn0lLqT1xdGRmrBg+rq4zggvo6xA8NkP0FI3OiZmoGu+oIa+sBoZHAu30Hs0qTbqaGFvh
9ORbj+l4Z+FywzhcET9d1da95jHY2mbr7QIgM8tK4mhkrSxoRcxnbg0VBquv3AI/BdBFFBGN8NZe
ltxy8WH30TofTHeTGpL7mmZSrvZj50M/fvEId2KqRHxlYg7ZRW/y18AvPkpB0WTMHon1MZ9MNeE2
Rf8I1qM6mkJ9Yc0frTBN5fQspuiOu9XKdszi1AIq2Vi4theUtWEqhPa7Roj1xMD5UDIYjZF3EEya
NtFgf6rqMX5Gb/DeM6o1mN/mq6DeGaZPXuFZJwmannzffGegKTuZkvaBR7llJ4rpaw8fHWsDnGhU
3PZzEHxgRfSYUzF6V4aptYqj9K6TmU4nIx43UxRhMO3jlMgL8KwF5XQtCcaHptK5fLpR4PGugYYH
vQB5R00qcsL2Ho/Xs8kU6GxVJ80kF8soAOMeRgKg6AbVz6mQpLYSWfrBm60IQV8NdzUB9ve9UbzH
T1ddx7L9VkhoZGafZCShaO7LNJozoW7SLuWI9yPtJ3tjsvTatdJPmEBp7SUcrhIKUrl1s2BluQmi
YEpsSwgkjFXODCoQBIWdGtTThyCeKACO5mHCIoOfB5nsHiUnhS4/0xeRWTz0yfASlNqwiUDongKj
P1pzacQZlWK2zWIuL5vxgo5uvJgMZSttIEHYl+NTKkP7qkb+8MJm0+q6Z7abdTShZa0eIiybO0fp
XBzzy7EK5IPu720n0++yMtqWxJM/hVG/dk09/9DQXdlmYCoI9DK6J7fO90z8V8rB7b5YB3iVOR8h
1ICK1F6NavzQAz15jnxs4J7vrVVOrHeXnvIJGRkhXnu3gz7FKt5zumMZSeDDfDYOkHQxt6QT/A7g
66Sz3r7jv69fr2qhFvjf+Y/79Rqt5RZu1VFczKv3mL04X6gGmwSG9YueSPkCkgtto1XHDCJewV3H
orP2GYWhA4w78MbNqffu4v4BHXsFq7hZoZrd2qv1+rK+fLjgLFu8egtjSaDmmgyrjTjU+/gaX9Wz
994iNhxK+qJyAAtSzlniEeVl8q7u1lLQ+liT1+x9GmhX7fR9dhyv/dV8bD80iNbxmeCJcmE/LSlc
B+0KJ5jWbWS/pZaPexUlyJzhcInGfFyKKnqMZLUheKvGLUWjUlZetQOEqLZBIm2s+I2/TKxR23t9
ccF2V148GX3oy3zgQnXW9K2tTykTgQXTWQ00aOruwqI8ZanqX8sKGIAkx/k8Irm7yl5/nsJi0/Yq
e+FJgjKpDJljxtkLleSlaJAgpCKq8Zbb9oulHCpmCdPNpDhaGD4KNuLhpVmTkAuHdXPt+hWOzMM1
BVwVPFzde3yVdUUKgmjH+nB7qO2qPtTgPr+/dCMihMIK109iJs3BhdpG+lbbHG4vb8/SllND5vnJ
oJ12oPN10qJTTuV2UxMke/Arp6RfzrM3Lxu6I7tJKHIzrOJQEuqdMiOqeTTol22GzHt3+8kUOGTF
i4YKsZEXhyCxTi4Nws3th0GpikOtSFSdt6DvTe2H96vCpQiHB6fojfxwewiTIOfi5uHf927PwNrM
wz737AzXsjF/Zltwvw4m8m6Wt00XccW6kp4uUc8VNhxJbEMbltuxy0hp1ytTbkvwbpMQ//x1IvOK
75/z5r2kBuBkNFmzpE/6NBU1qTWuiZGpjeJuxQ0NIpRWFwdWPsWBnBc4M8m0RcdoMvSYEQ4hGtUm
ZP4fHm7vhW5DjBC1Rm0+6rcH+rHUTmM/5XFwBnA3GhIJS2fUVyKGstV05SGdP6invf9dOzjH05A/
c/2ujPoepfI/BP43L//3I3b9Mv8js///O7K/gT4Madj/+m/IzC9k/01WNvGXnxJx/vk3/wX76//R
LeN/0j2xUfwTiOO5/yEjh9hIJKQGmkwA/f9N/rSM/+ho4VHLmPp/if//BOKY9n9w6KCfg2jgkhbo
/z8lf960qj/I4MBQWIIFlCHErBbUb0LtH5QjYT/ok1eVcifSDGNv3sR3WlImR+p0d92gDDr+UUTT
TUtPMX2UpTTrcknXZpWgJaim6GhK3K0d83qvQhPjiqbg5kv8SRaSKYMDfd8Z6kxHBZmaXtRbP4Kz
/cPx/ufM/DHU542qFckLEkeESSZeFHw05hvlfV2HE9aXodvqfFVLOkibVMsBGQUSo6xpQrUgIUr6
7hcXa9VfPvutOO/7h/uzatu1CUZw3nx4YyXKMHLRgRKIoJYCRMgsSqNjhHTVIKkxCO/woWkUNFhZ
WgiB/rzvv/18vjbSH1zOMYSCPyt/JgMEyEhha5t77dWy+3Rl9JhpWwSJFNE1uD97rDJksOTtmv5f
/H1Y+GlU+PHYv1WZ3vZ/lrui6uS0/MUpAixYpsz7u60QHaXwhmZuQ1iPNQIE02kmox7vQiwqKAeU
RwF2HG0o72TKrQsaFgurarS/HBL7Z5HpP1tkIfHi4oIZ9+aIdANRC1bVdVsUZs4CjFkE5dmu/6Ig
e5uYy8cIk8vFRULqUAF5q6VuQ89qVR1IsLKzrAQl1LoZ0D7DHVimThce9LAILlML389UBgRnrb+6
DUrpzK3NU2XZEVAfxzkmMZmhfz4p3qj7bptGjhZSMAOBkmPPR+iHa1rUCq+j0cltW39x5yhqtF+f
bcuHEBU8xjYzUidIqr+cCb8edmGaaERxvhiIap032t4gSqlOIQzaJjr4pSLANlfpEHX+vGsMiT8q
iG+7ZhKF5Xuu7s/93Z93TccKnxgoy7ZtOHgIBtmNhvoOETtG/Zfz6HdH8cePenMeIcRF4SAyufVG
0HAyI0lAJpROoLJark3REAxmHI3nP++g9UaZeNtDz0UdbeFz5ATm5vPjl8fayfH6ngsaE5hcRFpX
7Hz8N13s0tSvcK8q/y5KRnmuqv6xo2+1Hmu1Y2jw0Y66rBgyYa37RNvCdzZJxcQgFkpzoxzGXU+C
UCC1+FQLKMpKkuc52web0GJOEszk6kEtiyb8BsZ+2o3plbU/cyTqO7g5zPjkYTzp7g2pfbRrEe/+
sufzAf3hVjTvuaVDYjEc4bm4EN6ctqiiHLPsuHAzE9iNMcT3VgddNArZKy1S992c3NQrpAjKf2wz
G5GPzey/UKBdBqEwij9kSLhRmfnGQsI6rTz0FBb9uFUYw4ZWnCymUvBBGlYW0FYvnjvhdgLtXesr
YzLhWZh2ch7az+g3NLBkvb4L3o8O8H8zkaxwk5c/7zKBP7/bZ+5d82Al+P/NPieUPtOJldu2rN18
LeV07Ovk61COwNj7pykp0+UkPQxiQgw7Ftco1cU3zJ8XOj2bako0Ymi/FCw/TniHzNgpVyD/P0TB
ZKxjq6S/jqDGkYLoxM7ZhIS6Pvoy2OHWTjQvesqHTiH95D6p1ZjsTEazTrE0sgMdoViXH3O/Rc2p
8TM7ycmo8e59zICdPIFuJTFtrIkbcM9mp5M/QpbMcEymEFRu5Jo0q+pDL9V9WPVPnjoComiWQJsB
5NoPui6ePJE9NIkQO9/RKmrC1K+UFyypC2ZpES0bW8MBjRthVVI/W0g7fo6XDVWQhdcNm8kLn6yE
ZZWr7hqnWmQxwnNskJ/HitgBrSpGmjd1zrFbZFQpTe/qrkYHYK6q5CMyGvzUWncX9vExbe18M1RP
dQwgjKxyC3ZvdrD1uiOovAObIRpzkSntnYH0d1H6n6NGfC7d5irsR6ckfySvxUfTcB7tyX7v5rQy
NZ9GnEEGaeBayDk9/kij5JMTeiyQZs9NmeOxYLyKia2EqByNfzmrfh248G0ya2UoZnqHUuznEWRo
QyEFnaitRE9fAenyFBRa4JmPwQAPDyrdMsiK4i/j/28/FQMktg6BO/ato89vODv8KeW2qz+3Vn9P
7MU32TiXYdKeGjt9SX3n/V+unvmW8vOAMbtUYZr7hu87vzhc8AqpQsskcy9b4bEiemYckodG69p1
8ypo11CIP9KCRPAqpuufP/zXCxc7hjlPz33ce9bbKJxQCpXgW2F33fI9a/1NMppoWia04TSPD3q3
c7UvWu/mfznMb1OBGCX5YCSMzHNJ0OVQ//zt5uTP5F3PcZ7FQz5XGKybXC2zcBz2aRHj9zadpVD4
qbNoukCLg99RZK+OegYi9Tcr3G+mf2wNjicSilzDZUr089aksTYZTuW322FgFkSzZKGjzUOVQb5L
7tERzuDF4YTSFZzm8g53LzHJXrLOo/6xpBq6FZm++vM3Y/7uq2E+TBaQIajK2W9mIhQY7SlWbgvx
gXRdctjXFVSGDWWBZ8rn31SL74jcMNQKjhly38teWGe/G91AP7WZ8SEdUAui/OwOEYa4BRUWoIcO
6mW+11Wnh49GYp47ZK4XpiLEpPR0uoL8XE8ROcWE54qUP/3nXXrrtb996b6LZwLbns9a7c1cJLQ1
TQsiC1SXPflbUgxCeTGg0q0LRZMtM8A9qySul8qyUX5mQ7qbWlQAmZgv/JzVWqs7r+bE1MVRQEeR
rPZVNVuR0Q9ihVi5oG5pdhT6Kg1pS0rbe9TN0l2HTkRnnAzgReOf/MHtdqJkh/Fthha31SHLdiHH
iKCM/C+zL/uNn/r7Lvt46SxS0RjO5p//MIkNjMYnRbtvtwpJbxdFu8glRyfSxt2Eflh1YENJOt9H
PbgMWRRkSUbfklhbiYgJv5K2tmN6jsIhGJwVC0DCfVCw0ToBWI8q6H0+UM5O5sUsWGlAa580r8fl
nnmHrDDISOzn+Y9jrfKKNg/lfEQpZoVdUaUHL+zDdRUA5Izi8XVqc3RVKSSnLKAzburtQ186X/58
Arz1S/9yNN5cZ7S3elTJY4tO1KDHldG+NCeDNqSbE2mE2GjNuFAtEXrRfCVPxjdbuMuYvlTS3f15
W8TvRnom4NykGYUM9+3QR3ac3Y9U9rc+ELgtOtXxaJvpiwz8tVMb4ykWygVcRc25ocOO4Ny4w7qR
3rl+tfdtWDts+CkodQ5p5XcsVcej6+fWoplQIefzHCcp6uVgp5+EyR+Ja4wFhlR77ML4i2uH/mlv
P/JnHxtPJisCmCC8qLLAQZ6Ca/Libxk5dkCVzLsuw/8gcud9Xgn6bDQyFtYUDNs0ypi/63vcyUwo
LI/qOTSdzeBLsmf1F8sOXg23fHJkwr0dyRBOzhcJttmqo/gU1+R+NuEXz0iyv2S+/bq8oU6EroZ4
MJIeKWn8fNKTwOamQcJw6tnpaxgQF6JNpA+XE3P6P3+LvxkkHSbcts9Cmb/6lieBI9sp6DS02yos
vhGYgOSu2jF0Xr0e1EOEybfI7WhpF/bjnz/4N1Ne9tGc0QM26aiAOX7exzogHMINBMMzcWMSuT+N
U+RRadd+hhNGBxDunWvKbjEj8ReCBJJ1PrKSD5jXL1NIj5XrfbEFPvapApU1Rk2yLuNN4EBl+vOm
/uZEd3TbhGwG4URnYfvzlgJfqU0UXSiIInBkfX0s2+RV6dl10HAjxfG3/xsazG8mNVT8TEiAWLqw
cr05BXyltQPF63ZrKHnRLQTEmrZyXdxxjnsKkU6i8mtJ7yEpgSrDOzwXexPM3wqqW7CwSvs6WISm
R4B9N81M0Z3i8TGmp9Vpf5sC/bpe44sU3DohwLj2L4bnWHZKRIoxqffKbqVXLnbe1IVwracxaV3J
tz9/G789Y1kieTOX5FfPImqFNMzlgJG0OIPCPcPr61Zm4VwYnK0FqWhEY040zLW/nbC/rsg9hxYr
fIb5C7E9++fTIEFNUxq0zrf51L2gQbnHmKotAxxMSAyaO5YrS5Riap0OEf6lEBlkQkpEpDTW4QG5
K17eAkvS1Ub30sM0OdVfbpW/KUWxgS6LR52L2fsFX9GPUkxRm3JFafYro4piIdPhBKnaM+vGr1HM
7FjZ3sYxWa+54wMs/1VgT9XabWCXM4p9s0YO4Z+/Lvt33xczZL4pVree/fZE7kICTi2CTLYjkUcb
PR+jvVaIfQZaaQUo0r202FKALIX6JsSbs2LiuK9MioiEO+TXMSdiQ8QP1jB8lUnUP0gDQWXQ0vwt
jr5mTcfaiy4TI82p9mtJhIsotjETzUvBfcFPjHPnGSB5/Mg/TygBgJkwhYt1OLPgR9VLW5+LihUC
Qjq5xcWNu2QQ7yeZlXvNStxnsw6/THW8ThUJej2U5HNmcFuzmqk6ldWqrZkD/PmA/eZ4eTBRCOoF
LwQM6s24GGlePIrCwXsVkvM1kXcj7UmtceaC/JPiMY7kPQL+b0n/1yL2b+ZaPncdFzqEoXve2yJ2
nMCFB6CDhHvI3F2i0/yMtYAIV/CDS690jH3fNAcFQfwAaL5fWlYtDhFJ1v/PR4C1lMDkPncjfrkz
VEU1daj7aiIDx7u5D0sOga7PuZRgCiLjFWenccHlccJh3v7ldP1NIZ0cZYtqLosYl1r+m6vcnOiw
l5IP74gxAlUabU2v/JRUYXjKw5oYX1j6y3CasCqHmyoCmvrnnf/NKAM/wvFtx3BQY89x0j/Od5kp
FYR5inqbyQnIhr9HGpt4bbuIk9xckdP0tz1mKWTxN98soJlh6z7EPJd457drSQ8guAwng89Uuf+p
NN1k2Vedcx0o2qBdA8RdqGx18w5q8IM4DYMvlhtFRxduNL72wL8m2muR6NFawuJa9HNYRtqTm4he
+dQatQ17FKZl5xKMlAHyevKCdlmNjVgwT05PWjq4zy0lplYPqgczyl7aUSG0bJvktRv8jTW22X2L
LosuQim4A0K9tJFjPRUdXnW8XfhjzcF6SW37k3Ii1AHmUHClS+8cGvMfso3gNUWlgxDIQED0jmqO
9mgHTCNdFJZzKxUTtAzOQZwhHyht7Sp01dxPJglfsrfuaWzUT903q0RQFw/KefEspOJG8lVR10fF
tWhk/Oiygrgve6GdezDKyyovWHN7UeC/S1yUC4RxHWcJwARJ+LktDFhLo+W/D9qk2FouUNbOtO27
ws+emcnIfZOE02XAuSEqaRy6zv/IIig9V8aQALZHssIdsngexuRRb0Jwuz0REb7RjR8i5m352A2v
dikyxg7SMgk9xXqK43M5jrJ8SGL3M2qp6bOeGveFl33o8ljbFKYdn0dXxmc5dF9IxgC0TRjCtPDy
EnUJBFrWe5nCjg1YZ9FlAOjitEGRYeSDs47RmbsZ2bWENDKrl9lLpyVya8yvbm8R1ulhR7DzFSCC
+MKdPb50JYDgkTLJ7S3DI6ig88wtztMeby4PpW6r789u7wXpsGoR5m9n7XaSWuJE6dE53Z79+9Dn
oVpXPTU5T5DOOMYutz2zjM9BP8bn0Ea1A1S6XodBWh6jQYcLjn0Lw4TbfBwcYpucKegIEenl4fZs
yvNsnWWAbFMVTnda2Ux3Ev1MGdR3t3fo/I13cZZg/p1SROmznSoQ138f6kIuY+YqF+Tm9PrbdNgW
lN937VgMzHEr+2lILUzYEG/7Tk6Lrg9stM8sqQgtqJ9HvoFN5LohBlFByuycwDEWxosWlUjeI9Yy
GtNkvaq0d10FbWIo63sg75BIk0K7Gg21YxiT22DQrBXg1+AxjNL6ELVtuLy9zJnin0cMohKBbKM0
/NYDYT5XpgnQdOAjd0ksryQ0EK1wNNsouCexGVSlNmR7VZGBYBBcskl0BydkqZJ7CkxqPYzxtJpG
h/K7o5Dc6LE6BlOVLDsLdkI2IvMifAr2ByiiZwevzLKwO3j6k7dtnWF6Hm2DEkaopnOhBdOzmeYH
Dan5fa43zXP+MZvftNso2yO05mKAMYSTsX4KA398cDqYrq5RP2HFr1c4L4nSm6xk7ZRgakeWxHdO
G1t3t2dMXclv9BYuUF5MJR1zpGS0mpNbTyTx1ulHQvLEwfU655BHmcP5TfJ0F5TEQeXhkvZasxUQ
cnL25WmuUS5M+DrgqEO1SQrLeNCJnkUyepWEi6x9cty3PiEoT/ConJU+ADmxMCZRlJLZajD66qyN
5nQcqnbTmkej6XGNUqm/71ADfwwH+72S/dGYiuLO6U3rUracJyXgWexSeXduQcPaZOR+wTJOXpcd
CmoQhOWUocjXqkUonhRd/jDl8n70BudDnnjFulXVsNegCr8Xw7MgPujZIj/GqjQKx0WCBiqvvQ8y
OtTm6Hyk/zvge50IW9LC9L1waLTP7zsWs9ysIu1SDQyrlle2Tw4O7aXZmONOAiKuoJA9F2P8kYEk
+1hYAb+ePiRm2Vw9gryfowQxZJw/D7KX95YXn6PxubJr49Fr/PLOy4enUDbBEwKX9JJ02ufbK4KV
43PRAuLJg9nnVWh8G9Re77nJkFnnBA/+/DB2mInKaLKPGS3QVZVg97aQG64miku7yjTGJz9w7FUc
Vxb9tnJ8yqBKrDNX/zT0IHHqMmkfCBg0zqQ2vyOArX3AXtk+GAP1g6H04BKGabcslaDsXPj9oS/g
OdXzy0R2yUNcVCun1z/6eaO2tTe4u97x3w9WkbJec7gWTRI1NJvowjCNP7Vf+aL7ndJQLMves6+B
47Iex/eYteJCWy5fFEPqIQDvaFP0GC8Y8JyTwGW1Fl0crYY4RDXr1ePd7ZkifGyGKizFhC98xJN5
bYY2vQ55Fd052bNfh+EmV6D5lRWaR11ZxrEyqdi4pI2sHCh4B8fg3uvXPhGN8HqOFvW1tIou7uiS
H26k1dGucn3dtom/BSG9lKkoNrRo23vEoOnKGmz3WJtedcwdm7PURQZ7u9mVNj+NEtiMFF2ny+1B
0DcwUl/f6m0TQsqv115omHs7CF6nuDs6EdCNpP5KOMVnJyCkL6POxg4cgebsZRYRF+UZPmbjYR3P
YUzEA4UrURgJkt/8YI7TrmEZsZgz4zTlby2r+hKn6bs0DdAzolgPp/gr0VfbphoWQuvtddHabAXz
PjVAbXG93WRONF+xKbVR+9LV0EPM5kuiTvhptyxgUJrbH1TsvNMBtK8of90znV8VCKOXbmpyz1ci
BJwPoDq3ScTsXsyxu0793FWu7giVme+6dJYCGyWJu0Bb/0IqEomo4jM6sS2Ixu1gHgLlM6xp3woV
X0bT+zJ1A4l1RJxoYcCk1fWg0mRgxfSuWtIKhUICf3kNugp6A7pAFkPJwSinZzk619rB9WRk1T5t
pr01ZvcKKIpkyZRV/R5LQoH72dgQ4LttYzjjytzOvnOR0XJ0R2TI0T1W2H41IuGbYdtUIPPR4rAx
ZRXsVlUwV9bTo+pUf3KqpzSt1dJJxLvE1qelbG0IgSpgViCo1wY5VtLY++wZWU3yCYaaKevuCz94
54xTjeJ2JIUyYWai6flcZIQFSDWuLr27LJHeepr6bln4ZMzgT8wtWNvYMO7w97/Gk7MR5URsQDOy
Q5bxsaj0C6UShTtuW+jkNhMZtfLb6UvUx9oc3LnvFOcX9yS1rLUpA5bVeJtRq89mqicrFCHlsq6s
q95oFiJyItII9lhm5ntTepexRfijBKcqckDYWWnSAnOsL72rFWSsGc2GVpVaBBre5LA0L0JjHYHY
Ot60yvSPo8OQYLtftY4kdrLfv2mFpS89UUIwmXwcaNO93vqskA0AIIHjrG1TK0FcE3CVQgBaUPhH
l0vY60IRGoPRl6aFM53dSEl8elGMmTyE5oxU3IifumnqiFgGuerg/6OUTIrGopX5Vy9JvhE3h28S
PeNCMrNYuKrZpDnfsa3aZ0dZH2ujQmCAJVS8s+9ijWZ06CvGun5YDcQoQgTQOMAVAmtNwEVKuqPv
bW4UMb2X2VkFBNaYzisqjhCnnkg3jSPgTUhCjzLDWRkJdF+g6ydrtsYk+vBeGJq2dfv+rqkU4nU6
nwuj7o+y5L5UKXefmzFMBpKcrVCf9m0tPxfcABMwR/fd2NwpzPpgpSJCoSEpHNMecPrtWRvrqwYY
5l613HqGxt7iiq4ALyC9jF2WudQZhVFVx8yzNaQg0dEv6nJR67PLJPaLValTM/YSYGJ52Bw9Mi5Q
GbShmm0F5vL2pkys+lh14ckaMHDRu6mPhtZQUaz0ekX+C6Jf1jfVIu8rcyt1eXbnD6xJ5AUH4zJ6
GoPgKoWQMzQUxueEz9u2EzhD9pCbfKY1EB/JhomPDmt3smlbuVKgYxiusLhletoeRZ3Aqctn2Ucz
AGeMvUuZpjsTh9UaX+EnAgwKHHFpvcgVfFo5H4Q0oblAghzG5kCTx0i4464cxTai2Y5VoifWHBE4
xkl+gUXgwWvmqFkHxbzny91YIRvpcbAtQWm2x9sDfcGN25r+rtHEegCov286YSNRy7HvZBH9/7rx
AIoK7aXRAnK/51e3t1iCn+LCTdZTkx/jObp5yqPi6MHb83CpLCyJsIxCFNBox6kXcAc6Qjbmo1xD
clgZ1VQc2bxiP4GndrucjHqPG3+kZ8cubDL4gzwDFLmdRNTt0kK+9wg92vAqONweysmFTlcYzwXw
VYYTQYL9/MMk8xkqb097kawp07m7uhhDQrrS6Hh7hiF4BzyHVRA+/9Y2+l1cqa3b1CjdVVO/YP0b
Nt9faqAij5xScmlbYkJJwSoPQe/NDnR7GDVBzlr5kpVh/v1tryN/uHAQ2fdTlRWbzrZa1hq4wnIp
tUODCdVgYbqmmeHB6lbYLEJ1gbE7HCK3PZMG4BWNRw8NRHjkcV8zXE6frLOIF+YbX1Q5rhCDFRxG
JlA0E6mGMVjwc0bF6pwNIBISH3xkjZeYixxnSdm6zSaMvk6eERwp8jXrLG1w2BT7xKnJyoWTs5AA
YchvIdot9WbOR7XTZtJJluqfe6n1S+OWPan7X0az2wwefsuUlOy+Jy2y8Y05QXJWVXs5VW/WIzyd
Yrtsj1zExcG5veuHmpcucGdgNJvflfNvidpI1lZAqUIbjfWk69Hu9j7RAAYXxfx7ukPqHYKT+ddv
D7c/f3um95YNpS8l3XD+6ffP+f54+6clka/LXGrgQm6bcPut6ra5t6ffXzeus5rdLj9s23Db+NuP
v2+JGLMXYU7kucyb9O9OREEE9muwX0ryNJhzzz9NNbFrxcBtOqy6Q2EO3eH2LJuf/fvy9uz23pvf
Q8qRbaQsnm7v3x4I8iCw6t9/64YtbIwhuru9NcXZtG7y8lPbYfZxvKBc5L5rw4Lg5b8PAJ/wI081
3/btKWO6PNj+IFZeZh1Kg7l4VLeC0GpINQ1JxEqHo4KGcgb/i3aTkvG2HXLYIdXgegt97gUSOIWl
3+6+DYnRLYfQwE+QO5+5EVULncF5mzbR3soLAsZDaV270SCgMyiGs0NeKlC3bJPnFGeaFve4TSwm
zIF0aab9V5La9O0U5bRP4RkkYqVJur2x/slj6XIXUepgnf2Qux+YsUWrhoF8UeeTu2xzC1+Ozdjj
pNnXdugujTDvEawg+xzibBVEwUtJxX6hOZO20Sf3o+9ehaFvyoE07CHMDgHgyLVrGqz+g+4pS1jS
SVDLMxBxm2PVixpoW7ovHooOcVEx1WBhzOs0WpsYkxy+WZI/e4onltGdMtxHS0/q+IFR+1lOoBap
PSysniZwXPrQxApyhty8WZLX8imeg3PuY7KAF5VlMX8Kr1Y5XM2k/NbZYp3nGviJMf5KFHqwjToW
Hp5Fjm9rH5KpZlWR0EUYUFiwsKNYRI2FihikMoMwokZTawMv+im3qg9gxqRevAvSut82oecRJev5
V1eVnwAvRWtyE79UoXzUunpcS524vbgYyGKNXnMytXPcIro3yxLhrMLUa+Dxya1bFv4xbNAmxMyN
jKLXICR8dYrA2EXqKUK+9S40mM5UcXDS0KccjXEPNg41kqUTxghiO/WTeBnLMl7pdV6s8IsQEThc
kupLaYcDjIg5blSEeF1FSQBEbGCy0JW79cOmXeQEimVjiPOjrbnZNyllLSO9aFpDJG8wfUXjmF5c
ezaZNN4xV0OMjkz19xbCM1xvL1pWtUfXlkD1Ekg7hl2X5yyudkLBdgV3RRxN/qyxCUdB6WNRBYo2
YOAN68nO7E2JdXzXmtUrq1u1oodTbkPXVHcxdm8odgugVGpbyS5cFoPbrBTtTQTpNR3F3GVBWLJ2
pwSWrxuqA/wgfmRBM24JdVKLhL4sETD36Jh8ZibMDZAaHJ3GeVLEFuHFxQebIXHRVwkJgPtbVsnN
1pw7RXUqMGTTNq6YB+PDsgL03ROVRFRR0QeXNHjoJVa8spKmOXXUh1oPZZZNFj38lhB1eu+9H4wK
yxqmKtnc1cE2AVSFj928yJAKQzto8S7VS5hTqD+UIPOuJaVnmRBXt3FE62/RvgKhTe2PfaarZUvc
J5mBzPcJFQxZViwnI36xBsSlcSHFipSgEsYtk9QmBImZ1dlG07KW6geJaW5JvtM0FuMWx+hVmFmz
jvgjPnWuvZQ4ovW256zBFjsWRNTOgAjShMWSWCSm9g6mIyyFYpfpr7MGjFBdJiMcHdZ1VPSz6RtA
i1etjD9oZfVN9oN9kMakLZjJO9vcQa6VT9UGOEPOZcS/9weAJJoRfSYmdTMUosbWFpeEU/vuOeoj
4HUW4Zp1gZwThyLCaD8+oXPyVhWCbW6dNjFEzTDumhJCbdKBsSJP4gv8ufGeERAhjJJQgesBVlOa
ELLck/3ekOu011jNQZg2jjlr99CZbeKKCZilm8+2lgebHF/LvjSkYAqk+bsRIlstkx6UUxI9EGP4
JRDnsrqAIdVZdwtrrgQn16k0/HM0hzRNgrlZk3Npz1dRb9X9vh6MOzdsWMSRs0mP0t061ogsk4ny
uZ4f+mUS2ZTmis49/B/2zmQ5ciVLsr9SknukYB4WtfF5nugcNxCSQWI0jAYYgK+v45HZXVIl0n/Q
G0rGe/kiGHR3wzW9qkelF9ByXDeHNqiy47++mJyN0gp+wzpmwGIJsSRbzepvZqClrr06PpQFNhUn
Sece60DvwdIYTeqgHAU+osU4v+dCOSxMkvYzEYVNiYOO8kfBSfWYJs2100TboEFZoWIUP4JW+DMZ
0YrreRt3LIACJvVWhl0DofLTNoDwVxa1YYpa+cVL2xfuKseEhbQVzruYrrGopJSqNDmtNSockYjU
xta7z7GY4q0X9vxeYq6F0DZ4rpiUf8RLvyJlXXVmBDEteOA6Zb5PrKycUXW9coFRfCvRf5v6MAcy
xVNDT7jHDpDwC3f8Kcmrj3DbSVC7aKE+cUmtOuByXvdMsBfDjGYpd5lZh3VzZnYW7ppmekvMyF6l
SfE6yfQYwwbbR4oyd3Y5Gm83gh6CStkI1WuF86oZ723IKZvH0lmybn5HbHTmDLd4d4hgUuttss0J
mn2RrYPGXBfS5Izq+GQG/J4Wx+O55sc3xmfGVLWqOj2akYaiCzkzvFWbPiN5Ez4KVnRNn4OJns3U
ocjOAx4B0FydVFTCFMNksVTiccfy83EXQHPwtG64xO1e0qQIqNY/Z0yAUa4118aqvpMs4E1n99lx
yNq3rAYTNCK+UMDYrxxUsyVzcrRIqPBdNmPlr+rMOMY2t5AyIkRIU9reY5m+zDm0F1FkTyvV9DtY
IeYSBhwQA9zP5zbg4WL1NwP21mJIaxgjj0gMaBBjOb4T6aBXgQUSAKkCRkgB56dE8lqVFFD2vlwd
Bjzi2z7K/igjggBhuDYx9YwFD1nU/FHca6uGMxata2M0U7iUnopmLNS26DLj1uno12gbSuJlFW41
WqtxRQ1fGowouFFpcBiAlq1yPJW4sUyWbUNQzjx8fyekAP2Q5fXcgNRzqW3usOEIdSUoBx8+Rple
rnpCdUTGenUDkwsI3QQNirD+YG5IbjUXK7yBTBPQBqJFnkbmBY9C8YQ3/tFCCj3O6N6bLqzuTpp2
xyFO3vm41Xfpd4z1TlzMgvDX7FPxlnR9TUZTG+b645c448RCurTxWn05bOMcUnntRSs1KONXS/K9
X8llEwyLvna8NzFSa4wJEJXE4646UvkIaqMh3iC5EyAlOWEKQs2s1cIz1HSGIAs6MrXFNi8YIUd+
o3WgwUeu4w+HnpQ8hUhWQbA6sTM9AXsT9yTvNkhQBna0/Fc6sp9TkBStbKH/ZvKcYuI/1OoLQaI9
UjTL+i/HWhkXVIOJzp47HRTFNBm2utFCKmh04hta1+9BMM0UDpi1wNTDbouxc6z1nDNSsSTh8lJE
YbKxKpejnTGFLg5MyOY3ZcFgrXoLF14E1y0JueCG8uPR3OWaojw5BnJhKCQQxnbaqrRYDQlhpWyc
VhoA2kufkrsdLXfL0nYDW/Hm2I48AbnTeYIY/aoqoUtGgqdr6HhbvHvx2tL14JDXzLCqeGvMeGBC
gktcGMFGVOaXJ8FYQLE8DqBeZ9ZgLV3VNWt97Ppdzr6JtsGYS7xvH2jH+SFahyDqeWqZpZO7zAtF
SL50tzJOilWU0wwzdW439yL4ZiH0FPSEwQZCDfYojGfsUdJzz6lrJIZzpVHZmemh8GaiSmEKFCgi
GiswjCbj0k1sa66rtttMTR5usfIApQUZk/s5tipOCkUVoIVUtXCoRIXI5owzNxxfgNk6e4vEAshf
rMzxAC+z8KG5D+BpnoxcLOlVxJyKu2VduTCnWVQlFJoKzi3k8ZlZt+PCY/Fm6O2WE2nA+uH2CB99
fPPhUevYqlsn+DHssN/2FspwazkzOSYMfQ9ir8kte17ZCdOCz2NUF7a2NO3uaNBxtBIdLSOP++ce
2i3ypxmyJHCSD0o1xNb2gw/qIvtjQ7d1nMaXaCAsknc+c5KrC4YLD0Wl4nbHjbbZPGBn1lAXBzXu
ME5z8Utb6L2x06whp68xYeI4d4dtmBF8r1uqbVURZAuVXdK09k5N7c4xnwzPILsgW2mvxsBWxmuu
EMPoELCGb5hu6lCUXDwR1w5+Gk7LDDvOmhcm3DQ2iAYnXGpJqH246k/oFe6rkX5XowiXcOHGw6P6
ZdsUsKewMPNQz+JjXJCAMeziWRRDewTHYNx6dYfWRwACW8IxTv3sJCQnCVL+OsNwchVxhzyUJy5V
1ifH5y4X+bimfRE9QGytvIZMML9j3ngnLRlRsB3Mq66Fa9TXeP9WyAs9eNWZJybSRI8vrR1JMuGT
N2NsDE6BfmXtdRCjvomaMts003SvYpkeWFGMtwaStjbBbeq7lPWTY7/V7eRf/35BttukmflTPXjC
rZ57mFC9ZM7sThgoGu9TmA5Hngf9ze71XWzGHwqZGNW6Z0MT40rzNEDBUxfSTTlozQI3ED9Wq7iW
VmbMNTjMSMMdO/YJfGKZ4332K+VvmRgqVLmwuZjTAjJRgHdxaRfWuPRcvaC9XgBui1uQTD6IT4Ti
ZWLqdNDRjLbXtZ51jsO6uXbitTGG6prhG1EsKet08OkyzIZdEGHeTir1k9RQeKxhspcQ6Yadw4W1
TJKWCp+aWK2IjEUXm9HK8JEV6S7Ko+qpcBJ+SnOL0NJhzMl/ULm6AhMXzkxKehZTSK2E1MLokPjF
JYutZBOzYEABHeeuVb2xfOcUsYtkNYClXbiJhClT0lHOfiRdmXnYLYsubR7IWPtgOF94UbWtE1f+
ejCSHX6DZv/3i9aoYF4N/GCoTBZXMZZLeoOMe88nfpf2bUeKQO9hgfvvRRj9aIQ3L7llYZUsqi1m
KgB3oaUYGak7pVdDLEZldYuyoSc1qN1oKyT05UbUVLpPXb1xKkXBq4tyN44D2mv82PGDZHGclUzD
di0fDJ468d+mdqJjocT2bqlmP1CsylKkeCMYK3lLBMmS4vCv0daZf8dc7SR34nVq+PUidcXVnLrm
RAvDQKsISOHRMBejsJwV0D5vXagM4rULXMao49exhV5hSdB7loaBLwTjBJNNeSDum/zsRJ+B+Vt7
vfUalApfn5u/lxr50IFG7Xd0dYCpvMWU/WDW6i6nN4E/FdMYKC2rWcVC3YWRNvDCuAsKCBWuhHPD
ObolAoM6sM5kn2zI2EPGj6tFSG0TfSeK2UP67irJoIemWY11JdDrU7fXhffjdybmzTp0FqYz3m1X
2NtOdjNfbzErmJiQRVHwikrJvcPHJ9BheMNqI51ZorkR69rpj2vjwi1ZjnN7rEqecWO9LjUK1KtH
MTRhEBmV1SpMc9AYtYdlnVtRJqkmhSBtoGvR7oReUc8sMKeLLDE+63DZGiaTvsbaT1bBOq8oKwmD
clPBFcJoEHcAqZ1+nYeghoqqWgwAZ2dZtQA1zvazWrt2af8qfUt+ZJah9DthYl00w+gBfWibUs+X
f1tPTfAowg27IwjU90EM35GJFiI6ygnoYRtmYDMBWmuPohUvOFZa1hwMOocXuKkEC02WqFB1V4Vl
Jkue94+PLuitQQA1Gt7S0mRM8Xb0nHDeU37RuHXNo96LHoicamMxTiWjWgIfHeDzk5B36XLaakgy
zBL46yo1lyXbXFGmQMbT+K3uNJRaNH4uqfh5KroOcQGd8mYaKUzL1lk4evvIWRkGzOpJa4uFVyB+
mU4gqcKBiC1hQa3DJhRsQ3K5Kx35Bz1cX/sW8HyC0mqpWLLlWfnJmsxdj5GFrKURrWEKWkZmDOXL
1ffCAcY2WF14qxGXxoF9bUd6Ya/1oOOHQt7qLIYykEXYIagufpLFp2fa+Q4bbD+j+clY1HH1oChx
r9cQ1nqZWJuReC9YfVILDlI4mdsUGb1mchTea6wFIO4EpYA1HLAFWG4AgOHgrR6sNl6sgVxDw92E
qo1zXxg74nf5jK0qHekjJvGGGNmMIJQ9j+PWOti4crZCiQt92+WhKNK/ZVjNyfOYOV1J7VrB8E6h
RHAGFLzSErS1JIXiN7TyzgTV8Ga1MMtQEGH5ZrqASThn+RlRkNQE60kX2CkGmMylt9CoijvRqHs3
2JQ9FClvZ5i5WNhdOXKn5genqpHrvws2SYYgxLJJwsuMdmD6M0I36rNTpjH/C3pugY7O4qUdBvHS
rBnfotL4inOZs+Uo/rRc2tdDVYTULf4UWQuhH170ynPSPwrUNwYZmp1TIveOr8qFSYpwZfvhl2kW
Z9gzD90WIXs02ZO1MeHfjnd1oEHONorYmQ8B+xdR5u08kpUGxC5lkCVaOIfeY3POih/2vFyyBONL
OEEP1nrEIl9LERaq4WjJDzSMecog8uqp7Sgbb5cZ0pgbDm2+jQ/Lt4L2vCTAvwsm67PxUn2V6HG2
GypXYuQ3lmbSd9u6SDsu6BwlzJHXIvw1vKa86rYz4obwm2VRpenajfhkPmon0BwDLtQYVANiIxE9
S5gkg22Wq3fQNsk+kuMVls48aurqkJMsmKduyYYQKhZKAjYs5VBUVjIPJDli0JjZ36GBRGNnkldZ
OZvSU/3MdQaIa31g7Rxf+8oJEutkWldIjjwP+tGniYm/nj34wMaLmvKj0G4WESvHczDGG8vD0oVC
Gy3sOrTWHsuWLHZ3kfDLmRqNcutrbg6hCmJ9b7/ro+bv60EGBFhVsvXsU4nIYoGqGjTtGhk0riqK
ByDWtnyQ8+bV8kIYhvge1tWku/OS9dNg03pvW3WFi6Ti3Ke3dv/3S66cPxXaGtpfUq8QL5It+6JL
6Ff2IW6sL2ZK/Ttv7KsT6jHUqNpfGXFy9HrIhnXSG0skISrRQ+4/JM54gdsw567pbtBbktc0KOk4
6wY4RM4xrR7rMRndJXZWBqY83ZmF2NZZm+8iKKPbYnCuVuENa7Pm0JqymvXenEdGHPWzHJ/Ht2Rc
6xr/NcwbhnNl0WKfUdIhAm1gDrCeU+qyxANpW7bZvUISWrMuw+HRW/VJdM2doWrcDtQBUaOevxTM
SGMsrW0fNHJGEHwZeo/6mCpuOZGUPe8zBNPRJ2Bfh+Mslma8a3SeotQYcjesoYQnbcZVYCKFYUTp
rgZocMAyt3oY2ZcFiMBrG5f9XBsqfTWOwYeHcW2uu3DM7IHsAdEtcKul3NRmae2HMXJmAXcxSdvn
PgOLgNCgjFVjcaeZSv0YTAbPQa9ai4hdzJhpKdDL3ju6QbZuy4CrDvlyXuPwdsrD3KVcsjOXNnjC
WVuZKDRxEUKzHTb6YAe7nFl62+ekzN2KShSATae4z7XNEK34PriXa+ltLD0QVf0YnwIig3FKfsKE
R7uG0I7YYw/tdqJYh/XhMS2plKBkCpqmMVVbWUi18ol4LXydchnJva0e3Lecz8pFGLBkzTbeFjio
zqLSTmJs+m3nZu0piCLQB1WcHxWfSwpRjJ0jSswmQwgIAS9cnJ1iaXfzNneSA1BgXp5emuumyDmt
Cj2lBYiD3++5TXoaTMRSmuaWZ8cpGRkV9bq6lFF6tkxE38mmdkJL+z0vpsdbSHKQV5W+oVaD1llU
nqZu3Ccw9mDIGvOpLJhRqOkLFn3GZqhPjK8irYpL4rVgsmv73UdomRMF4lsi37EsamG96P1G9j+y
kva9pvf24qfyXrT4p7gPm/PMivIXJ49/Stftf8oSfc8Zg9nU4Id1NK7CyQS8VQNo25pDdvRNutyC
oXrnMVjgQTTTZeaW8a6zGtTxbvROMY0kqzAqxXyg8zEy6nyrsUoPE+BwSXCLxcSbSOd2PpZWNScg
PWJZFNZJNjw/qK53zn019fMYEEGJlHeuH19GXeSkZWnagYBqog/o9vOEa3wWqxdycsHjjgtWQ+WX
sbKGTTtUv6LK6rmferXLpR9DkT0OFxUY0anRdcG64VaE3HyRbry9g8658AkzIN/H6dykBHapRR0t
SzS4bOu2SQgBkG2bKub+Bi9tylCLD66EoSC51JnUhCu6nD4Mh74WaWprYpvxyqQlaMlx/+EZk8NE
XsptUqpoIZMmW060WJGgituNTdbpKRPTb8X7O/H74m4HwLBr7tGzjM/ypPf6WQ0cP6mX4VmdFPnH
JCuPonkYW2wQoEyiIbxlkLjJlBwINGYn0zhEDcvtUloCA0lwlXlUnoGONrus511HYqjdQ3jWj/0D
mG22+RYA8ZPlaMjPJHO2ftMw0Ehg9h4TlxFE1vMwBjfEfrkDJwg8eyTfVEbhEx7hF1v5aqZndbav
3TC/mi0f+NIKkoVnJShkqHnHIC0R/0wCurRtigM7Wu5YVb8RgTGuulSa13L4Gwp2FnWXu4cBsuWp
0/WjwZmxaLuSFtLHU0TLkW7dKMF5h7dJscBy8qlEF+zkLdKAWgbxrnXXhK3y7wx5Cq623l7a/lLK
PD+AXNe4eGbGG8ZEAtxGI8mCTeqV+2KvjmFl++8WXWxsf3goGsg/TIce26UomqNZdp/FkGJddCt7
J4z2gxuBvjcbnglBYi114uCeAj4q8ZPzqnA4ZXkfX9Rg3UufWc82YhSSxxefBRXIje6a8vy+EIO4
GnB3XRghdPO0uIhSI9n3Y0CvTU3eqHVolgwjxbuWL5Hkvq1NSm3yrlv3PdUEdeCktxBjnKtD1OZc
nAvYneB+u3QzupFCkhE7sJ7o3IEVvTQJsmtEnduBV70gwVgjQNtZ8ZGHDCLAOpKrKB79e2xHX9ht
Y9O7ouy5dnY2BYY7IeF/e9WL6B63Z+gCTb/RiA0d7Uh/Dllo/pZWzSPQo7aiQ+nrW53fNfStE1uh
a6YYhnwZjssRStSi7ASl8j31xRFX9DKr9KOO1j+Lsu5JYlDm51okr3GNvFP75MWoF1jZxmhxozXm
DkNoL/rqWGU5vW+4MtlD0TpupE54aYT76UduuY7d/snUonMTY7jtsmJYh27LpS3kj2ns/OqMvr9n
T1+yCVZgIOs83BQ54B9Ysv1VkS5R5A7e3AbhM8uSq0HakEWJCfI5c0l5hFvSfyuoxe6fjpyCGy6z
Em3q75fUMbyTHdn6ERrTIlpo7IPe6Jxr9g8e6tzICv1NNn2HSS3295bC3te1MRRSrRfHKknxbjtO
9xzz5kbszV4wU6Vr5EOuVFPkbas2MgCQB9UXVRbzMTH0Q5yCPqj8wNmZFr1isqTBzGpZ1VvC+vax
Cj23SDhMAw5kT89v8FSo4TaOLphDGf4MyEG3JEynVVVgVAj+6lUFHtOiii12N8hXbtOKgz/+eh4U
1oVl4ewEKmPMIdx161o+UgdJaj07E70ciUkZdhv21nNt0HH195duxfMOWty4avK+2+hQ5xd5MYjt
qEbCAiL6GDsrec6rW1AF5UtvhtFNWQrPRZpeAxVrZ8AH6yoO76g646G1ghh7XgB/swjjF+PvLqIb
ql0fUl5J7vMe59NBBo6HnJKN96xEaSNktm9yTBhcc6y98ohERUFTv00hKyzCBdWObGa/bho0hwA3
G2CBLlgBm53ZDibs4mEvn5xmWLdC+eRL8uLkjOQgC4tN7ojVfNkDFlyx3cVRCVqaeiHxi9Tgr2tT
x8FgKnjVdsNHgmFjNggW/OGoccww6c51OUyrLuAuy2w9Hl0G/nlVqp75TjM2gWHLcz9x5a2yyHwZ
2T1Aee9ufGO/Y9MEiwl7yLLLYkXdAev/RmbhAdu3XLLVZMEaNu45w1HsZ3PZdyHtBQy8ou1+eTkR
CKO25Y3UWXBRs8ej2LAu3HTtC9fKjsiPsxeaMyzlUGZL+3V0RHan16+5M79RIKnl8dqpmI9UwR1b
TXI6OQNCmRy9187Su2cstlxxPTFeWe0YpyksF13mpUciHA4byPGjcaVx/PtF6w2WPWQg0S/4Z6zJ
Nk0d9Gs/mfa8VvkOt55xowE86brsSo+wtQ/FwJlmcK1xPes+GU8y0MxX4ztvu5M/BNFLrJnRGaLI
6+AGtFg7Xkm+LVbnrmnVWfjTgQRsGOxA3tDQMqEbrIqREXUi+MqauNBX7aPR4kE02OvZxFPZaiUQ
28S8dHb+mQZ4L4e0sl7xScWY7J5kz40kdY1oVVp9c4zb4uzZvXbmwoAJKO7ReKa02RuRRjcDrzzQ
lFd3MrqN3XsgFL3+nZsFDbgd4zmSXUTnoiFWwUBmpsknIPf4QBFOMtsF4YuzdmlGYb0oyc6RNmte
YlTxOcvuz9w24+epu7gyFkuC/2o5td1PX8nbWBn+YrBLdYRUsetLywEeFz1HQU23kZD2zBm1acFz
wl8r0+7/Fbj8/0TT+1j9/Oc/Pv+IhDq3lr7Qb/mP//gpKMUat3/+8x+m5T4wY/9voumpbGT8H4vP
rJT/A2v67//w31jTwP0nwDJOLtPAiurYLnnmf4NNDd3+pw6iKAAw4ePl0smyskSV8X/+ww4Am+pu
wL8GGEDYD6ZCW3Z//5Xzz8CCtsreAbQROwLjH/8Hunr5V2j1Xzza/8bV/g8wpfe/SHqsrzwbw69l
8h069Hz/b5iGjSRKoswzDwBc/i9hN0d3mxCWpzUEH3NtBkm1+0vX7f/Sdf/713//IbgfZEONyFb7
IBOPDXEIWM27Xjwk0inQslnehCGZVxwqjo1jglkxx3fqPQDHTUaVK5vEc/fwaf79opSvi01i9Ygy
45yIGX1KDSUAmwRs0O7vrx0z3LNoi9ddJCLmK9TnubgVPWYPDIoveel/EL2+6RFY/aI/DZUx0fSU
LN3RcLZhf840woVQhpHs6gpT53QXeO4hKoutpsxlkOGEccesWtG+Ra155BNrtv0r3UZ7O4y7mTdR
FkSX2b4ORknnByHQIbQ3Eszpgvgk9FeBUywu6u+HUD8Dn3GpLPet9rNbW0fXUZevuYPibTo1BoWc
hZhPoarH1LrWEoYH1wkPddFWc5kEv+6wEI3gKeSkkHgSKtCKSh4D8vp4e4+2dLSlNjmvtRjPCLCP
WfXDqVxaEZS4FhVufpK6m0m/uaQ5V3730QfECKB5qAUKLbIGsOXHbyiJ7AxOvLMpCxypjZ05QmBn
U8PDQBmwKE3QzTxMtLO67G0W17dS41EdliB2OgSL1DrEsvioIn6qgwfTgeGLtbAx7eOkea98/46N
88moybS1xAFjgr6+V9NemwJvdI+BwZIyS02SVVcTK5jWUprBgTYN1V49PJPQsv/UErmO3d4f+m1I
DRWoPmTl3GIrlfpWqv32LVLJopOrKFvHNLZOSEdhS0IhYn+lVSuilsMiwA6aee620TF+tgbtV33B
3rS0618TmPBs1KdpHXcj6iAdtuY5l8aPQ3uqmVd30Su2JMVID13s/Iro4fEEUEpTEdEiOcxcVQHQ
5y+tYZANoE7NHrHhpdvEH9D+xplHgm7VmNJaeSXYHjaUSgVflZPTVaSac1G8KZ1ZOqgSyld4P+Ca
L5+M18zkRwURnBya7a70PsSIGawe76dKL1lb+Mh8cP0pe4qBHuUXCmIwfJ4zquF64e40zz2baA8s
zh2CP4m2VuUYzhCn/kDHPeWY1lBh0nMH0WgtWfnNO4f/0hBX1oAdy+bspTHCV6sITpI2tjn22WWU
aM5MCbQ7XO1/uGxftG7nSezdeH6meUU9LabebG77cckbwlj5VfXsKIbwsm0W2YM+3IdqFjf5k69j
BKJCdQuc5Ax/QFAdU9YL00p2Wq/mde2yGW7tS+GRn2T8Pzl5vRFR9kpWjB0DG2KLjgp95FJoJsfG
l3eVqYwSTsI4FDbP3EczGM/nFwIm9DSx2WG3m5cpexTKABs8voSkJHsybkhLuE1UD9b4XTNXmykn
uuLR25MqJ6E+d/ih6gXLcT8zAbdV4y9/wLtI7Av1SHKWNcmXLTCm9GIZtg3qUPrF/05m8NQ2vqYF
jB98v9sq6bOVhc6T1NGNW1bfrQHlTbPy8fdhGcwLZXJpt+xsmJu2qOfAIBbQQah6KdJza4BJjOpf
op6bKDgVQXOXjX4LoMrNpcFnuk+tSxcf2cDDQs/bq2slL8ruV1obkvVg16cAn870khhzMd68bp3z
lODtlX70FptjZvLf9sFkBO5IZbQ2cBnSn+CFcJI5Vk00RP1Qs0qaGDXQP7d58hMaA9eKXN0kJcB8
k/JulFY3s0cS9sGEZhO37pKCysfnKnxisvpmbXHTq/5jqPgmrak42ebYs4gOYEqohe/ZlzgocNso
Ijed+NSG5tlQ1kOkeC7zetfaROZJ4tQG1tI+128hDwGvH38Nk0ZlVa/tJP0domKfMqtrJv6mLuJp
IqXtUlgx85IACwPJcKxVNKYQQytPWo07GIzZHGPzM8TvuemTpdFDAyHf0je5cJcN9E8A+cG3m3JW
dPEl9Z3vabSpaIhJmOIZOQb46Jb0pgDWnB6ex8k+Jb29j/Jik6U4NBL9xwtNSsgwoZC67Zax7R1C
s2dqVHtvNEKumtMlCbv9QHGObdOxaTrVXBfDvDfzT9rKdD266SHOSkH2y9oOmbjYRHz5mVEE1VXO
sukCSAT23JTGOs+La97nPxFuosmlVSXoh0/fGvSFP5SXnlLZ5PHpGqZ6RUyZYEtMKMUh56Ew7wDt
i0mukJohrmlhKmkfC8c2QACrH27OntYY4vvMKye/CL/7Yirmj8YcLPhf0oxehiG5RT4Np5jQZrKr
rU3i5mzgPP2tCKW/cqxYzjQfyZ3yPW67/dbEpjpo2WWMGSdUOHc8DnlC7ovYVWvdmW6G6B7GiH4D
YQBpeuD3zeyjXkA6TmW2Vqm7qdDE8bG9DkMTzx/v9sCsiEb6obWIUlKsg/kO1ZSC5Nb6ElaDtBTN
oiQF1fZWxPrGG4cf9h1LTXjHXFnPlUGuYGAn6w3de+qFcj35atdO1rzruE+UWnurozF+HA1bGWyM
1o/nw1BerdK84ereQ1TDZUXDjVlj3WxczKNNODf5P/nFPaiDVVtln7bC8ulSnVhNvBH11CKUKPYt
bckLz6k47x4ehtJjfV4QOkSnRXJyeN/0uHeaEP9cN00x9YX1m6MoitId/nml884twjE8MFLgvdR5
uvEOsexmjZd785DJQHvtepdvmHzCczCIfaPgx6XBe2L0NCBN7p84M9euVxMwVNpXAFoJI/rZSeNg
qzLrKHOKFdo6/5DK0XGBp2u/taARcufW9UxfqajO13ZQmMTVzEXXmSXaQ3F3Kz7irqg/LTu9FyNH
Dhf5H0gm2BzrZyvTg2VaqXhWIApWknkInzgfB+u57Pm44i158cqFU/nPCUQTonPha5a58dKJm3fT
z89oJRXR0fTmivAHlQRbNY2Fg5dOi2Z8daVPJ4YdklxJOG8Ui0QxfFlVhVU50k+V9YX1emarnOVs
RVL+XZx6GyUNWgp6VM6JKOz2zvKCRKvQXzUNhyFdJFT36NGqb/lP9NJ/xXfgMvxgvcBGOuPE3Nn2
ACe4YzeI5PNQAJ+Aenw7wQXMz4dy/D+sgvj4UFdKL7iJxzalFkUszLJ8ZrU7zLpYv7QeTvyULbdv
xSxJpIuwq3DoZYM5G/zobJLVsvNtpyfMR1n0nlvZV1pHn+yPT7FF/6iZngx0ZTzdwbwAmW3RRCdb
sWgm9kOtSRTcjYeXsQjYd0310+RbH4Xm7kuHBLyR508P8bc0+Du2A8UhkFHo27uoMnqFeUkDC2k+
p7Y4d1O87hT9aaDxNDPWifbYLP3AYRYJOdV0Cjm8qkvIYM1fpSP57QJkwxRBDVl0Lh1QlINAhdk4
efanMAw5iya2nx4PLX/8fsQk9IgVTuMV+cofgRK3GAxLMAHCnyVOuXp8zmsFyL312PZIHZgNO0k9
iOh8i3HYez2OroigWssBN8b5LdTIKrLi4Q+gGIrFbfgZ2fHd9bGgaEXI7orSppndlq+ZQSeNW3+T
fb+lGq0JeR5/Dr568+L+z9jJH3NiEaCVXwRfyQbp/KziML3hdyCB0Ildg0TSY+vdGGF3w8uyHh11
MJpw75oUq49R89FFrc/c0azwLwItrVrctmBp3sxU7MO6/o0lj9jRyD+U6S+oZN/IgYGepcXVwG5B
F5D/HUuCgnqhjoaenQOgXLgS3C+Zu/Ow8LqHts8Db5jzHC873afarSFx4YqtT6fXetRrHv/dk136
X1aKHdLM/TUHLn6cGaxLCoR0m/m/a70ZpIxvDpybFbOZDK9kc+cZ5oWCMumwjDP2MilklKy+4pqF
eR2U5Nlgczrp82AXd3R7Hv9Ya1lQB4Ii34wl0DzWNd4vqQ0wk0m5w9AAiX2b+Ng0ys48T1QYE5g9
mxWLIRI7W1kPXILAxyW+WPVmd2Ar9WQ2iJtaX246XPS+Hnzb0XhrrdxhP1xf/ou981quW8my7Reh
AibhXrd3tCIpUS8IUaLgvcfX35G5T9dWnVvVHf3ecU4gAJAUN2Ez15pzzHk03vSKTNkquWiJw/OF
FiDh6R5p8Cg0W2KVljGHf20eh5h7iijFX3NrPKWat2+mnvEArZyo4AlV+wiLaaqVLcBeKyY2QHfF
Q2PF67Qz3iD9bR3P3tfBMK2GMT8kbk478SUZsQM7mRzVin41OgkvwHiEqQBfqEWwQgpuv8ZndrBm
nlF4sbxV8B6MRnfsaaMTXFlsoxdUGMamcIEYt8SP4rS8WCPVfLS7rwQnvHn0BcrRva84riGpnV2Z
ffYm8WP1cCnMr8IcPuMo+BUu4zfftT/6yHkLBeNt3zsx/34Ulfu7TqunwAOggihuP0VVsG4ZIUV+
aaPQ+JmYxdEwpgtpKJPB+zIMyr1X4g7Igr1h9fSsGSxMmJYBdSD2i50CYW9ZvbR1deoSzD9pwaTW
1+tmvbjZDyxrKCOiiTDGKXqPmgeRYnwMK17zPhFL+HGezYU4TeQRn9iSd334InXjprP9SRM8P00k
mB6KQKwiGXqkFqkqM6jVhKR2OjgGcj755Tyv91HFtT4t+ZwfChRVJLEvV6Orcoz64UOE2JJO9VBv
/ar6pX4um0KMgA0FTL8zKWGonaX89bQPkq3tkLB12zdVJlEPVG1poxKfpL7gyaLHMBjgX6YZm5hu
Nj8CuU8tRu60vinaYYNZGctoPTprD2kcvYPIa6WyNz+FfkxJIdLD7wPm+K0PcwhHJuz5XZe2X5QP
1knRYvcDDPhrMYbMuiPGHWIlKdBk7kzgUkT0knLtqr8WKYK5su0WwqDMc+pkLUatUX3kl6lVP5/y
kx0B3LC4aDF5FScfdipwFrUqF6VG244mT21oNS/vMV3W6s/KWk0s2z9W1U+7M6Vi7lrysK6rSyYD
Cpz4oH7f1LaIjls5rPu6wPVQR+56lGKtWgHwmuGjcEDUUUk7SRzsDKoucp86J+on1Jrad70c1LZa
WBn6Spoth1r4GyIwn9WhgIjFib0ZmtVOtWimkdmnny0bdSjUhzSHhuODjJFkgI5yB12bjw4Yitdm
0fX4CvS+y1YT1i73A7gACN7xoB1DK9oVS7lsOnN+5gFbnIRc5Inj7pdw2YUqG0xnDnQIqQUDeU2L
8v/7xX98BrUKZYx+sImaX33E69nDwM8YerDMzSSd3pGsovWNVh4cWMzTc5al8fXgTpT70tUfd41n
ugEZoX+7oa4Hr47uS2zx2tLurn7sxIu+az2om9sR5hY5kQ5T8I7jqlIfqdSHx7wZh536LAOYsMxZ
9F2l28Rhtjk3+kiq2fVb5X2lflL9i/9xn99XtPx53ZBdy6nHNUItocSOKz+3OTnuQdp3b5eP/Aan
XvgGwbAY3PlBXcFTb4+HmYgG5MPY1ChLBZ680/7j73XK7BhEKHP9wsIYI3/37dpbEvQYZcnQEC/p
UdnWbxZ1tXnbV7oCJ3G9V272wK1HgGbZI8lEXIi3y+92t/5xiV5X1TctlEEPvqyDyIOtdrVdZO+1
N4gvu+tZLeoQAipKqtsdrv489SNqn9oM5VWoD1gs6E3tI1od6mtCXezqO24///dLUG2rs6bWrj+j
tq+rf/u62vzbvutlW9WO89ejR6VB2BlE9YomdGYeDIrha30gQEL9naZv96vQRKo6EzKAe4m0WGZD
8rFKwIu7ddyHYume3CSlXOldzIxhoF6CkktB/FmHsenP2IqrE7XGpyIHYTz1qCrMjhpRqoPD0vRN
VWv9QZvBBahF6UPna4zG0YEGsdPF3EqEgh7iiSqxIdHhMdZegcMrdWq+or7/368WXkArzjO/pFm1
HDPnZRZJdB7lIojBsAOqlaumUwJylqu9idUkRp07YrFH1Ww7gDTkF8KQFwUu/h1a7R5SCrePWvjy
0rxt3vZN1sQhVl++rqoveeqyv33/f/P1278cT255EI2ZTBd7apbd7cf/+Oeuq678OH/svf7qP3bc
PuDtX/l3+26/XX11cuzvRYD9cG+1NuCZ//aPNuXF8bd/fmkKVKFx93r9524H52/f98dHvf0zyHSn
1Wgyl1LfrX59wsVlZPp7VGCcxt9A3eqP1SnuQRnls3/oAVPp/2y/qGRJtVD71JpqzqjNdkp3faAT
SI0fn/HTvwZOzmon2bWUHKcw3F4jJiP5juXD8PBXrxW1neYVIRhFyCBUPfdvEZG+ugBUeKTfVA29
UeNJdWZshexQYY06L7it3TKpaSTnY1gSahp0danTMnbwSOg5TdeeTq2GEB00yINIvS3zZTpCBa50
qLXyVRTKhd4jA4sL5+DScj5lAk/Aiu55eVLbelFUJ7U5+833nN4BOb8DeZDyplVrjCT2Y7RI2UaM
el5fgC0xtcHRW+hilVRDCNRoaU+eXren6p9rf9vXEKrOLHSE8VTTwerQwF8XeGWb03UfoKV9mpdr
HdKZ+oZBYK+OasaS8nzGlHlOas3gwFzX1L54NLkGbAPMwZwUxxaRBpu2V52mxWdVnWG17TTmW1CW
GLnkuVXdtmugZW2SK3rrvs0V9Epm11SM5bhO5YKqNXWm/7bPkuNH5j4/EzUovnbgruvqRIOZQIvo
+Wt1OtUpvnXkHPUqum7LIYSzMPQquvqgmnGxXqKRUKtzTkeEZ7IM2YzrzyGuMKfLMyqgef15RtXO
pCipzTJW7UGWQUCJmnbv8JTXkqg+CXluEaaAq1Lb4Zyg/CdAVAW3ZkNXjueqTDps2u8BGIYTsvQ/
F/9uHxUYIEOtsY8MaKyz1v+1gEZKbL1rpdvbvrkOu1NCVi1TlEBsMLAgRos/rJCEBmqQcHTb4Ztt
AHqh/8F5Cmle/bXa8wgJzDDaGW3LtX47E+rE3M5O1BhMUt0Zp60cqtwWrnw43TbVnel3TrlN5/RT
nQZ1gv7dqerl+RlLszqElLvUSakcNP1V7uzVnXY9RerO85KBFLp5pCUSEYE7yIr6DL8qhRGmr1Xm
rRydH9EdggyjlbaK0+ongCaI2/LYhQaHPfOcAUaM3L6u+qE7rPWI+bM6hIjYu9P1eMs1tWmIgblj
TANM3i1xYnrbNvW+qgekunf8ecLsoVav91LpxEenpH5WebSmndzDA8rZX5vyyYBDC90pKW7Misz0
MBXjlv4lhWb11UU+KeDbaLBrqzd1LanY31KQ/XvbVGtqn61pNB4YQKgrLZJJwNBCqmuMxf9JK/4H
aYWBpgCu93+WVhzL8V8kFX/9wH9JKvR/GDbsdyIGVBjsX3IKlBaOIAmQ0RxKMpNkkJucwvqHTSmE
jhHRQA4/h7Djv+QU+j/IBPXBcjtAzV35U/8rOYUvAehX3YVUjdi6b4FmRztiCQQaMGMkTPyPQJ45
77qhcGPvVFvp16mjttpA3G6JQuhrn3dGkLx55kxIoNaScb+056ii3+TO5g8tsZCu1nO2D6ryjnt3
uFSIGOp5PFobXMTxa7zkXP7ZbzDV8QGzwK/J/d4RiX0WNJH7edAOmBPMF0tfthN3ybnSm0s8zJBd
xteg0dMjsN1mB2vmBcq39TS75NG302nGmgbQGSODU2jjHr+df6J+/0VU3rJuOteiVSunDB6aZapL
zYANHmHbzuqZhNsB8WlhY23pTQBkN9z4WKRuS36V8xWOpv5QmvR5MyvbVhLZTT4Wtkmavkh5rae6
cD5dJ/PJgaYWhVYUbp19iX2M9sJrX+tpCXcgTHG7B8AuRWlpZyEA5o7d+xhb2n3cA+4ZaaTYYwDW
0Jhe8SSsK0vcmaLPP8jyZSQfH8JymZ+moNCPRt8dPQvlvpunywYobrIPZu9kdIOMV6AfD7Du6NUV
0gktAIVSPYzo9GMK/bU/xRuU1TKzNT43FexXbzTNVVnNy7lJrQNFd+gIm6lGwTGR1xeh+rfiCEVD
FW+8aP5wtMy8zL2vIwCWISQTDc+hx+To4PFsiu+iaV9nM+6Rq4o9Y6t8bwT2r7rIpZfBaU+UKqWL
Z6ZKDZxqP4+pcyzTx65tzFPvWOPWWJ773KAxWm4TZzZX6H2SfRYDpMUWZg76mv6it3UpAa0qIX5b
FqHpwdidwQJfkknzL8FI+sVb2hWhdBFArdMkyC76EGM9bBpT542cmqcutO+FXeY7bMXTIS4/NT7e
ug/1dIe/kVFp0r8zeR43eBPgKpPBbsD7PpqmQWqjzrjHDbNtYjUFSnPClIGYAemiGDgM7q+ilHBA
hCkEpAW/DCceDwCgBSVlL8b+Ocebzoi7NRGeT3YxhOthpOUOpRtpgTN8L6jhHjLR3aXhUp4DhtSg
V7tjrpVH2w39MyzN7TyvPEZWX8v5oQrb8MlJDsiMNkbUMGDhAqNyJWRj6Zst0zNmkgAHzQwAZ1ZP
TTNYdwMqz0ti/AYUlN1FWh/Q6SUqEA4jBIKiXVWuYAhqjMWZO27agIA456Lqj5XfoGfv4q89BOq1
SB0sh27uXPTypza1zR6Kz3s4d3SwPcpLJgaPU+uvTQqz97oZXGDPJORzwoADIfZOFJO3R5MC6dXW
HsZcQPakbI21cU4iHeCkvukH8aXIRHGXGxSMPcdBa+o7O1p+gGfnQooyOndnhMHaJyh23dE/Odhd
vZvc7KNwBkHAQhZK2Wy4J1IGfoggDWC4Dycbyed3jFs0i0B3g7R5bkYeXAb65NUCSMH04jNcRW1V
B1w1SfEde0V8GOFuriIy1HLTzLZ62T5l5vKbBM2Nl+bnMB62vU8DN7b1Tw8rtwMViqDNKtigGDpM
Sf6Tz00oY4qguoQoUGD72HpkYKEPLc90qyl0zxNS9Tbad/H75ICCDVqYnTkVfUY120mPXnMe2mi6
wATZWTmusq6KYdxV8/q5QfizWoI+3QBigVD2HNbdDqxMfDSr7EG0FKt62/k5RCAVMyMJt9jKi53d
VzYeq94kGKVELZfBL3aSx6Z1hq1Pl3ArxhDFrFNvcttbj47mHRLx4OAkWycp476hDPV1H6Rk02rR
zqcete7yb9XSpDteVGRNwRFa6fD4Rb1cWrMYKUYsFBLnX3YIwGRKAw9yMXBqMXvkdjbfSbsfsY3x
V9YdOT/t4n7NPyd/hGVZQC9uunyT0giLAFpdMERIMlfxs5z8i46r7T7ttZn5TKdtEBdFq6A/xpjU
DqVsjoum9I9FbrqrGinCrtc+F99EPD1FQERRKWys8TN1sfczamtX0OPDN965u24i0KHBZ6Lj5Ngk
83xJkohnUpF/CEd71fTgbIwtxjh7WTkhGeSdNnyFr7XVdKYhRhLgQTPcbeGbZ4g14Rc/H55rlFq7
hfimLYF4KRl2tYV6kP4W4PAvc6C3O6/Uko3b6uYDAqDhbbbojeBgAUNouhNCBpJQ28qY90Er8nsc
gAVSGzQTom3BArsFHGuxPALo6LZ+X1+MoOXyIXoPPqM7P6ZGXnKxN9wbCZp1RJurIHQRJAvYV2mT
dqupQqlj+hlE61rDUekzMYzMDkh1dSjj/qjNkozqe2h2SWuARdUj4m8TfDv4EJ3BXu4tp6o3g0Og
SVX25zgYeSfgC8B2m716M55ibahfdR23tBe20dYdppoO0DRsep3kY8eUluGF49Ys6HXsoczuRTnz
8A263eg0d3FfXXInFGerAThK0QyqFbeJPZXJw0jIrhNa90sFp93U2k0bxekZrleItOUwoL1fOVpn
bCefWRlvdua3Y7EX1dTwRi+1nWegKUzoWdhIy9d4z56oLBSbVsiuQF2fYcoefNnpYlCfbL3G9fcG
7GANaitFVIMrN6k64BG8gIGGYS8WXAgeHfrI9O76SphotbS40g6RZVWrOQ5fAheaAW94YnmCaliP
0VQemh4LFaK+zHaMix0AdYmSxL4TFapFeAR1pU0XWo54Xgb72KelDV2nGeSnzB/amGGAn8K2hMEB
9OqLF0fhUe+ILdCgGqycfskuPShA5jaw07NZx3tYuzyAKLap6q+Xgdv+0kETd8MKzNOCw2w9ZGCg
CTmxN0HltBAv0aM1cv6BWfWX2c0auqZjmDLtVXvVGiau+uSagHv0qdhm7fBlcoPl5PXgBxD7j1xl
mnOqTMeUQWKYXLnMTk5lfU9SDJRJQcvRovnc8BA76JigbL2fT2qxZL2xpXXzI83Hdgsu4ae2BMia
VHsImzpnO9NjZILAGXN76Q8B/DJnMqqNiBA8op1CdoNR58zErdp3qBXg0YjOYoKPsAAa5IADCua/
Hmrz1ui6Dwh02NLTUrt+SCZoMhrBIRUAIcaJwjtimAFepNW+4grCodjqJ0wLrwEwiF0iy2aeLJQY
fntJyjncq62wopK7DNoukZNILBH1Sa2Zsu6i1m6LnCgI8HJU2mRJRy3af67NpqUd43DbDEF8jpBF
nUr/2cKvda6DID0OPE+KHoKQTYb0ukiccFvaWIQ7xq87Ms9QMfBxR4JJ91EaHohFoYAlS1dqYY0d
ZYHbthPiAggD56vqf6iez1BJcVggb/spbtCYqIKZj+c1aYpmr+r+19q5Wm0Fh5fAmunamNGNr8Zg
1EdV7b42FtVqZoMeqpfa26jTmsrqn2f3lGeuS7XDEOUjIKNsDbT2PawpY3B9UsuQa7cFXsHq1Mji
k4B55JhLKfvj5FfIWbEl6zSqeq42GyoUetXW29uulDrVCt8k4yw5W1fHguxlDos6Vq1pkykOs9F8
Iet5oT/ViFOwCPglC8jwngb8WS1audZ6v2ugn5hLISUgREARGTJHKYt6AO8wAVR3nEOgu8PptgBD
OJ6oD5S71F9ec63STlUUaScalFxzMfdnrSG0lSUMtfAGwOW600K8XUZ9vYw1ssXWPWiMO06BLDOp
hXdbKwSiAH0xxXbSuvdOVlPUwjUKHpeeQ8zIOPDs69uap7oPPbfmL3Xi/j5omnA/iaXPVwhGn30s
ijv1xUHe7BZAYUyGeIGFqr/0GRoiQAIMyOXTw5GPiEb+NrVmzB6WZrU9dOFb7NEdUCdFnQt1oogB
hANauF8wgVJyC2SlraY+5AJv3asz87frtx2x3FVtMq1vX3DBvkh1vtnXSP3VhTypwp9Aj3FoGBB4
6oDwHv/zeGFNplKUJ310ZDpxPQTqr1R/r4jN5XT7y3lsE5MBqTifyUkYpP5bt35Ru6TBOxXigND4
yWBG7AoZTGqiX6kstAdUZd9b7KCeOTjbDtDiPJevWtHH5ISBdjSXZVr5Xvepc1Y8uJ1TNs7fGlSM
28wjv7IoMsKgGt9CKNald7cFyezkaWD7bJFFEtDaU0yi9d2UB91FSANJ6XkAU7np/TvoJPfYfB4b
h7mbRjYwIECKeRR+NdM5CmRDZVd+qQUsF61nLobCyE0ZvBt5ulv84m4a7pKi+Gm4xpuO5myVaUg9
xzH+mutvSQReNvOqb+FQfKM5CzzD4hYw8uS+obNwKMX0pDdru6wT4H75JQ5HYPUQExlaWF/7lpln
w+gdIVO7Q66ORmghVyCExjcGs4zwGF6SyqzABuMHsEbvEGYRzsDZ3ciBKthWY01wpXvEK5iuQh09
iucWqD1wSmLh9nPvJbFynTCP+OxBTCTlmnLjYe698dnuPUZf3nBqhUCZ/HMyn7zlGdw0saSRVoCK
Ti+RPX0wIckRlmn3GoJdcnokDk4wW/dALoF9qoHhQC4Mwe5mXvMlCe2HAme5l/4KwLcAioykSC/8
0fYMVrQZuqfepxfPnrz15A4HO6meveboy6meif/Q8JySw9U9pm7OOGGylpUg0SoY87u+JP14SYY7
fXoLXHp6qMPuZgYZXQNxlyEkLZZmEzFm3rgo26Xs17CQYugJ4yovjY/Q9fMNIitialt7eGkd7/vA
QViiGq/AqHMhOvYXBIUg2vXnOuvgHBEOQhbQz9RkTj0kuAGTsX0SgbtKHIdOC+zKVZjFb/1E434w
X2eoU3DyMMvm9iee8GbTW/WxNyOUWW3/mFfDNoLPL6Yz2Ko9N/zvNib+ySdEb1Ph7TAn+1JD42xt
HCt9JNZGHbtbMKEcSL19zisoa/PBTPCmYJ36QGL2nPiztZ5S5y6b6TESJnxxA3RKxXwC4HNORb9L
B6IGBjH9LHrjPsqb16Vxv6SG/46jmh4R9xGyB/uoSxRrVQP5qsBd6dk9kv1xxZh03zj9t7LMn/mU
wON80uGMhBySiImXgE4+4S/azGAjqJTQ5SyZubvEaWmchnB8nDLBwDHd6gdjQBGLMNPdxWOD6hWg
JWBG4ilz/zGe2m/LHJxcG30DgZnfmjACEd6mxw7v/Tr34FguDa0xzOLD2YxhQxSL9t4UIJ8DaMMH
7dgz6XHB+O8Cz2FyWw8/dLPn4UemCPS3iTE4jwOnx8HhZt1j33reOtAALzfZKgoZK2tZfHYK46Wl
S7z2agIrI/BqiUnMgNUMaKIaHB+k3K4bLCfnHjLpxiPDBIEJrQrRwTob9XrvDQau6OJ3VuM6H5zq
myfMal0N/rY0jE8QroSslsN9xRCLlneAQ0SKXpAJwrcZ6s0o0Cal8fOcRjN2wgHq4rC3UgJHqjzy
DzqxJzhWtFMy1tpFN8MLUhKUsKOePFagn9Z+Y+1b2332cXGg8jZBbVtoZzMQTMns/GZkEW6JU6jX
3KOuGUJgyt8gYDwxL14uhogvpY9kTXP631bvI/QiL41/8sdk091eGv29iJOS5Bpx7jGwrZMaBqQX
tVzlvwTmhi1IoYkIJAgwaQUpjVwey7sj1w5IE1pFsTjmTiT4ZhL+7UovYH4ExWscz4/4rUs4uRbo
vU4YJwawGOnBF/YBhUDgoy0Bd0fNJWSvx1eRLB+OTqKuibACrZrm3OMwfYA3TxgDpoFVTLp50w2H
gR7nMUcKSZXBWgWB9zshZx5VGAj+Vov7DaQjVPtgYSK7+ob7SVx4rG3iibNph81vyh4oHqdqg++j
OuhB8KXmGXQqfDSf5BN2ytuUN58RVZRVPf72EphnWnHx9Az5HU75OCIzJx0cGou5fuma/kHU2S9e
MRcCZYddTpcQft+3fvA+eaUDXZ3QrSPiOhm5fkySX6ntzNtxgTHpjLwbE8ZkPchPs/VaqlcoKwRD
WV5p3EjYOVAdU/AiMCotsXz5gxaecoABnv9ILHO8sTWeMoxq45WlwwXphBczHtU+3L6xN9XsSdBN
z/MgfgYUmt87BcpoB7IDsvoRbiMvxMx9JMQsX3c4hzaakO4PVMT9XRlMICvF92ZyoYKR+rYvc/ug
L5+Nxy2P1Xznl2RyQfu3Uc+R2tMRAgAsBUVn25/qMnqHCFasl27jA0aMhrF4sJZ2fgpsAkHCPF62
1oQRaIGhthLWg+iXeDXULn+wiTMJVT0yU+e5TSp3NXppcqjtA4DCEYq+9xH59h0ECl64Iq9WyJ8L
tKLMGlKXYikPtLAfHulqrvumOoz4+NdmPt3P4SDuLK7qeBn3BEHMF2GNCP5ns99FpzQHnjC10Kt5
Sqw1B58QEVDDakF2HZNB0LVoZfscrSQKZdt4Drn0M1KpMndnu+PP1Epfyv6uLTwbYxBJhVkP8XHo
TeZMfr9G1UsFDg1s4XV7yKHx4zyAblz0E2WyYjXoPuYT5N+buHHAw5qPUT4TfSK+ojHgSSQ7z2rh
Dg7GryI4GEX1QgbMy7gZ3RmnTWdS8ZLsxz4st9SCwSeStDKj56yy8DeA7+pMS1Hf44oZVijd5MNw
OmhWdsdrbp1GvX8fo3EhuKn4kgwf5JwFZm1vcfzFK7cKIF9Y1muDE9qtiFfr3PSHjy1iRS+iOczZ
8I7B7YNx09YIs+86zP0xzbynICk3FpK4dRM/WdhTt607/poicaRSedFyD0GWuzA+Fj9se0avWlQO
E+XjoqPbjDuUtMJ9LusCbF3bbWwr+ahM8bFQ8dhUHbw6AEqHvueq8zztDkZZsu2kX2XqSzifLvcW
iIqcAgGjdw1tn5FFYqWRlQDby1tRMn226joBMJRv7dzadoZ/BP0xQtsEPA8RhVLSmOPIM8tt77b4
0GBUYSXPKXn0Z7ybzilyxINrRMTfeQnKitzHThOXFdb4dKeneGqYDXT4pWDOTU1aXyJsj6meQ4YE
X7eL7R/FMBQbXf9ZV12w8TmPeQWVoneMaVvp/o+RJKQkgZ2Qr6k6EcKjI5rwZMG8Bxvv1vfjQtHC
b8qXHIAt86u5Jw+Spns3Z6gyKtlNV9uqH2zKqdcbums0VaqOkMdJf1Lbt0Vc4b8zbZ70WuGeSDur
aOOPwCcp/G9U317T+QVoP5izIWSoojg5qbZ9MRVP9ESmHQMefoP83bfFMI6oVF0vWSNW70/JZGft
YRBNf9KTu2TJ4Tal3bbK/P7kuUS84occTkVXYH0tvMUmnHvgvVKSu84AMRxPPV2H0ygXfIDLYoQF
aVbs1533xBTzMc6dkYihaaSSw0BwmW1jo+QlU932NNzojKhN14HnppWVI4tlf+lKIr3OK/xN1JLq
ODnS7kK2XyxozmR5RIlHlIzktsg6Pd4s5mJcRQpCzuSnwHomO4iRWpy92KPZ7OwJHpxaKKrsQrJB
EjvaIZAT5yTBvBLJhVq77Sv18bEbiQ9oXIOivJyBI6IeTr5jYLdR27edRRNtkOwaB11G3ABr2zap
Q6IRhnApu4t4uwc0ixo7gTLTdN0pk+WsusAJE9RJQqktsU3YK+UWwX51cDT3Lx2PWhNyU63J76hN
rztYWN83bScatM6PnuUmJ7vrBy58GfGkm7gQEgeiAwM285Q7pgkok7UBt8zRpfM5tJ5xClKALyt7
9DWip9IHtS8JeXKqNejM5krHA0brp/80LGvakjrBaEKLjBMoauOY1h9qQ+0WQM+OhN2tOr3QT2rR
/HPtb5sMeNttWiErVZ9PKyeLS3ZjtEuLVKq0rgu1e+46UNwlAi3Ar0jco3RfZbh8RMRmJj+s+sQp
g4Q1JABA2PIzinkxTo5cqE21cKDbb+rmOa14E+cZpwkOkfr9f3wIeZCwNLhwhOXnUF+ZuRDigCFz
NKb2NvBeRN08+ANM5D6qQuZcq7LWv5ISQd0IK9kqjhqH4EQmXrN09Eywqz0c6U0l7heIU4zpKWlr
OD1XBCRcDNNO8MolP9Ip+2AMtM6seVzNZk4oTBl/2nbxCsVtFaRzATrMqNdLChvImWH9LCmHayrK
M8N85hIazcMhbskLoVABWEScO2Y0HVkh+xSX9KYBdPNbxxUvlj0ZHDGDk/BM0bdhz7GJjdfSGD4h
v1G4Gkh6CRONo4BrmE4pV+7gnsIOOaU76F80DSdV7TTx//E4rtCN/0k0giThv+Vx7D/J/4j/VTdy
/Zm/dCOe/g9P6AYORe5tKR4BqvGXdsSz/+HovoDrw/XvuIbHl/5CcVj2P7UiFloR2wXhwWPUpXlu
/m+kIvA1+Ef/lIoI8uQd/pPSFCFM2+E3/SkV8U2QLYiRswP82s8yqaEG9JRj6t+MdU6TZqJ18tPX
OK8vOoGUs0ym9IDv8ug07jBKYujCLRF6iJ3ziUTLTGZbeqYeHkYtqdZ54G6DhnKBIbMw29F48nrt
npR0iS6FSINA5Hcz63Kq4X4uRGrqjuafE2uId1mEarlMBFFNzCaoNg8rzN0NvWHyORuCOi2Z2JnJ
7M5Rpngyco6Y5Hn3ufltJOaz41G9xrNGL6q0HyuN9E0yb4GfWe2dls/erpGJofzkgA8sQYEfWMds
IFcbq+kvCJ/hJlksElwPkR4T1Zqa90Upvhsym5ShLwIS4krnRP8hsugxyAiEaVuUvD54KplwmiYE
VFSlBx6vJdjFcanaFVtvHsc1AB0DUj7A5SSKvgyQ7GtMaivPL8nyjr2fPgGrpkxapQNKXAacYEb9
NJfthEBWmcxqV6+9TGpd0nMpk1sFBui8pYqIiUgmPAMHg9ss1n7Yjxusv08aSTKCMNiEUNjYttCN
UpAF7RQTGjvK9NgoI0fWIlCW/03iZVMHMvVSk/VoLPj9vUedIFpPJtLSCT/RfAIKEZJW28jc2lHv
QIKTTdE3EQHzDlbcHBv1LPNuyRz7xXT+viEI1xyCTaedSp3UGGJybeJyfVw8WVF8LcAhhCXKwN7+
mVI+WWtd9TDzZwVL8+gSwBsQxFsRyBvjn9o4MqOXNxPjucmBO98/LRrG8CT3nsdOvGu9Dm6/3Fvi
Ynb9L6aGK7jiX8lCuZDbTeQmAcFYThDGEBmct0QHa2QI1zCRg7nZa6SodYQMey5j4YjYYZP4YbJ8
9wJS41CjALIwaFEXYjAuktU0EZEym2Z4Hv2ZWi65xp1MOPaG9jjIzGOH8GMbEb7Q55+W/Tn3ZFpO
Ec5ii9mcAfGNyCeOepaSy+oa3V1bieo4k2a8CsbsrvJK4PZ9YOzyAshuazM+9sr5mQZ2votxjd71
enIU6dx/yeBTdml94MGSP40175SpO3fx9DINoJW1BIRNy5QAaGpwtP3g29IRsuPNpNNOBO/VBGYx
RBdnz5zuhsEirE+joI2JYbO4lOZwqUI8iYnd9SLzTHUJHxsnsw6A0LV9728ZDtSg8VsKSRTWIxRj
dKvG78Z6DsJim3a1R90E6nHklHdtqmPnDf0jpPrXZKJUE7sO/FjItOOyXBKNgkzJtTuB2d5TP3uP
BhAa0dBcik7Mu5Z5t6PR+OmEeChTQskQ+qACmegQBuQf85KNKCu3T4MXU3/7pc2Vf+zS0N4Y2HCQ
mTNpLSMwL3PqnItO/tHV9OgVybgz5gEPe1wfQljRBybSe7in/n40DAQJFM/wy48hwhlwORDPlhfg
wFxG0UdM+BapAvWXiRLwg0NbHH9idmowzT+5BoWnaiLpM4G1D5heW8Heq3eO+y3VfOPerpjHkmFA
e8u+NHb4E7cLke6l+TY2scMUiwMbyTF6HfZixV2Bg1VA+PcIDdvloPfnvCTmcqhHRv5euZnM6j3r
XXsnNNGfM9jzDbawZfopljx+sad0sxhNQrN5oEBl0JEVk0OfzCOpuc3dy6g1Fh0xjb8npHmqpWfN
PQ91le/yhSyPptnWBtoSant3STdgappM8rUlO3/U0UgN4PsYUr8Rbepu6MbsBsndb810N3VR81yG
Bg1m6Jx6lbUgCeED8S48g1WipFBF9YPTGIc2LF6Jlgl2sC33ljOV53JujyKKv/MChaWyBM8x8zxM
wLQZgFZHi+XDmJ2ayyhwAy8L9lBtKfK3rgDtrk93ySTGB2glEROy4GeOF3KrNyntoSYCHfqhJWR8
DS2kY8duqNUYxqvZJm85sdHoi+IzXLtp28ZE4/j6/2PvPJZcV64s+kVQwJsp6L2rYpkJoiy8T9iv
7wVeSU/SoM2840XwkbzlSALIk+fsvXaXLFK5ODHTwmeAfLgDqepohrI2EDnOgzZTaWPbzlIdGhJv
feI6PRQPUonkJQzeJFtVzwOVfzDIOgwMWvtwYNOVX/dvgdXkR8Xy7+0gth3uStevGC4WGNpm2KtR
nanS1RhrKAW+TJpTeQ26sJk5Zt296mo9HvXKura5kW17bFErJfAUUna7YK7YU2o4Os/nXJLPdpn2
O7Lpib7ry3RVOOM8j8ZgLkhPfw0K5cCCVq/RfoVoMs9I45MFbHGFqaNX70yAf7WKSTkeCa8ARFuf
gnzDBCPmSho7q8zLj+yQPhq1CVGAQb3URPVmwE2aEIHyXBv4/JB67zGXByeSyRhRFeNC0D2b0/3/
ZK0xX0ZLR4P4lIi230FCzxaZ6tzajD69alcv8Zh8tRrqUPL1LMRYznq0x6VJ+jH5OgE2OWOFfeK7
nrBMumm+RoEKM6CIjh3Rt1t442JsV4FGP3/QpXjvI+x7yCeLZqF1Ugu9a6LHJ87JDop2rjk9RA6l
xCnEYpykTXyEAnwAB++A4tNVKhEyXSayMMk70pPMCQ1STwDosOKljtJwRXKMmIML0Hhj0WroozEB
mSx54Y8BKWexBraqINvOKDJnngJoQiYUMBTBUcBW89BXiGFzCZ2QQWYOg7lZS8v+CL9kXbbVphyn
IBOWEyAx5q4PPaqTt0f+RJwXb7KTNEdUQM0RM/2HDa1TIZOwwKLaqkjDDE7aIsUsb+ogShAsMFbz
6giUeEEOTp7yzjhqPxuLNFmhOHuP2QzN6C5N61Iy9cDpktHCjxdaHFTwC+nFeiNXSxl6E68hePGr
exP81uJ9cESO3KgGlWmVT76lOtdI7JwAAVVfoSPNcwoJNVBQP8RjTf8pEevC9OOTjsbUtIi2yXwK
uR65jUcpIstgf1s6x+nQS3iX8gMCCGTClqh2cW59BD7AciWYPmPcbLsyuoVVsvN85uyot/uN6nNo
WnKhLMwi+aEcchCUluDLYxskV8WbMUYKi+aovlRq1i6EZgjAM1KzFIJTRVfnVSXoJRfGpATcyvQc
flXURYq1busseIW9pKxMcExu0Y7UWNgG6MO3pDEbbb+grvTWIbN2V/U6dGxqAYcqq79wZPhrrTCK
tUp4T5cO67BD64YfFADM0VbMYUckln2ZDhlItsalb68MRNJFOcbVXDLJnTQJnV0QrrVlNsw61YTm
1lErFuY2uTaaKQjGjDlmff/QW5T6au+tOhhtpNRb0moATecGtrUshiw7V1k0j+36gjatPqdqlZ8E
PlCgk8aarKQncBlPMfGFpJIWBC0oZTnTA6vHZwbCyWBW4eaJcPBHVRqCOhNBl0mIJH1Vi0Og+MSq
HO96k8i6LuTLIHTJC53uaJGp6skx39NAMOwt1GRtpfTIg7p/9fNiP6TqmzFN7EQXZLOISQcnSjqz
Zd/GAMki3TYjhkcv0xdwGdgSy+lWsftTnmZk4AzWO7jkmVKk8Woco5MvEuBiZEoYVaOh/Nr0lC5S
GiG2dq5x1n6Yeb2RwGaga/cOUpH9kNm1Lst7qTifVgWNPmtWjapuEKp/el3+E0BeM8I3x25OQzis
x5btxr1y0NbnH21obCSw8b2vbULDOVCbniRZ33hMz1tPnPq+W1eBPPctImpELB00ioiGQbANnLMa
6iUAUmSl9iQSWUljtaTBu2J+dTf6Gu97pM5lDNAkDKJvGce1rtG9rQmtsS3r02gQivti39fFjS+U
AMAHSwbsFzs1n1hphRuSHUzhTVRu/eKhha6aQMxgZO2mJGB10p3hUiWdslEOxZw2zX36IhVKsG04
637IQSl011L39nZqhPNMV27w+Ha1ijEvVFBdhSUrrebsksG85IjdObJ/G8NZ+H4IgYFAiolvSz7L
rJWbZYE0oBz1pV0VN8F0oasu2J2IA02fhH82SN+QFJt5nL8rNf3H1M+1Bo9n+oWlVjNwZd/hjDt0
+9hpJw2antxLPV5Pv5cNtRsr9aGzWOMRQYJnv1WDVMxaJVt2UqAubJza0GyY3lmaBxXKW6ToFWdk
Kk4nCCEGjG/os5hDuLPCcJPnoE4CP5sNBXYIoc7ZeuCqRx9TyvRmR91ZGQJRMkA4eD3iK9fJH2ME
wgj33hI3KTLlrWfyC/qEwMhlr5QfBMo949So46vlKeqxgBc4GP2X5Ayb0X7XLevFCxgTk1+IoORK
mMp7rfdgw0gQSUfCMIqV3gfros4/4XacW1UFxUzBQkinbQaRq1oDICn7ifhTbSX56qvlxwdz0NaR
0mzS9paKKdu5OFHQL2wCsd1OGyZPBRpz+rRtsg5ORcXiOuIXllJtIEJ6MsdlG3ZkycyXcGlFOVHz
YWFzNkRiSR6ZpKZnoG9rUBSUh3LB5sEy0Iv2zgmYAzWlxYTTZae3033FmZEFYnSSK13bYjoh1XNJ
/9BUZNfnEtHk8SEYxkWhoHWCWwdamTdD9LfUHp7sMd1bdbg142YZCRV5tHHsMjFhmk9yOZwqFYNI
kkt4DMtjyWgb5xzAq3BuSsae1sBLC4BHYgwVdAayB13bpnX41sTyBZQQWDSyW5gORIZ+NaXmtWYq
z0UI10D9I2uMv6Ts4JiIfMb+yCvdoxNYw7IkGTB9HyztKA320dDLn7h/qpT0XCLfq2t164/PQq5X
EyuG+s7VbZuUbfLVNOXsmP4zTeVNaEWwFJxt3nCktYpL7baMUiCTMmtqkqbnqkclQwKHn8VM+PXh
rQ2ixyUT/f2yTuo3IF5X0w4+ZDE3PRAwRvNFFir6Mu2W5vVu6PJPmcgwJhj0EAFLoReOk5NDXpWM
ow0VKLpwyDx6eMmzeNowQu6ufxXDu6CneJcZb9v9uyXKu88FbozNRS7MpyoxvwWMEI5/+7lN9WdZ
qb8dIX36Ythm0LNyxPe542BmyOdmR7xVupIjwYaBg4Vo0rc8Kj6ETfEW6MT/QaRMg1fDI5wCUbEm
I9JodaA1/kHPi13RdtKs75wKWCWn/ZDW0JXo6CrDr9pxyll0f7Oe/lRsTBUwacCW8iqE/ZzSLq4l
59hTTGSF8doBF+SaxiSzPTYxWpjkrZGij4zPxHPiW5MHi8iR94Oet4R+ZatGAj4ps0c3mhsXDEA3
kjKXih5gS7aVzP5sxsR4pcGq1ko0sAMwFm2pRejAHO+GGH0T6crKV4dDY3Bow2g2mjPaZvB1/Imj
a0VsiaBRcFlcW2BggrikhyDVO0l/t440Gk+2SjVCc4xI6RAa0BDewxL8XTGRBeMm+K7I4itb/RQS
L822HW/JBHIj6GhXJu1asYk21Zv4WnJ1BbYKqtpRZ4PUf6cJJLigila+TT+cCFR6JN1lQB/plrH0
VLFsAvopDkOlbktZW+aKdR8LjuphEtOE8rIaAiKnESo4lyIqL7EBaLwusjeoi0srqti0jecRipMa
g5oa5Gvn0HTSymVoVi8O04RSq4BORvDI8Bfg7a0Kl3isyJXINfClNR05oFvYVRq6E3JEi7AvOrEi
+uldyc0Lw5UxU45ZmJxSkW5MCeyQ6E7ZRNZGQjEoxDTHbI36cm7Ez3qXP2dmsRusdt9o0XwA5h3V
2aszjE9RquBEYw5fDodipN/eeeRsacQOIyRkS4R4e+gbgt8o9EpvBI9Hoo25FlxMzMibA01Y0c4h
aRiVv7UvU/EaaCvAgOzB9KuhdWcQYq9BepJC1Mw6Ky67P9nBFdcBFSUtp9FelaShTNZR/sWUBiZo
QW8bBdWr3EZP2CkqnWT5aN721oHW4xE/MKd9Xt8ZRC+qsH7H0HKgAKbSgkhaG/OsNS8GyL7F9LMy
edgHkzxmMBGKhdJFNeeplX9XfoNJ6nHgk028pnDiU0EF0Bn6j8yO1vea31q1thkEl3jMF6ozACbr
Li2vrmGhULJdr7YL3O4/fmzWTEsUyPLjS1WiL9QAMI/Ip7T2bJoW75tUkNPap0SGwyDu+/30eZVN
/taa7R0KxntaJ0dRGsyVklWTL9CFX9UCoiPZPSrrcXXIhu9E93+BfTHcSj48hJKk1BDy7mjNlSEa
lfsYhXCS1W6qEWdKpOEf56sHdlGm3lDRa97Jl6xb1nkXhcGfHcGCi/pypMLKb6K6YY8xBNTdRCJv
2yJqR+3rdayjeVTCZU0nG0gxUYtG043LrKA9WRFiyROTN2BJQ2XKwGwOntJBTMo6Y84G/Rbp77XR
ndi5UjAlORXbcEnGjeVkN/KhuFy142vVwpWz8mJFJAlKnuwkS+abUIEw9qKdD1r6HdcDEvYfv8ym
C/g9aU0d37WkcsgmIDoQpfYQedhOjMlciog18OgrNJMaFaGbhmjNmeumemx0UulEm5/zuj3kHMvb
BAyniHvsimFrb3Wjc6U0lA90nanqcoQ65YRLoLudk5GaR9RHmm3/JsCJpyiqde2M+KowMu5Hrp8M
7vHKZfUSlKFzFrpM387hUlePOFdKtvDLuPA91zFA5TRD5nNVGzbsAFwcVMKx2DkDIcPPfutztVqQ
phhAf/DXjTk55wP/iR3B5xjo8bKsI3g3LS1zn4xUqwpUV7OD8KAGQ+wSNP8Umc7ZU7DFdLp2Njv9
VFdgclBk3mErGXyM/tMo9Wfdy+6egZHJAGtF5GmDeE6U+joq4h6qKbkNiapQN2eOG0ZwSy0H1pqC
ei7ualJEEmcuE2qg5h7+wqzfVKxblW5Oxj7KH7Z6xDxjc6p8aaGXVwPQ5qwqIjFXG1w5PkGNqc/A
tKrZT9kqEIC0AO3V2s6qLGveoXDA3tSLI74Xy5k7QbmpUPVApv1iyPBRdUdEQzNEIs9V0YRuFtpr
NAskQHgLWSW5itw3dsgrLTTMPSY/KqFphgPUn68lq56mQTyzApJhoFh+BAUc7iFtNgZCW+q3Qie5
BklZlJYb3KwY4yR5ITxsXdHQWHwaDRaWGnywF3nvRkd56ocEYQHUBj8FIabpOZS0mOF1jtVvcl7i
E0Lyh2Q63Rl5fMP89xO14xrRQ71EpIpRzhQsauY5qPpfxJEsdy8IL9kB4HxLtGdoffc8gIocGtKt
no7kqmIsIjDPACpEIQCQneG9jT3Kx/qIYgP7CymNMQdbNaJ08lie0gaFgDYjHXrKqCMRWXvqlfwe
QJrWz9VY7KwiOxWZvYgVDlmjNQDJet0bipnvUV+Zdro2kwBDmoSkc9Q348S7A5+ajJHb4BwBzeXD
bO+zewHT2UVqh1BW3xWi/GSJO8g4CGfQEnPcbuhz/JosVYWcTu1LgUOpn0e7+ExVpIe2VM5pLHNY
+BHBmvWV/TX8e0F0jTW1DkHN44skS0bRvqesY96fgJQYSVuEFAnGGvX2IkutuRxIK93XXMFHkHIC
p47KGD+ieQycu7eeWr198+p08uu5YxFvdNPYkGH47IUm/ThJ2bBkA10sw2NnN8g78JipIqdM6L/Z
VjG6apIPM8Z4laOT6hIAtHKcvSlOu7ERjHSycu2i8BvZzgxg/Q088KdaDYfIi6m1sv5LxsUc291d
C9mUWNaC7tAzqNEfJP1fUv6CfCjYeKy8tUAvq3Mm05KWMBCW6ZKjMUCpyot1FZvdRRmjvWBVjDyN
sb+KAtCXt6jnrgZaF5ogbtD2R4ZcLybdQnc0+58gqC4hXb/OvjJDmZeyt5SlCnLKWN38HgN72pwU
IO5yFFzyJtkZwiv2nZA3dJgxgVlhySKeZqRtTG5hczvkiJFis9rQnP42hbdG4UpG0gQ2ROHgYDDL
TfVQtsmHT30/0z3jghp51bcEHsodP0zZ9Gb3k5jxm+GJV1k2TkKqQDenyc3HjGNG30MGYpmGRkbd
qAva6Zaxg+d/kBxzoWqSSwyP76IdOlaK4/BChjUBex+Kjgy8HizM5shDCxmPN9KCWx1iEraKD/Lt
JkIijmDa9cxj+ungPPgdUmYCxnaOrJAMUxQ/RJFuB2aK1ahi9gsuobDenNZ59sxkNYJQRVERFq7c
UYxUNRaV9GxLCGPSStx98ItK1K7KZzIDT5HV2ihwA1xM4DOaPv9JsnKj9NmZ4M5FqAimsjokZIGs
ma6ixpQixE1g1ig9/+m5edht/nooTSKi/3juPx4+vviv5x7f8ecHhPUqHjRGT+kU9Gre0AMrS3nk
LazK1vpDF3zABDNmBYyYx2sGSgX9o51t/6LqPR7+b5/7Y2XxaItYEzfx4Z4aAqCuyAIQpU4WJnvy
eD1uHg8d3AEba3yu5KYVu+jh/XowcTClYhIMQCDIXpH8nXX4gM3pPWk2UBOAJhaphWvgcXcUysnT
7R5NefgP8twDt/aAy/25V3scrB4J0IkjVnKB8eth6nr8mf/i7Ho8LibSY0fLwppQQZRw1bafSEZ/
ueAezz0ePv7Bsn0sOn/988MkZyUYUFgvulmu2zmm5ck5V2R3vW8xa06KsodBTOgqC5uMIu9hX2Sc
Wm4f9/66eTyXSqW0cZpPu0AJK3XfCeCrjVnl88CzcWr4tOMsDbMB45sjOaio9gXZSGEHWlJfx87A
VpTmWyJzibNrelUq5mNhd+xSubHZ9yR1Xu7wZwxzx5EWw8hlUjOIqUt7jBlxrHgbsMMn2EQDasNh
rVQyF9ehPcZIrxeWYfWYHay33iiwJrMIslvG5Wy8yO2QbFs2ARGRDEcrRWyq1u2wGHPiNX2TJMX4
V8aKpfW2vnVgnhJpNF7tqIu3qu6JXZD7W3koPys8V+s282L21m5Ud9kRImpzFHqJyrM3d0wZyEtA
3Z4b7cYqW2/W1wq/BpogpxsfZp6mEZ4dM6ImtViqgIkc8wFjXkrul56oMhkm8kXrlPrYGtVByVGN
jLm5KTDubajD3WdiAJOD7JPilgnt2KqadoRewdmv9VjbzNOoFb8wMsIF39IcUyOep5l+qMIQj5ic
n0PR2xsLs8s+Vj0qIMKgpf5dIfprZhfqT62K9JDl1O8jwxfgzsLi/5Hde3QLBt7V2KH9G1RcqZ36
o+srsuq1PDtJ9ZidxvA3n5i/bTXi4qW7GLVyvBAmnwpcAUpcWYwLLELZMbAsDNzSE9OlnsAGHy9O
kTBSod2WofldtkrVgchWobjTkT7QI934YXZVfZTctNiGvbl2bPlXo0UwMmIjCcbR3Ewd/TmdPIGl
PsF1A5Z4Ti46JaNKv1/BKA6Tezgi/XOBZA/7cPpLmD1JTOcobxTszpAS7AauBwmJeUNurlOkFSuR
kxzjVn1lvZPXtOmeKEAW8vQhMlFCacJAJWUmx1cFGUdWXJra4vHcn39+/AvJZsEcDTFvzG4Modbi
uCWv+kVz7O8GQ0WeltSuUX4DT0ELrTp6ZAZHkvfc9/gP+g+z1H7kJnoaUv8QkybBPnrX9cpTKCbx
qq7cc41EBckp3i0V278y0pUtx2s3ts0uTbS5Lsl7Q1ApKibOCAYwaxAhZZlsCy3c1xl1XlQumyCh
9Yy53LWIsQ1lEFPYyl70XMUfIUDDyGpBpjUg34DAOtOjTiW17lr6GFrzEA9SZoP20JX2yWGtknqb
1B2feVI3nIGrFDS0EA4j4+yRwdvCuHded7CH+K2TdMpUNp4YN89KinRGAU61ZrRNWdI7C8/AONNh
YXANrTjB9heMUVssBY7KLCUOb0XoIY2nbdVaYEW0DDM/ze+vrqQIs1L5vSkI1rVSZ9GRFTaHu2Pj
fnK9Ufs12NsRRKGnS8Pvr17I0jHgQ48McjwI/NwoJpJ/n0w9IySKIu93gHGxo6Xta2NqZARcYVqj
Bar8cyOpyR63ij1LerxSauwWLbl/YYjTQjrKqei5EBJoPBIxVLbSi1cweVWDjNlujPHdGD88j9Mp
bqurreiLLroaxpEr/pMj8MySfvw8EIwsDdq+LBWiDA3zYivBphDRl66cuzYYaJIzs8ht8Z6h+Ihz
c1gOEHGpBX6yAgxExYTkLPWBNS8ADLObUXcKIW2mX6xH3wOhwT4PDUh0GkdZB4XI25AMq95Q93JE
RVmrOO7VZZ8pjVsLx+3yrJgpJCEA4a8nLy4HZQ4oqJBHAlO7Q+7v8A0JMrzkDNx+TH5mjxtWS8sf
y9c/LbLS3IZZpUzI7aqKnBvuon4dGBg1qsxQdrDv20BRXxqDhotRb1PL8jdhg3+OeOQXRTqW1GeA
xLqlXpXfSalwmW63eRH8KgrXfUvOKRCTs0Nx1mJPaAYfrZgUKjiJZNyfbKClAM5Eha06qMftVErW
mrwbDEZ2qhXmC7MiebHq6USEQ/0R2YJOPcmNrmewLXOYkPvfdm1mO3gjSNXY/Li+qeWnnnaCqw72
2jLHcs1uN7tWdfGMYuqz1aOfqPmGf2HgQxm8uTn6a667+jnlzUoNmnoZmu6eHT/zgP7ZLsJhnjgD
ZhUPE88HgPuG5CB/KUygzMPEpRKiPykB5I3SZPhYeugC41jDlv0RwMFZGuwo+bhB5ijGm2coP2Uw
nswwVTeZWdmLqK/xd6UNzmPwRqjvObcFvUJTpWym6REMhc9Es5FIJoWkF2iFgwwI717n1URbjRxd
pl9eEraeC0klip70X3VRWcPCkeovtc1WvpSMT9IYbbgiBWDnCHPMRbjyZeUWGNTMapr1M7Q9oLSa
ch0IzENekv0QJNK5NSYpaNVaTEvXPEQGEp3c28u2TuxngfLNAVBu1JXO7AztlxHASFJh8A+yszKL
6kJb1llrtnIKGUpVRnBNYg9HE5OKhUMOCzPrNZ0h++hbks8RXeCjCsARIwzD7l1QuNiGBP41IXO5
RvOvac0v7OF72mUtP9vcGqa6b7whuifNKdDrb79vn0q0BxRqE91K9sickVdN5J3pstjL0i/pPpPL
zNVGJ2iDSDXPVz4rqSfJS5l2C6X5k9MBdilKweCpYtnLzrcs0GS2jdRR/8hfHvHcKFSKtZ7p5CUI
NI64NJCss6UOzVJeltkm5pXhRiDTd7AVbyf5P1ltIa+zY23OYIxAD9ZdkE/Mm2JAMYfAlu3DkEhz
pdMt4JieviADLQblbQ2MijUJo3RN5rRdRsRnyR3acno1BR+iVR9UhEnI1Nsj3ZdkZTwU+h2mnLKM
P0nRlbZ6jTOr1pFytWORZMvUjCpiiPjrY4lMtjj3CdDNX3oJOtefZ6anx2raBQRPQNvGWSY3zcxD
HLYzq5KlCpRwv2yq8uXPQzQnq0pXuvWAGWnJJpvh4lT8DT4TC2ItHvdMmshrokUXgxF42zBxkHA+
7gIus5DMg3bRMuWejZZgcsiXPG6s1suXUda88kis5S5AoyEnu9pHGhFM90KbrQuWwc1AP5VTMNvI
xZjtirrO5yGJsoS44CV2hWmSBWSZZDc0A3Yng7mw1Y/vQxpkXLbKDGBVugsyQov4gPYFr35XTTel
5IGUNqSXx1NxYHszlCXkdAlDjyEdpuGmlKCg1KqzhikDM0Ctd4+blqSFGUgbguSdZo01Vppb1RR1
kkUgLxJSDLDNR/OkV2lVtZFL/iiUSRCSnichw8r4gihKuzlhuMWOMNkcOT0lRsMlkOM6/VR8fNxZ
HK+b0D42JM4virRHK1JGOnCHuN4hd4RmVSEVSEMOH0NGiRf6fbjT/Dzkb4y+2LZyPKAi3XVsT2ZZ
z+Aiqmw3UXoaJqbFeEofCqBcRbETcoOio1BxrGs5pYQTl7u2kEvyOniXSZAudyqUtFUu/L2IqI6I
W6h2mVHjb6/96eriMwh5PGmBpuCQogkeOhk7d4gRdkaKmjUEu9jW6e08fmFIx600tvg38l07vQl+
z8CgqcND6TsNpgJ5/vjb8fz1u8c9EbK2NhFFVD2QB+el4aVqOdOU6kv15XEzoXcSNaxWeWttRC73
S7nsdoGuO25ZUM9IY3MSKX9ASJKxygh+XtrVvshqGwNwa07L9ntp0gEDZxujSKGcG1Tzgzd6OXZN
cmCsXcxtewladedLBkopm26S2eM+AXSCGabrkUrAd6vkcKlf9KvXUesNTrkKA/Nda+t7lCKElkAx
pQWSy3bMOGprGuZWFP0+wJD/z9D8n+wQOrur/5ah+f0R5P8aaKr8+Y6/myEURfmbrGv8p+iMmUxd
+acZgrLmb+z3FENXHdO2cCX83QrxJ5XUkS0yQ+EuqQpZpv/AaCp/cxzDMWVVwwhqWLL2f/FGWIqq
/rs3gjVB1khANR1bU3RFs+V/90awRS8bA7rFURmgEhN8ANgp9OnXjhifixCepPuwhz1uAHa3S7A6
CAMwgSVKWCPHmu4+bqIaWVQdoSBupvbH42aUghqLBTePhznIKvxqSbBMOjBX2sQPetxgWK3+AJ3/
5TkpQzXqcVWIfcYWD2RtOBGKHvfUuudJvbJJtbEwfD7Y3UVk0Ux73PVKFRVLa+Fvzl9GDEJuIFXo
yKalAA/fGgPp2dNR6TqiPMJuQ/gakPk4wUtnZD/xYx4OPtPxu6Ww00NQp1zxegYrDj0BTTRcLDNT
Jkfe2tRD/Olk0KZo4bWTIbRhqhm0JCoq5KOp9fnhvatE1kBntlj6/bK4Dr5GTKDF3+RH9nMzOBuL
HPUQSc1Gm1yEcY3KyJjchn+o1Y+79YNl/TAdakoPqVGq1o+/8wFGftwjaNvaoMctE4KcHjfKSHyr
3BEe09b5OqyG9QN4HFf0i+nOlr4XrqcZZlKY7VIxiaT/iICRBSjPZFFbsPkI3UbGt8Fc6fL+AA31
9VuahmBCBCaBiUrOdTbb4hHVZ9RH9h9E9QOJ/Lh54JD/ejhM5OR51kWX3lYwR05tvMfNX/TxB7X6
8ZxqqyawSQZm/45qfpCbH89JI2GCfQrGKGrJG3j8PSLChU8yqSqtkxsQIMVFw2IxlvBBjF60vQIN
j1H3s2rcrHjWf1fynPk6yrlcMCpeitYFd6UwkHOTJbkMM3haBVaCDyHWpXQriZBrmiv3nGblaLP0
jt2R+KMav4x8wrjidvXSM3e1tYuVQ8kh/xr/KnNGMS/5IQjhfiw0lIIQrxjEsMmqx5PWM33/zo2l
zTh8Yr3HzXwY3AJtM/7d1iWbc9fDH5dZFF0WyfXQbsZP+ZmgSuZfOlqkK4NGq3UdwnBpclg7DC7M
Yhl9O8jhqvkY76Eg0NqjR6VnC/MnOtPbRT2nIrtHMhEwZnWzW3bTIuCkZsPYd3rbGL8Y7IJ1Zllz
CGJJB9yE14rMkmzCHlMHzAC3g5NmzSr/WBCw+g2MlLfv1D6FF/NOEKfjL8Re3LAd8E6gZ8bF06z0
EujmIlYPw6TlccNdfiFTs77yfPGGiWLxEW8it9hJR+IYkU8Ub8zDGRAntC1aGIRzJPcRCRyMS2Zs
CfVtjX23XQ3hGa0m5IzhpzHdrvqKMH+z9aPpFG9yHItfhHDFglE5cHhXqC7fljoz+QNHP0lsJYSW
I9nv2FV7ADBAWEO3uWr9Ljurz9pLSgff4BoC5s6N/Hl90dBr+bPi5m3HTVst5GyhUSiTWsa5eS3s
NTpHBi2Ay6F5MQ9PbuaeHal4yT6t5+zuLJJT1BFku7CanVO9Odjs14hyJD5FqCjeisZLY9ENBzv/
ZakQRJ/tVQgPZiafB2iXYo6e2n7S9tIr4Xy8GA5b/UP/6Z8YCOHL2RYbMLw4bOEdq+ih58l3Xi+B
FkTeKvoC8ANsMYzm6UHVuFKs9TveDbpSvttc4vzW7st7f1bfGfdVr4yEAAtwsLV7u6AN57K5SpCc
zdi6OzXZryitlyqDWHAZ1k4U6PBm/nu1W4QbGZ3UE6IR8BIW7lIwYy4NEWUhLnowH3+dLVJN8kSW
+HCtWbw1f50vNhK7+kf/1rbGR/jtXLjuwEwybz6SVxc7Tzo+E7Tcty7JynK+K85EIdL/U17oK8E2
2dLwY9qGkUg/gXvbtKcho9wFDco4yK0/1A/YknmytjkeUmIoFsF3WS/xehfz7/aAUqA9oGwyX/Q9
VkDGbO3BmTNbSucYqghZY8v7GnputEgOXTFDSokTaV49lQcxslfjmoG4aG3/ZuNyuIOIzuiHiNda
e+Pa4cEpIB/R/NaZuVlXI1hwp6Jhs1E/BuCqW9pPLD0kFD/1xJGMi+oNSSC6xW/hr8wZPTf0B1cl
mPOe1x+IdpbKZ/7jcAlFxrkeTFBU/P41k6bodXg29j5IUU6Dlb/QNx2NClTSM+M5fBvLWbfMYc+6
3XsbLcdNcY4EslK38lZ8loBfPO8oy5viydsq3ioT6+QsfSGA5vPtwLsnW8697KkP5vxCNZzxe/p9
c/fGDYIfeeohznFy27yO3JUrF5490bYQbdUYOi6yD9dTtskTOt0WfZC08D9o4gR4GCooSq7GtCUC
jb8wL5zel/QQfQYRSbD+VXhb42RB1h21Hxu/jWq4Acq9/jVvn6PyEDNAvjE07qUlP8YrZkjkB2lv
Se/1QFhTT3bcvvpSbuLVOzg0lqCMDi55Ff69k1dpfjfwFBfVOp/isJd5uhLKHWe1LF/q/mTJv0AR
GgROwYyLR0jqsI7zbZEmP2m0lrFRoHW79K9AWBCd8LKt23jz2ne1/pkkypy92MVUa6lxCoGRqB24
kQUUljM/Q/cdV+4X6Dm5WFjBdMnwhUtfOGKr5PDJzBPvPaCziwkSfyIutd9kw3/oXZZev+CFcf2X
V9Rm2+DLp2PhPqG1uPjJawyh+wg+GDv2eOg2M++12uLvC1n6dnK5xOGQZyQLf7Xm/r/oOo/dxrVm
Cz8RAeYwZVZOVrAnhFNTTGJOevr7yWfwjy5w0Ohjt2WJ3Ny7atUKgDtZsXgAAPY+7Ee5IMjcx/ZC
uu/LBmAUe8nNMAa8PWbJ7ewmxUIqNxlaJEjmNrzazn21m/YZSGOiC2cbc9X2YGBdI1Wr7N1aKsv0
qK/mUN0qu+cuOptLVnRhSyvhZnRezRaTMdFHMXvjLQAFNy1kMfcu+Q9lW7U4laaeFIVILR/ySYbK
oy1JwI6OuTe+lT48I7xo7HwByTlh7g8/sNtmE3KpDSD/vGIq7V9o7bmD2o90/1bvfiSH02tcbJcl
lGbHRCqfwLONUbNjGHW0RjtpV3Tl5IyBrwsP1FsUkbBdHRDgNMXBGkckjs9gTN+eJc7FGwlnItU1
8w3eOvx7ufLi/IBwKO5BT9CM2dWRjQiXPId02GJ3h65MdWtbC3TJtduchb1aB5IOJM1AhLw2mId2
+ptkBzkluxHTNNp+QsMZFq1kJCRI2no30wPYjsC1dQ2RbWVlF2MMZRnqB25edvKtXquN9U5a5+PA
V5F/Rqv7akKhTKXhmNe6cnlLR5me2Z7XU2B+qVd0LOv8OBP6+NpOu3+C4TZbtIwIGIOud4eA0LNA
8R4f3UEIhsPTi/eCtOwX7W5cKe91eEDJ//htPqYtEyRzV/EaT+++UsMHOh/3jjvTuMEi+SZCDXpr
MOtHz7DiGgHEzlCkBTs5DaXTQiqkXLXoFRZwUYbsouwZF+AI3MsgGe4IXhyIX9a7iN3edRi95oyK
GqzPzxFTn+YVtRLvIqBm1+ag1wORWNAlbTdWfgd1lR/m63htzlx/flnSrypExHaz5eAAbXfKRfs2
vgHAsGIr91lBQsKjfUuA3kU6P3/vE6bzYfHYMIsm29ceK5cUb1H24u9+X32qPjaJf8Asa8gVIeRH
WA+G92O/iE/Cm/HDwmkC6Sx2V0hI2kVSAjBkESff1tXFq/k8YUki8k4+X4Nw/Fqgmtt1FzbIYdAV
l4HmgJkYig+TPMt8pNlrHIZTInDZ4cGMPtJDh8dv5Le9l4e96Je9J2bHRPf6IdARcheIb4ClfeUz
j+1SsaVPr6135Q/nNI4ic+ErF1Jv70H5w+w86Lb4+SPKlKMzXVW9687iV+E+rZvpw4DNHj6UL8aG
bbuB9h69IqmobvfDsTk28kbCLu2olIGVLbL3hNxshOArkkFlp7f8+pR98+FrxRt3/AJEYtjeWsmy
3r9cqpEkIrji542tLJI5t+xNu93BH+eflkwTpPBxVLsFqQyPHAomTCA7/ZhbJ9pmu+jKO+phzr5M
oeLdUAbY7EDVp22y/mmU5y9VlVOpB+gnTXIyqq+pCHtyADAQvWEqDfraI3T3qSak3bjgmuMypa7H
J9Aos9zXGAJxpd0oT8xPmhbdxQtMVUbU49jQQ54wl39/GPeHtXwpBkyz+YgUfG2GOw43T0yL/vvb
39f+/sBYDE8XUaXCMOHA5R2k9QoBmtJFqdtA6bQnxoZU+7TLaAPxDP772yi9/GJfXysEgfeVvr6T
qy2kqXxYTZaYIDx6fXvSlO4R/r8/rVbIdDV9pI7UQiNFhpMJt7qJB09+UClqLaI6ocSvtn/9Qvzn
K1p2LrUFdaSQILsPSNpUAova6EE+EN7xL94Yf1Uq+vw5L0ZH3uMYX3ZuV17j3/I3kQGUHXFDi9ay
PTpEhXdNoDVBETvMXiF59Zij8Vt5kvGtJAr3F53cipw4dYEJiInt15cu2eaajicl33xLAhWKNPFd
46RwoCGXCMpTrPxtGszNIMIucIQUol3Ai6r6tt8MtuHIJ/2kbGYJIG4lmDh5oakC/fWK38d13gte
Ry1qFTa/g/rzyhgwWt+deNO/y+80SM8Vn36bggbagtOFum0d5rvb++p7v6k/6Drj0QN1xp00gR1k
wpm2K8y+rjXCqXd4CnvpQz91X8Lsxr8kzHKh1fcyMEZfzlzu/VxjNeUxnpR/h590T5Na5UftCxvx
A/Q9qIPZ/ahtwTCnr4f/WFB4SLlTrbs1ZHKC09t/ApTfWxbOv4QkfaTUfe/GARCcSwcxcpv+UBTT
6eEkHr23v+VHHUNfdFKUUUYgrbh4SDnod/gxPEIlgFnLli/NCaMDBmg4goM2amsYbZx/B+SyDJyp
hzcQC3FPde8+t7vq7BlBsP0ItUO3jDcjlMjtLAEVkf2IETVnmi3+jHAHUxujV3VHYvO04rcxyUP5
bJXejG6JNkmxn8fabW+RTz4uYksIBza+DGXupLM9+vGaVVnhG/2FUR491XC9czlHLrXgfU/OxD6W
rKM3w4FGttAxGLOzTQR938OFa6ngZc4k2u6D7kvmFuB/69SK85ydR4iKs3WsL2jEwqm7ewU/H/KF
o3CsGcngds6Eh/P9SP+srMBRpJXExnJCfKfamEZqDHlHL8XgDk2AbRxFvB9QPECd+qnC/NpEdPjU
VNg92Mxrcw7yMwoqyVWX8Ur14gN8GuTxY1AfodFWic8yMlV8fviMjhIglGSztTbiAo36FPbndKeV
rnGtl4zNoe/uyo/7iUGAUrrzD5ach2jwjNSJz13EynS4L5Y3fDFXxAHpfp1HWks98eQfjB8qOirB
ocPnczRwgSipT/KiCacrd6MOLL/aETBjvuMelJ0RmhYbupf+VQSGyYeKjT6NQMYeXPqCspCOFOeH
qvCwW+C2V6WbtxDFHRiCsDVfYrFQlcC77K4lsNTW1WMP/MTB+UqRsAXp8JopnV6ylE9jQztQmP8m
1VGEjQbXkN79m+KP9lQPqgVuy5oEP50pKUH17gjpH8QAjAC670X8hxadxB9IerEzfjzX0fAJ0wc2
BAagj5Y3Eei1A8+UZghFYv+pfRUINFFZkLqxBBsxZC+Kifx4066+eJkWFZKTAAmxKIXTnVgsLMYc
AjMmnnFwsOvj/RVo/wzIvKhEF+nq9IW7u0SM5B/e0jrtx2sVfeATeQIHeZxYGBl24rEDAMQN7w+g
AsKN5lv7YpHcMbXABcmpP5Snq31hpVjAY0n9HEDi1v+yxd3fcTfXM7fMqdVWw77dQpA3kI1eKzlM
GzZJ3hfgxEI/jDqhK366Hz+QdANl6AS9vMZsV9SKgkH4hyf+5o3XfsxIeLloI3bJZMfBx3VQgJn/
WvCvHENru/gwl5giwA4QgH3iZDluLJppw22/ItNHLPPyXLSLy9MlpXlndHaK3++1+LCOs7YtMm/s
XUly8vyQZ28RO9MVgz6G/UMTxOOmnV4wy2twl26niLMXcCheR4Ivn0TNYch5LNn0aBwAHcAJajDU
9fM67MvlEEan2e24nRB7D8BaztR53N3mJzvwkMTKydA4ODdPhbmzX8xBcV9ajFp0G1ecMy4HB+ii
RVjDaD4XBwgT9aYaL6BenESRtr9blApYNdvNl+EZWxA0hmVXnt1OtNHQ7PT9vC8tGzthi11p3VIs
lLa+RBflsppeL3dA38F9JPx6Pr92CiwETtx5HjnhyvzMPLz49uywJg/jF6cGaQhpynaDAL9n512V
52wz7o0PFTdsB5cW8XdSw55HDkeLr15zM8UX7+F8XxaVb4KEJv5k2ESyTOgCqGIMm70LHLEUfv+u
NzdG9cTDwCZgvrskrN+7ABtObUWfHQXVjkgHTXIS2ENI4Qy0Gst7GZIe0cieRPOptm49Q7wLgLDM
X45ac3SSmcyJm56uOKHYRVlYUE0MiVbT7t7Go/zbcZtPPG667hSjByQOdpcKriz7kebKo8cvVFVU
5zZW7iT8ZbLNZk8g8uJJ78+kGiNOmPyf98KumATcWhbjbf4YNzxpbNiw31NMD5BxSJs8PYvaCqVE
vmhI+qpmZrosp3JBh8q1EtAUyP6I1W3IUys4URqoqDNfG71Cf8t753qrp5Z8n9rTy3UOT3+lfGiT
ZzxwTfBIlK17JzODevLNYtezGn8Sj/aYiGTyf7ysQDTxps+egVkmPMlXRqQj4gCzqE6vz8zOgock
924Dw+llc+wVofaFtwngJzc8GjZ3kgaNPRHSM87SLV0lxzb5nhBjIicpHVijuUz4u/NaKBj7WH6X
H7BmwrQJE+wNx0ZTewl9ckT+mG9t2X7t0dMvA7sWNZS8yi2SPJ3xV2pPlum3A93lVjxzKAIK9nRJ
P+WhjRdlkOJaueemKFf1HB/is/qjUf5vh9UAB/YKyxphrx2HFgYeYL+u9J3u4xUJ40O5QJXOM6py
wBIrHoCLQDYQzyUPZgoUx0+Pv9ReGMHgKtg4HajPUY2dZid9zYMHMPn8mrgUlHOH7k1DRnSBKj26
EAmjQ8tG8oKjM7rFcpFWrj8e27O+LD6zo+jpHzXqyzskc7v5A/T7cSFdsSD4ZzUkhziSf3cY6zwW
wvRdlWEbQPT5ZPtVWZZnDkmk2uKJCxv1r2e3/aUWHzDgoovDAazaCJ8c6dkSfv7S3FQ3CfXqPwyx
5sZ/mueuG+1UQcEfgNhk3EMnWjKIf/Al9QWsikCWWDH+w5nXST4Mg4kb1Z6Mxqly694dz6MXXwqe
AAq8kYMPo6QQUUqxesi2jl+xT02GnFxE0eOBA4NjQpaSl9Na/seuiwco2e/CLl6xyrrT40fFGtZ+
NO7ESrDxGzh0GJj9opxgB9dxtAYHSpdPhh/jL9ytZbqvj3HIav3mTeLp03ZrwNIK8XRr18tooVK6
BXB1Zdr2D/NSb0lmWCVB7j/gnT1tdDTE5EBl/sexjCE2koIzpZe2ymhKlvla2mnPPbmcfFd0yN/z
rSN7VKOEsuTnDMgw+9FeZUYkrWJzfSeCMvE7TDzKNa3d8GV98XAiVhyuLBaZgBeX62cjfr9ES5jH
rP7zdJ1TlwfK5fL9fORvz3Vzas9siin4CfjNW0KZ4MkL9f35ZV2fbTCfs9gpPjiXNHWHsch9/uag
ofyP1spHVLt3fWV+U50Id+eB+Um6uB/xEUnetEMFoHPKUK7C1mC5reU3uOX5dQj735y+Z5nvsg1+
PjcNp+RF/rSL9WOlGh4ERNo9nCm6nBhD5i22vKg8axPvoTncw8nDAwqvUrqa9CL7iHXtcp14Smj5
j721msLpON6kwFyjWa1olmAYvyoH/Bao4snv8LkbjR0RXoMjCEU76rIvlN/DiT2yfe0bdv4lNWiu
4bah66V9AnM2IeLSjbHzUU1WXlNjyGCr2JOttQC+FuOAN/xOaabFzgPUV0wXixqMKUnRgXaJubbg
YZZTmIsy981T39uPlYnp0gP1vJ2hVhsgyrny7umYYW8sZ+VcsbFmYFGgDcueElkOc8mjQMT77lta
NsvuY3wbWl8jjeeGOZbLTadi7tG/0xzu6PooTI+omqQP+DWL8kzHt2IgsKCxMM41O9Em3yK1J24V
nO/JM0Jc7LsI0sqmH4c4vbF2hM8oHG/TPyJ5xtIWNvVN6Pz+u7ugnrLGMD/UndM/oGHZ2sVciV8A
V9rgqVdh2ZB0e5wuY+NpnQ90Uf6kVEi8K9B8zEcqMewUwnx9RG5ywgAAcJMb7uE529+9+BWU9TKm
q8i3WHd4u/XAKR9k9YhrcJ/5ND/XimcE5qm+xbKNE3VNMQ5rrwCMASY5qtnHwCdKFuMtGU8atkuz
AxfvDja/Bkn/DlsBzKs7/kl3bTKSAN5wYCe33cUteGYbCdFuCT+dY/xTLgw9otgr4kBjxCaFyV55
bqTcbVkWTtw7tXlu+6BqfViCd9rgHFULAjbeDwe0Cx0nRH4r4vf2gPnpgCh+E5vhxDfEMbhnPUGm
5df1T3CEgX1/lLCUiqg0cJKn7aTFm3doYPUXKFXuze+xCfnH9AX5jL2/l23YtWHUM82If2YfLqHP
bHFfbyFkYqXvyX61LHh4KJU5SOKN5lV++dlftK9uneK1WrjxpwiU3Ly23+xfOdvFv+7dJCEixh6K
9qFdEhW6YcYa/1Pe8EV6a5ejM9Dwzx/qvwkHn8R5Jq/Z6B3L1ZDsNZ60YZEdI2GPbU5fv2acz2jZ
iPvnc8sr3vvldIteImGbgaTEbQP57wMhWprZEk2fpiIkIH/HIUc8Hxzpia2WnbzOrLP0BTX3YYaS
FTC0xJoSM6gRTrEZPNsbdLL6ydDNYUzU2FMfECYpv+oIZqIwnnsHLWF9VCnK0YYxo7spw5KpKW5l
5eSS2MexACXU/KQ4jrb6bL+E9QvslElbcZhgMfrmAfh+vBdga4LLbvmwDpoWJPlFC5sTxu+zSQFj
p98YsryOLBdd3WcHet7YuehmTIPzHQOO0QKUZvoZ0rhg28OzuE19mF3iJv6Q2ceo7j0ZOnLI3aMC
zg7Jy7vt9Q6epl0ckJiDf2JVUfgcZ16/ue/IF2tRa8BapQbF5MWJA7bsLR+Xyji9US0X1fqBYcyz
DKnRrE/jXCjO45L9xKRSMjtcZ47lme8gAYY9sxl9ADMVh2kdbxmfdm9YLpmIcK1geKOHZ6BovTfo
+gBM0mudbXmkx5JP4Am/47f5ziEna4RlOuIQWhQbH8i9Ob454XC5ZXMdTghUf4tDTYmzML5L3a69
7O7PMqY4a1jZeqDdUCZDPOSE5UnKfGb904yQ1usa90FCEfeFvZqbT9n75taNzzSZeRkUZjJvvzlA
FQdN3Lkk7x1/SjxiNkXmihcYqTuB7YigCOVJbVOPCH+9FANtIpzow3jSWNeCfT8j6j5lJso7Dxag
+QjvHzlml/vqXJahIYQMF5g4SCmYHW5uCyndz+PFSj1yOGEL4QSBX5ch+f1XBs4T6MA7LmNB1rrq
tZt5Q6a1LYRAR6wFKjtsuc7gsgSMvqi7J2OPdYi2k5ccj+oFTx6/veKbUAlhiV3dWYbQnYLbrhNA
4wxYCp8qarFTfHmeJMXulY+E8EPeIGMIRlmhCU5eeAYu+C9zR+yyeWv6gnjwJ0Lqx1K5f+hb3WuX
2SvKw2luCWSD9Fy/3mvyOeVO5ET8p4QzhN95z8CcgdHY+7rhAllSbpBv76lrhqdYEjmRxxjrRjCp
fpb2wqLY1W/5kUMdcw6kRS4WoD8MjAjFSLBRWDBwwDQlzE6iukuX404nzxCD5d/oKl5nel8K70X9
/gjSpeySisCPfAJ2dx/g/9WSODe47fKq+Xh4hNUvunNy4uOoJKR4TDmUxR2zczJ/bD73fRPvps0j
gJfPPCV9TejQOLJoqO3yt+aNR3N6Y5Gx4cm1r52Um8nGvZt6W1pYHeYN66F8F4EwLjpgTBeMExHf
fj4xk3WMzmXcXf0+FKJ4PRNMiFkZRzTXnnKnCNs5RGlCtOGU+TOJrWwvOKZnfpktU3RM1UZC8mMs
evzkUQapwXNiloGexysiX89Y/TaMb+YPkxyYvZNja59d8+ola1oNwlbacLA085LRF1fP+JvHpZqL
9UpmMI+2lffmNzkVX9PDefwyED7w8qyY101YkjFuoKqjUbq2q+a3IXQdSS+CmHV6rlTbPJpkKXUE
FfxNloC2apsRIDxbjGiEN+4OnxED4Cdl2FVe9a6x0XfQhBxxZR6ZHU7Y+/zAVsbNlXm3YzAoRP2S
rvTV8Dl/ZxLPoJ3+Y86x6LbNZHfkzaTBOF7ifispnkKRlnmPQ3wbUFWD7BobI4AbfhKpbVUGncGz
d5XepdwomNl1dLP2/JVcaSqiIsDuHSYEIbbIh5e4//Li8pe5qmLnfqjOeWEjhVmwO4j4sWDVt7bI
KRpDJDqSx2NQu7VCDazu41/pODNv/ib3snOgRZzzXwH0Fu/w1JWv/L7B57PDEdq0VzFUzowUBbc8
Ce/6kUS7NJQWshZ0jvyNaj/5QQ5+AbjTzkK8QJkVMFs8G3PAltGemuUdfe01PrEp6OISIpqGmRkR
Xrt4a27GkDlDpTsWPk6Sg1HKXgrI1th3DN+EfS/arPjqrLyrDHmSU6661dn8Qn6pAf6s+jeGJ0/c
RLEECYhBmd94je7QHMQvdZXt0J3JBCIy4Pzjo0yX50cTKGSMMlcCaAAXPTFk1kjb9mC/yTfZLU73
D5ZdfBIBmx1zx8inmt1i/flJW52BMIQTluZO92uMdneuAYUcaMk73mNyUtnwTun5eYIbgEFTzw5e
4i+2QDmNtrL+IoLOttb/ci6otc6D2InZOOEuMBs9ke/CWJnBLbwpL/+dT7p/P7SrV4U8cfBCBLCh
kJwBLFfdttjpW8HllqYfFQ/WKvGbY3WwFto+c+v9FKhfuN0qow0tZCWH2t60vO6WXHl070uszA5E
QrlMFyFGi4kH7wVYnrLz4EqLR5AMjuyTWDsbITw8YBaA+aPC5lG9PkR/7T6Grc6nZXz784JscdBe
M6V8uveVgAEP15l2/W4/zmqYH0l0XGv/akj+wNch2oCkXnCff8BiCJ3C9a3XbOgdEN1YvhBvQB0Y
IhrL50GRF/qOEjOr36wlWc+vOFgkGGvWJUGH5zJxjU/9i6/1WIL+skWwUKT3FDoNlf212cguScB4
icE5quX92BHdbWOe+IBhVaDDtvmEahwodLY1ORs2RiosEfGtOcD7FBi50VFjp5N+Ur1XyttAkfT0
JDnAm9bSbMI71rwSZFmTrB38LS7jCe8AXifByLtl3qmuoruLaehb8YZaAuDlYZe9jV5FKJbZqdsI
y+ytX8Ci0v+m/HSNR3l9n91xQaVesfXxFjkxaRDvoXllhI1txWMjvYPr/k5UVev4Qj4YFLHYxaMq
mhfWrv68L3i0nuCpNzghzG2wgOvtfC1w3EOf8yprF8GIhQ93aW6YX6EegMPOvj3daqa7oFPL+AKj
Q1jrB1CBDgD+g5PuLSNH7QCx7ADN9dC911fRbaijc7/6ZMfGNAYBjMLyUXacIJw0+hLWkFpDQwMI
dyg0pXoT4+l7oMo29tJMPrlTUh43h/mtPWn7cdUEebZIVDxN7OnSBGwwu171hZX1lscLfStCIOFk
Bv54fgvoWlxIMStyE9n5BKI2CCMmnccmcImg0DmwXHaCW2O404VZd3NJLxbuIZB6Qfxt64wVi0n5
5cVuv7zl0eZxdw3qWhBjvmohUyIHzp7/JZZj3dI3GoaOGxkHOU2TV++bbUrNQVtTE27mlTKVslf8
dJ90qskQpFvrIyJ4Dk0rx8KiK4hWDHEeoZ6MxtWj2qZiqH/r39krRN6+cxHXhoFRU8gYPbnRU/U3
pIHT7OkMrsSdQbFbONl+RGUUlqc0fGwVHkxyaz+FPSddoeyK+L2Gw6KwuFT6qTHE9qgbQ+txTPLD
qITRHdsY6EnO8Fsz/7tSQ+AcQplBSBdoE9jKOf6eMk+OgDkcHh926tz0ijIcK6+WnCkLegxqMe6i
1VPxi7AbCbZsyCprStBl5q6AV8yakK5CiNqUqy5w8g9eC/c9MrRmtpbB0/Wl8V5IXhWMXwlJ9S0o
gL7SdCxJXg218mCU8NqQn/hIa3xmj9gvC5kGtmOnOex+pwBVFE/Q8JotaG/tNYOiGof3co3gBh/T
u4q/SYiJK+osaFTsfBjql5D4DJo2R/qel3d0Gg5ZdpxHdDfglrFDkioBxKwhImwAzcfL1O2MhcnY
dCB0ChrqmnOasbQfv5JVw3Em/slVpmUNCUJfkh9FRcIbLvKbFEEZrYgxphAdFij6JA4VhhHU1vLr
8teyl+2woy+E1TAduvKYZDu52BA4g6m8NOEA4D6FizAuxmFP3J/JtIsZZMlgguDVjZJ/zfpSNSGL
XWYTuOYRUpZQl1ELUSSo3F7AEEp2ym7ZMxOfvZLb8Uzh6q0tbHYh1ZEoi3JocHXdhXaX39SjtYee
1OPq3zkdA+syFASbwuhR+VL5SShHO621CQ7HhY050RfDWf8a9n+D/f414v/fnP/vf/HBRJVY4Fb6
v2/czfiFjjTw4fgBVNv48BRNNAYIWRd/X5sjXfWNztiTCmAtTFP0ih5gLG15EioBUI5g1G5J0mYP
lMLfjApGPUFO2qJu1vhs0Cv+fenvmzLu2G7bAW3/fU16Pvg2bnVkrbz+sBoMDeraCpC2ARmkcuuJ
U/IjjRZI5N/Xmtc3aoLc//tjbpEe/P3v/77x9+/++xFT7V8WkcnQuchGmT3+vWxuKux4r7/+/VMs
YWlMUjlb4qnT7OJhMVV04+oMUaWPQoU3K+mJGTRjW5LN3AUzHCA57Yi5GvXZ1R9ecs76edPE82GK
yMOKTe5aWSjaTn8kuzy/f1pKcVRU4VMWh85Xc5WMBMYbSUYckpB6Dc9rH+2mx6QE9xLLnCq/RQKW
PRjgT34Ony6Lhyl4di1x9wQCRiUIgoVJn5ZDi52VVHQNQaKlMQ3a5B6eaK6kWyHJbsVQjoshoT5F
ccLRp3Nu6n3C4Krtp5DYHz9Pxs9SLOWVGunwruNwJvuLu7JIibZtNHHwW8lEY9wBjY77opOllaUx
fUAx8WOKzOJNxa9Qb8+YVJnN/IEqhHSvJwVHj50SLoWBIsQURnnCyDKB36nBtmhJKPDmHlpjO3IQ
Zi1g8yhOi7y834ZUJqqBIwYhScR4oLcqsgA1LGqSFGtNUtAcDTkwlO8a4qWFkbmWQPJ6qilkumHY
xDoODCJ0Zh0ZOnaN5IUxL6/uhGLJT+MnLcj2ssAz8kSLcPtEsW3ATJhMuC84ti1S2BQqaVj2oEiS
KwkeG54gVkh0hfFBx7rDIJjHuQ7mx485PVJvJGZjSo6kOHQtbLFmoA1I59gl03h0tfr14y/RZXK/
JM3wOEYlnkRYgx+wSsB1U9FIC7uXj+BRPEHi2rxYttrXNIfaQyCMmT1wLnGO45J7LXaTtpTkTy8p
+lsk3qtFVfwTU5gPaN5pmsjyJfFHW1rMAgZED4kE5tCgRN6mxJT03WuvyR+fSY3aQtqmFWYJY2lC
Wnh2dOSZ8YGjRBfIkf5l3Z+bWc4BpUwJ5rGIO2cCvTbjE8Uq2KaMVyS2GJiY5mUUohmm6OVRWxhK
75XDNIXd/ITNjQuUUDBTVPTyUrMSPWmUwCEx1JFlyJEZm1lq5v+wH21WlTkjmQcTMZOZDfrB8xGN
dxGehsqQJ6d2NT7YAqt/ahH/kFwFtJZztmX41tsyS7Z7RYvUwrB+mvPSeCo8JSnVgJq2eN9zFlQg
aHXHgKhRdQEBqc5mIOefGqb0ntykNyORKeQiuM5GdRIzWoJBeIArD0xVRXDDOOVoSxXr1KtYPitV
prkNW1laFRpWTDD5x33EQnIjsu5UbL7dusLkVMJ22H/8G4WsX0sZO7dKFLHV11TkSZEEOt5ny56S
Jo3iKYieZebUkG5LWYVniIX71OXkgDqRxoFaDnmJqFZf6VyAoQY9LFDjowcGBY9xKQ1NGYr/s0nX
fUKhUrRUfY8qO4zxZ9JOS0mF9yVCMmCLjUNVM51ZZQyRZCNmmwMj0iS+3UtGyqWRS3YpZ8GstL2T
YIseEIL58FusZcDAGP4PD8D/5qkmNMDZtXk+L2q2nypGUx0zxCmbIT/3rOD7S4UqAGKVDD4TS3CL
bBYPhlp0u1Kmhcmmb9EQ36eJe11qpJgIc+ZBy/5qS3r7ZXTHmEKelZ2pAjkK6uWhS5zVfxSgmYFL
KkK2LR5wcLXmOBWC+p4BN8oKs0oDLDi+D36uCsuRIkLGDMA2WrNbZkPygclF6iGiW2FAbcCKfDK1
HhiQTjGyhAiWSDLXB0vqbBMZ6qpUGBOTIAKHSlLw8q7Lxn8I807GrVjW8TfCup22p1FetnEPyO9g
hsZUGpQMydMnsQb5jXHfPaRY3opyf2vk/lzinVX2+FZ2k0gbT9I5jVZ73xYVDajG0P6pIQIWM8B2
ujljrCpel/1NFqKjEMXMKWohW8JFRMG8umvUF6nFkNxaR2yRpXkTM2DKqMCiUkehIKVzFyK+9wQ9
P1vTS66g9x+deY8WokE5POpfuV78zp1uBdo0Dnh2gMGTe6IbsptFUEtkubi7yN8kvJmhmltSSYaF
Sr/Uj0BacqwHz7iHNtHecTWxLmr5sg7MwSl4zGDKtRNEEfPpxqxymH5OG6PvYeI8PlJ9kZv+EMM3
fIgtDhfJeBH744yFYVseX29xSSAji+quC4EyRzbOmRrrJL8klnL371hcLOWEGU1DtgNjHDgemH7D
Lex4FPNy7nyrp5h+MPgY8E2GAi06mAkJzvMeR/4waDvcDCA3a2pJWONz0Ut3sjjaHGuCYg4fjHlG
sw0MVX7iV/eE2PAcsZwpMJ1IihyM0Zg1vyBkLWGswf6LQUbqSgWyZdIdOL1bHDJfMDUJHxAiuKeW
2BXIEuCuCJVk6w3gcvXEckyYwb7kSGQI0WnXXAQ0KMz1sxOeuDPCnijHtoO5hCC/GlLU1NUy0uLc
K5HnEzyBtC+NQfkrLertIcLaIqILwwcgYYJGCwPxZISyEJughsrcZIT5HRSpEry7JjIkxADeSVVQ
j1an9xs4YW2DwdPdsGYUiDkzTAEuNsyReh4GUt3aKohxMLANXdvOE5hxubRmbG4ePfP9xFCxoyi5
Nw1CmUwoW9TSWhomDNqlKfeTCII8pphXyQRdFljfXgegVqZzQpMonK28NQk7J/S2w6W07tTiJD/S
i1DjAjuxIcd9O4LD04yID9ntY0QvjzZFt8RhUjTGtc00+VKo21khUAUPuVDoATBnMUOx1WEs2zB0
rUy89kxtvBHM/h3lxQmbiOe26Id2Nca48jIPkPVkXGlyDNPcoqkfClCoxjLX1qP41KLoZRfPFL9M
9xO5BUvl2Z9nViCLlbKG6q4a2wBlK9Ark8YUKzenoPaCx/VEe8P8qdDVGy5WgSVAYkuNiMY3AcNS
xDyHjSb9KJl2KZtacqdK9KYRnyXiMdyB/sXVBsIDKkkNHhnUhXt7fBrGAtcKV0ogNchSHZg1tn8F
QntXiVGktyNOxl3n5ckEiCU8thXWK3rzRDDG8KAqZN8SJGHX8/7djhhmvLRwThLu7zNZ06E+vtyg
ZzTtB5XInngGTSpk6xn8H3vntRw5km3ZX2mr54seuEP6tal5YGhBMiiT5AuMIgmtNb5+FqJqOqvY
PZk272NWFcZgkEwEAnBxzt5rl0636ir0P3pNZ9vUE7DCdbTzwglaRX8qkzzcZEawCUKqVyJAxU/I
GzakkLjiaN4CaVWyghsqauAGZqiu/F6MO6el+lIRTkvkh1rrBU36JIhgk1za5CMsbJ/2qmVjZNTF
p9U3767e8GP+CRn0eGB9xwkrHgi/dnflUQ2NeTdJG9+tuChSLGkTi5PN9BhEobnGAT5tFfmPIc0c
0+OqJXf22AcWzRSQScJBKwQJhcgEqvRDLUv2OafCTzHcjlhJawswAERtl6DwxTQ56K76y0ExS/T0
furSFgs1oobs20fDMKJdkqQnhAiDBPtVIqgvBR81IDFjBXthleH2nblLzm50yoM5mP5tERGUA7S+
rpAquoZpr82yeXFU0R9TpQ6jYruirGLTDS+ZdSkLCFRYhVeaQxJTNobso51vgbDumgSyccuxcpoi
1ISpF7OAjO9H330jFYTo5tFQ6zprbqHv+sfUZCjL4ElZsQZXjhNqUSclSWIXWMUz0EGPNV39lMqQ
voaeX4VeaSECHggOIgiMGBno3g1nARIqm5IES5NxpxMsV4TdtV9Q2xOb0nf1tZt3C9Wwciqz6dhb
wYfTp6Qe+G9eTGWHMEuCNAndy5pihIInrtIAvpUGVdxYQ5ZAclxQVGvZ9TL4q/JGV3RUmjCvN8Ws
7I3KdqecUluAhIfkjFt26ihi+Kw9axwipTVC70sxK7ohlKuoFitllYdST1d57T7nknm4T7RNLKgd
QZ1HKVRTfBtH7VRhLbjXaZr1Yf2cDlG9CIwe3WQfOxsLYX58sDvJFlp2B9tg/mgCEHFOlvLViHZO
9w3ALSH6NIsImjBEqlGFAK26d51gEOLnMt7pTVPige6xlAVi9Fe2hTm070JkiqMfrT3gwYjI4zvo
ZiHELnq1fBqEDFrxqkuAD4mUjhG7aOr5hC2FbDt28HpOwimpd9XrWB/3GrqJAYItZcmO5XlG+ZQI
hxWTFpyBfsedrG7r4lgl62Bs54obWkFuHjRORQrtl8y+HEy/V9FWHoPmhprCg0YQHwmA2tbw+AA1
UVEDGdqXuM1iYn7cFat5bVE3+tEb6dbqVooKknLjiFjasm9sdkN7Yd30Og2xaHyM/Har4ojSQUDc
eOoTnGVxs0toS/03S2jmgpQpZLVq9svWj5i7h4Oc4zuuzSxTUHynbZmYLYpYK5iTvG66TrDzrljM
eEZEKbR0rwyb2quv+ZdESrFYFlycrEsR5NSXXOfp0vUV/V315lZtRTUqOgitO0G3vOSNw16r2bBp
fY2HvSuB4ZNSZMTxBrRyumzhjYJiRyXokOM3oB7vjAZpycj51efP3UNPaoAVkp5Kvuk2EK9Ag5zZ
zD7FFOJhMkJlSkttkzQWvT6dvssANAoQzM4kpG1hxVVyOcx1vhouWhW8wTTeV2MTH5Rbc3W4Jm2d
ysflg6TVZVvhjwZN6wm3bW84uyC6zRNkDH7QvBOS8GlUFAfKhk2Poq8+mORGOXj7s56zW1CXWfst
gh2CuvyNlrO5gJGEl3scqi2zAAboykCnix7RLu3+MsgJ8lFWP5cy8HhLRHGh9NoVIUoIVieZ7doK
fV1rThm7bXPRG6jJ4YO6mxaNS4Xw0cpB2Fdd9Tky9FoqGI9pCz00GisbESPqo15Z3tL0vP6qjoNt
102Xky7jQ+ai+xum4qDapl4WlYd20AtXVuTdxBXia2KVDsQi9zS2GJjMtH60E1LtdX1p998mHyov
QJDHzjQQc3U1IHwPJRCfZ7A1tQlVzEDLPbPSg5G1GKUatNPjyHWdamvDwtcwPhoJnFogNcC4CpRV
NdOBz1XfT7kO8i3wluyCvyHNKPRKvk/lXSBDsZpHfVhGLEtYGYdXEsok5gHSLhB2FBKFYTGW2zqG
YyM0706vcIhM9IV5Y4lIviW2se7mlDW8FZoRHlgW3lAxmRBb9JtMl58MlB/BVEJRz9jdEY0ouANS
WPSmdlE1Bu01mSyszM1XdqjY0LrqHooRN6HNherQLOzZw19LBhvMWc77FIZoQhC+txDp1tLun3FQ
NXyIVXWE76SRmATBosiGtVZG9Dm0JrgZ7TfXv8XiUFCTgvrWqpXTyxe9oZnSz92j8cnp2bkkdv1C
qC0BgEQtmk9ejrcUC9Zeb9B5JG3w2ugUhSKYAVEeLUPZs6wiEWVVl+UTtxwFJg+snqGbz5XR9hfC
QHiq25lE5q6/GXZ/N1X0NBob0mmOFKCGRK0gXiV9/BFAQj5NSPVlTqssn/exFls4wRqu6P2jhnHC
7SmBDIk4elPo3lkVDZGe5tVI8cs3QnHl5GKZw2Vb1h1SzbgYsrvJ0N/cQgRv7G0+LCLSUmHfZ8qi
qmnUH8xvz6lN7cVqfFZZ13nZVlvKmdbgD2sCzp9N3USXtWt7JtTQxMxbt5TVGBqOKQqXMcO3T+5P
CAxwY/ksYhxYDZXRr5m6aE2Y+d7pE4hQonvzJJm4EqV47rE6Gb3Kw3XdwTJOxJo0tVnTIl4TTz1k
U4R/JTkPVjSfvOEqHJJnV9T9ZoKveiwHmGMEeIqlHeo5gpzytetNWEzc5Tn8xdUIVO+gFGGWEeuW
fKqydSe8Swa6iIhPZV74xM0hhhL3hSrZG6aDhtQTU5zVPjF5hTfx0IC8ddWdSzLAyps8VP9l/eBm
2dIeiUob8hJbam7cmQ3jXybMapn4ZDRpurZBoyoL7E+em6TMc9R4Bsa+bNArqCOdvU4rc1/lmb11
UB4YidNuPI1FqIuT0/AyRqFUx4/AKkkPc3zybPW6gBHFbcwdkZYg5P1iEWeR2hqsLfZ+br6Hqaau
w6g4TTqmzl4awxpkKmgtF8dLmrGQN+2VHVlrD6wc+Yr0LFUG1/etR3iSMvAv2BGWaHtBzDo1XQfv
m5GR1zsZiPQ7+hlB9FoVuXNyKUezaxgv7M55VIjvUqx+eF7McWUV2mdmtpvedm12btq101YfPoW3
VV6hlegLY9oolBhQ1P1F6bHsnqv2uZ7ma9+BMNsHvrPtvZnXO4DTc+iRkhfOQq5kceBoKIo9DQ3C
KBkxBPUrf6okUtYBNFbbPvu+9hjljkWUKLvkoMie5DilW2nFB8+r9cXYYz802llk2TRk+uLj13oG
0hyi2NaoT5XmgmLwU+ocfmCt65cWclpVj3STph5Th13BK6jbmslKA38n8PLo2VQvrTCjtz9RjhiY
4RaRUMk2krqzKiVnVRv0d7udk8hS61kBn4/cqHiJ7IEYIu1KVvaRufbU88k+Fp61H3QjWQQQ/vZR
zT2YzrT27GlgV7z1KjgyGmqG7EiQx7sfIX1Pewb/BlsWEwlRU3bH/GyX74lPbkQoXOTF+Uze+c9f
BmN10zezocqy0v2grDy6Pv+4XzruSKN63kR0/bhk40+k5vmH5ocfT9PSholwfv7Hl+df/4+v//j1
qas4rh/PHZcOY78RWv/JPxngkTA44vnh/NX54QzlrjpMqj+enr86f+/86o8f/vK9L0/PP+dBmym6
dwHakEgze3UmentxwbsZ57f4x5fn756fT8bAS1oK7UMqYlDmIzk/cHXhuP3xXJu8//OcdBZqh/Uy
fHLSCeLqpC0UMDa5MCll7ok7nniXWrMzvfQiKSCMegNBgWeWbdqBqgv0wNpPsLiXymVJc37alNOf
L8Tzjzg2ZFcuqu2PXzj/2PmpRlFoY/fB4fyt0DLNPWHUONlaPSam1oDbc/658yvnhzytaN2y6byN
QgPjNgxSns6HcX65kZa1y+X7aEoLwbDqcLfaaAVCKGIHFg5QtmZakVPSzPcS5uKyoPtrRs1dE9Gg
6aqxWtg54WHnBzk0CCKCvJrQN04oRKDOOHnzMWhoLTLXovoZCSCSTOBmRccsqGvahUR2xMDGtuFM
lYpmUFR2vsDnp+fvpWmPdLt1wIFW4Gpz0WFvOL/S+ZmYVh4ZhklPVf7H7yUE7fK5t/beIziebPD5
L5z/duFrM3lE60hhBXP649/74185/9k/fub80tDQSRF9hiv0XwcV/+vIzj99fuEvf/v/+vKPv1C4
Ub1Rbb378bN/+TdzEk3CuDokggUwzCyGPzcFpEAA5TLw1V1vIlyUAp+dMzbHmNIzOCnoGZ1LSk6q
hZQuXwm3JTW79OgK5MEO0nu2IyavOmptT1cppo9PikQXdKuoSUhwRLdS5qC8QKyQBqa9dpX+aZtB
uu9KGvFVwlK/YuXCjtNilw2pQLNtamL0LKXHzlNlxgABBgZRp+qNR+9DsykF1E1F4U3dswDLr+Ke
IU2VOtJZnZzYJvaWhd+VmJVo1ndZhfDTZS9iDkANahgeWfq98wm+rgo0UKwFlm08nlpKdEvs8qiL
7Py+sWkglEThovQB60KVbMmim353g1+RrCh/Vw7iTjrZNcvbejEkOkKEMNomTMHbjkAbaKkweAT7
Mp2MbWCO+Lny9pSInMks9NqrQdBYaulgCoM2XTurwRNyVbt8GJekeQwY19ASW1NBxA8GScKqrEu4
HyNCSbfQqlNOb9GLrgNvShbppJDQiObD8mOCHqPSWUolDnnQt8hPiZEn+nzvuxhAdEd9i5FVNvRB
iNeC9Oq3KHoIGCLC+rUlgGddZfWb7qzjJGloNFp09OP4ROA0mmirQEMd4Nf1zpjj0DuY1otjGa8y
bjHP1hTTzFFsLRvteJAjDMivuxi5oZOU33AZpGTewTmpGt+/KF3qpCImzTIS9QSQg/FBM/NhVzrs
HXx6sCS8Vwen167oE1Rdc1/qrIsFO9Mmg2ECMHpBM/iqj8WxN1wL/VgbrRo3v9QaAtF6y7vWpPmW
lXPdlsPRuIQpjkhSEqMWZGCGMSb2sk8nCQ+J12Mc90vtMsiooTGdwRQionxtJ/LKhzJi6B1U3Zpy
QIkEBi6yXGSxeNIb47sdE6vmY67gVy8pB3DDBNMp1ey7zq6GE7VHCQZ5FVsowGzLUVsHHk1JMWSv
mfqIayqOd8JlF5Qp7eB4d7HZWTdNIj8tiYs/TB5IDEBBZmfods3nrtbBpTTTt2Cr+cS16ZOMtmY8
63rt5p1m4Lzx67WVS6rVqckx8RltsioiRjUjFRPNFdasRkZLGwlsnTn6kjaWXOWx8+53VfCYU97y
PFUsicpelz3gNo+67tpLvb0ehyTCpQ9yJvKXnCFNGRqlztx6EHlzTFKFBo7Q1KWZ9tjqTGvbGYG7
bQrvsg4IOjHNjHEkT/eUBC51TFhD3T2XSfWiFxxBWiCCTb2bIhenOhjY+nG+O23VWSwFjXb8ELGt
EWWAT0DWlPC0QKCmQYcVk9y3jCzvKQgRVU+ZDlMH1P8CqvKiCbzLfLKp9XJ/QI/Q3tmuoajQdxkU
5Au/PZgo7HqMPXUFUonhfG300PgKLfXR1KblW2pTNqhJulgaNvA9E32boLSH+CWu185k9ndpU6Ey
jBDKcG4RMDeBdsWaHoCfQHQ7ZofGCf2T0zIn+7SFTDP014MhXlwSEVHDZOgvZfwwmmG7qeM5LiZw
rKsu8N4bSmgtcZFXhDX0h6HluMo2OoVNAT6QpIc1XRPu7qHrkMWMF6qjMgXH3lkB/11bEyjuwmn6
+zbvaVv292Vd62hLg+/SILu3pFiwbiw0v4OQgjU8f5QuMRoXYqLR7Ci1qGZAep028E4iudK6aw5R
LmVNBF7VUvowh7rcZDAqaeOjhCX/8ZD5fQM6DzUpQo7NpAEn7iNMFdCA0hilsV1b6U4agIUsLbjO
E1aiAUh5cF59t/aArO8aktrLCV0YzaoHktcwNXU3fV1PC+lS+xgLYlU93Tf3hCe9R5BSKbRlH0ME
krCvSDguOv1R08uasw5PX7OAZ5bNeNAtF2Nb66y7qKWEnxsUeAxnxoBmmC3K4W5oJHpwM6RarC0n
WUyHBnFNYvnp5Swy48p18i48xsWUrqo0PVInJYz4LEAPIWZHEJ7H0qk2bYP+vx+meD9WfNBqqsGV
h8Bpis6jjDA8OzEakGQYrmPq9vu+oLFCogzQDKL1NANQvz6QiYDgFV7+c2LTTNft6LKdNPTRI1YL
W2Jh0itj4VtI4cduPLZVlOzL9dinN+RWMaZm6hVsMMX8BouvXT3Grh6imSnubJpa2RRCEbWZmVPN
+bDnW9WWtHDi9Fj13EDU7FjtTcObp5dXvT4WQHN49xGOd6FjyXZTLMhlcE8ylyWQ6pI/iS4nLREi
eOmePwfQ2wZuR5sZG9T8vfMLEzmz69Ix7/O68ckxt57CBLJhRPTOvp0JNv38IPoYM4WfPQRaEOyD
tFL70RyeAg1QRZ0Z416w2kNewkOlWf7KSpETROigSF3OxK5UJC7N1UMCCzfDnNGjO+wLSvaRbp2L
DamyfGt+kP/66vz0j0Ocf6EOQxpzq/M3ukaynBvmI3d7ca/FCZAfp9eXLt5ydJHf0qGZ+eLZhuXj
RMFpjJu9K12+pJFO+IydGUuhNAAkldpkMBHT6tnw0f4Lhc7zvKQ/P5gul4KcH85PwbJTQWfDtjSb
qt3H3otvtiC2zwdl1HVPvOBY3wTzFR6bzAdNFE8X9pxTaM2biFKCLsnnh/NXX75HFh7zpo3BqJIR
xcl556RpBUta32hRX8YET7QtG7ps/ix/PNTzGrUNLX+h03FemCXNzq2Y85rOiFQ/9tmzZPpmqBtY
CfND5FhImc7PwxnKOpVUY1RibG2ti9HVO12B4oVEprS67RpX7GwHYpE7P0wJQl6tKZNFT44XpCpg
sfu2wHVW5dZl4OQMELaU+7HNjf35q0rX5L7o7ZxiBqVY34p5+9DCWYtZbDl4dj6G81c2W92lbSLh
CsIj2dxi39Su2KNj7wLb21klNBMZI/r1CdmWlCvNcRcYt7RF8n0m3HITRC5Qtvp56lnnsddLF7QN
Sj7CXF96voZlx6mNfSGFsa8NiPctcygYeNQHjmSonNHJsC6VA65/5oklHjSFAkFpQbdurE1yMjr2
MvQxT4XnhRtBtCglbra8K7JGP/t5H3N+aOevRO8hpp8MCkN8GOcHh+BCgjQpiJw58lknsC9pTGhQ
vQqFEDcKUTjzQH11lzeT2Az0R/fT/HA+/+enBiXFJKWYw+n2AejNnwErtz8f1ABDxUUrsJgUUW1O
woZIBgai0n6TtyheSha8qgDw9OMCPD8dIzzl+Th5y7Z27wyjfy4KPHXdNGsloymq14E+vBnY4xn3
nV0/FIf/Ss2uDsxGG64kMMJJ7SjuAN/0mXmpWQOfjDeEUMQrB3eY/jJ9BGwgIsqEK+TV8BxX6r58
0+7zA60pHZEqSu15LQhzOWJBvMDR5ByDh+kZvNjHcE3HwnsI7lO0HhtnhHC6SD+BKM435bCh7EkH
scCXRCuAhF2TgBoW7jTLqbGum6dsBo6BIFkzqE938KSrHtDrutU3UB2DbqvfTtfNe87TEdkggWcr
ApdKeoDPkttXECu6bJ74p2x6cci/qgv9FjMaTcIUNzjCG/sYvgl2MdhTFb80IWfAb6wd8E410YqV
czVscIRIk+CAd8QwwGoKQKP34vkGgNUqPBEyaV9gM0Zoca9RKdXW2M6jGTTlHsd3/ySPqNMAF6zw
x0IkSGi9fhRMZyTc3dkf1pW8016MvXdHPZ61Xo0dy4C9e+EFR9YMDCvyOfo2XnsfA97wbz0M7Gbj
H0W4MzHwt4ueQdtmI7k2SwKfF+D6+yPw2alg032RP3Ed4ICf6E7QNTomh+gNx2VBsMhKmGuCNUw4
Sgl6C4y9AB5a7YIYRQcFChU1YlJOrMQYN5DEq5sjaovN8OaXF9btd9WsmxGp/HHE5+2WTIZbs9wq
505LNn/BtZ9Ykfh59o+sTU95mDX1779JF54768L5+7uP339DeKJbOssJy3GRpgrLsnn9/fU2RDrz
+2/iv4py6KPEEBg19X2hIVlZxZ/aId/Gb+3ev4VymqBbWOveKXSWY7qhrOgc3cvpnSuEdS0avWRm
u4z2klhAj2UT+WQzJzXyN4G787ITzM6+gKG6NLSNpgiodVk3bCSSvyeIJigDH6dP6H7rdJ0+Q+G4
xAO6LR67m+g2vS8eGyoOC7msvkdkLLlPyauJwWXTXSV75n50mDoXLMb6rbEZ6UhsnBsGM7QGpF8w
zzIEXODbNzA2jRsigc0ld8cCzBvK0snEHdU8OpdgmAeq2Ue7W6l2/b3qPuz79AiON/jEmIChwfnE
AUWwh31gl7YEmPYcvSGG1AmUQ1p80d/RWLgv+dCx2sAq5hXuangNGrJ+pGQ7DLPe0brhkm1oP94i
Niu/IbFwr/L1FUYJvLrUhhPO3x5J1LMTssjeJm9o9dfajfEIBXOtVv736Y1gtZWxCe+TmdMon1yC
Po/tTt8GG/MKXygZw8UC+9QK631zAwYQwXP6LYcsgusFZdMKuTPmSO5TBzfAW7RahLvMAtd6wR02
Xs8IgHtDX3wHTBY6K1YHy2YRLrfALIF90sEOMBAe2tl4ccCnAE59JUj2BOTDSudIiRy6+Exv4LJF
xnc1LlllLLVyC5Fhx1v018ZJfJAvX26HV7bgHCoT+Mbal8/jQT2zr9ywcluzNt9qOIaWM2jh6tl6
QUmIQnS1jzbu6hdX/gz3/7cL35a6MG3HVkqaf7/wAdnXKLpkfyXd7grPEuHRjDFcXg+OepKzwpQE
kGX2gm0GZRNGowccSfVM/J61yr84GIIQ/u1ghGmieNZNsg++3oVW1Ax2pbr+KpTUCvmfkNEgW42c
IhBtOGyYP5b47MiyZl/lXxfNtU8DF5vlA/6R8Pp8OP8/7+JXeRfqPD7+j//1P9+H/wbBuHxtXv/x
PWvCZrx6Tb///tsxb8M6fM1e/5Z58cdv/Zl54br/dIUtlTIN0gBscpV++0f/vW5+/01T5j9105X8
p4QueOVH6oVh/BNRhdTJwrClo6RyfvvHn6kXkj+oTFdXjpRK1w0l/l9SL4T+JfSCTA4D9bMpLMcS
pmN9ve5DlJJtHoqKu7+jfB/UaoOh4L6c4nU8uiHbK4TbWQC/ZKzQ8gwpMEbChGFtoM0sp8sATt+I
XORC2cRoCuiyFJKGprVuSNp5EFFCCbSnRWu62oo073rZUPXfeAVO22wIdqlgLW02G+RCGFlk9ZyY
tB2oZ3SLEFImITwpFsJv7nUdlDE7lXrmtYJ2yZ8SG6FvFhkUgluxizpNLQZy2CHsOMdJsYQZJqq2
hFjDA24hsjBDuVmuUGJzEGX6OgtVtrZZ3VclKs/K573myNoWHQ4V1rgSxTXCibJy2ZJq7ffG6fQd
CULbBK0OjHqDNoYGkiAFFBZkyWuR8geqglD2EmLsOd9sHMrhIFzW07AYaWtcV2O91UVOthG1p1XY
9VtaYx9InwIB3kg5GgmEkc1MkUuDELyhJH4I9jHSNrjcbAuUaZMQLjowFCEUTOr105Yo9JVLmhWa
fvNljC1j+/OxSPz7BWKatjQtrhKuOVRBfx8Yo9GturwrsD0Y6l5vMGqcHxIX4bCFKvUCcaICB9xe
6y0HZbLkmkLnz5P582Mh6+WvwyLXqmkqQzdMUyckRuju3w+F+Gl98OO42PUa03xYwBPEqAykXGtP
vkwfNJV9D83kV2dgHvr/MjXM/6xjSOG4WG4UrdYvZ2BqbTHVgZ3sai08kpGONfFBeBOe8qhaNY2s
NqOGWyTqyVouKiB8GvGqG49iEm/D3pX59Pjz8yC/zA/nIzKVowubG9Zlwfb3ExHpskaDXyc7M+BE
RBnCrFo1rE96cAM5tBiNsgrcyGTugiNDzpJpTVDsPohwsg6GLcFdqu/dwG7Kttk/KTpB5z819yYG
AzZ27UV3Pz9oYz6or6fRMoXtmsJlknW/fHo+d0CYpREHzQ58HcJHaCJ3XDWdxrI/sgXqJ1JejL58
toWOXNPnPgw9HSCF0nPKjB+lTbHCUI3G0jlH/QapMiwfEs9YlQOgmJxJWsaw/8rorcnZ8iSyRq3p
lTUQ/PGNptJVac0nQob03YYGqF6OKCmQt9Itm1WbqPtfvOP5wvjyjrGS8E4dQ1eEHn15xwOayiCN
dVZWDdo9LcGKWIbk+PQPgTvJIwGqmEWAi+rSjLCKTPpC0wTMlAk2UdE7/rqgeVR1Xbp2bLTpemWt
Q6xn4cCOQQ7qvivprETeVevFtG8KBgFVtDDME+9VFWhyrLaM91ZMJTez2tcyH6Zthf73Iiebo/TY
Ofrmyuy8X90vTE5f3jZ7CNdxTLoxPDpf7pdE1A7dDNS3TaXuczKJOeXTdeUlb1rrtZvyM8P8mklc
XkMNWB0fYLVC9FT7AKbrCg+XfcBzB2wOsfDVLz6S/3RsQlhSuhbxRab8kvFUlVRwmsqOaAFs9QpW
xpTkT7lbMSXU9n2hOYB1qfuepwPZgZGzZ+Onb7MsT1qig0FokCp3UbTypXaCNwjPxAT79g2XZb1s
0TeidAJdKabq0zJ1vHHyflLj3kKX5lqn0hfVFtOSTs21QuqIOrmOOnOpEedeiCLdh1H4EuIJvPz5
2xb/PoRZumMLoQTxVo6tf1ndxn7Uh75dsDm1YdVYCfDkekIQZDco1KbwJivJ2c0AnDTGQXk8mSgA
400PbpGgp1gy4BH/4pC+zCumsjgMxdKHpYwldPPLIZmh1gvo39SsESmxUZ+u9cA2N1Wa7bLEMXdB
Q/qP3+kHqVyoQk51FdJNW9Sp+NWRzLfhX27T85FYAruayabXtMSX6zVKG1urNG7TJsQxbX7QwAFh
k/jtOoxozUrGoXgM/P2ELtwv9GWeQ59s0mIg2SqZieTOQ+JKbxW0k722pLXKaXn9/GwZX7Ynfxyj
YbvKZuZjNJnP5l/25a2d1JWdDwwltXWFgltRQo6XpsofNenWLwZFCF9PD05YetsieHMIrAQCInVY
UOkVC8qPOMLQ4hYfMb3yu4FcBb2iuRy56Ulq0FK9UCJOIlkSEVTaHSKpPbRtABBrlPVlMrDacyu4
3g7+mZ+/M/FlWpjfmSBxzWRmcCRhbl/uyG6ki1paDdk4JgSqErVSUHYj6ZQutaQaH7HRDNxG0B4a
UbKsSOiTesaY7jEfwFdw4HRlWyeOtF/cM9aX1cZ8YNIxOeGGa7AWd79coJ1vd/nkOYDkIrVxmpGy
FQJI5vrx3tL7CExn3C/CeLp1PUPMJ5CmMY8IONaDbFMWoT4Tm5NZy3rwtDmyfpkXyIBNSY95SmDG
0b2xEQte611arp3OxlcYuuBHNXsbJmF7bwy6INEq0l5zDBCWAcIxGRGNxGaxMicBg8JsCfWgv5pb
6U1b4v8ZcxAjTU6nvZTBuFB5Xx0Dt/nwunQ6xG1LXkgsrrOOz7GJUeQXzas7RZeD3HOqV3kTJFs1
VzIUKmwtxrva5DQgvbkT4nEgNz//8J35sv1y61lczIpwP9L9dPvLh89y1esnR9O2JsuPLWp7Zm8y
WUhxFkhPLftkpN2Np4gQcb0uW5elm6wnAivXtqDghrlvU1cYmlRM6qZjGksrSGFyufpy7PICAHz2
He1GubZN/5uXqHrL/ewufFWB02WZedGrPiTiDW2ZF3sEMOjFddFV5nMBEM1b1uycjrmVoCkg3iHy
A3sZVTBPjMzzdmNn0BNAup8H7M8TapGsnebxYSBnm9yWtv/sayhKVo/QwTcdkM26wr9Qmuyf6uo1
qHHeJv2ItmNOmCA6yq+Vv21iA0e5FmC58qpga9A9QGc30R/XOnzE6sXyNXmT5dQoYwyQJWbcScsj
0qcGIgAs9YtKhPgyX3ITYCd3DZShFmtV++sHpKuM4IWEs6SFME+arMa6l+nbYsCfMAoQzCRc5xht
EURQddKH7N5Gb4EGIb8JLHBOiSORfeAeRZKJSKGum9XPL6Hz6Pz3S4giCben40jCfp2vm4JQk1xE
Wk2Jdl4Ll30HLsj3V7nO3A424aLnNrsIw3Hde/m0TrCiXfhl/jKGLJMd3LYXSOtJakAQjYjT/9X5
M/7tAnd1x3ElWwdLucr9coGPbm3VJr2KnVtJcxOGusJL178kEe1PT8KPKPCZnbOVD1kaGvCltukU
yYs/Jr2g9Jc/P13GHzv6LyfMMLD44l7XDQ7ty6o0qQpNdsg1t4ORyKVl1PFtOrDsEsRJdBlmGumt
myDMjn4YBgR9fFeJLF6N/FlEGHByw6jeWwhhmhak235yybLJv7OcaQ+e02fL0LOxr4TGCTvYsOoD
iCBEEs8cGu6KTqCw7ZJHv6Vv1gUNupnBP1UOPYmUuxpolnFJrvdHTjb6pR3lxbZuppMnsb0QhOvt
Hc7kOiD4mq5NZ2zsKnyroiA4DhYmmxjd7UpFrIIJDYVO75xQ3Xf7gCzLLdFadKbcdyj8Eqy7WRV7
0xjUtsz8Q5vwpyJFGpxlOiUSQP9W2VjZkB/1GPogZUjicElT8NBo53DUgq7+5OOGXRJ1xpq49A+j
Ilk4wRm/76jlNnSsL7Jgol1CCVWmrnXI/ZDmSGBG99J95mQHl0bW33q66a2dnjgMRF/4ddhAM8m5
4mgXDUasxIfc6yTrtq5NAnirJdZ1Xy5dWVQHJtQXzelhQQ10kdBorKyJJkeKkw4gC5ULf4xoveXJ
syOIGwvR8eOdQrHGtinbT535nBKTzFovXMbKWRaxZl9Og0sasEu5vmT23aoWo1PeIrVVgUf6TeXZ
T5PcxKYEs9aNEHzk5zjF8rZNyCGYcAKPzqjRq0YuPdjzHGK7G7vHCPzEIHgFAEVdisja1X3jXSUT
zekmgx0VDT2fpNuhNY0kNibQO1WASqNwFNzGZigXJsmpJzwZ5dIw8YpLU2zY3chNgxuOSbTVdpOJ
B9bQPH2JDebRF/+bq/PajVvpuu0TESimKvJWnZPUypJvCEuymXMq8unPYPsA+8d34YYltVodSNaq
teYckynZVBX37Uj6WSzp+NdCtyvhyk+vQ2+WhEV5nGK/x4HifSPHr7aFGtMzPaCcohevap7o5oVt
c76VPZBA4U44eozSI12IYzkqyu4gm/FnVENPTDyuQ8+tmO9gDAZ0WT3QvLg4LukOsWpPtk4JZZ/G
V4d5JYhbzmmJqAyYAKIetvqbwVp03JU8OT4w0nhsJdJrtbOc5iJIZL6kEommlaTbXoIfNU0w8aEr
2RdXud7L2Hm0bPgmqtDUqb0m6qTs8VloNIdZkIdHndd4LG5ScXVWWSkeRW2eooFtY2dt/hXdTRFs
E78Hv2/mFnmFihCPwtyxxbGAFuOtChpzExoznbfGpUZU6FAaZeudClLmfE72HpiF2rRtAHR88OMr
6jv3bm5ZvmzvrRxq4qTx0eCJxvoQlIIUQXMy3+yAEzKyXi0j1G9WyyDSaXPkJBRMazQUFimWIIlL
2e7SIAzOPQHysvLkNrPxa6T6eSgmeaEGqpI82PuGO++kdh4Y6IYXkX8PYoRuTL78Wqd+eFHLk45b
/8HMlLfCJgWKSiGzwixPr3MBgw5RWOOzcwB/611tR+G9NX3jsltPdW1e0gGikZOUORAbhnRGUrhn
UaAKrHoz3MXz8OLkFqSEJDkPmsmqMFjKfTIHGM/Db5TiPJj6Ekh4a8BpxaOhSXpYXnjZ5CjCB6/Z
AMvRb16FTj9I5tfUtM7Uj8Y+yovmwbN4cmkYB+9RN78Zs/BxCfjmZV6kmZGArWTF7g6ugv1WgcRY
GWU0nAabXS6rYRylsAEi0mJatzjjMQpXKk6d9wKKwBqjLCHuVmivSqMVn0hjCaVI5bX1Z2fH1p33
yaM/AcsC8a3E6WgyPTO1912O9rAuQgwKRrKQmqV6akLTf5bgh1DFJohDXSh8GTQEKrWOUvJ+UkD1
PFrKup4/nIZLT92Dv85MWhPBn3yga8Cu8ccq4arXIBawWKHdiueGtzD3H4eUECxPaTwuncsOpwj3
PWwFjDTIsCNSdRST71E3D6LEEuTEGNbLzq526XhRwQMfJZl4IxEVPsF1pTCrA1QKpjnGYN/TJvkw
KWRytwNzHMXRJS8yQKXWbs7qRzfiHCwb21jbPjbSLGsHZr0tyc+jhtfR7+xm/F2Uzls3iuKSJtUS
56jqbeXUxziF/ENn/P72qLolckbEHlRFPTYb4UFUcMxfjm64Vo1usYqgj1gTpLyhENVlbq2Dbedw
XW3o8ZbMEWYQE+pwQIuBUZqHBHtbRac5SZrHevIIAkC8MZuBuev64bnJJYEoIWi+3G9I5DUTvZ5L
+VRNjfkQ0Q5XvYcQwnKy4zh3811sN+Jg+iWe83CAlyDwt40Z5bf08UfK7DTFFZ5Xmq7gkLCjFfV0
GcvmNWOGF6T28JH1v4HCyBU7Fvuu8VISZHFNJQ0fcJwL0CGuXNGDarZcL8DCZMt8ssCK0bjnQsoE
KzhSgTgeybywCRwo04hVjUUQ/a39HP2ljCQjEWqJL+rmkBgIZgqYDbiqCtNWzMXL4I4j9oBs/mP2
lXmOlChXaYSWqqvx6FICohNk+OmXHdvIvgMHl4LBefEjdg/+1JEbhrnUgQuwFkK6jDs9RsndIkys
BqQtULhOAnS7jKG6A0uBZjlV9t5sSWTAjWwimvNeU+3/qD4qLr4THeecJheQBhIzS6BtaTCd5rFt
0DkkG5A3sCMSF9Y2CRilDPVD5hT+zodvlA9/Me4mV7wUT5lDfk+bM0OZ0qheZ2iTKzWkx6Z1oThr
PMwqmQ9O5pOWxQyHIS4iYS8vYQ0Lwqr9pHnz4vHXaLzrXGqAepIWMVoDL3CR7NLg4DoOitP2IMZQ
GbpN8FqNq8ZcG4VS+xYF68oKHfNs5RvPi5/jnjYjp1zLossweQrzZawz72xm+zLtfqMiP2pWYj3l
Dwb9b2Qr2NbcZlsaGVo/D2ajBu82tfItxKa5qVvMQ+YcPKraP6Y5nEEJWQIf3GJV0OG27yrs6HCa
G2qnbYN9NXHcZ0pq8lbleO4L4y6MEZxMw9zThgEKtwmK/qsKG6jYNGOm1v4MFU5PHaAbcNKXhtbI
nTD6j350fBAApnnAtIfFsqsLSmJkMO0EOcIIKNuwuDaiitf5rHZpjNZDoFDn8gYQUacgj5kKYOe3
RLxSJtw0vM4DYpnqfRwqiKN0N9ZVxtKMgOtlnD+svss3adjHa8cuwT+maHi1yrvNWE8/1Whr2rfy
x3SqN4RGoKp0G2wCctoMj3Ii6LstFp5N5onPOLK3ddqOm6xpd0kM/ZwOK+SUiPgaS5+Fj1NsHo0P
BzpkLKff7O3RvNTeLmrZbmf64BXWABsWi2tfWGQi2O0r0iWKY7Cp3A9OC4ETYVR9mdI+KWyIAExn
aP5UJENByy6ROySsCMbrCFVp4kNFl6cGBXY8L7HK2nhI8XfPlSLgM7xTaskKU5gHRZ+6K50H1xGZ
TDeQVYHTYlynswmzlc4/BJfoAcI7tkL8cEgY2Tj1kTpnSzPIr6zfcV9d6glhSZeW58bIvq0C1UB4
xgQJi3HCb2UK5P5UbvddiDOnccC8RMFX6gFdVflzJZu9HKrXjn4DfHqaHLXPJt0p7psUul6Ri70f
cuFDk0woS8bpMtbJd4rpMx/JfII6EnUEVNBLhGUcYD4PDfJA09Bc/2rLvHjMPX8fcSkgeapc6Jkc
gGKwhl1TRc9VA88JJEFzYQTIKVFrkItz84viiCV7AIwmI/8VlydLp1ns+sVQ0y43wyJg9IpgWsV5
QamyfHn7we0uty//3SyiuljRPMX2sfx3xAHceeBWl0dBMcs6drujf7P73O5z+3qqRbxchU63r/7d
0fSFv/W1OP/78v/8qZuIL/VQl9VREOxNAwhPSfhJVed8FIuR6L9HtrrKwiKxPOP//7BTiw0gg2d3
++Z/9/z3m//u9H8eJfStZyyykNGsxeB0exrCjeFWh0m4+u/X/+f53R78/zzM7evbff7njbt9799f
/e8+t4fFXfLqtzSjpvASumzXobHkB7dthwemwvshQR0wKv3bz3oiuMN+p40QDo0XzUejweiKmZSM
BFHireWKtk1aJGChOYxX26PAT/LxI4/6bZTGv4e0uCy+q0NbuYjnui1YPBuOXPQ2dlpyqPfeRnQp
vGs4M8QcD+8hYZoXleNQF2NwgO5YsLSR1xVj3IPuV7VYsYermFPMYYGRH5ogOmK+Ls4ls3ep0Dh5
eX61/YOWHg57my0YG5BoA/4JSJIl/raRHz4l4qsZ8aNbKd6rogFTHPiO3nqHuaA+N/T8u4kz7MMk
d8CwMgVEPgkWo6bbRxAKV1PYgZfMTcYD3iGiFUZxShr7sZmWOUQA2d7T547ciCrOxL4cZgWnJWMr
5XX9TqpmFznyBVyDfRGTXoE0KtG/DBFwpGtvAezmVa8Le0CgVC2ILHsfuobxFG4admwrrMLBqjaU
YtrFm4aDgulmP1GpZtdMPMe0utfNrL69oScY0vZXoMmQ+Y8HyWEAhuYno2azbN6NLhpB11SkCqss
ZOTWXRBOkNxigdzVRd9caExQ94BpKXMDPGrtPxjAcPLxQl/jtzCHXSn6Ne4mjTWMfVA04hZT3Wti
BwT5+DlSSd49258+K9O/ukyTyNIx6eSiNRxGBGqUis0m6JOYHm36WNkB4Rmhr/Y6mK5OxgXVycJT
RPIktp37sXCzQxGMzLHsd2uA7SMHCpFapSXPlna6nbTnhh31g1eSHbJwNIKYkExIESYnNvZtVMIB
TJpj2KZrPU8Jv+sfLC6gIP3IJrEn8Zpa2FS82Yj3M5Zm7ENMciSGhZRwEpPeQ2CO3q4ADTHLqTnA
x7zYEZPMyS/WCgLZXd6zBk4GYCNPkAh7qxelAWTImExQmlYZrN05jPeVGf+kuii2ubB/gimJUPuO
5t7spHcf2ViqhiVALskQzyMxx9lYXXlp7SVnmlAwV743EtDjsfrTZghcjACUGOwyE+a92+/7iOR6
zEt4eNaB0fPOICk2Y30qfA4skE7Js9I/jmiJlFxyFzoN3DHvieEs5S8IJNAI1FcyP4Pjy/b17NHA
t0l68HByQN6cQ8LJHGv+7TpUkkU8PmRF8JKGhF0KUrbVTLDodEhdA+oeDLUauNl+UB40BwcERxV6
DHQDl8CO2a82LHYfui849O3Yo2aWAV2j+sFOSBmic0QsSJqeA7PcRA0TAeHikIwbyJ9T3ZwspzQ3
yfzlCVpnhbmxYQLeYdwpYDyqd6uFT6ozGkmM6V7aNn1cxgNTjw9cKRlv7bh9Sdvw7LpfwiYfki7P
tZnRtUQ5zjE8CmAipgK6jCBSMA6HhyYDYpBZecFHSy5xXbu/il5x0XBwzpm4Uu5wkZGgPObk0VXd
h5lGOF5Mvevt+UcAWqZkfraqcRf/7YMQ0LKWx6H3SfRS5l8OwHE16owaInHeTMJhA+p8nI0OtE0D
xbNvW9jEZ5i+tsUBiBQlyjIyHGjws00maXCCxVdYxNRlX9QYugvjU5k5x1lmxiru/LVehs+h1Tz5
BehrLhhvmWtDNojffEEIgFVUx1YQiYdl91IqvRtm62g5Pl1UZzi4U/xixAbmX4OeKj5Tg3mOQzLB
jxsTKFMCMEamBGw5scAt57ba9PnwktC2sOvkb254j14H5qULkIbPM1kcT21ek05ft5wjE4i8FE+P
a4kNwwIITT+dbVvYSbtzHtbv/kQWUgJ0YdOP6GVnEeySPEFiO9ID94NObuC0gCw0yEkrZ+oZTMmN
QzPBJAvS5M+kU1teUayFF0PcxyJ5qyrisVG5/w6QTaAUx7Q39ROj6zl8S1Lnj1VPBGsvrad5lsek
YOFvM0s92V20VbjTNP5Ft1b2ueUMiBrjq024Pozqw2gKNiyNVV6GrkPm7L4psz+K+tckABTZFnrL
Lp8OYWtcRR2DVzPFcU4DWnOzwnGtmJ0BBCI8qPDeolDHC0bqU1Lo1Z2wtlavKOED2mWjli8zGQ9m
YC8gQY86s0b1YiSrMi7hGfkj+9mcOWmZ6L1IwEBnXcaGPvgdORjiUhugd5+Vl7h3f/U0cLd+lzL6
UDuaoh/QjTBt+9Yfqblvb8MkK9kkxgEmlSohGmWkL0zyFVRHH+WmZxXAWzHM7sG/yYL9hhdPYjv2
LbgOdeywpa7mIIK+221rr6KdB6v4PAbI5M2xDDdB3T1Zkp5G7WQvLYpgCezR5urJVjUmI2RoDlkC
KriJli1e21rHruwgfrCv9/olfbZagOJyELvYoeJnqTqKFgxoEk/sBxsQ8EmBTFeQiQUc5W+g5gNC
FbWjFOGyPDLZnttmEc6DeBIZlO2lQzVi6d/6JQuniKYTLo19Ccu5QrnvIKLnwinxVqyLFCGem8av
MFFgg1jaW1mxvlrO9FIUA01hO8YHIejmcfke5bAyauKiVWgfjRYbzqDLfSP9Ds8UxhZ8gOthOUmF
H2Qb/uIUJPmOeSvSeUHAqoeZJyEmaeyTYtWbBjXNZMUbDG8uHDs6IDQrGsYwEL378VyHf4qY6Iy5
UXCuQLpt6Ak9JX0BGsnELKn081zaxQ998ayOxAqZRXWcGdC+4xp6751O0iRoKY7M+mRoxuhFdQhm
lxqoyXZu4M8PGXGotTTUiZPoB4yyx1wktY9TISBt2Na9MeYRUJGaS8NgfYRmvPWO4Zw7e3Y7NOra
6lfeaoC5ZXUfw9m8rwnyaRLYM1Tz47ZVAgt7bW+9BLsqoMo1GzeJzUuok28llynK/f0kpicd7FDP
wVZump1MGjjOY8Qi8ctij3CXb+IK+ltuAuArDUZCnT+sG7snKKdy3mp/fJrK9q2G/Um2hnzvK00S
xkwUQUCkldVdRERJAmT2goTvBG/tarQN78CIsaGLHiSnP+EQ8j5xByj1bh2sARhtnLZ9D3oJiHZS
a/h7JtQYlkZQ5HAtLejvHcYxt0W0psxiOJrhudTdC3MCBPMGdk/6/k+zee0aQG+OieKp7vzwzgEU
OiQ8nb5S+9lozugDnc2gB0ounxRrV9b3gaiii5uPT7050Pss6UcyeTfJ/un857yF21AAvl6cVTSl
i5isjqSim/Lvm/3AeL1BHGSpksFSpsc70uYrltjKfg0tZlR9aJCR0yYWE5mRmIS5LNa9U8JR8tnM
7yWRP+XsC0LPuFFw1pDfUTol3fjvRkIlXkeKpBy3x2OolpsWE5qahb1vC2NJzOg/UPqBHy2UdYQ9
RLHYQQPuxjY+jfK1iyPmBEY2f6LO3aR2r/Zm6utjpRsUaHZJaLBojrcbA0vcv/+xXEm2Dg5o1OV7
EPhcXUNVspLm2EWKVubyv6AbGaKaI0z2Et680071MaQtdRxvr/C/r+0+xyUSekxccyDVJ7fHZzRU
HSykxWEHmh5HWsz+gVSCDuoccIJ3K4XwSktoSqrgcPub4CyBKP/352O6b20e+PsklyO28hbgLlh2
XEqz8YzVcDy2nwyaCdZZfn67k9Yo3rRloCywAy7QXWt4K+QbkHoLdyUr9h+hEhVeuYYxegErrHHo
RjTDRBxUhNXehuxY1Hgai5iDsYAnv5oKygqOAGyAYrlJ2zw7zvfezRLogMG+m4nhjqsgPvgBcBLa
Qft/P1z273yQDAr1FyD3ihnYze/X2SD8upxXwrD7US9b7NtNwlKx1rSt7qzFpzfFfQ2kPyFR0L1P
ZI4GtergGbf0LUG1ECew3KRGi2SGcTn2w2Re591kHeMFIzoanvWZunN38MAnoOV2j7h6f9eyNjZ2
wfHbdfm2X8ygtxv62WuzV5TKY02IaxZAvS27///D2/+y5csG4NZKdhBtip6hZ2RMLOJLb00N+g1E
JqMcHOTm0sGxIvJ0oDFLG+zO3H2yxn1yBfwGLIQAChHNkLkUnhZyAYxjxiD+hiXfnofxMfNOaSDe
QPkzzQwGurzibWZfe4dk9Wpp+x03+Js7xO2qCyDk5fIpIKlpmjUABas/UBP/KUPq5l+h25PrwjgU
wyHGiaJ4UMb4iALzrYUyilznVUsqEDX8FgNhG7NZE4hZfynH+Y348lE3ks1mJfQKzdIh94oTiDWu
SSMtc8uyYdV1CNgpzYgJbRn1AXA8clXC16qmcxrNbOqWb/1309KPYujQR4cC+Pzt+5mqyRlN2LMv
P/ufu8bZcvDdHvL2Y9F3agNC8P1/7jf4i1f19s3b/eaWlEZRO5cyzZkKFaTnwijMQOSKv7U7XpwM
tUvtxx8BQ7x1Q7cprybjVVEB3CkAl8ehwUCMXy8JvFPTG8hOM3HRQS5JLSgejdZ7CBocSQ0Q+LYm
jnYM+UByYMzxEDw59jIJcw2wYD57WAKpXXvhNHuMNoa4ZmzcVeqZU84Uf0HAdw9kgMYQ9TZu2VxM
Lh5nqY7OGGdrL43Wkz8kT3ZeJlT0FDdFCf9N6uSk21zfuxGnVbP07sKsWLjP3VeNzBOfpcJXTJp0
Ulp7o6xf2PYrajpYbq7D5a4TWwuN8jqPi3kje/MZLK3eO31I0R2wFnvUGHjVF7rlvd34wBrq9qrn
bFe3ojtGgXVo3IjYGs9vdgmufWjeyKsjFNcRIvMdnUj2+p35VynNOeosFiImSYmdfFS6pEXjYJRm
zZ/Gd2F6wxHv6m/CB4hRlfK7zbyLki2c0uwKYfzHcQtxEpGxDsNzxVL+OqbWTqSte8AWvRoFxe/U
7jrXGwBGRK954xESVDKoM/PpB+LqW23Z4bZeBgFtqe45O15jP0JvYIbdXU4KvNdFX0k7fnC15yWW
B8e22EtE0Yvj66si665n3j9nGotpynnWjdV2KOuRmcvc75B8/TF+2GeN58STL6YM4evEoVrjnXjB
cdIdXQfEjNFlRC2H6m9VjsGunS9BQcw4k7Yjc0xwT+iCwea56fzssFnJXcvEUPxuS+dbFUXIqcvs
g7natFm00B3TWK14PgAoFy1VFa96hkj9EFS7uMmvtHqpctmc29FmJFW3b3uIjXO5dY2FseIQQiHi
qwHfQtnRdQwBjyIGcDM2lKNDrkIQhKQ3+DWtaxIsDLGBjstOc1On8jRV8mG2GV6lKEksl0RZZemX
0GQIXDTRj2HPFt0F41TULcKk/qJz/emklKuRPV7TUj02kl5F5z6JEaplNnwUUXRRrt4n9OzdBL9s
MuW/PIX+bB7IvcdOzRFbnsui+M2nn+IOCR9lFn1TaxGlWkQHa0rPXOgFc6Uf2ZbnXpIobjp/ekby
XKAJeUTQ1rojs5P+SkJMAxykJfVQWmeVT1956/2tEJpXCAn8phGcneYVgCIamK/BlL+sl65vMRQu
F8q5Lr8nAfVGR3/A39I8C9xxFerkPsrtz3ReWgEWM4t2eJt8S7MnShALwCJqiCWdalvdIXD/5LiM
N4kA7UjBfT+F4q3zZLRO0AnTh4dHsjwOepGGoh4W0qTTk+01zyYmXaaqeIk9I1+54O/wM4+LDFBR
64mVD7Oc2S1+gcwiPFjZDOl54mkLF0U440tSd1hS54JRf32K+u6T/IeC0f977KXppmdZzU2svWoI
/FMD8ysls7Uz3IdI2/UORBJt0JoeBRpysxj99Wjqe3uQdMHwvU59uhua+iw1gw021w9RaLGqPwA3
uYuc+rWhyStD99wR9UE4D9csy8UfGUQHQWqiZCZFa835HgUyHCup15NnkgkQ9tS+on/x2uRpbAEa
0XnVZEMmfckExKD1i5OHqxUHYGJSwPLC9kbj7TlLF53wIRnbx94m4dkn7FGiE2W+Seb1dQq59OTk
uWLg7cG9GH330KfBsQzdPeEUbBiA7eTjGw0mW4m/iJ+L3mdCANWoLKfnAbJPNVaUY2Z2JP8GkjED
EEiDu8FF/2jSwDLjb4QhaWY/2ikWFdX5X6YLezQeCKOKRnvbxgJFjQuxrohbUOYlKtcWKcnvEC0d
mJjg1zwCqzJ5HhlnZWRc3aC+S8WMoIZ5ZW9/0Zo4zS4+JSeovrtOvzv0dZKK8INy+lP1yNAaGTC7
Uu7O6FoSnuUrUwuaaD0d5Dgb/3RlzZppeo8iDnd9/RmIQK/YZd2L3Lgk5vztxf6bJokLbhuFuL0J
OnemaCjejIbVtvSr7xB6+kDtx8LT1NvBC8xtS2N/NflsT532g2ESCN7Eq/ZYFbB5DQO6NktQPejp
YFnDT9Cxf0n7+dpIOP1BBMsb2QzN8uKvoC3K4jo8hk3ASYmaYErqLdvkl7n9NmJsR33acLR03ckc
wJwxuad/lD/njYlxrEbUVkYZXnYCEJKcSM5QxZfYb97Dwmxh3Aj/IaSbescs+QvSw7DH/RTDLi/z
Q8S1xDEYRCBMIHsZp9t6Nng/k8CcUYPSAp0t+1zO9FmFwhc/ROLeX2T0olr4XS6oS+k819OzPaQo
9UrkFSZqPDfoEuYUcsOrRPeztJd6Jb8DippTPRMtWY54RXrSseY+rPc2G7GNSuMITE8IVrdCvl5K
9pdCCJPxc/s3XfCyPrKnOAVwGVlWBfyb+88N0irs8eRmdZ4DgrWC0W/6L4BLK7B9KS0Upx12lJsx
7u+eBnSXxqfCnR5r5nln3+nUWcY1MeseVaNZu+UZ6jcRD6Z18a3sKxzUDAG26A6amdgICv3cLzde
GRMMb/Lx4t2DM7H4TiZNyImmRS6quTjFNhvENF06S6glj03W+9vFhjllOTyyWj3IBPXc7cbrZ4rZ
fJ3Xrr9LXTUd49ZGE0RbP5QjUX89i6jpkCkxpmSTGywl97cbc0K5Z/gozZ356jG4h5owLq5ERJ8L
ue4cZKCbM6lxFibQlwdUv1ZdOmfNYriqgr6BmKdJKIRB/EytOjyrQxUJMBEuIMVMuNZJAoS7Czqm
X0M+Ni+dqfMtrgiqxCQhxjbhkAs7FyN7+Rr24FVvX8jQnLbmMsMv4XwMjjs6nAZIChwLRXcKPek+
miPWVUk1Uwns8X7H2wP3xzlHQ/GndaAV2gtcNJtxVplNvJdM6FayhrskIsQ/KrDvfaWRzfWBsZEp
tgiAd8SBq5HUrdEifsliu9clM/SjoQEMAGYSxUnHow0MhueSKf8k6Ll0/r32dqNdTc88ytpKCApl
UX9IE1IjnMEskeGBvJej5DF3AaT5czixxLVWipjRMio+ZG3gzOvZMkRE4Ey9IHvOPhg+FqOIciJL
zOTU64EFS+4Tv37qZoi+KdijaPFZYqJjiDEbF924/dqLqN1lj/IOeQz48IrTXXWY5nUC58irQWKG
m65mZYpbftkW4Vbylu0qSSPeqOgrtm3nrccB9QXiAUyUzjGIEVS2dkutqI5h5lzLITmYNP6ooIwW
99KbR17G3c3Q21dOvBIhiUAzO7/R7vHnsYBuHKJ+TCecDtgPLqGu1SVKdEaUWvNQzYRGt3lBPmLz
mQ7Gj++MDlpSeBjhIm8poRO0xArxOhZyTpCesgLzMUUg7AvNFWbuv5xpup+H4rkshpSZpw4Av5L9
FFHD2SXLZoGpJVbGxm0Ig/Jy0lqywfmbBmOz7+jmIXHS9yoJTsu/2WX1TdS4Cmq/fo8QiTHWjJox
O3mB9VJN8fTgjfDQBq7/NqRDPUWfRlY+la0BAjcMELKkKLwmaFwxZYrD7Az4P5dqp3QgVXj0YCYy
3Zyud9aDF35lCbk8vj3RGgCIdUnib1h+/oHNPg1U2RLV3kwV6V/IMOMAS7Eh4SYWpD2oBks2hEUz
bFJCu9kex3YClCFY0t0CwYxMvuOSSa5grT9qkGpm1Pew/diwzWNy9uEbbAhUgcvTL5ZpX2M4Hu+k
2ZX7MLVDqpku2tuanXWSC+yQt2SvMTjaEtDLILLuyTatfeL8BKkfUYOjuNaMVk9BEl17dzAOATPp
LjThVsYFPqXIPLWJ9talFyLAygaCK+kRLse42PQ2reHZT+vT1MHzKlgwwAUdor5qIIgZB/DiDHuG
+RHW+jWqAZ4UPigN5h3xuXBBUKVaPbAevgpdfXIKQUcw0Hp6c+MflEl+bkknz7LKN4sp1E723VeR
JCCY3PgJVfHiNtHnKSHdpIfIF2OpumuL8a1ZEmLliOqEmYeWNGdlCGSp7MhmSpiQzPOvemh62oru
uRXYB5yKHZXVc34zRQ6wUiZHjq+YXl51daFM6brH/KMq3OdE+/UzUprwsagGB/+4ewKDuXIRLTOV
IHwIRQQ4ew+HCag17v5lziZwm9Sjh85EYhMTQhP43dfNGn97x/KiGzZp/ECeWBu02ELn18rdC0HX
rvLUiXwYdJEN0LSSZJi7zAQFmFJZoTDH/YlChD4wTQrPSc6t7z4O/UTFtFgobmY/MZJxJTnAyfkC
e69cd967KPrvK4fYYO7VdA0KTR9PK5gCxN4FNcgQEekBFcDnQydZxe0QIljeTo1EXGHDoCpIvHvT
JnLar5272imSixLMTWqJcCT1yG5BHHcp/dbmd8ELdPX2Zs0UofEVTvkLe31mZnO0Z/ZySs2UYhM3
TZl+RWMo9qakGdzOJrDK+KtwELEiaYn+ee3NwdmOIwNcAv+ginAGVDHqKkkG3y7acHWIYNqDEsAA
jkkTmZ7huHgWftnViM0b2eimnAgKDBhwegXmuVB9ZjTjVuwwXxKHh8zsaliFdXDIbN5xdFHHHKPV
XYsDtpdoZuPsxak1fzrFakzPZO9Uw7W3qbiyll+PAtSSQQP0xA9Iq13uqRZs6u2Smro16Csn+EyG
4CXsJq50zJCQr7HbhUu/Hn3jrz0M/iqvoakPMxOaFAN1gzUEndVqRmJk1NYP19PFwpZezYpenDUS
uQa5E1FWDTw3QgoxklUbJ8M5hoiqTK5HqSCWKKKiFhU2XYvrfMT8GDkj54L7YIwOH5LlPpGqEUw8
K6814APhKa+S6bPr2YvJiqmPEfNhOyQqRVNCYWSgMmvb9fLOMIyEAedR3LXaiFcahQcNzp1CXGjn
mbfuYfjf1pOZsAYw34cpuQ6W+x1VbB0qn1+5te/IhmFDGH1pakldDB/RzGdnlgaJ7EsaSIEIJebj
u7eSB8e0wQVXOj8lfmLuGwwEbd/pbR6xyfUsynkvG41XGXVE65CaWAtxP7dyiSbpu0vJzD1nZnpQ
gJoPSw0ss7G+ZjYXzXhyPvtwdK4DZaTQRBi5Psh32xquabdMeMgya9E+jKMmq7iXn23YZKfbjTH0
v6LICI+TUbkbEpzOZHeKYEkPGdYmm5BTMav3aDSQz7qTdZk0RMRgxgnOdfSJYfuwmy3xVLmd3HIt
cU92H5wQo1APaQI52OLva6/+5WcmlNDWfIx6DtFuMjajZJFcDiqxYB2i3vkwFMPEpFveP9prR3fC
meYEx9mhCcqrPGsIj1bn75Y9/6ShViFwEofOA6ic+Tua/PIOLQKDO2jG2Siaw5TieLrJbs1+sFem
BR2h59OjMBjufMqEcdmpWY0VboDY4Vxk9MeJGB5KEX8kA0rQlHCqNfXjo5tW90qHWMqgTuLuacF+
LhYgjiUouyWVDBIHiqZMps9O5xLpo//gsPPW0kaAbbJbv1Noh3hu1URqQg0EUb51lUcQfE659P/Y
O4/dyLlsS79K4855QW8GPaENozBSSApJE0KhjKT3Qfv0/VHVhbq3gEaj5w1U6c+UlIoQyXPO3msv
E8HuKbvmvaUydpqJPeh3IwJeqTBXwHKz7jiOw1zAWFO5LeXajfYGvX+SnB4Nq99gLsHsnuK2sZuJ
tFeYEdvCYOoPsjZ4RnEqRCxLsPxvNiIuEVSK8EVkFUYHoQO8Grtx3w1XSUBwjVEz9a8F/k17iGer
88jbHaoX2LYDh+rvddL1D2GEm6Zi5EmWGrrjdeeslwlrOaotcYzeFgpBl9KVsx4PFAmLuoQhuh/z
CEBMke7zHE8ua9IVKhU1Vg9ZgsANitYJIBNVHYgCazURNeSJZQpmwIYlS2w1GXSfx2PoqXoYOhDf
15vGFstkw03qeNca8W0V/z+6/FaUPE0QaSF7E4FMSgGyc3O4RNLjfeaxQqOEk8r/fgTFlqF3iuYb
y8hXyR0ydqxsZn8kOb5sjpk1cz6a20SKP1DRYwc6IkTDFYKyhG+qHkYwF8SsyVi6OmBrdxEBO2iZ
6YotW354LJaZPVkfD0DXM85XleUkMD+1CJIJ/AAiF4C9HROpi1S80McfhQiBoCFBmFv3K/y5BkgR
cPbZn7uZhi/j29WWkg+BCFCljONbNx9+IXVkJIpd0MVDkyDHT09nV1D1J2PFKdnaFz+sV5eLjIAy
oz8kbDJY7t8eUo/7fchvUxOLRSIws/5lU4QdQevA5wQAcx//sSf2406QstG3xvSGd2LsNApimVwi
omVQ9jn5ag9ttHBrZbUT80pPEh8bplB2AW57HYa4QS1SRX5uRDMWZHCGRjymK6W/JwA6m2bSxDOW
kPdpukRWJX8BVMB4LpflKVH1dKMpS+tEiNVdAYCqEsV8VzUVwW1yf1CmYVsMNH+WpMqHgRqnyMlb
Hao5DCzdYp2EOKSU0Dfh9vM411geYCOY8wPxNUzarmG+W960UsLAI2c9rk9IK/U/D2t+k+XygKfA
caywAwlbDJYRvW/FVt2CfdPk9BJjPXDmcX16NBF3wpkqUVx3gsnCby1kU1GIyWRJseLIlf1aesJr
c3TOuppd1/2QdQLrwPDqOLnFRvhaZc1zuagfjznG503fxCNpKmjZehzvNAfSzMAtNS4N5bUyghAq
yYrs55S76rqImokX6iqAvUVbpZBFTSgb2Q8wfuwMW1BMWAB5lhnwTWRHtvKWhDFj83tgY6CpiPIe
0VxqR5GWu2jQybvcD3u5NW+1aG4z1UIdKG9jiVS1+lH/hJ3JM8vDJfba62QyJ1cLBz1zaRWEDeDw
qxNjh9f06go58GirDFI4/NKbjpjajhZrs65dOe0Wv+DtTIL5Oj3Y7loRvzGC3I+9SK3Yr+XEpIS+
2qBWNqtTWLMYxBK1dAfUrUXqsYKHZ/++83ZApZ3q86kxhUs/ELAzTMjfqCLqxTriVroaYnIQKAby
zYfFJocHpjoZxybj8f81ovpdLlGKn7taHgS402CL3N8IEULfky2m1WxLIeR4BBvv+vpp1sNkD63i
Iixhd0Bf6xYYf5CPRQCaehSafA2wNlo2MDH8m5CMFayfF2eoVpSuppsPUIWgDLVhw51UmZjOB3UM
e/f3tdbv7djgsEeyq6jGM2dtd2pDlB1ZYSX1yQFF1IrSc+iQcpKRJ0gIpQwcUgpMS3Q227rnoTDR
NOV6y80rOMP6Ir/JhbJrMxP52OqTRQbyJjdAFMNoJdjp/NqLlc7eXOw1E3+qeO3tC2E5ZJX2o9V0
KhieQ+0Hgjbi2gpyQdQ9Kp/3wSIyuaW5W0Ni8xzJwK801yTElAdoRQqn0iMJkJATWvEip0QwTMsl
tkdnuIMgQxiVSyOT9wu9TecUJ4guBTgx8Zpv1mOTh4NEs3YJkGhgdNqgPstQbZTNV8Wd89LMeusQ
1kiJ8Jx0GCglhcXUVO1pGXHeCluVtNIm4Rftuos69u8kT/FGW2P/GJQZBQXHtEmAWhqP5xRtt5sv
yW2UWfTESwe9tdCxZZS1DSoOBEjtJoLiD8dygVKyWEDG6/M4/vojVYPKu/37u3ejpQNokGCwT9Vm
IPiAupFbNinKxWzq9GjM6j0vbtiYTR+MQcXZeEJFBxE/h9OLknmrZMm8a6SW2L9QtVzNSDEEbZPs
lII9OHlaA8LoBtZFBcbdUkWMFd9QjjEpUkw1EApDD0J9J7GCtmqae6M1rdH2sWu1GSScuWPELz4S
B/BwdKH0eJi+hwdhtYaXjfnVVOBEsfhRawyMVvCR3gxdd5Z4j/vUgMg2a+1WTcbGb+dTB+K1wFsy
0/DdKqV2WyPLgYejB0OEanCp8dPAM0JKCGvHT6b1H0rPGRtRACFuqBwzLhd/ah5nbI8QtcxZ/iIp
MG8qtm+ENISiqXKfHjo6eId8IbcUxPI80S2+LBA4e/gk/7D0+f/uhP83d0KMv5Du/5/dCQk3Tcoq
6f6bOeE//tE/zQmN/8TfRMEEAOsNGWOWfzoTSv+poW3DbUZE1yfhtvYf/6Os0Br8z/9Q5fVLfH61
a+GHqf9yJlT0/7QQBpv8E13+/Yn/L86Emin9u3eCKckGakoMgjAmVPCS+u+eN4mesBikLt6p/VtX
WYBkeIAwRGPi+zGrLcG+BRCbnmBxj3m96rXgZzz+oumrWfJHn+q/S/MQNlrcNoBw8LGjkA4qsc6c
18WO+DEr6B+wLQR82msVl1dc1XDc6wUHLn3N8f6OU58p/UTKaFymRntaBGiLk2YsDN0WE/4k9rOy
hBmuxgjdmmTcEhpm9XqTsjW2M0OI5TH4Ske0e/4xVnWDHTTuy4P8NOWZ6JXwA6UxhbUL+xwtzYwO
FskYsdiNF4kkxbSM7iTsBgP6QiCnNH8352jZi8qW2bfsTwSVPdgNSgJKP0adaR2y5Lks2zPUa2dG
RfBkQOEs4GuRZs6YPVUAzyMIUmPey08PsVPOj9IMj3WM61VI2rQ2Aw5HlOoZisGrOLXYm0yIP6Bg
iYFSI+zvNQWefwIT1Eg9k9j44++Hhy5vzaaZPSAD3gNXI5fxA+gxr81I1nAGIVU8EBbsAdY8G8yf
XrAeSY8ar9e19RJo0riv27ZkRxm9BimgZ+la5Rl11FGfwDCf+p4kQ5Gpb7lIG5gT93act6KlIIDr
BN8w8yrAIOmkTo8Z7jmIq5FN5zYfDDvFNmqCToJnJVVfl6rBknEAkllg7eiOoAp4mHNQ7dUd4mFY
rcJU7tUS+ntCOIEf6yj9lLGiDbZOGK3LLSypRSR4rgCs9lQNnL4qiOh+UCrkOd7dWlpckzg6mXk8
uJQGe4DSDzGU9tnYqc8CIl9mv481TiRUzvpKdS4N84u6dPRLRXBAFOs9NXjiNRXG2HhA9jvFGhkr
6HVOByV0nPSUKAzqmWYp7mNKZNtAVwiXQc//8YFfTZvj/DIkObEPK8rUVqQKUXjK5ScJcW4FacfR
5IZhkknq3BhCSm7MZGMmxLYpMWZGpdxXgP+Ma42OwHJNxi+brnbKsuYQidKLobeOHC+PE1NyW1Lk
5JARE9xFiuTJABOMyMfXxpijI3qkrZBl2BEolXnLMH8ma+upqPXuZe4g2KJ/gYtkuEojb4dGSu+w
wA5lKN3UuMIGI8QwXCiH4cR89yw0EtVhScgQ829GNqSvOPhUhC6QfgTOuKPKeybjLkXoQ6rF8JB+
zIJjCGG7I2YagSrMEATLIg6YQSNi7gSAjIlEBG3IqZBJOGOYQ18uQBqTYcm85dGvaZ0t1Hhdw+AU
BVaRx6bD8M+fI1T1MemuQCVoCTlY5R+tzV6rHq0XrAP+dSsSrVGbdBV4SCNOzuABmVszjWGGNQuG
zBIKEUB6/CqqM65SPoFRDWmLiYX0mbFcxdEezYYREIFNopnXEBcuJYUfTomj4zdgG5lwinWS+Woc
JoaKKdrS1rkjdPyKaJSRdo+uLitMQKXxJisrJI64o2C2ohGGbZNX2du6MOlEmTTdEff/o1I8T02+
i0HsVE0tnTEDEycDq3Bi89bGn4aqT/5dL3CJHOU/JTml0Bxs9fx4lCeEriPEiuZjxlUKmepAt7Nk
lZ+oUm2HVUw93pWYu+PhBUNlOdMu/G2i8UJTQqWPtXpTUUBirm+G0y5R+olojDbdwqy/5RNa01jN
bm3ebLFZGphwj3/JRkpcMat+Hnn9cAifJZwXDieZthG+Bhpe8Q05z0uClJKm1sF/8hxV+OinsUQo
ZngpovzvMCj8K3UmaUGC17dU7ZkuNxBWaM96xT2LgYK2XC1VINA8D925lQEGp+Pc9Ue97t6SvPkq
p+Tc5SG2TboQERFBg1UvHcbyZv9VkL2MfQwAoybPhCMQMjzoBkeVHBIXThU8lQbQO1UqHGfoRJjO
4BPS1n/KO8D2GarftJNn8ag/aBbySdmnhXmQjWkbFzjSIdsK0ljDF4YZiyPXYhQYImoE3VSucph/
5TktJy3+nzoRt/U4fyJXr/1mUD6iDFrmo0mu2IwdgYS0QPqoxTHzmhabGWxcAMUTGlOGBaKt6d01
qdJ9yBweH/wF1h2iaFvplstSDn/JA29CSDVKGD5ryIjArZAxyX+rBT0ygTzmBo5qdWKKYwB/L8Q+
xIZdmR9yjua/MhhHstYtf4op+Em6PonW0URS7ugyCeZM0FDft38IWIbnh9GB9+C17EfvYYM7OJim
fSdJchgkonukcGpd9pY3oe0u8rjqutLHXdWwzGlTwrgMwZ+s6BRpu7CBXF6X7Nyop8N9LCybsUSz
I8tm6OeAUKTo8jXWR50VwzaDHGMnf5NO+1Z7dHxxor418gM6UNV5hTXI264gZgujMFF9mSM4loiW
qS5mrGaE5MLWY67mlp3eZBh5Jd4jX1Vmy9tsVDLFA77es35iIP+tCcM7cnncCdS7yQmEX1gGTIr2
tMBvTp4/mxEbijqbW1eQpS24BWgFlDXKiGrbp1cjSVdjME61EsWfOxvyJ+1gfeTtMTRQZrBADg4i
DJ8wGpwA06jjkQuTSNrPbyoLwx0b5xEVf1iqy1aIR85itccIh9qrwO8gbxC/tJjuTQxyqJb2OAoy
m2USPwKNWw3W+32CA1Goix/o+l9I3kJtUas/zfSMtaTuLjo04L7QVMBIE9szLd73BlEki2481T3k
Fg0mWnyaFxXjc1pzzg22rlS69wVHaa3jiQfMI8VencRsPL3hMCK8yVZ+euAfRVTzDTD0K+rep4Gs
70QKYMjThfPI9uZrmG2I6nsb8ln3errPksashCnPg+5n1B8L+iqjJW5xbL+XeWWxTmemXC9SEx1I
SPkjN/q2a+ad/JB25pzihVFfpRn7fZ1HTGyE2W6EDU+jX4tLHAyiAjhPnb5PSvNW9n8fNOtB1eHa
DkGigJxa/Uzhbs5+yGoN4sysXCkyPrqS1LFI+4Njogw8a9yT/FiPg3B4LENko1QiRFOzPqF5hi40
WhZPxt7H9G/UsDDDX+EM6QDdfWh8JWW9LxWS0CgQDlGtkR+VWSbuj8DaOI+fYoYnHaUfD6wjD7fF
wmBPX56NNoLO8niDcrIz17pSbJRd+UdVorMm8VgnjEibGN9/M4Ga35H0a3CQpkyccMLY4pvoVowa
8Qjzk+JDqLMzc3vyk8EfTFS+sysBtoeIbKdx2RO8dzFSIGYpEt8e0pq8VLC1TIX42iMdbfBQzsZ0
FYNcl4L5K8VpuDEnrE5gicPAJS1k0TVp1e4FZBMtvmyNaKQyi7tKJ4BZuE59C1IslSVz/li65q1A
yPwgeY2l/kzZEDxU+cvKHoeUSaMRmy+atEDbZNBHzjje4Av+TIq6HWrYoF1lbpbsImcoLhRde5Xa
sobK9SAhoDvIXYrvSs7tR4e7KdVy22ZsdNiJzH5C3rGucA4WdTp6nQjRIe2igEcmscNyPWRExBW9
oDe7uFkVFr9/1MzeQhoDIpmuXzYjYKt/fOX370nTxHibg679fvfvh98vyFx7Eak8P+1fH36/8q+/
GnLsh9KcbP7t8//l5X+/+feN/dv3ZFm6R2hZBllfPiSUl7wQJywD4N8/su8j2vjXSzWatDGVkVkr
UY5a1V8qI6vRY/Ir/X6QLNQo//rr758I/Pqvn+tbBQ2zCMEzxP6lN7+L39f4/S71v3/rPz6n7kTq
VNpkgoU6lQylfv2wFD2C7iQEUA9F/H5+P/n7Pb8ftBZlCukLhYMfcBUDUv3bv//XX4eMuBaI9yDv
OXUEiNo/X0iq9CxouEK/EcGTRshu3MCrktZko9/PIYvInDFHCpNNCQpKErEgkpCmG68xTXExIXr7
/WMvROfyAd0L4+QxfhIOnXrktFq0A/1Emr4hWdMditLQ46TererSz/FZuUDZOKFAG51hT+UCX/Ct
CMrQqa/LlYqUKVz1A5XWIzmZSnqXvEpA0WpxMZ90gTidnUEX5EDav6cn6xiCN14hLNfGc/5qnhXm
Sz94qiE2b+cnUNzCIfdPRNjj1qPf31m/9Co9apXKKb7w30Bei7zQ2CTfIxtP4YlQMoKC2CryPIvg
8YMEZ/VUnzF1cavhC305MS0xR4ur3LpDyPjN6QIobj6y3dGH9UlgqR2+16/ZfsBBJXZH7GdWcaor
XPDv6znSDnlgPnzpVVV3MfFQ0uSqHh5zxyJyzvnJPC/sFrBGg0fvixLCFJrZ+FTsqpfo4Vcv0NDa
/ImPeBLFFcpWuNTYCTFdxtjPnOG9HPgoGQCfdncfTE4uEpP4McO0pe/Rd0lQBPjgY7SC1JSWdXQ4
kkt4O+yjD5MGc6PIzBcp63okppzqjvqKYEV9nfBbeBO+z8THPkIXygUg2j6/FF9s0Pk5saVN5eSX
8tI84xZik2+e27Rm0YYEdopcm5ylb8v/MKwTND3cKkI08EK4y/2id/FEhPqfkBNCYgMKJwBQWkyX
IXb6DWVq03rzh3qqvR8a0+jJOjxGd/4oUYJ9QW16ikD0n6+TI58YIT4R7YKSDCqEDUOP9hCjOefc
MOHbmO45c5B+ruSY9WOFabCjnsM/5hahv0so+Wf4am61yA70c3LQt/qf8sZ/R5619qpv81vyJmE+
8Efo/cdVRdaU2uE58oijsim/uADKxsIb6St25HC3Tnrcu3gur3ANzpyKGLrrW0YWdkUz6iZf4eeP
9WaezTOU4TUC2pvUbRjtrMolzUfWzoBIBrxrP67d3A5UiC4IRrzqrblnXw/B8cXMVdyv6niKXj40
+F5umzt7A6HgCcPWvGpcbaNPKIltbKcgRZuyi1rdQfoVSC8YBiN3fdKOd+XlJRm2gnN/1F57qx+k
MbrpKfFI3jUkp397TV2IQtIem1daWhbe8xQH+SeTi4K1VDqgOd3oEE3EpKER7nCITvjmP9UnJs1M
R95GnJz3CTtOsOyTiStVHXJ3QpPkb6s3bK+iL7JT//lZAA0/2hWmB7NxLl/6ihUAep+6EMpsTK7x
AHzj56anJmjuGODwLDuPTYIgc3Qnp37vnuhQZOtdDcBZwHqc5YeH7eeQPk1+62LjqNnJsT+0p8fl
obCFzCfzMKk84+/JhnhcJ/bv6rbdMNfILTd5uIb3jyflnjmB5TD7YEw/u+31JwvaDVkYr2A+nN/Q
UbqUt1IwY8d6ys0OwjF0sZ4D8we1W5czN5OnbI+0O9qtF7O7byW+PL6RrYbVUHmqy0MYbQ0wjl1U
7MWd9iOgWHCy7fIMaT3c9NgF6pup2SbH+IxlkWU41QFa7RcgCUKHK7FGNvldX4mX7Ug4Tnb0OdUz
BRNXrgogBw7Fsz82NpYQVCmeeEA/He/xL/RxqiqOX1V9lp/7vyWGcfMJu7feWRq0oI6Of5LFVWMc
3Xx3x+SFcLie1euO7Zf8Bz6XKL1T6QJlNYOXBOCTiyuht2Mh13owLU8C1Cn1e/ijMRJ/HJqHr8Lu
s7+gnCyO+TcRT6li36AF6SSrucJRQ+j/FrrTtYFCmvAZBhBauV0MGyQKXcIpBtx0WBPFvQpgOVFb
KbfxXmrbRcZZwGMLgxFuNwcelirgqnjRjjH6/BZ/9M9jMBgnrs6yxz3cyTACvJmusTCIc+TSQVVE
LjM/nyc9np/U4bM6SNyizkk/mHWUWkBCF5jXjlWIIflEGMITawTxdvmC8jXo35hvlzvVfMK7kuh2
8BqYsTHaFGZwDiJwlLzc+vGeupRX64lxgayhHTgC0Wjsczdicxihl3y17MMaf+UaNEH0nHDQ+9Nt
plIlVbh2gX/YoJ313gPVVN/FDor/Bqql+AdSMoND/RD7wwbNWOHUOIX170UwwN3KvIQSL5VfAC7z
1y/oEtV39JxfcMQ6vfAWxTuCFXtcf2ksCVENbJN4w3pDs2Xj4uOPkbscHxuG97//j8btcsM0Yx95
fvc2iTiK2osLznokldoJn8tz9QaZGpKauglHmytRkg2ItRpON3qQ/4h9b5v3RT1pFLtB6vMOSAYn
TpgCvKscEfa4jdA+FYJ1NPZW3DkZ2EausBAkweE8h/9Wn3jOOd7CXWOLHgnlm3UG98f8q2OZSzx6
yxkF98/uWCtNwAHlc5LyC+J18yzdSh+T7MyTbvK92MGQYNn/GPiNyDBu7YHQtvTysHwmwclui21k
6ftoKLQOHxl7pzcBylU7dUJm88YxZY4mRnb4vGyTu9brTtrVHsq1eh09ie/xq0W+Ic/AMXul8b49
rrjU7Jp7TL4CO5uyb76w+nLYPNkzYFnIjnYz9uMCLdL28QH+1nf1lmXwEX2HX8Je2Tb7yIdExhV0
Bp8jdld1Z3wpQeXzs/wd7Yl7m0BAcKPwfjcml83JnQwfZmH+fn7Ypg1AB0+WKK8jN6d7M6WAS+jM
3noT0W7z+6bu6/qYNgFCC8GuMfa10UaxO5IFB1eTmMVvBpILe13Etekg0busfPNc78lRdmgaBAmw
gnJoqb7Ig6TgWVMhsUQozuqQ71XOLwFP1tzVwydUywQLScXG6C+GGdTjJQb6TeDWw6CNuLXkYmjq
Hv269AKHy7kHJmaNm70rBph3PAkXy7JnTPwKjxG95ON01ynkGtr9V3uK/dQ61xvDC7A0JlsPD2lb
d3jKX2Cm4jXhoZo9heMpam654RQ/jfDaYqU0/VHoJmXFOgiE0Yo7QpAFGF1GdJZ6XBaawhPe06U6
6g7PcrExv6O0I6pyCoTNw/jOTR6Oflu7D3hJ4fKq1rknMuG3Oa6AqSbjAsSphXCGbdXLSBwsf+TX
FrkT9kO0iQ2ET8zZxvCAe+zwpRLnxwKKdmw70ib3y1OKw8BGubG3cZ5QSEtGAZnDZvn33LniuTS5
tz7lSvOWcfxOAGNbClUW3omdJ0aetOvvjdO8oXSVnHpl/7uUoBTU9cDm8dKprvbS6E/g8aW2mxUq
SO9n2Q8h4xjbVG3clyQtGDoHHdoiv0FPpLLOcJGh4n6UzwhFO6e9LPWm9tW7ehfwy3b0+xgoJmXE
Z31inRtXAkq2Im6iWxAT2XQQZgP6g67YxYvEKH90YgxpR6zGdkAlWQsCjVbbnXApntkrHNSMCbsY
K360BUe/kJtKvSOPe7goMkgQhIsSayik8NMOFxsglSUn6dwXXsL0GCGcOmRfxkeouqZ6nAafyzf8
EST3H9eDvY+I2j7zVN5zwJlQV1uudn4SaDzgj2/rC6UL8KM4bmGRMv6DaKes99Jj+ffZe7ZLU5/1
DP+ewRNn76s6bjS8ishadPTDvBNhtXn18lRl52lfQR1Y79gDAX2+j8W7oD5hqVWU7hducgLkZcoi
2QsDMlYxe+B8/iB1tj+25/mtGj1MScXqZYA5mAU9Tn29K751yUZ4wBwg85IibavoB6W7zMJ7OH1C
F4RJzOaSp3bx9RBtKsLrA4SZEjy2sT6TSVOd8CzxDQuDH48CYw6i/kSBuuzJ1uSZ104Ajcau5xTA
ej1IXSbwzQFhEod/5lZv+UXIXhnq7ObGNsetdus4CcZzTg4E8wOeH+jpLo2ZtMF9oC2e9Xg31Zhs
v+apX7IbVE7pTgzdoH2xm0E1xLCqq24tMb9ivsdbKVfOvXSinOF8fNQ7Nrvxbt7Hye2AZFs3xW7J
CMg0yNAb5dVrHDHaEnyUbk3oYKgACbs/MaSNBvR27G3OWNlKC619hyudUezxwi5Sd+r/0ieM7LMX
sBAVm+jSxp9zNbfRoLwCfrslHjd1kGOab3mz8FR2VPJeZ+A+HJzWx29jnUqmYVbAOCYrXO2njl/S
bYnpha9Luzp9wslhLcI4R6DkO9X8HCGKi5+Ao0uLvvUpw4ViVY7m80uRRW5PQ4KqU4dFRY3I/9L8
GaVE9sYNWG5UgxhA67ss41xusnORBXPv5jGzZMYl+5h9UP02jXMrkimBG6MN87ZWbyMuv7Z1qwWH
ciS5cyrJmnPHb1XB76LfiGfN0xl+PakRZzlF7FTjEePNdzYbmCYgwegjOaYZHYvkdSWbmXpZeNN8
DBtia6PXdnnFpruI/4QEqdw5kkgXhpE3QZxf9xwS6JV6F4GFcBRRMLHXLfkz7PDhleOB88l+nFg3
5k5hhO2fIPZQvzbg4T51x+NSbMCvHLitx+g7+348fdXbyv6q/yib6fqz0Il9WoLz+FNDrKFPoylN
vhM2pvnATbga1DQ8ou/AAhDJzvSym+RQPKc1Bg/Y55ByYkffwiWFyXrBD8b6VtzhNOle+kPZZTgK
x5jx9Fr7tYD5LRuquW1vw5W9tHSb54Rnj4wHe2oDjBlXKTgt91ql8rE8FYdsxy9kPy7aZgUPgnb0
14MX1P2WCj7bDZ1etitPZb0ZX6Y//epbA9A+2IgKEMlpgBE81Y1XdF8TT2XthZVvyeAeJnZajBdc
dlcuKKgEf8OGRd0m5lPGPPccu814WA+S6cLa4pXo3IPmjW2seu4DFhy+iyfo8yZ71lN5YfGyInOf
WTl4AXv6xB5ky5RP4yZ2UB1PWwyN0/Upm++JV/8pOP9dqg/IfcWugZvkg0X9Fd+kZ5Y7rwLfbzg/
3D77Q25qcU+ei2djj0WwR3mnH37fD3Zt6Y/oLU+Wz7FXHSjya0IOT2F/KtNPJGAdTsxIxLGGIqPB
NdNjBYRAWbwOTPs3hYLKuqYf9OSGD4VK28h3ACbhhoV58WPUbv8se1Q6bJClb7JnAqtO51Vsd6JT
la6Ul5hbfir44QEX+Ce0yT+r49RpFVXZJshT4peNh4czTCo5YSDlSD8AR7hbUYsCVjPRz0MaFzid
pl8hxycw9Qt2fe2zaiL2P8RCB4omzXq9G4MfefLbNPo07YPiobk0P6tActGoVAiHmBB7SnZq9VNS
/MUw7cqLPyDY8kRzHDcrLSR9eGsSduSJrwJ+VSt6sKDePkeG3b+Mxzz25S3BLTbVrKqcq3Ajfupg
H/rZZH3deYC2YcDvAFkwcdiyekdetoObfbdPrWzXr1ocCD9hDVMDYixMaC/yLRQFNLxOCPLSuNGT
XvrX5kcLxqfxNd6H1/Zt5MCk6RztsYOQa8fPiCydS2tcyXOXKud72qUQ9Th1Ct+tZhd9YuaWTp65
HPYNusrv8O9wqSy8lbZSvQHmypLLSKKL7rISK/01gQL4ALV/qoeP8ZvzjJf5KgKNWujxea3/Yl6M
+pbNKvJU4W/dMVR1sq/88lrBAHvqnqlG+i+d47pyZHlPpjn/sqw2MC6AGR/UsaAD3X1G/0h0hj1q
7jLY4l3ZB9YLtfkeZyr6y8fi9mCY8ieByz43UsyO0XEecb33Z3lPaHO6PEEVkX2aCY7n8kItUHzJ
c/BqMA3jScWNbW3oKMLWfRpjHnCQFey4p22Q+7nbHeYs4LOQbQWeoWmLfmXpDuIC1uyhkcrIFdkU
xlsdeqg81kieK5hvbcCGsSfqULPbF+/m4zS1L9z1g8gAuN9nuF2VJ6ulEshvFQdBAwaXoiqr+W7j
SZw/VpdKHQehp7D0teXG/0BkLCg463+OSrgvFA1z0zfLeJ66vb7WoXpyHmxlU1eb1wyiNJTkwh2E
Pa8BU68Pwr/liaf+B2zEUoNp0w1bE3MYPLHA9ejxV3wEQ9BNSDQGG2vo8oO6FyPcQ2VW6K5gSH+C
01HC40Z3peKlWwKwrHdC6Gy50KuZ2VtIslHoPK6PK/9ZEbeNdrVemvKlAnHGzFv/7MktAGvguX9Q
rASD5NC9XQe2n6X2KMPYNU50Gmb5jeGFzVFlwtnE6DQ/sKPyMsDXdG0s5phdnfI38dtN6pPzkWiu
Nb7zw240lwQwQ+HpT2gMV0BX3hO+V9Bt2tNVOHIMVS6bqg7jhMEPRVTtydGmALUJ5OwIw7Ed/Gmz
XpAv3hFe2gaqGxrddO2iORFhh+Flm5ne7w5YHNhuL/Tq9aWgq9HT43Tjag1Xai22NXiwqR2vTx+b
HnVp+IlR9A+tC3UxWC4bZOKzLRkbOd3TWOzvOYq+z0S9UGLiiYdOpOuYP97Y3aaPQgqwakBQDY4y
MnQ61DONMqAGS4tMN5swUixpZtCYjcQpfUX0ON1I9RAcpQaawW8gC7a09vaUwBUJRMSnV3FkpT1D
qTDwEnkVGVNmnpCcOtMTjlzkpHFSsEIV9wavP4xvqgeptbGpq30WmXJ7XOCSPQF4NKA1FKDmJ9U9
Pj/8EfSfVoiSQgKzokYguzF7j+gVYXXgXg47aCOlpx7WlI2c8W9u+VRUme4AuavQTT0tBIOhLIEZ
gWxhAFW6j9oVD+/Vj2qXbj+EC5goW0aAkz+QEm+LG6QGw3iPgHP+qhyKiJ2ZSFQ4yuDXnQZcUYgp
GS1StqNJCj/n8aBcy1PmcbZ9ctnE9BpSZ9F/myA0mQvcJYi3yTY/k68s2rI18G6Kt+nGT2Jb0WjY
cVtYKFNPOeypV52mFtq7b1ZPyk2V9zIb3Fd8IbN7Wp/A7B2HUBqb8JBmJ6wm+GF5d2HXkrky9BYX
ZTNcincmydr81DjjO9lhX3x/jZcPD/UtixzrMu1ZyIDVMMGO5oEHHKTJ5PCpahBFjwvC3lVQYmUe
jfrajsDdwLfctFOLkRJeQO9aey3mgFEbw1D61+yV7wXYIUFNzTxZ87nv3I1BY7iEBZ7HxAK8ODHO
MRVf4/Hvxt6lQN9guUAnMXKZ2oAfZZXbCHBUuzKdITbK+qyEvw/YMTNSbAgthLM4k/6/2DuPHsmR
NE3/lUWflw0aSaM4zMUVne4eWmZciMiITGrSqMWvn4deNV2Fxqy6L5BIhGsKE594xUcJSz86Kujd
rDDmuZBvGks/x6xBRsA1NzrmjT9hAcPgSdbMgyWb1BrwCxAJRmVJ73fPfbCwHL5bgMzXe9SONHYC
hsoTgQnGbSbFiurI0XOsfDN/mILxTD2du4tUA6wurg3n25kv/CArGddDsaRMz7yK5k0r8SLdU03k
b1KuCk7x1hLPKeh4a0DHfVsxveNvNX1zUfvxBx/nd9Z0ZceF7kjPy4155rJyRpyXItxBcizbaeaR
QxL062mB8fICvGbt5zjDPXshV5zrZWkQmw8pklrLGgapDQfjuEAaKPaQFyvuIiXKD0Yn32lPD+x7
oXas9HfOOqfYWGevlP15wOFTWe/WcETykkHdmpWSnY+UWig23PU0SVGqdZRwzzhXskHMfokcuans
81xVBF40Chp43jPj6XgDbVEoqe46yEgYBWWgJLdeuOPoOUZuEasCQymUrHAofz3hI+DXH16x5Yy+
4gP4hKE66mDsKdvfIMkpqKENB+oklCrREFkHrYvq7DtjhYeUXA25fvcfv8wveF3AISDfRE3DQlCI
/ji6WhsF95iBOu45UM4VziiJLN86qYDLz8+z8ZdP83LisvJ5OuPrDUVpqN5z7qtPs3fgdBj0JsbZ
RyYRr/AWbsfoTzGt4fW0OVsDu/Nsm0MvxH50WI9xFUJiJVc7vo4z50McL4NgvUkK2OauBNmGCtHG
IgdFOHBt38AmuYQnko0oZ+8hSqLQsnX7HbYpH/zw8ESXAGJFcuB3OR3+Le0TX2hT5pG33B7qwhlZ
s2U9OfKOWSGtgClfmOdOBj1dAakjeIpq0g78GzeRL1snBqLHTAa562uadc/O2SL/cQ/cWCYIv8Eb
ue2cIadpbTijwfbrh8g4QvKol/1SPNTAJNf+ATBQot/dsE7lrfCOBYLe4WGiq+vtxDOGMBRPtIxi
whNjnh8PQT1jklPvZ+ceeYIcu1TnnvNBG4zcxjyikMJt4L3eshZQINMAy+PycNVW6CsVd8Idxiqw
zpfxl2yQONlwlTkK3sdtEO6J24B2MRF3s+pKoPf8wgdi/TJ6F/p1jA9u5Uq1Lvxa+PwSPXdMZNrk
lGpMdZqA3nlcZ5+z8rcPjHoobTQ2mBYZPEtkKpnW9/0jDdKo2a5zEaXG5xyI58Q13sc1YQsoHZ8W
m0sx+xCVEPI+9dLn6JjHMt4TOU79oYWnARe6EBANA9gPO5YTr38Yuh8pMLEW0lAeFNYNkDYEi13E
iY2bjq9fDtDaKj2gNe6ZexBjGXREedDlG/eYw4Sextxz2icecrorgkttwXAQl4fi6AybBo8wCOkt
ba71wkZnD4iOsSd5AuG4qOB6+dF7pYIDV4Yx6dYv1hT8cYVZS7XuCKaS65OhWdpss2Y7ImL8OgVg
3TgzSEHcEuYi10e2PhMOYj9TsLm3XqnhcTXaZV9lR2HgvwRm7cnBpUXbc8HKFierA7eOC0XXGg02
sDo5gE8uLCsQjxu5XxOpcg+biqvO57PyxDXF8IWp/MeEbDdwRA/U5L45P+4rwzJcbb7W+iSqHd7P
+iHknEicGIzJiQtLmschcf4rIMgBXLSN7T2iVuhsVWtuCj4ysU5N8bIsZ35+HQQDpcztwP2ctlTP
ZehbVDnJyhBBpIu1nzCEbSipbfoBMWuv3vqsnnCrqfeDBXpM7Hcmo3eOv0CpFo/reNWQDNgMbjDb
h7T8IHtgkJHgkgNbZG3V+IxxOaIU+hTua+1NB+N5nXaoFNnDeqVNroCJoAEtFfZMQguzBQoHuZvG
GJxLv4XMKfbrBbdXtp/ytvI1JndgLQfeRYcR9BSmqCAC8AR7ANJfP1NnA8nhuWehlUCjqBA9OHno
Mw3W+QPxFK0/Y4eGVX7f9Keqv/AEt7quz01NUrHzaJyDYbmFR1QwhG9AdqVU7rGUjBG3pV69wXDV
lvAfjjAV13FtPnAvKbTqNERpe+Lm21GoB/SCHjkzq28PAC6p5LIClZRJgXMV2GXC35zdE+uwYUDC
NknxMSwA34+FCJwxeuTDUVp+0WGOtmd5rqwTw5CzGCKfBFojUGeCNvuUpOSDdLdOAy/GGAYA+AHu
eoKyfupDpWCmgch0UzRrPrUvECssY9av+qQh8ug+FvhOcE0Jb7x3p3lQkA49BEYhzQcgy1HokQQp
N562a7k8y9mMbunsRfV5iM8zjkLD+9A9r10vSgnxPk6IEbYroZv5R8mpWzca5iJSWtYnZQSk8U1f
1UcGJreCIQvin5JUmfjzLTNQUusjyHKQadqW0QubkVttGe008Ub3zEss7WvMEQftg/aTx24c8FVR
/GxzCirgrrGTlzq7/Qml55ye2byeBe+skHvmob1TPaurX8bnGLA1IvnecY2kmfca2M8fVET4eafd
MfP4ZjpO7Ns52+m2MhiNNP3ndQFZ92y01I2AlQSA8pLssHFg2PTygWkJOD1sX2FYct/VcDL4qmXf
JYjZfzHg6YGE5gNTt0tY7HYMqDh9nDghwA7MCq3dLTWWuj46knBL0OfhhoGB6c+mPEbjUZsP6LfE
0U6hNkUjJt+r4QyVlEIOl1srH0IiLhaW62LEZFX3+Q/GDFOKI2MlWob1ZvMmBjOLESsHtyjSfT0P
uGmsPAWgFQTImcicZLJrPwGEsECx32ky4O29P5I3Ey9jXwZmrdhW4o5lDFIoOnyQn1m6Ix27YMbO
Gvuw91Es4yHXkOCM2aJP5Kj3dHCkR9l+bTJwW/lUEUHMATOOgyKbHZQcBBE3pfWqgSWTP9d4j68i
BMl8lpB8gTLuAhBOM6rDA6M/GqEFQ84+Uk/Lzc9HMAG0ZIjEOHvni0X+ntooyTr56rp9gzyh/Amy
CK7oCjPoWlB/AUgLislszogLkfJpS7PtNIFg6OQVwEktfJg8ncUDz2uqQrVdncwaKW9GLo9R/qdb
NEg75etZYGs03k59UxughLHzmezxdnHzFKZQ55xWGmFkIsuPuwVgkxGPImVbD5hAmCfRV+bJqxEQ
gJg8bkurCCCsfaQdNIqr3jGmpptQr7NAH2Ma3RqklsRuSjiw2XgKUW0+IQgWIZRmIChejiYGtTqL
+ORROGtsMZ6wn7pTia0dxMIdaUfrZbRHHHzC1oFYgYXhtrPM/RA/15ZLIhWh0H2VeHYW+d0U0SeW
w2xXJrsz+ip+7+xT4hrsa8tgtWFHGR2JkMwRT5NrVoerHPb146FtzweMNe+uTzWZCZHe1J/+VI/O
5uNE5eYqRY6Qfne6ypWP8GZ9t0e9xQBTmf3rPyNaAGJeH18ltHtDuVux6nw3lvpTt/sq3h2ZLRq4
FVvJONeEG/rjX29I7fTLnW3cOkpki6//NcOMCthfj69/DS3DryiLAImYir6HBMV4/TPX0RzcaJVK
/bJczloNslPLmnk34XsI+8lhjiTg/Xf4Xvx5tO6qT97UGSrW1z+vp/DHB9dPg+zklb+eVFkYDA05
WIe+w7ZxQEJef/n6X7remex6ONc/r09KVb95Op1EiL6AfAq9Jq9kp1Mr3+r637g+/Lfnri9cnzN6
9LJSG36+M16wKBSHcsCi01lqtR9TErk4Quktq18b3UBIo0YWuKO/gYzOuNMHKbcGhhnErD3yuHuZ
O5XfauplpDKzABaT7lrexkNiLKffba43ZH7hz0hmORFBfarQgsIyTtIYWcC0pZTQUmcAQDCU0V2p
AZQxrYXUbyXSxS01T4XWyuy0MJuQV0UYiWs39y5mO+O96tiQB13i5oiBnGnPpET5bTOtbEJUx3ft
4C5Hb3J/Fu1TIykIykaUzwg3aQnpup4UeAi5depLQ9EIoUhiNfbDbIj7Wp8r37QAvtZjiHcO4ckM
5tCXjV1tPAhapATU5ypUZuI83ScWW1o19I+wzzeKqpWLFvyNKhDuHgI9ETDh86behVNP19Al1/Lk
cMScnDqUsnBrg7hWTFzpaMaRpOt2TV8C2HMuOLM1ZOT199SjCdRGhEE21bZI0UxPtYxuPZsQ3ENn
S1ch3omUrFCjK7PkCl47AlxqQEJkHKiPYgBzUCOIkEKQYRRV8lrpXQCeHhtCGrQp+XPlOAl6eWCQ
KqrMLgVCe8xC2kT9x4BKBskrolWJ/Wp65A7lRLSpezaR1IRMOIy26QN+YA80cwDxbyIOHL9jsaKR
WMYIuvaV5ecVKiNUgKTI5HEyNTavnOAxLmnA9BSr7JB+1EJtB7WZEUxbGq2OwOUNim1Pxpp1QYVA
+51iGyCZwnJAHnl3k4cuaDNojq/H448K0dedpmWAAjX3gkCSvNXZu7C0PJVTtBDYA/ZUcfbDQZbG
1+VPL/XkJerZ4AoJ0VQl0ZuwyQzBMfeBZsznPh4mjMrK8uyZA0QJHdUFRyLiINbwXiCwGGG3fAMd
bKzG4dI2g3lTGuphGXsQUjR6oaAsZ+HId0SrgRIMmq96XCZTVD3QR86NKHoYy7vWtL23ZC0hyr03
mu65mMogTbBrRrRtk4WqOkutwQpYjkeUuD6Q3hUIg9VgVZi821pzHnqY9AAbZyQ48INeBxF5TuIM
VHOc73LVTFxGuG2pZX3XGuFcVJhoORCPaEOJsEniAGYo2jLo8fCLHfwRRpC06TIXIJVGyHtp/yNL
NLpAS5cdUsH+O1vfTuSMx7GB2Aft4xZ5VONkZsspqnKi/zn8lKYNnQMX23aIIn9+LmrnMFjCw8Wr
vsCn6c7wVs55KH6bcwuBRlE4Ywug1wAgCSU3KUWKmPyAyAvMo0LUJ3157GzIsxglGKcScAQ0v8Ad
HFBsxkySpFIMJXO7PcGQQtAqlN86ErB+Udk4e+XsBE37Mjblx2jnUNp64S9mfruOdJi6nr6XWm5c
nHj+6SKRhktnjK0clLcRikotWh/TpZ3lHVHaPo6JgtJsQ7UpPbAezTIm55R9xOuGZLe6M25HsuIV
tAgMxKlhwNbSCbSeeEsalX4wIudUYHsCyyecd1kf11tIw4HQtSUYzXJ+sOL4mCp5ZogUP/PQuHFL
wOtdNb0g3orYGDQ3e6SzNraUDePmh9Ui+O522nlJgGloK0FSTUt0MN32ZUaHOTB1E9OYiq1bgf6O
YuREevOXHMlvYFwhtYf1Hb7e8+1Ef3eMUhKhRC536Pe8YcjVUvlYkqBJTGLCikJUM3fkhJCwbJWB
N2uGKaiEDW4wpouMBGAozF2FlcBWr+2nGf7raY4svLFCJDdno8TNnUAGkcZLnyjzoa/T51Cg8spi
nAVG+mJHlX7bheriRYt5Nuhn2VmCdvc80NQBitU2mjiPzsc0e9/T3CdH1Pp/4xmDp4IZv6ApAeU0
qNwPDfPPi6eqmxCDPj+FdAx7QP/MV4iEHtLPclVz0ZVKLpmIX0t7IM+jkzHn4kZoC8umO4wHLcOM
RBTqlVG6VbWmbuyiIz0fcJnQPInMYavRBYzkk6U1+3yRKKNM6lc6hZe0NUzgtEWORgVhZzUm3SUn
280z2i61RRvIzYR97sPhuUuNNohg6NB4WEskcIejJkXlOKsPllP8bh0BP0B8hZDUIYGOY9CaSbaX
tvHWFdG4jy05+Sgl2ejfDEEtZ7Zay7APciQ9choLK7r8VQwmGI12ftCciKaYOSz7wi12HppzEB+9
7oIfBbEtS0tvDcZh1I3+YqjifhyXHxPeBg1iL+QVk3lc9OFiJSry8WxBp8Yenyyqhnepg92GqHDg
LpJN0a3K+Tb20Fk2A3HRTJjRRhgY05CTWmjNCV1dWsw2RYW6M/Jn6D934zxdtCHDAc/29s5SwIIg
oK8VHncSsuRq07eNU638xudsn6dyT/xufYY63GcG+2NpCUrljhskROjHIlrd1+P+os3eo4CGHJWN
R8vELQFwox/Wpkc1tC+eLVjaNaqKwibZWiL3K1mINiu3BypjU6dC6y2wdUqaWenIoBv3s3fIJpJD
MQA16WKQpih5gfyumTO66H3LwT9zSYcbWI9TVv6GuL9BIFp+quW9blZN4SRE9nzg/G0YL8viJZge
3bmyANvQ/5itCTDrjCOKcZ6X9Iwe7oRt7ITySvwdSZvAHJfY11h7HCV49Mxr60OYDt/JbIVPHp0l
vcJcy0L44iaKhq+odUJfC0ypjrWidWt0E2WApcLtkZA+E8U5bgoLtbr2S3SYvhqEGzUqm37jLu8J
AkXcH/K+eWYafzhtu7eiBV8rMdBuFqtd5ZLdiulmNpP40itaqG5qHkaBUtnokOSQhneVJOHNYoyD
qyqGKun8aBIvGI3+BxvOo+0aWJWvihLKH5mnexWG8qK8/DyJBTXjcq0x6dXT5CVVkIKDw8CIkzQg
+CJUt3qI0h5sTfjPdr1v6otMjOUOw776BmECyvq4tuCsgvbwgBX8pO5M0dkXTNDOcoKIk8WIRI3p
ErI2ZT/dKkwvTdiDDkoz37YlJddJovAw6tVxdHZI4JAjybOYkBByZoGxQ3a39KN9I/LmFdo6+6QL
ejOFkG4YLDnTTHEP6+X7zOZWIhQBqslALnSO6XPqo9rZ4oGKWZcXaMp39SqTX96UVptSAe+o1dmr
wmLUntJhqF9bYIsHRX8ddYdHBI0oX1iKW5YT0A06XfpalJSGG6uEvFehEN6TDksIdzC6gqQ3jMDy
vPu2Ro6xR153Db6pnDnt8ExqqvwWGjZwYB4Wbo7oUiY/0H9HbNNqziMkY4qW4qOx6juszT0QUEuH
t1hDyjDvSR65uNK2VkwuIalWHEp7mg9W10j42IQRGitT3je7saIOEqbWR0XsuzcL/VfRlPTs9RGX
RRykz0l9dDwmKVZiLGMmAzykXZuPvQjCoXC3ZlXAd2OZLEeYFvjSUglvn00ds5F6oLJbGdWxSlYa
AoDPUkhxnsLlVtcHcTQQhziST5vjskYFQNezSD9M1gKcEUAYCfVJZE320Cde6sc9zfVspUVWFSYW
iz2bFx33ZFEMNlWzJMQfbArsEfqR6/QkfaghnPJ8iNmvMmpSWIFbYjEJT3DAzGeo33P06soBvGmG
GFNaiffoPXeg4KcE9TvbWTKEbSmn1ONq5WLo4e3sZCtfgPZJKPMXXacuYltC3CsXMqxFaLOxomLZ
T60LU95EC8JyogMwwNRX4VIecX0+w2P8Vc9OcvKW6ioT+dHbKli0sqXkkI+HpRKnsAG57TlteWoo
o5URJ6u70V1ncnPbhfVZX0gMpU692tWBkc1gMzAplYeqbN81LZnZegfsrVTaBM0MHJ0sgpITHidZ
t3SnBf5Li6SoMUQ3rp7eGdaoPZPuYtOpfSFxX2+t9jzYCRUbl15jrz1WpROEJYkCssM5mzXbd97R
RS+dW5IhvPnMrzGLbXDNCdYZVlHSdljAb3XvQzi9UnaQpE8uq5xsj5XT1BAoPHUJe3OkIZEHGcn9
yVENa0uNXRGdfkTGQj+rcQ3Mc24nlGZfW707ulGuWag+nObWBDgZ0TPsCZ3LHGSoMGGfiLEIcEM3
761xCAbKI0MUJjfxjEOs5dX1LeOT5TQ1l12KbcSeOI1w29a+DZgFZ1ck71PCtqrHzEZGCxOaEBb6
0ISAJOLsLbDXVrCMznZkb1Rkubyh+VGZo7nv5uZDH2VDUzFhiipF6W95F4n+Eqe0CpeBtrzrjSHw
f1r9CN4uNKjrjzipxd6c0Ma1wZq3Cvh/XNP9iGNcUaoiu50S80lzxsHXvdmh74EX488xAn49xwqo
hoZpSmc2+b6JH/Jlfl2QqESzmAJwXxW3+Ji9LHF51PIoesrlWzsMX1OKrxiCPPpGUebYcbhqY1C7
NVr91E4F7BAQJKKawCu4p8HNbuLmYgr9o1mQZChM7+ygNrDxpO2CvR0eW68YHjJ9/GWO0EhcCStk
wGVw0zpZ9iST/N0eX1VVye/FeiqT7KGYmjroy4U2UDqtTWc6Qa1HuTWzbiY2pH1rd7+H2huOnUcv
D92agZ1+8XwUlHAFFyAa0W/51BY6C8Ie98MM90wDw7cX2RsL1nDA6AmkJMY+Z1x0v5Iq/1ZOVFPV
re8bEfaXEizlwK7qLO73as69t1dpkKRbXj97F/MVvUdDsVjN1xy98mszBAewb/LEuBfNcHSygpxm
7A7oXBvbXkyXYYjMwIhMAv74BjPjgVqCQ+tCLccJdQ10iWdoBz3CEYkdFMZac1mJiWNDEWPGOsZr
MKKOx4VgylD4guM00dXM3bi23kvP+2UWWnVI+/ZnaXPHjQQzonmx78xcUJFOnUOLh3LmkNspFyqN
hQJv35c1FH0A45OFEogHb4u7zvSx4l07OWA9MkQspyHGh4XpudGyObwdPPWd0KbsuuK3DMcIhDwc
1AYAMytN6OmfWgGcSET4Fc05feSEZhyKpHRpmp+lgAUVuoe5RcITk2+WV4tULhzit75t36dhwcVS
3nsFTOOs15DyL4cS7CKiSppGxLxaDnl8h5a3D13WxId4bPvNVb3s/wu9/Z+F3lzjfyv0Vn5jM//5
bzpv62f+S+fN+qfjWaZ0DM+jAm676Mb9KfXmuv/UPR3fOuzEpPzjpf+SehP/dKSHADvVEGHZlmv9
43+0SBehAmc6/3R4wUM8znM9Qzru/4vUGxEkX6WqfI6qMvj+j39IC/E34fJ1njQN4lODA1Rfn49J
GbX/8Q/xP3ujjZMlRvl/xvzR6v3cxhJKS5PiLpzjDGFKfZsTQNwisZlgJkLN2JppQMyCdqiVIp0/
WT65zQgMIIk2Wkdc3o+5X1D9IsH97NoCXaTM+Int/byzSoHZFlYXQ5Z81k4cUwGKQU+ymZyriuJi
XvTgSQuQTKMNroD5iSMlTdKa5TjopveuRzxFh0enehP30DE6Ja7R7LICmVDKq/0GV7qLl5dMg3m4
DKitwhsBxZe7+o1EPI++KsDFuk5/zkaHNp0FlLqdwg2KGBQvuv5Ra0JoKoiiOgnBUVgAsetn5r9p
utvQ6Geg+8gQSeej0qb4MBeg7VWTn6lHbXgLHLxo9LUIGGOPJcmNaPdNU0GCsMpvacsfaY4cbAE7
I1vU74EauDjQZsnPfUW1iHnv7YyY8llaIKesoaxqa7RNw8jiEk+0bQdBEQeeQU6BbR/KVf1UFYE+
fMa99wtrXhhvzqXIgXyW4k6PcsOvWR0Wa6xfJVLsSmVHLBNi9Aum7tZK+0vTDzBik/i+aCxAMpX1
M7Li7i5eTdOdzK4xFNaftKciFkRjLYpUZqEAVZX9yY3FnhKId+uFk/5Q97/T7s4zjOhtRB1kV4xw
ZEzH+OotxzmNdr+lC8Wy6SXLrYWeAk7Sj3NCd28uLPuuzh8yNJqcQaSAbzCFbxdYaC06KkHRaY+a
ieN0XWXfdk33fFhARniSzn+qjZGfOMhFD5B9YiEW0BMkqClySDvhmA+ohoPpt0FrIB/yFVZefkpX
4fKSxVmMI0JLDrYqiau9JMijeGVjPsT4M3HrCjRD5qgkluOgS5ri7Ws1VXZgwFGh3iB2ZjW2QehQ
UjJsdRFTs/fakJq+WfebCcyNIefxPKMDfktpzcNBae4hUNpPY1apN7bHGX6Zm0f9TuWVRfqEGsYQ
WQuAqrzbLTFIHwJxiq0zgNl+PHZa8pqp6qldVEkVHmqq0bYHLXdgMumo4NnebGwFZiUHdkBdWkCf
Ta1HzMKC0hAvt7b8cEZreu7BxHkhu+cSGXOQasT6vabvZkPzWzZ5ZPXqO4cS73Yq4VT3Ba1vw3Eu
osoOSMXg81Tk427Ui/iS6O1nstjsUTP0rTFF0ab/MFLS/hlcByZzJOSdetRcPF7y+sHBcesWZ+ge
xgnav3LQcelyfmVRkgZjMeyQ3TZ8Ya2S1l30UwPMn7Vz7HtL8YV+3W1sarNfTs3R4H4Dh4xZadD7
MSU5mU4LoARvmilkDgQtWFOkuK3PFvX2cabq3Nv3+D1D9bUqifAfUv0j9g4dnVpEKt/TuT6nvQsb
DlxQ7y5fZe5aKGDYNxE+uDtckUFiRt1DL/tfmR55W83oQIQkMzpO2gQBlQy7o32CKbf1WN8go3yx
OjQJhrJHV8nELI96lNHeRgKRsWi+7eohIu6nR1AgIOCEIKQqxO4ctWYPMnL3lOWRwk1vMDCIcQRU
q0lGfxI6TGCFtQJAIMz1+vEiGB3BVE5HQO1QoiIEatMSdYrSmbeDS/CPWPGEaCTOoiztiWdq2Czh
3i3MR105PyRyYrTeivOoveGymCBUkb1pFtUjwpMBG8wZDHqGZqJXRyx/6FxmcDe9iUaT3pWsETac
M917j8dJ7ksB020xBtcnRP2MauN2SGICzKxCNxMr6HaQ2i7OkLoYk1+iqsYHz0M23Vrc5wKN8oOl
de5TBfQ+oqXlm1V0j8nC45RAGotsBLlEgz2zxzqOWVUNRD0lNqOg4rm/I5GAJzL6F9WtpZ/kl9tN
nW8XNElGWe9TbZJ+avXvSwH8ebHfqa7fVHr+SBHqsdPrb8tFjz8Ziu7gjC4+XGx5ePV2mITd4Rp2
cIVOG11NxPiaGoBNTrDzez9adDoItEOUfovrs7rrhfOC785y44p2BtUHWMOsf5S6RUVdaBcz87RD
Vi2fU50qfxHxL3OpJsyPfpMpIb3hBSW2vQAgzGBWYl+mon9wzBzG4XJnhunyiEo7hJUs3PdTb3AV
0vnYLIhj1m2CDMAo71JvlhssyYA95jC7lwbRw5byCnL+GCQ6TxGSnYam63c2ktPmJCkX5Zh9aL2G
z46+1JfWXT4xUMNyWmWvtqOPt56SqP1RAZVqUo/FRKicubDfLFYDOl00XCKJO0f5MBoxsPOWWLen
Sr0pGy1HZEn9Ul6pX5rMYPVPjJBMCZ53YzenGaaAWxjpDb1wNEZco/dlT90hRxMnRV/uYEtzRpPZ
q86mPv5cTHpgaa29mnaz7y3v50DZd9/VrvQdTOMPGNPDGqjKe03aq0cT7W9v+c6G/icekBbgdnjL
NdrSZxalUxqZ7ONFfC5d+TSneDFpGJLvLDpa234RKK909bOO7DnMQxvlEhOhOgGuZsKDe2eUy3Ot
VgZsl9+rgr1Qm9u1lYp5XiSeY+WBV5lZzjo1pTfNqmFna3YwNQVolBSzR5W1FvVURIUm8duYGuW7
yr5xOv0YUVbdzTRakfVUm6xgg66P3iLmY2ZGFB+VTfRl6o6fEiZuojiD6N659JtxuBLze9ugtNnZ
6EEmUXYj6aUWxE9nEv57LBGguy2DddshvRY4g/EZ1nSqbKd3bqJBjzdWqwlfOuDgdKv7FpGcLjWt
iJ3MC9BVnEn6XNWewtil+Z5ohB4qUb3YVv3RKZPmXMs2ElmmDTX9NFdd/pR0DZxB69EVtAiVVryR
qVsgkNHAm3PIP0NpUSWjN52pSdsb2vIzadEqFGl521QSXK+EtyIS69XohEE3BRJ7fhi85lXd66Hm
V24BhAnpsx1KHNbB7RDDSYd830doFejV8hWPNH4MIj14sT1wPkilysFWL1flaVRZ7asZjlCxiB+4
bLYEcQ0LWxaBbsohVczUeb1khroS1tsQCDcW1BTRNQVHZtDR2YS9WkGsYovog0Em49bG5HTqdcR7
NGKQaklfXbNG+aO4iTXvKck6atZJN1AgnfdWPaJR056L1F1O3by6gi5AbCaSSo8SBAv9hBwbOJjx
4ObuYRD4QJVaahwaWtwwHogCHWRSOkA7QRfexFWhbjNLpxiCeNVMlL+RBSi21EKc+RzGsvYnTQeA
UT4ZDkiXqXRh25oNGBFndcX2DB2xUaVWVi/s1UITmMPnDXCsPnxOrPg5wVsMq5lmoCebAdhx0W3f
dxUEVnym+pO9/icruzsdAI38+fj6JDG2CLLm0Rw9FNQay1XQJFlM+WwK1JTz1aqE1pq0JuBrI3bR
15fLBB9o2et3dW/hvZ3E9en613/38L97bhoMh94OGLnrZ/MmbwAC22r7v/yW6/vCWsCzt6c+ByGu
Uedaf/36n8wKNBP/etwRw+9iF5vOv73ytz+v77x+Z2Sby6Z2G9qm//o2DXFOzCQqg3IUwdQf3/t/
e5YiQr1FKmg+TIGPubYRFvnXVfrjDK5flWG1uilMzfvjh6/PVU0JIsvJXDBiSLF5tLPqrjKPV9E1
pzEh1F1fqNYRcP2rzanhg7ea//YCUI0Ftx1GWW4hYiy6bi2cLwyp2MtSbrMxVafrf2Faoj2WIbOd
c9PXpe5v/12f88wpppOVGZuiTBe/6/Ojscq49VpdIkECpamLaQq1jpHTgC3rGCfV/MVYb2hcMEI7
zO5OXjEVJ31Vebv+9W/PWZYL2Wjo/dkhbjkbtSx9JK1P1pwTAUrMiLohYsCvc8eQqwac3pD9xiXk
8Bjm9pAkkICraDW053f++m9efxFv1L8/V9nU3oGfUY4vypNWDeUpWgYNCm92SVyzPP31/DBM3mGu
DBjFYXHqHUXGTXVre/0QluWPsSjhIEoLLdsIazO8P9avMx102YyhOV4PWK3X+vrXvz005rk/LNaZ
EX25wv7WI8hbrDqvGK6/gFt/gbtilNE3bgy63m7n+tSw2Z2uGLTrwz+eY9zBGdj4WXA/H5bTPVIU
92nDQAMGah3edG/j53Q+2vix2Y+H7FJunJu36VRuomA+1Lt2B18HqVXnOPbbVB7ul9PbePBpzmxs
etV7BV4Nr8RwD6kufPKH7FRccnfrh0/NXj4gaHi4ICm8RVNhSzfJX07tDiDd/sf6YxcWZ6RH7rNm
95a628sqLPVWOrs3VzvYd/MXT/Q7fhCdgSdJmaP6FqibZE9MbL+4vIVPXU75AMWsHn2kLaJ8AVHw
A8cGFZAf9/luxvZvquXwgMVp2Y47ADzjjn5U1eyU91QsqEtzLShZcnbje1LfWOUdlwXsYbvcYw7C
5ZlRD1iWwJPvOXE0Xf+70hthVwL6N051i7IuVncHXcMXDX39vYdly3Jv0z/4T/bOq7lxbO3Of8Xl
exwjB5ftC5IgmIOoyBuUWi0h54xf72frfN+ZnpnjmbKvXTXVI3VLIgVs7PC+az0LcNJM+JfJJufE
a/vHtCWLi536cBnW3BIFXywN7/iQJhuEpv0X7DhqFhZswHAp47EeoHd6yaGzqYQvQK3VE92BBV5s
FgUEbPxaM/0Rbdk5Cztw+YBPHX1dipTU5RhSIVi0maufQ8Szw542ZFbAx0GpsjSdo82B+YNOnopg
YuA4vFHuIkexY6ZalgNesFWd3IYWegE072YXpQS1ntj8ixcbTwqdLSJNX2d9zfyRkEeiwT1xJXMV
bc0A49RCS1fyeWZdO9LGdiKMkGw3umU+uSbSEerV9Ovsm32utrZ9Tv0LK5bL//SXwlU95jv1KqhG
dOrS1dx6yfNEfMizdsacVC7BMtLdeMiPqrLsj+GORLEFhKsF/m7ITygA7R8yICdU7jSMvPCHfCFx
kgvWf1bhMr9zdbLp2X9gVlw4Khb0986d1+Fjv4qS5fRj0zzKa3dkZj3AgqiPrSiOf5YFpoxtttQA
/aQ/8uwYD6gdkmeUcjVyhqQ6yg/dAkDbSl44Xz5QwJXB/ZqXp/IYYuI+5U9peZC2X6TGoO5767cj
gAx1Y0EHIvkO87MPQGhkRPchwi+/dTNNQ1S7MNKd9jV+kSgMBOEQvzMEOkNay9aWfs0qdrsblEZY
1cv6WYm3dutl2rLE50pP+tksr44Qs5aPSuYF1bXJ3/j2tl5AJ+R66GeA26DUuesKZ2xgf4jpUsDo
Z8Yjt6xbvsw7+cPjH7tXaiV3Jd5Aj+bwnsIsdxlI6bzJvxyMPcifH5QS8N6Z14ZublMU/OL2E0rO
Q8hXUkLUyyODKwhXoSVeku7obN/y+Rg+88vxI3kgQm6s1Ty0ICmglcD61LDPQM0EKUlTul8Ie6/B
UQVp8V6XUMfcJvVLwjPedu+M5KbeqsrKkQ5hcGRQpiDy6UoReUnOOd7aMt/bzS79vkqCqGI/VeWj
U3502k9EUDhzAHlvi3or40mjsFWv+ZFRfJDqHzBYdX6AYd+AsWTqoWdz34OnzRVPGaaN0r1r/qXX
2AJi+a2uyQTkYbxX+Zsso40rLmp5tG+zsqsQ+UvckYGIWJ5vJUeNHm97zuJQN/kRYfHzBSl48YzM
IajZiK149qgFGouaZzJZ2wvue6ctQV9+2MpigsBMTOrFudtn7rAKTrJjtn0nku3cLk5R+GB40wdP
MAhopiceE6aFod7QQ7U2mXMmzfldu2KdwESCKBJs5Zwxe/IRt8Py+l3virmbOfaNocRreMqu+2Be
JdWa+8w3zbv8y+ATl7dyyJ+pM030+5bI6flNA+ed1C71Jn3WFOruPCoNCtkPeV26ODfrjZ6wJz/R
pL+ZZ5xp31NT1HkaBYPM1XYMQt7JuJteQa+cuAbU3ahieOSKdcqKoGb/PK0HdRE8MnNGB24ckE6u
ltU98RZ0vtiwlr2LnujVHtfTOp14cWYfptKRZ61D8MGy6G+UneKJlUMPVtACl8C9Mzd/ZrKkxSMG
KlW+mGYvv4NF8uDBJL+BlZRRLz3prZd/SfeCxV1a9ztuFmUc9WySbR242RYeIt+fxfc3/SYdP9GR
yB9cum7Fu5iI62NDhsibHx+/UElh2jWiLQJknmD+lan6++W1zJOsZXGwyuW7dScTYSE9WVfcDa9Y
Pu/WleWP+2h5XKDwffjgAw+tEaFR4RIHAIINeoOswyzsMjdarIQ6XpyFspOe+pA7xdjQ8kupMiKR
UAG8WM/XmTvK0OK9wjpaZgcO9gyHGkDbuMNH4LGVTLbiV17KH++MPJYLa4lieVcdWL/sM3fJufLU
z6zEzXpegk6/Zvw81gPvxbpzDDuQhQR5CSjfiklB8+SzdJSelB03if9e4udx+cFFMG/Ci0pKCAsJ
V5wP+f35tRj8LKH9Tjynxr50EcvnC+XK8mKYK6N4Tp/VG7exOLA8+zfrCIUE2SVzlOeQJipmJuvI
6mdcecrw6AcwXcN8r3L/liRrStOGV5w9ljL8s1hGvcFhzDBYOJPynUyV1FnXzKLN6xvfzB4lY0g7
2Z6pMtjm8yY6cOOZfNJnpkFlx5NHv+TAb8Yc8MribhwRtS60O78NcgfWUK4s9DqXZBZeyrq/1c0h
YkG98wcVzwmbyyp4ZNhn2ylwEd1KDOjS5b5gpiYf4j039g3r5JYscWyiYrDS8+ENWB5XOKtXGvwm
8V2jGKTkUTDM0i/eFos/L8FRfN509ab0L80Hj7VvedwVaPYs2RMKLLxmzKtH3GHRll2UdOA7J8if
9k2MUt1NFU9loB80GbQb+ujTyGaBBOFL+kUt3ma3FzxYMCDp44436gchhdfuScgAmVOrOyG2C8MY
LlyC4hBd4gkymNehF4eBi0ktJ0RhK2r6jPoWWyh5gbhERBQiHd/uKD0gbYWVyiU2QFc5zYHiR0+t
JGwavq7u1npv7tMw2syYALNta61pagHGLptLjRHHfCxpH6QqpmBlaRzf7RuH9AXyZ6aGUUxyKmib
5TCeAuvpMlWvOaxiCOV3QZ6UqQYsA8BbiQRQAy5z224tfz6Ii6/k31u0dTTcXtKMyuKabVPpsqza
hBHeVOVgZmemKIuyxPAx7oBjO5EoApRAreM3ltOBHzNE+Dpj4VI9kDji+uvCOZbFs3EkuwW0SkpD
RPF8f53nJ2d09V4MA7s4llAoeKWnoFFAuYOrWE/ThZ25PEB9OIYMV3bEOrhDGawPkz87V+7PQ3Ak
REhDkpd92pz1n1laraeYEyUDOHA1nlMwd+eKPY0YYIeKeYS9/gdjVoidFnxuZZvRWQ0XVJ/NWz8t
wTS3xkKRvdRYE3PSbeUtdmgm824T62if1qyBqNxD+9Ty6XW0T4q8TIZF76xMzfU8j0mOMDTpqQa+
o7vFK/MVI2DEI0ZNe1x3zjFjOxSsovKoRyugv16BppFZgGkFGSQFMFJyTGzhYrcyLmVssJ4mu5L8
OPR73jAnDsaWF+Ks4LzD8iqAzmq5sB+RPVN3ZJPOitF0G+UEzZ69Qco+hY3wwAK11I7jhNNvlR2a
j7H5AjxsSle6e0jw0IsbO/VRuVcrHkrL86HYkX5T71EE2GyNmZBxXmI68amyp/J4qahIY+fZWD8c
Ip8aPXyrVIBe7wF4aI4ykXNLY7Cxz4nHNwYcUYkKeJjrPZfC3mZ3SICjtdMNEl/dsFuE7RLIb4rO
/RxdySVcjq7B4Nqwsa1dBmBbpxyeDjIbEu3YvJGYy7hmIWXX2j6YG1oWKR5FTPuL8oRj/4NHrohd
HuIYsbvMzxZkCp5H2gxs5BycilsqXyOYGupNE/V4UBNUhz7aL5Ypa+/kLvYjiSCmBTc31L02ORbx
KpA2qbLMjiTMQsZC2HyVo+WcwTRfVDs6LXRPwrVMAZGtSyYtSW6Qe/RLLkru2jVpiQ2Ua80tUKBu
gLY41jRqT7Z2kd8qSQwhYnm5m3330yaQ+VJJsBTWGcR2/iK8gBbKu+eBTreB1f0VSxy+vFE7ShW4
+N3Eyfu5GBbGacrX2GZ1Zn6Qz+PraGCtbpeks3d4XD/RQS6mt85YKqUX42fjX+geEXSRr2Wo3t21
Dc+ISWio86vgfirzTcDu2VxZhWvKa0RSjw/OslmHp++NicqpDVwYFHkEOw+O4WWfwdN0YcFzUEJF
e12GYv9YIOlJgk2PcY1VN0Np3OWHWGMb4sE6+xlQpH/ogD7vc5ZBMHfQwR2IzY/+hkM3Xvsu1IpV
YaY7Obagj7UDzZ6r8dBQGNZXMd7olicJNFhT3S3mn+pOtBP3mpNTCMOQPezCqZfGg39FjaX9RI2W
Pft3XWLKIP4BnMoNqV2+MB6cLliUP9Dq9/m2rLyBZiSAygU53Uxjyt0/OA9tpZBEbCcMy34TY0rX
7txmvd9Gnq0e/Jb5Zdwx/zAUAMizVZXIN9lU1sFoTzWN9no/9dfIuATD45y+6r1bhJMXhm8iUpSK
7gIKTKZX2LQQHRwU0Dbn9GMmCvyavw33KuUoL8jHzJJ7/Ker6DCtgLI4u+bAqgyAuW8X9Q/+H57T
s/rUXmjEYGwGV0Ex2uzPkGqRPfj6CibXyHwRu9IxI6eydcmgVxAevDNjEJMXEzAECYgSbYMm2QUI
dIAs4E07oeRD8+7fSYk8GIeQ2Q1UeaAwE6I0ZHvwbnvHYDM/gsjBMuWEObF8N/KC8fgE5h31Ag5z
CDQ79I/slTnvLefwHRvSRaZAuCq3+rK4O2tlzZzJYu5Wz4G9so/mE0UWV6U0LB91gxPGDtIweCqA
Kfjy6LRTuBMJuGs0riXnq024VtijQDORFnWKM0CAvfcBG3rnLO33U7aljWFegz1s6Ce121QwqTz8
UAaFuTOzqf6WHMc97A1tA+xH22BDfyDCAkpuyHSGy2dBLs5ZWVHxZlZI+LLxUOT0Ot/h+5KVkC/r
13wLp4Sw07fKk0X8gie0c7vS0w/dFi1hdbn5J8AWB+ssUVJYWOfCLfbytBhv6I0lN2QXqh6yr5Hj
HcDt1fgYuZgDMSXMr+ZbcO+ekObJ4Q7mMR7xDbPPkZsFJg2YHgzuStD+yhflARZ/AfvsVKj7wnZr
8G1kuIAkhJcGmAphfbSmtTVImxohcMBmyyuOMFbEnIjtnDn/VELw3Vpu8xq/MItCvCNq0cNf0Gpb
wlzjel+AIbYEvLyr7mX0aEYrnmLlodIvUylyFGZ9aytf7LrsesMeQa7xbGFQ5/BP/h3VUHnxxtGJ
5Y8dgtSLQ0xWIPqooTPQEhb/L4AZSmyKVvHBdrHEuAHImy2Um4Q5cx+Oi5S6Cu8l2GbA5G0scfB2
lt1heLWQILCntV+yA6h7w8aiPXn1CxqFAp5dihCcRIBS2tPM4lRFS4dWm40wCGProrvq9mo6qph6
acwgOTUXMnSIdpt3G3UUDvpB4WmNn9huckKfXhNc8JPLVr90LYcUiiulfnmbizM7ShI34kUANUpr
qhnScVq/MwpImGfbm3m0bab4DiQpXeKHOoWb4SetP05N8Pos+iaL4CntOXtaUNbIekBisYieOws8
yUY/FjDdxOwdPAHyY75ak2T7Fb10pPEtCsrvK+XDoHqycshaRiuIvBVk8CGZ7sC6wG1oKCaYx4E0
8+tARb0GsL8XzHGoC9hxHJQKVD2kmIXaHCgHqJRRQrdapFvaTOiDKB+gAGKHwCyPogOGZ/xa3kAr
NR70bWNjb9nk3+YKUBe0DOFLIRz9vbjCUcQUbyZ7gRibV84pPIMfU0hDfrFZqwbUqhglF/7POFfc
ZJvZ3aHRDG3JZcwhye2iNxSJVIo0cXoJn3vF6/CkQzJ+wGQEuWNyqrfymZLqRxtf2WlJXqZfunZF
dLVT7JSGkjB0iGLeMHUkO6df+KDi+u1wUl5s+HYLAhc43kPx44L2t/bFfAuZRWmJg1nHTQtEadwE
8SXpUK8Btufk/skV4BT4lZ3U4tOA49bqB+1hZD/xZAEY74/Ju8q5l7wLhggqXsjgGbnILk2Cgvby
S/mj/FF8OEdjV3Oyp65xRi6AWkCrbikPdAfWcjG6bFU+YwwjAJGjCxDBPaMj2iD9tj3jPJbXgPrC
rt3Jypd/aAncKF9KV+zKzv5jrhGaDKRbYACVERm9/1k1EIKIGoY2Pjym4DjVJztqF5/tghCYeROA
wM0sV7VcySXwgyO6uC0cGb3+BwnfIOg48WibkKbbfty0mxEtwlJcR5Iz4O6zvT06J4BuwF2LU2K9
gjCy1/DqUJguEG/cHpxTcKdfRYwzU4t8o8b2/E4DyBSz7XP4whYK/TA4uSWpGhVhH9hqwfFBgWPa
7wHP4jKlLn7WmMmThUPxk1wAlXM8VCrjZfypUvi9aw/Fk78FK2a9RLvxkZH4WcWXHhVuFT/rwc56
eNQlfrePakk+ycISOHcICdIp2WEaZEVmKPgXoNwAJT2CpGEX3onFgQOahBuI0qr8CsxvSUYr7lHw
1eq1HfxNMmxb59EqpEMrBZdANICC7+Sf7w+H7zygemIPKQOIDoZCg4MGrH8QfZ+pkywEXj2tj4EO
0PffOVW0L9HxeIloYYXTnNMaFaoutaYkGc8DQO9//UsmPvrtUz3A/xrLj62cw4oR3bnv7//+4/tL
Wx1bBbO+EaK2rJgHfv/9iVor22DYRTL4gVakQX3/EYhPv//OL0WmVWgb7w6aIZdE9kz4iX/70j98
5/c/GCLX6bcvKWrQu2nS3AzDRvxXhy6N2g2GxIo0P/4IvnOzvj80aNgr7veH9ncslYX5GOobyNR/
fXn/r7f52985gQjY+u3z76/J0hrM9xSs//D3v336z4/CLIQhIX7qb/+S6CGJ5A1L02//QBA8L/L9
eTGwL1PK0ll9f8svL//9a6MIBSAnIsISssJslWc6K53eRRlF8UvUcEW0WF9iIa+JWY37amMYVrim
sy97qkZSa0bPK4qpXc3ao/IdWjbcGkBenQgzSzR9K+HiWaHpXtRQXNuWpd0kAS0KJLy7LXFTJKNZ
rTfl6ChbmTKaBJang3Kv1cNSo2XhSNDCQxG0NklkbaLlzXGIgXaKYtvrM0WhYtzr6x7DkFwjK0h8
y9loBjLZMHlJRbCb2eADJOltIPGt/Nb6JD3wFn180hxFeBniG67JfeazPZMJjiM/LlbAaDpAwNlb
AuCOs9cgYJ9ClWPg8GbYzlZqgO0UsDXDIQVqX5MDR14dxpC1rgDG00iym9/Jud5ZHaADI5Z2elY/
lZH0LpN/lxugxoMfQ09gsJZzbmbCIS1v/o7NS/CHSQVReiaZelaH7t2cKeqQtjeK2L2R/D2kZphP
6hIYTYI6khMA3VdWEah4QYBYr9Qp6OB0l45hehpI+JvaEcteqf5ESXKUA4t0TiSsKqmAY/KhKLtg
SD9yERmIm4lNgIgRzLqvMLd/0EbO951M0GAhIgdDkT0obWZy5ShCcZxuVWS6bf5ikVaotApMjWmH
mGSbZfRZZv9AevADfvvLhAU7IvUQQgqBhHSEaqjXpCJmJBLVg8lejOner1E16upT53i9/WiKUMUC
x1hnkHhk2vuAmifZi1ymHw2iP4VMRkWNf+jsttLRGRezAoBZXw4lVY+Ma6aR6ljGHdh6Yh7HWWe3
xxoPiFHEQE7kQbYiGFKqiYgMZwJSWlJbJxEf6YggyXK8ViJYchYJkyRNAn15zcqaOqjTUU0ljdIi
lVIJ8MOFnbQfyKsc9SLH+W95o4iyNADN22RbzjobS2xjE56N+GeRLXXVkldBNjyVNqvr1BqCntOM
2z4h5gg9EExAEPhSTZifnJanqJHf5hKSXKXa0qrXOE9m6vPYKcW2yeY7XkWmFFVBK9OQ9GuBXEcb
+MZZn+4TVD3yPa0IvLtD4icjyVWU9tknCbQlEdSnKz2LiNBZHp/Gsd/3ZIfWJpBZu88CcteOkxXc
rDDfZYoG6dih/KEN6sP4XIs40lQEk8b0Mku1hakW6U+aCC+tDPW9+pA156tKMrJNCy7XWPUsstNe
NRR/PVT8cGeaWLwI0WwNmApSRV5qaOwUzPiz7K9R+PonxK97h4BV5TtplcNDWppPqMlrhJiob6cq
OM698W7myBfGgn00HbE5cyoYPFCMrKn4GUNGmHytOydyYRM4cUL8fFaqhP1HjTNYD/wvXxviw9C9
GgrTHMm7OyM1TVfR6G6HkwJOqXbgWWdfNQ7D1hlYxW37Wos4WticMum0Oim1qJ3JtwpEnpgPojUm
y9bE8hp1nC4ydQDgjKKXjjXNjtQGW1s+p0oGpdOYT6UkPYciLLeibR6ZDlhPiYoMebqEttOrBN3Y
dfF9GpSXPkT+pdZt4MkSJ+YoNDAnkNDbJmAGfBEQ0QBetxUgzkBhNFJ9s5B434ic3+Kzr8uffkuf
x6ABme00EQlc6RGpJBbsD9KCOxOGgioChC0RJVzEdFxEuLBDynAh4oYNETwsMfdAcMEJiVzyEpJO
bJTNU5UPJ675aa7VTcWGduxiuqaS/BLYFL0S59HHX5WJ3OOyvEQ60CwpZ2GorVle+Fn0pY83rRhh
qmsm5ogivKi6liANTqnIyyAcHcEsQGG6lIweRZdJZLCeYMXr0w+psMHUz+2XblLeqkR+MznOiXBt
tVr4w67neIs0eNxbpD5PzN+piIEuE9z9zEmT1d6aLvpqcXxeFABh9RygVtcd7N5iFUT2UKwzm6jp
KCVXOm6q10TEUDfkUWsXjUoI+aOLIPs0RGT1T1OnXVCFb2n7w4TKtNRlIADFJMPAw/uJUH+nZlfJ
r8kuqZoT6mqhKqWgrhSQ6VS/JpqBsAG/zZ6lsPth4FGGeSdaXaJWp5OAlqUpMRcEcQNOeIpENLdE
bxLZp0okLmwU+p5kda8G8qtSaFijBXNFxHzn8AoGEfxdthRBbLS9I5ngmggHR4oL7tgfIH850yLS
ST8QUeL5qDZoqo0XuZbZsYvA8VJEj5t18ijP6keBebZouh2giFFElZcGuycRXm4p+LhiEWiukWw+
tZw+QxF2XojY814EoOe6iEInfVDbSR1BwT7tJpk2Q+CTK16SoQ58xj8GlBwJb89WljZ9OCnVKbmh
ZJSRwS71FPQT+5R1hb8K+87h3dInyUV0OyoxCu0l4XMNcUq9DkXNbCgB2OpO9jFtKtE4riIfk2yt
kLSBTtBtuvJDSczN/7eU5W3UTn9jKdNMU7i5/tv/+h8f438PPovVe/v+Xz6/v/P0nn3+z//6EjUf
uI2j/FdT2X9813+aysx/2LLJYmCohm3Zjmz+y1TmqP+wbcXEbaZrtg6JgX/6T1OZ9Q/Z1lRh+LJZ
RC3tN1OZrv5DdzRLxnmqq7LNKeD/xlSmaL+zlOm4yQzL0GRmIX6cYmq8h18tZaoih0lnhObeCehn
4wsfz3r7YCh5vTEqrPQ2T8fJAF1Y4irf5sjrqTjhe7Ro+nX6cPzl8l3+aWX7L3mXITjLW+FZk//N
27GY9RxdMWTbVIQD7heHW8JFKdUyM+ATqtSMyhBctfrRTxbpavm7UxL6YNhknUl9eR6cId399es7
/+7ldRTzjuNoPEji7f3y8k7MPOSolr6vR/+tsPvuZoz+xmybfD9gCHcHE4VPX7aHxugj769fWxGX
+jd33/etYKgwVgzDlC352/33y4vX4RAGXaLo+yQbjPfCJ2gB9z/G986mOgiMRoqDPcCApLBmqnTx
TzNLdwl7d0BASBK0JkLiE8rE0Q/N/M8p4J/j+t/dGOPfvDnF5ERg27LiWN9v/pc3N+BSn2Sp1qEn
NVBCm+rNSMGFVxWF46yJ6MQ0yLAC2uKSkdsrmGde2gXpKunVW1qwZcwR9uM3W//1RdOF5fEPF42n
QcFdaSo2ls0/DJixSJvMGiN9H/a+jtrJZ8PZlth3fOdLThK4nzIUWBVKaYy3btWkvbFDLGvsihqR
ZbJpYl3daA3c8LSa9tNEm1iSfcQVVhCfZWXnOP1KH7uaVZ0a42Sx9zaDCBSQOf40w9q8dsWbWaGU
dBJ9E80YQ8IoKO5m6zyhBNcfpKS88JAlcCjzldzGcDfkeA0Dsdx1znRFB//V5Hp99QuJdnZjA++J
rTcJxo6MY+/w11dLUf50tUyZx8qUbcXC4/RHA2mshH6XBr6+jwqYUAiGqSgaCrALLiMlU/pt81ix
lhRmsLDz+qPwkUj9v74RRWHmUXjSeaD+8KAFMeSMcJp0KNK4hTo5PGayrz3M3eixBYdLniBFmJq9
7oPFb+ne29L4+NcX488jx5QV7Loc9GUwgQZG4F+f9agta8ksOp0cufBLUglaoVw2dtM3rUSPYoQe
5d9Nb3+ebXlNU1Xw8MoKS8IfRqvcx7oFdkjHKwOUDgPFSmrUWxHYZOCIerYjc3434hNmCnRZs3WU
4TzWlaI917XxN4+O+uf5xpQ11VJUU9O5EcLu/OsFgLmn9LOkaPsiaQl+G7SD5rRH1PJLOU6dB9me
PgxLilZZbkWY6IZ+Pff5URmLedvMebTSwlI54nChT4zGejfYU+o6ZvqgyaQjFVMMeL8GN2m3xSGr
G6RiYHO/AT48bv/hev8/zk/qn2duU9ZZx9CP88GfrNEcG1XfNxN9P+j4CHOwCee6DkDejGHmjfTh
Kt+xD6XUQG43Un2bNkbn+hOttKKsHhoBIiwxRaHGJ4BptrSlNtAUKcqw33aDtu8NVTqlDeozOUSi
kCFVkzsINFS7LJTk9Lwx9FBJKJvIi0EF/M30a/2b51bXBVNIDFc85b+/VUnqmGOWlIybxKjALpag
pGXe7pB3wFb61y7g1PjXj4cixv/vZ1aT1UizDcViG6L+8fkYwSwUtVWReGc440MWBNOFYuFFKUnQ
cgziAZ3Mpo6Sgg/8/sMWKQQ/kyrP/mZRVn6/9rDQ47vHfY8fXuW9/OlJLSHKpFVVSrvWh/QWKfJN
Tx0OVCZFo3CMIAAPMfJC2yavElXOEb8tK2FTaxtbpQDkpKiogjq44Xys/2bRNn4/o4r3Ztnsxtj0
8UgDDxAP2S/rYpnMumoqlrOrwFybuHxdxUAGQKIRQP7AIUeqo7jGezvKltrslRY5Y+bbZ7GuUKyi
5l1ZtM4ohuzhavkLE+ue0QfkjzrVPvENx6sLhnGeG9ZmJNfAYVeGyqKhqEfxhdOJoS/UyQda1RmH
sUqDoxNXysmOMIRPrY0WQvevckA7KbAdN2+MXVuXAdR9Cp+joKPYYt+XhBldvYQTX01sKdsjsrTm
SF3FEM8UCcqOHpTyZdhE+EH3fz3OuIW/H2kGW1+LNZwH15E1zWT39/trCN041sdMQ94SKCQQGOYT
Fbp5XQiksJlnZ230BxbtTl7FUgu0k/e+LEyYBezQQvQNglMcwzPeUfTI3cjGryQXlO8ybUowToO8
bid1FwngMduuewYBeRYo5JAy1yIUjOQpNmEkW+Z1FOjkVECUdWwcK7z3kORUa5fbxGpDNT5VAr6c
BT2xmZLV7EIddUTt+NT8Zh3tOu7ychdn+QR53YHi/P35GKfaqnEgytKkZZEBFmevfVQnGubTrZT2
vTsAUtpHoYbGMaodMhQ2fjdMp3yYCa/vsr06BPmyVc12zfaAIUR8YltBzpsne8O8EV3NVpOAuIA/
ifKXtEz6LUCch8I2HpjXwo3YFtVpf58ioW0Lm1uoVsgzQhmyYoU1ujRN/5wYFp1Zmnstc+h5kNpi
1VczZCm5HLbs/70qDptD1tgUZg0iIRMAU6SQN86hDajxFQ5e7cZQERvmHYi2mUQavDxsezIJQ0yj
EJykvlqwIRnAdHS1fnxvWIRvaXqP8/hVI3hwViJXwbG5svpoPDQ6Gc3zIL8U8Dy3nWK8d1iP3LKh
SDBLE0gFxYcHbKXEc1oynums13bwoSp6uGWkg+87Ubgyjw1grXks+n0ukNytY92GYHYIbfMB17ao
VkHvUVGZnuI8GtARahvVkMOtnJmfOYKMdRNSisPAD1CooG6s4+mFW9wGF6r1yNGgQWppE94BbJ11
O99kftQ/WDiOm0FjIw+pwkz6BMMytq7A8HO3ilMCFIrwUafGeg0Vv0bpycYjy2p46GZLMmKVEuCd
fjVmEzxIPcU9WcU5gnfN7cMUShAdCKqrKQL5ANqAU+8K5pqoy2H2++QZqrNtvw5lLQIJj1U8WPgL
9dJjo9ot6SwMrpL22iqYphrOQAdds/Q6gsvgGU4PdhZ6RhGOJzy6QCQiw51LbLcmw3qrOARdgB1U
XLs8qRVVWDk15g1jDfpmTSiNpHBvwKEki1DNIc6CiFhVQQfrWYzwOpfhquILrbAbu/C1v5yobvYF
Lh+4mxgz4IVdBrs4MZMRqhDCQwJrDlW+kaed01F0bJofEo/Gk6+9xfnwgHtQPcwDOwuIHjrRuHq8
H3IYiDD4BjpYt0YLPDig/qUl3iyeGjqLMSAQx/yMchugYIbAEJgm/ZmkL7ZZMO+bFDipHsfItuY4
uE5x9a5rI+kMjUNwcJC+UzFdMGE4p17Xqwu/IJrxuMb7o/rvukN0RJsVX5LeD8egAyTgY0AlBMeE
+1V30WNgMMLyCABYND2DTqzViFHRddbP9mDMffhQQKii/8/GG8RCfW5yklfMLNulco6kv/pyBkU6
pkbz3qRtddYtsjM6ws/lfNjl3dS4RqIVXhLVrxRe07SyXpqivkfw55vCCM9mgZMxAFOymmwnOfpY
GobB0nbYkEl+Lyy6moD6vLmiAJB06anTaxKyJO6WTD0aDSCtu9yS4kOBybvmOOwZg1XBwG0AiTvF
R8aWgiYc/VZFKS+gWpstcK0DDGj/iPWcJuuc3+Qx9Nemo217ab6HxkSQJ7Q4kPxWuq16IvWq/o6q
Ie4yklNyKPKcjepAuHmWXFITi56ymRoyw5yxuWrwofGlrymawp80amjMA5X8uoGTLhWq8ki8bdBa
QketkbyZZk+1HkP8VBL/udL1z0Aeca7MU8IxmncCC0K7ouYgldwcnOfOSQryBZmRYgvKcB7KBi0T
Kd9EFsboGmup4lcvIzu0haIH9abuuvGQ9c5jOFURz1vvaaOinyWyVEY9g8I8NmS45Mb0GBxGGXZv
psOhtgL5FBVOcgeNDuItDtaKzpkaq/G2aSpp27fKpfJJFqn0jhjsxj5K87Hu7YEcRk6JOSfjtdpi
No/rOkQrBEzFA8lsLQd1Ttkv3uYGpf846tXWYXa6Aq1qwYvBmLUNQrnmS97WXDI179dUJWtXjptH
imPWPsjsAgKdc/czs3jIZjoIcRsPrjkMxCnAbn3pdRKrynh0R4nJSZsTVgi1+ZxB18JK1KiR+mhg
JU5DCyAPnZsX3sCZYRWGtLdxnY4MEvUaSA0uboOzhKP6kIaqxHAts9XdMk8fLWlMD1pzwNosbZyi
6lYQ5AJo2XPJabEcLw3kv1ovCXVuBMNTlZ7Q0uroUOiPtkFgeGNXcoxPaMWGtSW5FMABgNf2cpQk
sI6ypZ3VIelQCBFbXw3Oa9VMr3SQkFllYJZUBDBSxTY7AFSCzTwzXTkgPjmvZNQJMwChUhwubH1o
fk6xQI9aUK1BSBDRNlI1qvT8K2u0cGVLhnaAcH9tzSo7241CbB34ASTbNni1tr6yD595OUdEtBjr
tARMmTY61jkFUoJkrEtrxK4acn7R8DzI8ILNIqQnnWsh/Av0zUMInxqgrUCet7Cjpd6LZgXaJAB1
aUSgprYjKLc6jslzQTJsDkhYw5H8BZTHwkZnI++2pZ0xjuU+6v83e+exJbeRbdF/eXNowQQCwOBN
Kn1WlmcVRU6wig4eCPgAvv5tgGwVxVZLq+dvICgdKy3C3HvOPjhqmnkYz4zDJkkKpFhPHvtx7JSy
6qCSB/Kuqep6M1QIn1JwRCT3WOY1vZfboG++1LYzfUxgCOadfWjAEyKtEzuRpf1tGyJvC60s2DVD
cJvWDoW+WVUHXdKe8ztKXja1VCZ/O913ugQbNTEsRkPmH0MYnruhIGncb+FJGYGgQ+MUIWlfSXoz
5RQciD40XFiBPCOJAv0BIgPSAPdDHlnjJYXyhjKtQzxjp2gv5wG1QNHYF4HprgAYA3/ChaFckvbR
S+SAzOAHR9I30o0PKi7HgkY1akcL/avX+d/iagCN7IuPQym/KJWy3RXmrgzTbmsF5qfMCBO2JEho
R2O4h17i0mbX/P5tEtYaInfCBrGhM9yWEqhWJLoPthHAz7o2Jn7fhaW+Ctf66AQ2Z5ct8Sfo9GDp
hLlDfK7UGO/EUPzeV4uCJksYpuErtZZ81IXW+9DHGFOXMbmy10sxTAPKJ8SXZqnlftPlXF0NdvEJ
kOh7t81OHgEHMkHHr6oiYhHn7qGMo6uY2yfNKbtrvRIrtvrY+io7FGByd/AzrqIaJV8eROEeAuy2
mXqkWLF1I+om3Axpe2PYvj6a5b7srW7vvxtGYo0b7bz4/B8yGU3Ubvro6kzuk1iffBclR+5iMImG
6tUsptce/2E/obzbDVa99NrzpwGY2JaoBrERShyL5sXoExLLMpKOEhcDYeOiV8I132YQI1Ornq96
QEaaL6MStDdhtdXQuGBOKJD90wDPAjEubjbYswSDtnSxURmGDR5zoERiQ1z7w2CiafIgQ9E+3oWO
YW19tclMFCe05a7iBjA2RuxLrX29zQgCQf27dKTymtWv3NJeAuJvinY7JtVtlYpuh+bWsxHXNrp7
6hU667y2hxNhTUm4NUWAFcBC+yDG/D6CBbIfZn20Fvw7hE32HhHeQVex2enaIwRhJlnYzsbg0toy
yKEBzw03VyFJs9KOoG4UvFZiGTs2fVVHqEPuET+QBujT5HxXZ7eGk33oM/NjERf+ns4fqk9MAKhP
7gyvOfQhfsYhYEBnp7ZljejvgzbpQV5ZxFACCXIJwi3jbteIsNwODTAQ7dyzFv2CoqFiTGLmjpAo
su7Efmp4Dz7e3YPdir3TuPW+nGvSlSwAuSUZ1pkfE05MllKHVLFyQCNpRjnPPCqj/jq5bDGcKjsw
bL5vQnrYAaUk1ylYVgL0QItqP5kxo0VRYHZDEHAtUhDHhZM9sas4z2gboDcRw8YLPZSRMzGOSeLm
gO/Dcibxo42Cq7xHRxpmeAXcrwCTmDNguezbKT1M2gOyUUOYrWMmghTTXhGTnBVFOCpw+jidjZjO
H8DTFeFDoQjP9cdHxSKY8aMjutsIPg/w+q6GhjI9bR/i15Cf+8ZnTYy0M7hPzog1xBxDQgOcL44q
oOr0FM7JTdk2NQASwjh1QFyqJckeqkDxRqCjr9oOQb7Vf3LK+zlHxTsGhrtF7hoZcjPOJfVdF+F/
Mbi0cKtPuUGLtoMpeMzgFQ8jnt5qMSXOuD+NemdNJR5otL9jZ30YbLeBrpKTWoHeJMuHY+mBDBWu
8hhpdfweGAT9Xx/AHZmGAWFJon2wbf6mERKyxAs5uSHvojUlNk3Sqgz+HBmlmVDNbSEh2fveQznA
h5HOIoq28rMrP7gN7GVXVPpuIoA5RYLipGRDpUNM79fjM+anC+IvJSZ2iIpdAxJ9IyhW7UQhzj67
CYaKT8nHSgdkXWv9mie0dg2UqYVvM7v0DhIA8G0I9IWLXMds8GD4tceOK3oUErWuytDywlREsh/J
S9owuxaWi2DQew+eeKNRL0YN2iokM54cXhswAXb3BVUBy5PuvExhtiZHNGrFdeskOQ6vxjlUs3VJ
mn7eIBfqoDllZzHGR6+IXkpTfbMihudeKxa5AdthFNadn99GzHILAmmTBfLe6Ca1d3IiailPHz1J
D9g2g0eiIbZ5Ww4XSqDjUxRU1o69BVF+AVUiZ65hMkBuZvbJ0p1l5kfHsgjEdshYCgPxkYqneW5C
klNpF6w9aLrWke9RwoL93hslNqWJLnpdexPcrcQ+6Kr+6ga+RbJXdRkYhs9WwkJ7G3h7c8C7bpuV
3PlCp7f8nfR2vZTrMr2No+LemeL59HZ72yFVNoD5MupUCTsq07+ybM6L9ep6YFOiiLSQzLjKQazS
C6SAuh26w5DX8a1ynMxkNTsQw0x2dbfc1qy3TV38JS5hCVW6iW5H2zhGZmuevTqObtcDjPIfl6QT
mjT/EQrqyH92Rvm7yMEl9RJUEJ/tGJxIKbrQ8+GqN9aXTLn8hDICBBFhR3Vi71SSq4/5vlI9Jmcj
L45lMoxsE4FTlR7w/d7Iwo1dmB/ZFeutZ83jPlDEFMCsNVF7JYX60pYpxoyMPLE2HB788RiU7H+8
CsM00hrKKxZrmNi0rqeW+duU3pm3NIDUhrOJ5t9obxp3hNjUpVvkLqjOWbwShmB8Qd92mUXc4h2i
PuYyzWRu/5Sm0V2fx+ZBVBA4TeuOogx5eTO7uQBF2tUVXdoMdaIdQMed3rW18zolrdyyPfnWz+iB
oUpxAi01xthh9Q9go3CpUiNO4jsFutycWjHHkKUIqiEk4x7GXWbBDh5FedAJFVFEPsNlGSnHCRhH
4kYsa8vUuQaV61IQac2Tm7EbRLKDPBHaPFGOfXfxIclfzT0pNjOEShXlZD94jT4kDidPmCbGo9tb
R2FjkWQTbZ9aU7vXeTF/mZwqfqJ7cePZXXzx/RqvhkKsCyw/uJMgyN22eTCJ/T42LC3QX1nek+Uy
mYSRNWyNmOiY1i3uWhdAcx7l4zEtpgLOGvgOc+z0wStxm00gCJ24js4kMaUnXaWQf33BCD3HVwP4
1kNjD9W9SakMBD5ZcgXGVaBxO8Qx74vYiLa0N9xLW5ZPsq7vkKRmWNwzHFmevBlVEu99m5dcRrZ/
YN4cD7K+L83W28Whbz248SNS5Xo3hiQLDS2eOGXFnwhB6nxN0U0m3lbVgJnBIg47zhbyqPP8WOQd
+QC6JhBvyuHOY/30Oob3Uc83PFeegQSH1d6w904a3IjkDQtQjXH1GSNWeyfyCo/t4GOUm5hdbVd/
BAz9MttYO+qGoAfeenxQBWJyrSNIPHj8M/KYG38J4QyEvNbkHXpsbjMRRDfjdG/PDvLQCDYzLcng
KlDw9JKW1Ac6goR3uM30qFjed1FfX1dR9d6ullw0nbtHz8uMi1+XT8GUkWxa1STGMv93BB1cqoL6
STSw8dFB9L5R4auBUPgsK/9xIsLsguDi2coB91vaRmlDje6sZuPZnOLq0XKcE9ttf1vVhDetm0+7
qqNTN8gbKkXRfd9GMWykkIHaiTDSUT+8UeZg3sDdtW5aE/ID/ViCqltzxuu+3Lg+ZizdAUjEIlYF
Mt0+xMIkHH3MWoD6EHDTiSXAZoxZmZRF9zAEojsxFaLF13lFEBuCqEsVahK9pANIoRC4AQZNJ8Dp
R6ojZXTw/HeWIvdEpJQxZhJCqhJsdc325ziO8l0QOsGxbgoImRWZCpRFD2rEHuvb9MB5lfS17NE8
KaIFBaFAsO0zaF1wg+LZ+t3Uv6cj0cROnrQbZG6XlrwDvoMYLwu0OEKfQlTwJUtPBixitqxdg0E6
4Wzk1TLI2TiM05CVnZ8cx1QSRU+CeELSAr+krS3KG9r58PcTt9wXIiBl9y5gQ0YO7gQxs87iz46E
bDtDFz2nRP31sQyOfmvYZ2H38mRGL2rop/N64Dx6nEX6WRg+I6mva4ZdSi2zT42+H6nZr5cQ7lHD
V+Ti7ErqBldpFy1WMuikgRNqTlgJdb51+VRyn5ImcSbYgXNjw2rsPFttcj0MS1OOfT9CSbevELni
4HTHwaIXpEk+GzAXO4r6ie9cZMm5YTI0m5Gh90FsnQon9rAP5fmpbdiE2JN8mkb5uYXAtknlOr5a
78ZaA2ey1MPYAHfXDNc77WqEcziYkJ/GYcvH7AwIjvukZDvJ+NU6JPIYfXqOHWxRntO1WIW/FjVx
xh4hCMY80qtiqb6VhXvKMqrR5DZ9c5vMAMiHBL7gxTi9AG/oHxLFlm+SzniAmZqffRU8q9lLHhJS
TH03+tqLWp6riVesXSPdDR2jI1sy0CJNdGNJ5OyqABGRGulCZkmxcVWhc2QXG+VeclUzcl6pJJzO
cY2IMsZzSKEp25kdSFCTUgT+y+DFGcioGXPjSTcEzRGS50FU3QUexX0/6oilG4M7M6NAFeTNx4G9
JD45CusWsX3ewI87nULMJ2LXa7e+mlskhH2OScxOTVCqhB9R6tkXkz2d2XZC0E5n5JEnY9TtgSr/
IZLiUdHS2rhzj0CXsPQZLKnbJaCDU1NQBpHxAW8uW2yFq5Y1iTkZcG68mcKm4XxILNs8GDmIIdEU
p1xDpdZVeIhVfqCl4AMzU1g09WdKc/AT2ToB4WYgxGMfsd/x5/qLSZGoyPFPTvVS8tEFTjf16mU2
fjf9MMeTOM6ZeW9FqjugnGlpE/u3SSGcU2VDxO4N6CbV2JOr1dDGtlJUzw1eKhveQJkAzJvNCppy
z3tDkErbivlGya81MOi9F2QPAFIDNj7kkhrVe8nEgOmGXY8ljqEbfigCc9yhXCQ9osAdWGQzeAfG
JTz5SzCNt9UT+2r+GM2UzK63rqoehgyUgaU+EbKWHGUwHquY/NtCPkZiwC1kh18aaXx1I4egi9DH
EoJYN0HPc2UELK5FTiut9tgHJbF3Nmsl9gwQz7FVPJk2jKxIhh/GQoJNGohD1A1VghFYORWlURya
kj5NBxgnB4kQlM5LGEUfgobQKuVMuOMlCI5pSiycywsxg91qnGDLz0KaqTgVOgM5uF+CRZzZt7et
Y99iIHjpYoeOB0TFtOk/z7rjp/htTFgt1LSd7GRU12GJr5nunp9SFElAUWF9ahJK+Akmr5zID1oA
MFmCIdkZFa7xqMiu2cBLPX4O1FLioCO9HTGSpBhaDkYVsUxPNvCzD3SEmfHIA9vX1nSxKFHskZE9
u7rMt2Obv7iyUduEldVV4bJoDhS+jqSATZPl8mE2xMfJHCTjATJTVHy7SYpqR9DGEkNMJOcUosGV
zvLzNr656UQEbIOdWk7CPVCcpuRhXdcidABSAe8CUPcFiRinh99+McPW3uqOHF7YxgrThrXPLIpA
I/vxwGMBPg8UMkx/X4/zs1FUD8HsHwLD7I5tN5rnWg31TolJ3w+Y4ZeFJMUvonqThB4pVe2FC9Eg
AbPSJ80W/nqstg7aObBkRnZ2gpQ1qSRxGGVNumVYheAna3FGkMwvqJ4/eFHXPaco0e9kPNz1QxA9
2G14DNwxe4clkMZqg6vjMuaMCSH6/IMNSXs/miziCzEN17DxD7YXVfu+AEcFaLytD2XgPpe+/0rs
nDr6k3ess867U9gIAur0+3lxM5g5Gwsk11sy7/I70uOusQ3pp4KW4ZI9+W6OjPA6FqV/EX3M+kps
RycID3MvAlLHWCiposV1TQGU+j27o0LZ/BZrFM2LgHuCxEXfgN9fbz3n4ah38CIx2aKoHkT05M7J
195wKOVUc3lTVPrW7f3xMGGJ2pmq+FwCRTxSxGuPjuG/ItmCu6Qc84W4XDwECbncZdYeVYKyP/Nr
Gu76vmTBdY5LKi8ieF8tzY7Qjj46unpfgMO/orkWHVmVfia4D6P2AO/FLwpaRvPcHrrUK3dV1zm0
Zq17oqXMQ+mRx8YKsDsmioDhYQf1GXNlILCkRORolmS4B5SaCLGvTFrBdIkGnuidG5VfKq//LGoz
O3ShBeFE+hcnAXWAmuTU+CTXVE6O+bByDrYFyN5xmaHpIfnbNlaAomIVHUv+OYpzPwcZsUBBTL+l
ZtVbB3Qxn+hHEx+e1g8+Y/HB8XOydGVNUGlL8F5ZdilE4em2yA3AAUnI10P1MnEVHS4tHiL4SdJh
/1nUGeKFBmU8o1svWPxMIVRiWov2LgoIQVMThtwkeOwb1zyHEY6DSC9RuDrctHVxU7qQ9acpO6PV
iXaD4RUEx/S0JemHW3FBqmLEpBvGk7eH7PwhHPjmYsQRua0VOgNSnxk54UPTFKWgm7ldfpoHfu3k
dQvAGq3FGpqK4LZNWyyERnxeyDFM5/QzCbaJXxS+zs5kKVLRudmY6FJ3aOSpF3j4z3oDSrZbRnAI
IM5uhhl5VDBLdU1g3HXmdSfCtn9vvKI8DEtvUJgjKJIw/TYlEx7o0fmk3cw8Qno/A0Znh15H0bZr
p0Md1Tm0aoFKUcNz95I4OhHEajyFNXG42DES4ECUo4s76XlEwn/1yKWItBKXqtOSwAGAjKWB/lO6
9lFV+5Jv6c4oWao6DZM36pmNiJuj0XsQhkia3cVjsCOJ6KprQb/HUvELjXGxUgYlE87o0FdYaM1q
ttetDI8OMX6nNGNDZbAtimxa4gY6JQIwl0qORwhbUrD5jDyxs5ssOPsUjHGgOO9MVGlXxIjd5iOg
O79jBZfadXiwSE+Sv9u6sHYDa5WLoL9u6PQDu2yidEVg7sPG/Vb7GLxTH8mgRT5lUkR0QJJl2mhR
UgfjmQn0dsg78imq9M4lr5hufXuxG3BIuYyQ0PbqMsjmZgBEuHeq6VoMVX5bzxb7z9nyqBwQVdih
JQdKqUEk44ViUdISA28C7QqH+tmbOFV8I39WZg88Ohypl5vt9dySYEfiI7P9gFGo55NDT9OdhcdT
qxbE2Bz48zac8EiUSX9CF3OM7O7oBLXNDpdAdQoSDa0H9q5gTLsrT+B/DyJkV0sUy1W84BomgulS
q6jw/3vT/eiaLDrD1oduWV9QLXS7Usz3hoSe7LAL29g2GXez15WboBXFbaOs6TBMksgM29NEUC8O
RccPz9nwQrZHa9p3OJDTrSY2eO8BaR/jwQNnVDt7W1B2nzSdHJLt3L1fDI8RUsGngrC/rOFzq600
JEgdy4rGj28M7xM+vo0ZufOVmhtoC8H1qINnd04/WaRlsy7smXrTnw/rbcOf71hvM3ICuUfHIZze
BHYuFM3oNVV8yfJO1yzvZLm43rgeao8UtLaFgNE3BIFXSDRhjDfn1MaDbMxLXvh6/e1Gb8kYr5m7
clbaXFwf2Yb8zuIljLzwPPbfRFYQf5IRVr7+w4L88nAJMsevBqZtfeZ4fTnrRXOJP8d7wARCVPrb
oV7z0t+uexPr0IRcdSONoUvz9s6zaz42S/i6WGLYDbslsZf73h5gLrHtna3AJy9s3PXVkucEcWG9
uB7i5c16PbEzSyB8ThjXubCXkPjlYx85/fOCAHlvBrtNW/UJn12xd5drARSnYAmeX+9bbxqXWPo2
Ek+iSAtGUPzzUZZBEaXC2lGEh+daLeH2wxJzj2HwVZJ7v/7zbPlmlPCbg1W+a4VD9USzODYCJA+r
yu7/U6HeTQojzuuXgqEwabsm+dz9bMZh520j2fzPFp7r1xKlzF/8kx/+nUD8hunB81zTd1mxIN3+
w79jmfZvpitsE5cQuxs01G/+HfM39LcAB3D3oNpFXf0WCiV/CwL0975pOxL7j7D+K/+OaS6a8Ted
rmvyBPSffMeSruPbaPv/rJ5krGblEWl5bYUhxaHcvIyiNy9eN2qqGvMmMhN5KCcFGqWvh+ukz2to
gBgncEf6VD+8JR5oZlNDKi5W4OU2hD81kEUuDUlf/3S1sovN0DUU2pY7y/BjEgqF3gCEgrWADtZL
znIJHQzynvr4dvPbfettpPjByn67u6va7KCc7LrxFoh47NfjPoGn6bK7YDf9gYa/tWcXPLAIOc0u
bIfMxDjpyKbY+G3M3+oXyHhpDwnokopJibXYsQnMHGyZ+a6MNA1UYWzH2EBUYaODlFJ+G7q+PnjW
EItLU7SAVBtUAQULrfXQhmg2mdLeWwUb+8nRrFFMPu+TAjy3fkZhuScOxaAhTw3JXvDpPN8P2efb
Va2gW2HeJixJ33k5OTNujFgnn/ubdeixIM3i9W4PtSo1Gx0OucsKt/QLmKqY98n9g10ZuKDcloFr
PXwfqteLLrPtMec907dvmYipA729jPWlzcvrWy+tB15Ht2/N8YGVdXWuFzr522G9raO8qMe8O5ZE
NB1rKsTuAt5IAcVJ1NgnH7VOjvbAcAjT8n2c26sedj2YJF5CIxiOugNO3RWK4kKHagJ12xKnq8+V
dpPzbCLlbjRYdAZpJLsTM+oZ03ED/0aB7p1ZD5N3jBIXfMfBp05upmN/TgiSR7BWHfVdhDL5HNT0
34kRGnYItzwEmmG1NdsBUJoJHBz0s1Uk3hXJiuZZKGzNFdJDxBmJOI+W25OubX0KKv+SrtT3hdwe
Lge7L8yj6dPUXK7hlvH3fh/fpFXOyouiZXFeDyHr+u+XqskdwFE9hrMAITBhXeesIqyNakWN5f/k
LMkx/d6Pw4QWKr/MIEV2ucwIqcyBjxl9S94FrdWsEhToTYdNlI9Ap7ODb0ENG5awkHyD8RjW5fdH
qyKij7s+UrRfdfuBCmXSmg77NRHy6fYPog/F3sJOsKNB+tlonYmfKNKTyvKWbKdFMC0t3DfFPG0V
sRIwM1K1LcIGVN/yccjJ51yqF+z++jG4maX2plKPv7z3ckGrRKEXs9FqkOqNyBoojDAILIf10npu
LmkXP05T6IfoZkv32Ht054fghNztSzMQHGAUF9kS1mjTWKJOE7DDj4Ng29YgDEP8x7uZCF1KT7hu
46FGwNDHLqx79U7qlILJ4Mmz1wzPucEcnfUBra2yPiDohsul99oOi+NaTRjhdZKecWhNGA/reoN8
eHWWBIHjX15CH/yJYik/chsgJxZsv4TaGk5Qhkh0ta6SNG62NR31o2cW28YaKbELkkNzcoSuuuWq
QiGDQCZ6XRcWDcW4s90E+d7Q0SfyZFGgDAFO6o6w7yHxj9mQEPALpwQZR4uhPtcHi8/v7CyHxLF/
XFpv80c2whmrovXs95fV2/fl2VzRDh8kBWpSAjCTuybpKy32/pq2NaU+OHl+A0Tt+0siuOFYD+i4
/lj+oNNHpmpY+LPzV6vX49lZDmyAYQ5eZYgpiD1TbXX0ahdEVMnXuf4Wvl8UNcTiXg7HYElVsDII
dGXiIBMPu3MWQM6I7FNvL61DDX5gCzOAomsW6HMaDbfUPw12iRTss8jaJo5/H1iUMtaPUpC4Nglq
vsnCu3CjZ2k/zAUgsArPTVfEwZbyMqLnP4ZeZJrXWshFKMW458eE+hIPyIzXJOXRpCFyyKLxAZPi
FYI5PONK3SQVODeV9NQUQojwLAmmjdNU2dacE7D42mPzkjYXw5Y03ZYkFVbCPzJUnBSIq8cuENEJ
zLsFxoPwqznHC9VnvUoa4RfCxHsQotQdpuWpSLFn2POcr1PmWLsqIWF8hIt1Dd+p54RzaW6dMQ4A
wFkvrgdvufH7JbtNdyGCSXSxFbV22QVXMSl9IGqdcBPlojo5NkTX2cyL68nCQdCPUu0wGZZXRUe0
uKTBcVVODDO67tNTWMDwxOKDMCSMU4wUm9kpgjP9nOAc8Svai6x4LFvY2J2DIBRwBJQVYq2ILSwo
2JydtK1OngdxxF7mgvU2NlNUtdifwF5inG99bzpYpnvyyoVNUQ9onDrO+EMYqLsyH71TIvMbRAea
zpSeyRaBbEV5hRlfhMhzyAIOHTfa+Zl18gmOmUMRHWoedZ0qe7gOKOzXekfCOq4Nhbw4qgxzs35T
RWP+nHYTsxA6OB42hWBTdPNInF7/qOHUpZLcpWSIjn0t8JVQh8rPQQtmgVNgPZS+SveOKl/6hfyE
xqIkepvFznogi66kH1KkFDwgT4QLUer7HQTT5rg3ivxro8e7wlPjxaYntqHcv8lsZGhtYz2m1Ugy
kTe82qBUmgU0pHJ2ilH1SrtfHRY72mY0eja1E84dgQB/8p6AHC0sesfctpN3JjJ3F+rxJXdjapSy
x4Y0vp+yHE14H14aQtGA+4CBDZZT2mB8IarviALrPdni77JQo9k32vngx9MnN1e7FgLkyMkIiDq5
6cgCP9gouXoM64ccJ9jGTYKXwkou3ThPR+k4ezU531pb3lbT7J760N7pAThPZyXzSxNQmKOav3dm
9sJeU7/IAXBykr94nS4oku2oFxu0H5bAwRQUFKmTt21mXsykGvZJFH/0qo5mDTAjh/XTUmJanC7F
MfWIZJIaLgUrxmNes0/LPeQ1NEhR3VXLPPCqqjbaGHS+T11lUwFG43TUWWff17F8xqtz5pk92i53
YTK2dHKW2YfKG1I7YjyIzNz4IpB7lqs9JFzC3pGxgaUWxbvExiilEsr4etbWS8uc5A/mNynIwgty
43OHb2xPs4IaeUqizyyJNAhZ/Wn5xRr4fxJ07ywrp4DWD9gUFGrlcrBoKLHICPQsd8Wc7KqqO0RD
y0lnRSggTmEK3iiP0FMlJsjc1vl9mkbrAScU1Awb1QclJ2nn0fVEFgE+Dkg1zSmYyL4ibJ1KvOfd
2WjdTmKc+HiD8NWv3LOgJH/leWl2VRVJvnXuZdGnj1lStFe2Qw5YX3gnB4MnXT2z22n0jXjFkU+m
N1oWsGJYOCCKhf8zdYBA6xps8ISerC1pLnQ+YQcQ6YlysGk/S2efa0GXyUsOSVx+GCo8fUnKlJfG
u9KjRtx4YKVhhEF+N4aPfg8iOojNl9GFhZvKx9FVxVFU/odsKoB6uoKEEtha7Y20FweAg8zJ09V4
09PTKPth61FBvTIdv9tbc/Ah98cbI+CVDu/66CGTyXUsuwo7JRK4Jm4wr0zxs/CdTa5a84h4ju5I
Ut13jpVtqgyuiBh5uMayRsm2/ejx35gqCsHIrBTaO6Kqn+Ucqq2a00vnYvRxWhVvFSw/Z3SIHLOH
hymKMRBN8NcbOIbaDb60EXXHUJDNKSoP3/8Q0iPENLKtxqMO5d2QVgFnMbjjvCCOHTHRVedhMFC9
hq9JWyNEnpZPFc63kOZ5HIWQcSu0ZMj4iuGpKtwvhoFanp4k8BEfFRnBXkH1HkHQpygmx3ce/R7L
lhEQ1kgj1vbQjXgUxL2h/2DhQv5kdfJ1gE06sl3e+1b/exPASZce+YBdme6nyPWQO2PqhoNtVSy0
1wQmVUv2TGsE06DTdC+YNthiuYqG3/qAt8P6oLer5fov33Kbfrl7feB/fxvmhpvAUImGM9Q5rI5W
hqCzzLiWDqm9rNfXQ7Lsd96ufucMrtcla8a9HXg3TVg252xmsbde6qSpTpGJYjqTNzSw/P1683oo
lke9PfTttvUSiCWKa//x7rc/k1bujyebnrKBZffbHzINl/SmGIH68qreHvjTE7z9HTquPOEsZMbu
+I83ULFyPoR5hz1yCHYztcR0meOSZRnfg5XbZg38A5rg7LbXG9fD22PebqumZXf/dv2Xx3gDqIHS
6D4AEgJ7sPz9t8PbYwFhsMJ8u74+ZmUtvt1W9iolamJ95F++sj5wkk1Gj/bHg9Z/SsZ0t8/G9EGJ
htjIavTuLT8a96XFQntoKX+8HeSy6lqv1hNtiTGkfJ2sa61BLWWUt/u/X//r+8Qff2V9POnvWK10
xV4WWQBrcl4dMKhkMCEKrVvhvMSjerdenAVmo25RaK3F07XquF56O/xS5DVrQgAZTI9vj1gvlQae
adnqcbPWHt/uXf/9X93GGZPkGDb/VUN+ewwQlQcFSHNvGo5FfvHAoSm/GrIgiEgZ/ner9f+XMP+h
hAnSQFBZ/M8lzJvXtn39HPft1677UyXzx7/8UcmUwW/wxCg8YlmHNWTjsh+/tt3//o/hOb+xhJdY
sD2YQ5gOIEH8C0S0MIp8z/OlTyvMAVT0RyFTWL/ZDvygpfYoA0tANvoXKOkHUKb95frP5J8/Ew5c
AQkJW7nnuBaXLTP4hcYROJMElWIo4JfjbSWwTTYA6mLl7A2fhObER1j104f04xX80zPalFMpnkoA
nM4vz5iXgoaQttRx3LXIn8nLUM82DX6Mm5zjcb/5+6f7M23j+xvkiajVCrqLwl8gBz+BAqLOwPGt
MkVFdI9kstwY3vSC7+NV1vPLf/1UPqVgYeLX5t3Zv1BGBg9jVtXQQyO5/FuWZ99CI/nGRtzPok9/
/0y/kBmWb41ncjF6ePwG/u1b60DDtbGr1TE0aJAGPtqVNpbkhGnyif7+qSx+8z/XudfnkuBifOqc
ECl+JRAhBihQKvOunKyxNwMqBL8GsuajHwXFgWDTHFD2naymYxFLe8gbvFu0mOiayn/AuPyZNbJ+
lb60bUQvAVV3EDJ//iq9ofANAIrU8EiKNrPwRvbT4xTpF8uYXrTSj63wviLB/adP4C9+QqRKU5b2
qPMD7vqFNWFYbgUKCSmJZcA1MLuTjfmXfeNj3elHtoxMqdElLeeX1K9DUnCT10Y07MrwAiVMc1fI
Bt4hs3z3D1/MX74s0BcONREBB+OXE4k8jt7O41LRuGzrqwgZriSD4KpzRqrlfvelN2/6Bkt+l4LH
MyU0wyp/AJ1Kh78fnnwqytPc70cZvf79C/vLr8n1bIYniCkML3/+muY+7aeEzF3a+HVzVINdbRu2
A+yWOMEFZ4TXgYvsPhCCVf/D2GL9ggX5/mP96bmX+386230/EAMedHXUrnM3mjA++whWZ6QNsJf6
RZsBH0VKpUPKT0nyXDZgKP/+3f/lt/LTK/jlWxmzAl9iySuYYxvXtadfKJC+zii+NylDwt8/GZ6E
f/+0QdGBWAkCQC227f3y44RfBJitYmdWmQo1t3ctq+zbaGJsQ0+GvQOVGkkvmGqfe2oJV9NSk2Mv
9uiCaemCgbqwOV37/Jspn64DYlCvHCM4I+Xcsw97UVGyOPRvI7N/FE7/WKWkCVW0ujMIAukrvRM2
gIN+mfN9UFYXFR16PPNYpPg7y+N7iSECSrE9Vodqcp5Ynm5URYxw618iWtW15AeKlJ/qQ9cTV9Hf
lnODusG1+K24myoc2NFyQulhfBRCngZbbmKLmGqLGmLsIMQ1g/IGZUexMYQFYX16HVt9n9QCFbRD
+VyfqoDXWC6e1qy87zxkcDjVjA1ONQeUNGa3OjpCeAXNMr/8H3vnsRw5smXbf3lztAEO6YM3CU0y
qMkgkxMYUxBaw6G+vpejrllXZ167ZW/+BhXGShURgMPFOXuv3Tfmyel+ZorkRx8rsY34aJD0w9A+
1OOAtSf9op75xTnrS48ngSsa4j/fISkfbbf7EeipWF8ZdLCotkV3qEfUrxNtAPbexOnERHRpwZp/
23VduBn5XtbkncZpeMl7tXfdbtdyPdfJo/emm7il/ALJly3oXHzSt7k4CP82ghlvlC3/wDw/WUnA
zVafo8GXCxa1Eyn1ooFOV+gzDsZe9tsKXP6m8LktFWKZuag4WDCB6csfuunXmGV7URkvbk8yhVEB
qy067LLxFwb+W2H7BKDPJAKl1HfDof4hKUg5E1+VdgBhYot5ofd1l8pfFEHQ4wTjJR5ZJ8SC5lAy
L9ZwemJLK/DGTejwScJgeUTmwYBdLjIYngBQnArwg3E28Pe1geox6ypWlzr6lC6XoAwpKiQ/0XCR
yZN/6rcol/EpRqVMOpg66PdDvPTRpURLGPmnvZg3rr5SbH7uptq78zPzYozECDrGV1Zln1ZafA4U
PDb2dGlgoQJl2QRV9GhXAFdnXRgMyIM0YbE0EXqzMFKPWYHHV9q4YmbJ+HQ6xGU5VqzSrDYyiG8c
j5ITZYALPjHCV+P+0ADsRi2WfqZZbGxZHe+9aPgVJLydsLlZrScRVRFu8guFkfXg+j3yvtK75rk6
r5/ez/h+kzU86XU3bagjJZ8oLDZL03yOBc/I7Jxl71Mfsih1OsImScS86KE86sWZk/adoWBUL/Rf
Uot7A8IhODoNDrZwuNgt5aOurbqrLJ1fraRsz87EZ8OepHghQSv78sIWRatJYKyobGSIdnq/DsfG
jb5S/eAuBeOgNfJ3W0SP6HoEeXa89TqVEKT+hXvrInOelerEdAsfaiSBlHXKMpiLV7gCPrTD6qf0
ZPzZD+wjKPPycMoMgd1zt7AnXKetQS/1sdKNIYZQjQxxmnIPt8B8sfSN2laR+QPA8ZD4j+ZC30r5
6gmFZPzlAxvboMxjDURx7dfZq99mn0bjnJqk/6ApOsw8AwPDxYqyz8AgMsY0p6OntJh9ZAs8BQTG
jI1hH9c/IBXIQ7wGyh8ugZ4ze4OPRTeAS27zVhbvErIO7VrDvusCDpDBfDPN/bleAJIvVNocco/b
6cZsE2OXyfDWVFwbuRjqOJonF4T+RD9+V9rJdBhz5m1DApB32+k2wN+wmydx8XL9dHm4jPSM6fVq
3ro1T/qkT7itRXJS3VsSp3KIe4Zg3/B2cSP3nAF12MDFIqoTBXXljNf1isSP6TnZzZXfM4t2tV4m
K2LBDJO39UzjhWcLwhpgqBlf1Vb03W0zwxEPMPqRLuM8x4OXII2r5T6v09cpIsrOLR1y7sBUb3LL
3KcGz1Uec628cb6Y+QhcUw/IdfNCzfxLLwfEvX+5kXeiBHdjMsX1fUmUT2/+bELzOY3JhzKtxzGU
N7MC5jgO1S70iAD76xbN/ZuSQOfw0K+DXxVIkQM6aUawMRIGVJmWn3gwZyA8lA86rEpzM5Zbl2Ed
TwOq2Fn9UiEVGDSrz00p56sxTK8saZfoBhcKMHNN5goFmYMdta8NFuwjkUyHoCnOvSTvAmDgd091
tEWxAWxA9pDM3gvSZeAv7UycxRs7AsGD4ZIbiAAXXd8+8BHhJvUiEKkRjEfI/LU/8vi4Bs+hE/a7
IcptODdLBR0A8fa8nNLFmhieHamKVkC1vJRXSVkScgCZClEYnfeEh7D1qlvsA2SODmzbg/kXxKU7
oZi3ZtbMTTj88hCD7YuGizTA4KhzQjiAr2Ojc3kzpKi/mhRkcpAQ751RlV/vXZXzDA2wskvn0rXq
fpoYLn3Rkv0rxWcWz7jJTAgqw9LsRIsoMc657b5vffIX7wQUAJTF48lxIoBAek/k4LiQqcshSaaS
Bru3kZmN+DZHXQA3J0KxwfkiHkmEK3pjq/ReNlQxgutfk1lMW4SrVcmXSp3qqey9SznxCEDbfF7K
8VHoudz14MG7pFV2PKLRaL/7ZU/Agp6CXEXYLtpFbBwhz7LYJqxtdedeJj/4tTrz7MB89Udo+0sJ
zRx9JAS0RA7bfOQn7gouiWA6NxwPSHegKlhzz20nEpR5xkOv1DkKhLvro/Kl9+pkD+eXNIa0aPcO
6yJhS151WqJz5wuLJ5yNgeJZhm8yuWdVJvCon2nHD8/UZLlQVXcLXurHXIyP4PrG76k2rWRkKUXg
FKO90mb53hhf0sqBamLXJw7f+OvH5D3okO4XSPHPBtyZLMnDow1gXjTDsQnrBL/XZIJmSmpQZxHh
alSTtzY+w0RSd1uaNDuWBkYy6yJpnnhzIrdiyl8TltKdmaDKXJqrGYIdlKL8aDYLAWn1Qv8B3NKx
A2SDHdEwd17SoLcQwGdApbSxfWuC4CxHim/+x3omdxj2I5DwXpH828G3JW0Ghax9LsGUb1pXPLhT
i1S4qu4zD4isawQnQMXkAAwlkbSkbCZzcMGCXV31Wb1DN0lZuVAPpgUz2PVph4ouunGKBqOEag7K
g/Xp9TMCFonrPm0wko/enSpTtZ1Ef0jsBN5XXdy40gEx4GZPEqeHW1yCkczFWm8ZWgRG6F1gW9Yh
jcMY/3URIu9F1/Tl+j+wXLDZVKN16KHckDNy39rWOfSdcpsYbbW10p0ZsN9Cl/7uGMaymSNmciqF
bLQIbd82Nop85fH8z9I5DUVGJFwFR8TmDWWDE3qpUdIk8D0Pg6CXMCYBmCAk9CmQGtl2jC8ZHH1K
phsTbETUZuZO9dXImQ/Pf5vCQo2nlkro3JCE12EfixQrEimfM/ykQLb32Uigj1tBVi/Btlg9bIPO
n4kkH4ZvHV006HsjdomB6Bx0+LsywF8qRXnyA1DAGBLb04jxE6fXtunwwsmoTY6jcsm7DMNtywqz
6+MQGESNeMOAI7ECFi0j/D50RFdKLip9Gd7dAxbXu02yd734y25pucohP64rXWnDUaydhGRZSHfh
hJl5aZfsGFEnYDqTx7Asn0RD83QpYkIJI/tEZXpH4kZwnPD9RpOIbyU2ZDuMcGo0xWEeuu95Y4T0
VoDHFCL7qGDX0f98bzy4+aYAo2B1bIr6JDo6JDkFvfcS+NgjOL15ByB0t97cvcoAWj1erGYTJ8Sd
Eh6wMwV7g0UFp2CK2CCWbNMt4PalxSBY9JYysMRwHJS8cTk+wEuxLqWg5RRgONsYbJMxKzB/1/mn
XjD/qi6hEIsqjA7sf9KK4cOz7mxM5w1y6vVciYgtNPcpo127sRbjpjIa1nfBPssjDAxj1sYcoS5i
wJFEfbNtzTCVR/XMJ+ve4DeywnKaSYe+PrTF+DBJr9uCDD0a1sQntblBo0HGqEeVX1+TxQ5ecLo+
MCe9wbKAh8lj0qccMyFATBtk+xewNEhaov6JhmMlfvUz35uAgE9ZH/VOuQrFpcxNUmfhSnmlCUjJ
JOolMb6RKcEelEPTFEbIkcAW6v+k4EtnLSF5rQrZxKckNubhvUGQwEbCQ+TcVqGVbtRBsLVrSzYa
hZvtIC6RmQRUpW3PIHYcDqYH3VyHiEn4moMxzGZ3ESjOd3Dz9mFc8OB2iIQsiIT0tMmmYP+udK1F
6asQB22wU4n/CqXu+1KZF0QrBsE8JKY5XP+ROK6i4JxmeBKZB3esT/N0g5yK7n7Jxa3yB38g/sJ3
n4vAu5NUDmvIWmxu90PQ3FWhfsTc5eKyTiOXaXZVWoN+U82zq48hGEpearNsTsRD5WRHdsvO64CY
DOXZ8J0CVkIw7cOk/DY7d67gfImuERAbZz2OK1HA0dTWV9bIePlrS9WXjz5cBKAt7MAaQuTqLtzK
hQVVH0vRvXxgFDCchHsKjmYdoZGCP9fK5SYtiCWv0cW1Bfdaf2wVoPCvrGgLSwhlCTQMYZv33gge
BdwZeq9kNsku9J+TnJC/mpXaQs6PFGbcFLF1iuzxyR7nm6Rlc6x8Ljw7ew5ohyJJvgxJFHOqhicY
uNCI8oiYsurWqzDIYLa4wRB/We+BSooQ1s1yipX+DHpeLSt9ttDnYzOe3xwP6hGJEEAUknkfhNLa
+DZsivWUbOs8Y9+4M122Wp5JsXrhObSGnMGlP4Qgvkfqoy1GrFu9meI6sRHXh1UaZTfKffVTRHVG
NaOVFWev4Zno3PmxMcozmqebPOvvBWWI2QIyP/M3s5I/of9pXf9wo+H7WL06Hr4NNQPFY4yUsB0k
JT3oVKdKBR/1QGJfbU1na2GzO/vJp62P6CCbMjN8W8tv64en4QYZ12G8ioJCRcoiZSXiq/fK3Vjx
N+HJUeeVhIBLeqrSrvDqMuCzxLsLC2op1nQTFNbjZAFQjO3p1k5ZMQ333hjwlRck1TFhqLJ+RwCc
mcw2/kT2SoJNYz22GfCpNkHendlosAnmrKcCdlbN81pNxmBks9R/GIFH8UxwvMyc+Uavy0JnHy/l
r3bgmdaH+qFiy67Azfl+Jc/IxFkBerrLYUVIehTgwbEJ1eUkzAjmb0R2si/I/STXZ31qF10da8z8
Z9337nYd84Hd3NR/PWiHYILq2H1kEwcQPdHWb4BFfrbN8KSnEn1X40WdvMr9nPL4M7V+pGW2jTrM
9HleMs0Y97Mtbk1ZzbslYVToEsTQ8fRE0/Tk+i+Zin801mEpqaq0ngAYYF+Fiilj0ddkCB9Rtrzr
r+kZuqbMpFj33p0bUMz0De69LlyqTnCaFHoheRU8HY1HoWJ0nIy8TVautTdg9w0RlD2OoTC0m61h
LZfG6L6mOn9qZAVoDJcfCP/NxEadFIPyamoIo9YNDMR1dNQ7cZ2aFL2G8n32aPg6OecOXfBxo/hr
dqhqeCOfOu6MK1o9R2hXF18P7fUlgRgBPCUpcF5Ct8QpOscnL/fuAFIQgNrQYKJhAQxvevBR45K6
RJ0rfsndGaKICLptMzLwooQDeC/hSdQMcGs+VCJHncdOQCnLYmdGnR0+y4UYvL8qHrYsPstW4bkS
h4HaiefqszWjEiPXsTO8Y9JRnJvW8ll6JNoHAVYQ3o6kcs+0aAFf5E+p4GvyFad2/E7xcN+00LtU
CBbLYkWDQ/7eD9bt+jyQIs4tbDnZJxyoZiPAz+/9dBcsOlmj042z/hBNu8gN3qAwn4J+YYivj1/n
v9jhwNlQH7XDpNlMKN8saoxDxZltnojqEQxofbxnvR8ack1hEsDSXPZq5FjkBdlVO6qnfJyOc02Q
mkHxH7ibA5ERBGOtd9QuVdj1pBXpUlk+MTOUyBX7HihmoNdHGi4wbniuC4NVF2knQJbzaHA8SvFo
0mVn94bvczvUEcWpmBtCAgWB4YtgIqVyV8TkLic1dj5uHhphKFVTjEAQ0VErkUc2c/LceY08plej
HZeHNiMUwuKAbNrVY+yxmyz7wdiE3Z1AdOg2TK9D+goBogN4wRSTu/nPsh2su/XsWaLOIrkvRjzL
Jep9qKL9fB5TcgHnUKED7gtrS8P107cKdgx3ke3cAbn+Wqs0UCeDXZsnu6b22PubAYmjibl1wVdi
NMWorBc7torZvtHmbJejsXSFJHuN7ens//TjgChuXZIrQrSxcRr8CjKOvG1Bwmcd2zCrmbHqmmp0
a3PtMonGLGePvCnlA4Eh/kFPJbM+99aSHlJslW/O5H0pmAsyQIReUUVI7PgrrR+KmSUkXagoLdV7
t/T3tcHRO0R5u5tzlwmV5c2OUNBxyLtZz8ylzahe17YMaOK+92EHdAboMYrViy5NCQT9ICsznx3j
PVWGDc3qYuOhLm0jeTA6NiTChZruqOKzJbAKI3xsBOp2fZbhe3BGrZf7dTe3flG2XgjY0YFxSIVo
OHHE1DfdJj3ZcwxQXSLBbwvlP6i/E8YDlbi5tWbzW+iy3a5pAoRRjpCrDog0wNM/6FhwfW08h53k
2FxVJdJ7Peqn7KnJ0AsbAZJ9RsixK+dvRshepfaTu0U+khpicQPC/sbOOYf2nkA4c9uxljKVkiiG
YhELRVpcg94wg5pDQTv/DG3/zXBKKD1ReUTdq9HhM2IsWbzXTX8d1UgaW75WwNByy/xQAFOImx/o
pb0DdvUQbrFh1t8WDe2aQTQew74DnR3VV2XmG8A6gLe4M/JikYjbyRzU82wWrwX+cgNg04nEK7c2
5GFxp6daxsbep3y3TUyj3qi5JqC3MtpLtxyWyb2uMFTCY7Kbs4WC7D6snJuC2oOahIL91dwh8wPn
lQ/1IRNDcPBUYO/rCMRo0+TdIbfYNqRquu8S2zwjut/EA5x3M6AzhyBsIAV4fGkVVokCdezIdpvj
0ScQWRQywasLB8stYOV2tfHRV1LXSKP0tNRw7Wsze8NI7RxH5WZnKxzF0XHLh3IMImsbYBj0GtUT
yasdflrsnukXd3EbokBTDLqTf72+hBY/qW8VKsxrxoL3rxe38q/7dGb7b0qDQkdp+4dhrh9RZ3so
g3nxcuVduzw5YxSRZqjF/m5e3ueJF+3nwYBqCAcntshxbmPqxSAGeGCaqKdCyGwXatWyV+Es7fL8
R2eCsFGF+a1Ejn7I08TaF3EZk4OJ3mt9SbIQRsUs9/j03esJUOHfXtZfS8H97+Mm+54g+J7zar7i
ajrXfTE61+tPv/2vHSv7GKEtS6qmxLqvkPbJmkpqmZrX//NSj4ApLFkjwG1gi940U9JdpWXLxqDe
u8ag4ARkeCfiZmyg+DAL2Mk5i+znYoyDw4gBZrKnaW/GybnQTP71RcWZfd12+rmi4L//n99IkZXu
84yKhqUVRusL5X7x108qw5QJBp7f8Uddm8SYzNOaNA8wI2ju1eZTl1nmU9WAU85KSoNx6F3FZemf
M5G8Yhxrzk7fYyvGB3DCRxvhcyDhGFF2MZn1s+m1Z357uvMw5W7tDPCVzAdAgQkUVC+AhByUrf3o
WoZ4TGKz3ntpnOylxEXeW253gG7pMunMEly4CkgUXf+XQnvzMPIe6/9No2vtqfBjS5PQ0pXi40Sk
9T0tdlE/zQ7e9qCiTrH+ms8xrAeC/uAY9xO22seluaMopq2oyTfHrKBH7CaOhp5NCWiguk8igcNC
xHXuMOJT/tY/umA5rSkildXvbI4Aln29/jTou/C3XzM9Muci5z0YFzzrGvM0CoKJTL/XBMrmxin9
iKwarBwYugb9sv404fGicLZAaGYF94GvXUde/pXSaN9n2u61/tL6AsrnX/9bt8AS/LwGlSyL/ErQ
ZxDUJHGFffABH7OBUS6qnsjH3LmbH2UfDnSbeAnm+QfLkbPx8NM+z+JYje2za/RkQlTzKcBRK/RT
7OunExKReVROem6KLmL4hfuA6MYDFfezO1v8iogQ/zYuKNHpzlcteeo25XC7le02YarZxY3en7b7
ubei69XPQ+IW6Xt9TVRrYlp4mB5X//CQeSRUrB6b1VqDJe2Y4EU62k6TWtsoA4tVA0MnayG2jvkk
7rB6AWkcxQnjfe1npEPY3Q1/1mNDN8hNpicuz3TdQ1oE9yrt45sstxZgfRNBhIthsokofzQN3uX5
iPlTXQ8O5pTVQx6JjD3G+iMxvsOmC5DPU4ogx02b4PzFdDBy8tP6Ejrtv36CVCEOhQxYOdUV+Wvz
MS+b4Tr2HN5EW/XWn9Zfw5AzRuFyRfVY+zMhf6k40fG7Na5SEYLZF4YLA8/qPmaLy5r4LNHz8EDS
8HseN8QnTu0urtsZ8GT/KjIsXC7BxvNMjjKDmcLDGJ3DJMCVZxOD3If1uZYuRTovuoJR9qPM02yX
1Ob3kAiA1L/pUvMUV2DomvqyuP1bNrFjtGYwU+xLOfmK9HoWbOEjjcVJR/pzgFiYSWIy5qhhdIZB
3cP5MKEibYeh+9mwKe/bXB3zSNT7L7sm49xyeWbHAE70LAhZ9ZGRWYTNemBucdS3G7T27zBLv3de
8J2Dyca1fKwFKvo+NeHn7MAQ9bunMsLAUy0u/ZDpEBnxlf4CphiP7MsCHglwzcclY6+XzmxuFe4T
dsn+Sx+PO4os23qIsEYQEJWCkw4bubVs/y6Pme1a7yPJ7W/twj/SLvFXMLHMjYrsT40YtNziLaoj
vABx8CJk9N32e9ixFnWvxyQjtzSP2MFhsSVOt2jfAYeeF/t6aaCBm4J+r1e0mOFLDrNzLzTa/51Z
6DYz4/bKsGhP+U19FEo94OPEmzup+bTk/aZoDWdvDyE4qoQFbqkSKGBi2LSPEwyTPbtZKJXglja0
or5SMUx/VXkcCFtlZd7orxHrg0Cevgw+FggEieyo87VfF0pie9OK5I320TKJbPI5Pq0VvVRGX7oU
BHafA5VJhSUodJJKCAAnAynrjhc8wuXGNSGvIrcw+5ADpL11OegIGK0kQZB31PntQ9bAiPGyz0Sa
zzabRWqHnJmDot8muISDgboACZDsGpESKMpCeZJ/igbc3Mlp5D9EIjm/mb6dQJqcCpA1SbqCtoWJ
/H/pi8irihwFVhDUiHsqZ84qNTSFvYXfdqJH4tfFd3Z6IceYnOWsoD6hS02ka+yUgJwRp+6+Y9dN
gSLREdOcDNZLGVFmdIJdbo9XkeA4y5ZHl4W7uymF96JcDpeKtDS2hShG5i/PZhColD2h6Z+SCm/B
SLWnSj3r0DXfvEB8TiSGb41Rlw7yw8J0zZY/3RXKOHvIWP6zCMnSgq6/OeH/uihoSC0fxz36x991
eZGI5oCSyKktrItCTtRmHFn1R0qm4Nbyb5bxFBHMOk0q2P3n9xb/5r1BrgrelHREbfD/7YY4gwt0
u85hG9HxLjR/lTey4gshzHeGcO8qMT95qEXmyboEvriS43itT2G0RZ9CGc0cxZF/o2uZSUtvc3k1
OZR8/vOn9P4QhUnTMn1XhzhKm0SU3yRxZTuVxAVnDJuATxn3HBADqF4bpmEOk7Mur5X4XABuyk0k
0VUhGWvG7EuLOZKEu1iUdEdUHuhwJrZr4tPWZ7kgR/3pV+Un1iRgy8kXYwKcMJuyKI0/KowDXvWw
ShAjU5/bdTmwb5y75j2dfVDfEYfCVafBMeGLRjC8sxw0yMBBXmR5fUxZcKNlusn0pwzsWGy7gVbc
1Oa3+HBO4+xijXaHp7mIiXUZ77/pGDp9YKPO8+m141PedsPWmd6ELjImXoNFj/1t/ElEw3Bs7fkZ
lPU/RLZZ9h/iWC62awkywXzI+X8IVsHdVaBfVXZKvMzdStPZo1Hl9Kv1Jq2eycjbptNY1FfUaIYN
6UHFLs09cWcNzgFLW8VyQEU58LUnGDfSDV6k8dQNxpGgRodFmHrOAgewuI4j6ietHJ6ckAZwbVXn
pZPFYTCXr2LBRolnqzp4zXxYi80RLqetHZETGn9GHak/tUW9OuHW6YZimVAkSyGSbVvOKCYalY1d
sOsSFETtFFqST/WNMkPVUm7zWEL3af8A4l2yvQNqW1T5u79wIqanjfO5Rii04LKfmXna0P/Ie59d
of79OOdl7bcq41eejvjHfHhEYPjTsv9RyLVcXxSCnYK9z8fkGBMAq4SO6yZ6NojBGBlmsScx3dym
NqEeIcGbh7E0X9noUa+i4uNQmssEnl2KXGgY+Nau7J/WWnttVHeOn13FtfGrEgyfEkjVrgrdb9bA
di8k56NPCacQJrqyLuoQspC1XXbj0SgE6eop2ae0S9KNkdZX9aew0/l6RDYFIt29uPwmHYJr4N3f
QXzDVS0J4la3du1f1VokAPKAISC9E+buj6jgOdcflbzvKv4FZ/JJZdVwP3s5LGwF2XZQ08UOXcQa
ZHZlY99e51X3+p+nBuvfrCiWS1SdiRPAle7vaZCRQmPiGF12svVX1qsBbmNou7X8afQ3pQ8EKcYU
iyIHolylm3e6YVZpJR2oLHvT9Pk/6Hf/VHyDNmGRcHmOYKX8kenYzx6e5QSWVe5G3zDWPrB9vtKl
73yc0SLOV6FWnFUjhCakV0VANJPZvNmB+w/X5t9M7jaBwFwdm8xURCK/aVtVoobQK8Ec9/FUo7zh
qVIbMnLgQ0Km26IU/9FyVBsW94fX0n+JkJx3ur7haf0YegpAiEsJWSF4MYmAEk48gydBY5fU0z8o
ceUfMnnpmMw5KOSlZdnO7zpcNtgObXDA8lOWhjuDLjrKip05QE4PQkKAJP+7WXLP37vctpvSvInB
xl/7ptPuBX+RAvV5zsiIUElQ7NFP+Fuhq1EY1Jl6HQKLYkKJzQ5hXqXkZdPRktybY8HhsayMTU1O
xNWYTa/FnALiIDDoVhTEkIWZsyOVQF4kZyFhPon22chyAmh0TTwyElafdjmJDPZFoOR+GCms5W+1
22eYeku1r1USkyA6bHuUla9eQd5TIe88zGC3clg2yUzfwoA7Ejm1d522PDY2HJWtsKzlkEjjra07
EtWQ7zKCzfc5R6xr2Cddc1yloiU1tUAaLzENXJM1Ihbxw+AxIS+QuGWMNioCJrkrbONKmu4DNMAv
tzLV0bPJJ8iBZpPcu5mrKT00XhsTcUAUiISUkc8lh9OM2aqY++nUJsmvngiQv3Yf/98a9Y/WKNwg
f5vn/ghov/1s5/yz/Pl3vpMw17/0L1eU7/4XhhzWZ9I7TdP+ez67L0laN7E1uC4eJ0uwvv/LFWXL
//LZdaNu0uYCvE9svzVoLv6//8f2MUzpLajn+o5PjLf9/+KKsn63RbHNp1Zgsl3DTSe837e0pUmy
XBFny6le1LhTAxt15XTXs09PczaKbTWJDHBrqCus0kXBM4bXeQYUMGiAgMzeT8bu2Sk59tp+uv/b
pfw3Bqo/TA58OACjAYGsfE0gkL/tefsc+bWBqf1kdOpaICXd2IOFjrHHtthD+XCK9jI7/tEphqOF
IHBTe3b3D1tafRf+16ZfH4Qkd4PGqudYYp27/+a06N2OwrMbT6SdooM0SSnfNDVn+rnmovjhS420
uojsO+Ctv76nVUmdcrBZt9/MjI8IEnVD2M5zxekctbqzNSFhbmszZ6fy4Rg1UoOOz2zA8fkHf4aO
df/jo1ueKSSzJoeVP91TSsHXGWa/P7m2vwulesO5VVPTtU95SF8ynYDUBkVy48epuYvM1t2ZWi+w
fEtgQCD1zR/GaRzQDfBFlmygkwVUW5DWsuX9TpmL3sQei9fBMl8QF1Hbld6yHcJvXCSb8IL+xi95
mz5OHns5jDhkqIlMDZIlk55OocS85fyanFBz0Xo/WT6OvGJSYm+y22GySzl05hkI4/pJODZya8fK
yEykWB9DOJ8BoiC0giVgLoDWHaqlRGmRLReaxbhbJVXWMB+6AGhtC5CbviRMAlU/R5HxACOn3q89
mLzwuDNAG8lmCrZ+Ik5Zy5fPwwARGpEbPjvMHo73DlfWMS2ohPULshoX3CVkoGYHMYQrqf90SwUU
zGYtC58/o1ARGzApsrp1t50Tzlsri24A6sI1Nkm0oG6jlVYR2denOG7KbU5pbDOI6Etygr3CVE8L
lqTZI6D8D8Dc71WwEDumBzgdYwZWUppIKXGGyLT+YMrn2mU3vlf/IAYq29lpQMSuQdoQHRz+Oq1L
hwidhvS5nV/McN2TcuvZNYtXenFU1OwS3ziFEkCLU9lnP8XT0y31Q+PFckPHDM9ACuVNwl4BpwLf
8cPq6GYF945jbJoGZGqPUhQNOXzVWmeL469gbyd+eSBKGUoh/26A8TgcyZ7UX8IYzC8DHAQ9swfU
CR9R4L40ZOJSnRnfOi/9oI58V5cgREktbM2B5RYWcVjIF+hIYA5jl5hbp+NUSxhAZJ6Q7vBMttHN
OBD01aXQ9O30Dbzrx/o7hZaeDeOIq8d5nhvuuSRHTC15TYjXIuifKDRVA7HOntFuyrF7dUxNo06d
CzrFfeOFRGSVwH0dkm6CjApPw7Xzax5rEmy/KJ0T65q/CieAU+bGNCa0cTuQVEbb5JDRQkKeQ2+p
v89Hg7O4z+SBJD6mod/chRbNQHpJgK1ASvQOZhwwT1d2WqJ1rECVDbQO128QJX4Efnd+dkYIn8Q/
E1UEthedYvKQ6fu+DM7XCCHJacezTbdr5ACHGEKrY7h1KFK3S1cerZppqWUz/jRCm0WwNxmxf1WO
o0Jn3h5KG4tSYNcPQLHEHvMu3eHwFu4dVzggg41U2b0Coc5N9EkSXJwJTGsxbLO2ynfuuHxLCVAj
AEGU2wnW9ZJIItwn/jzi3XlpcAW59QFqNJIMY74flvySYtu9FvB4hSWg9IMbRhRbvbatt2Xm+BWp
tt7Tj7SvOF9fSM9DImG41jaG/W6bFUe60Ofb2YzeRJYjBprilVZUDv+FvwiB5dQaJGw2neSWEn3L
9eLKVaZLLCG6x4PpoLbux+rMcaHTHnkSD9HzxBEiAz35NUhvt0YoIMJdHDP4oVzYpLkTnDksbOOW
RnyfH1ypLspiZgtSGiTrvakV46OS+ce8mOyVAzidKZmdosaZyEMyJnCQqfnSTsH/s7Fq6xaE1vcW
tC7nvFnQQAh0j5Sm5sTjnN4P/tiTj8ny62Q82usdUT0TM8CY/TKBsJ/ip3bi8ZpLpnaw4dspp9Gd
nAKrRpgb8e3KEMSWGHpmN/51Ch7HoiCWCW3w2kAntk4PU49x3HNRSOpDeESlqXpdRvLWKDstY/Zh
sfndr2/ELoUnGt6SssW+YbAfczO5YAW5t1OWl3WYsDbAmh6jp0V0yZZUQAj7Hbo8+ZmO8TU5J+/r
EFlGZjPaZF9dFSBvgzQBjgsUCKVlP8EBxSckW+0DUm92oBj+JUwWoLpj8VAp8TOWoN46WPm965Z0
LYgV7qLM2kz6BtpewefdZZW8D7OBUg1Ewk2BFlyvFQYb794SPyLbJPgnQZKmx74dFkwEOKn5DlzQ
wARWsvScRkfnrctxJvRTeLUOzFBDiZMo+zLC2CTHB22MPWUHYoW+9yCTQFZpkpt6XkeRLZlWnGj5
tOPsvm0DpPKsEqbgdjZ6gHcZxQJnKc6zsIatamJ8JAi9AoUvo2oZ223KTGZ41Ycgo347RdmhHbxv
JdoH+NjuttBTNOZsEuo8iwI6xMoGks76e3UBejNqfpSxL7fkz6To4SBDjs0+KJiKF2TfCLmYcjFQ
bhH0klOYXDz9znNFmUZl94VdftQsq3Rh5k06hC+DyV1xC3r5VY3HncCv/ybszLbbRrYz/ERYC/OQ
S86TJMqiZIs3WJZsYZ6BAlBPn6/gc9InneTkot0SRZEgBFTt/e9/gPxE888iz/0eiGbXwwtZRaiI
NmmTbgxNPhlwEdZJmv6yQ54j6ua149yGPhEACKrqbePwLQR9kmeGuwvxvbUzi4RjTJWTwNssOzZ2
qdkG973fJIbvOoz/NqQEpbDWrZ0dOq+CT082SnFf6gBt4rpn5Hof+Zug4zJZ78vHOaoGJFzoc6zp
e9+wqaSZYhUpTXs9vNe2dy0cDVZ4f5npC6GJUQWl2Vc53cyqIsy4Ce/axMXF8EqVzhdRTYQR2qws
gbsvIqhOQ81CZsriWOrzOqZq2ahzZunRT0H26/JBtJqwP23GcJBdSOoU0k3rf2IAlATD+h+3Bec0
Mc09rlYYbHWc3D8liEFTKxocrQPWsbrjsuiR8qHdAStNn2or3LumtYuhtqyisXkRPRJE90RoF5MF
+9HKSHesmSzYALrkqDtU90FzACjadB2UrhbzNcB4DTd2ohmc7KG1HudG+0VTIrg7uVWGsM/2uW+e
axtiwgD8GeWQLWu1rBoxW2xWc3baqr4HEatdY/GL5iN0XRC/WLKecS66QcfhCuAC0iw28ZoHcVDR
li2HQ0inU4xj2Xq5ZdW4IEqdZt1n3MtaxIvZ3vwr8nX4PTYLaU8rsqYQgx/paL8DDOVW2QD9RJL8
BLzCerjWJdMszPinbWRrb9UIBuWztToB10+VaAXFBgyieQdBJd6QJX6cS/NH3x68WRIP40XPXdzB
ftTbeU+eT7Ge7G5X9Pmt1nK5s2Y+ZFlFsMXmY2eyKmv4J8BJrXY9iSkBRBZ2exZQMRN6mmbRU+Uy
GDILLpiyKz67YYC/LynSgJg3lsd5TZ3vGuWGsCQTvPdOLexpapwTv/JAm4d5P4xvGXyWVSO+wpxb
R6J4ROg5nLkF4Wqb/VNPobcKc0Z06v0Lga0ZvCgXDGKbu8WVjJ17mpbXWvvIp4TUIqLKqnTZR/Gk
imIdiQOXiJvdc1B5BmXsQ1oLyyWFEZlWurktBvs8A+LoNnF+kcG12lmFvuoqSkQcGpfLLxA2eJ62
KSqxBbr4Wchoy0354KlFdannqqm4LmUQEQL5SBTXshinhn9bapBlEU87Nlcj1Z9Dq+fX4F6Q1tPe
zSjEXyeHJIkWATkvEwZuEav0b3WRXKeyu6eYcbnmXnjT4xS/Wpi/RpIyA393LEnJHYaTl30uta/n
9iaCRvZwSzsXghq8tptKEbVreBn5l15z3auCO++y94D2ZgUxul67enhKBhT/RnaPw5b10i2eyZZa
j2m3ruyTMbdXX4Y4L87sfz6ddgq4t8IjjoxvSlSpln9CDQ4RygvAb1Vt+EzaPIM8BRbYthWHuHPu
GSnCUPjdlzzInsuUcy0SmGUdeXgwnyw4KjbaEEIObgQ63Ig6Zo3s3XM/O/dld5TQ8GnghsdiTE4N
JTgNRUJsvXO17fyedFQ1qDZ/UaBgasbVnBfhzYz4yOqzT2N8CSJxFapuIAqM+rPjpqrSL6pE2hD2
PShU+OzygQy1BZBsfgH5oAhoLm1HPrkq/qPE+WmWv4eERUJW7rnMzSu+zFr2e7n2PRckPgkTbMLU
M6Aw2tTKazFQxcBTfima9sEj8mRVZ5Kihfk+9YJjB7fcp+kWCfUwM9RNoc4NzJIHJsET8yDxUfX3
rGHDXP7MMn7OhhkJXhrJXevE18jw4fjnl5H8sU0zlHez41jJOyH1r/b2SIAqbAI+9RBabmKwWKdf
qkUiTVctaC+jZLVbrmO1Dze2fdBnDqtgDFhkxVWM/mU0nmd9Ihs4pUSazeE3peYdt4th1wlrp7T2
PbPrlRDzFlE2fe5IZmkSIdamW8K8avqGk6h9HJHW6kXyUNfZWcMDiW6NPBtXagdNa97JPnvtdf9n
HASPXl5dc6Y8LKwM4HIXcqnjiX3Klbt7ynSWmEbcErIyWJRGsbePmmr+dNWlJJWpk7ZKOPbGdHDj
k4EybANoDMI1/gzZZikqFQZgoDXcVs6ELZ4R/Wk6qwjkNA4o8ygIjTp5y5zwh1fNl8EiI93XKC1M
NwRhjSZIDNpE/8UmKcNyVTHpJ+PHWleNOe8B5i9DHQwbPbRjPI614BBHFkaewZdAe86cAnVA5hDD
94G/Rr8PBXfNQEr0JPRkPQ3lhc0aWSKVWCfh/ERjuQ1a5HqwMhkaldPMmZl/6i1/JHWde54gOSX1
VjpCohVj9xduRnxSAxLceq+GiU0kHhJjQhpWelmUfC89tEhQNfkcyr/Wwo11vJYkvuhbUfjGDi7f
I2LDCgvqf/5TKytsvYSFvhpNCZczQiTL0sCDY7S2Cw/NWFLG2FmIV0u99XIQoUmxcmjV7y4P4n0J
r8Mzkq2p/GdzkTzhouzu9HkQJ0EhdvIctJ+R5Q2bbPFBHxaLNfUPs5Btkvvx4a+H/jzFXyzOTOUy
uvxIW2zYdDOhAw6RRTSw+//6neWrv5781w+EcnSb1D/LY8u3y1d/PRYsr/zXg3895/987G+vCgEd
pAqk5h8fD4fpkI0VMoCK2/zney+H13keMVp9Btvlv44s1PNTnM4VqKHWduflxbM+sIt/PSnBLyK5
pqNVEWZj4HwQWzhIIQorbGJuW/Q1DDCx9bPEGHZnxb88Ld9Hnvs81H6zC5VJcUAm1X7Ea7npy+Gk
x/ehh+DGuWQ4P0Q1fmvhREYQDM/Bs6FSovJ2MdH2ndPy4PIPQ2tiDqMUkk9kaSdQMJx1w0xuu07x
SvPUPy1fsZwiGESvC5vLODhGd+1rDLpRO5onFAfmKQaQOYWzeDbnQOwwsDa3Xdt8Imhb1SENxzES
wbqDvLAuvGLrGgVGpjk5avjL7Llv+YA6rUihjQXaqfJQBYQnx5bcuyV5PIld40ob2MoRNfg1zNt0
hnXZzg0ZjCgcolCsDbMuUDYW7tZOkwdR0cofA0fif6qH2b6BqzOHoapBtHqH4abdx4+IvgBTSg33
DhQa3KsEtGQJBURH1ymcW5qJ51pUHiq+8hHadLcu2+Ax1AmySl6xSjxhMU/QeIhXbTj6xaYzJPE5
vpL3xw+ZO16SLsk2uUcKYphda8t2Vwbmk+teSFoaaNFmFpXrwZFYUYTR06Qnz9YQXaVWdxutGg5y
MF8GP8uIC8SPaSAhZwct4rc5259+6WHO0mgeuFPxK+gGuHFN/4lPjZjEtJ2aHLK9U++rpL866fDY
1diaV8V0iWK8gieXhbdxIGINtn9kTPBQ9uNGdKRown+fNuPwKzdm8Q13FWtr2SHS3IIkmJhDdrkg
iIw6VKGRHydntBg1l6s2t6qnqSB9lwvIAzPzCLaHnNPXRnYo0mDfu3A7YRhlYDteiao9/jYVrkvR
ktlnciTxXsmRkcMLGlZxl5ZI0l8YnxEAVcw/zFiwQQurZk4QYb7B6FIGVroeI5RzUzE/ikIzDl46
k1CPHAhLaJxIe4/3i96bBisCGwVbEOB8WglrPoqcVMkaUTHoLa7M4m7YbQgCI+CxvpgJMDQx3Wdz
FAa47Xipe8vf9rWPGQHSwNryC8L9aDLrsP/FEdCvGGGwz6wavWm0KWEpEOuGgQaQBkpFKI16jIG4
7m8ibGg4jHRbJNlRRkl/SwOzesykd8HHvAxrKvys+gkeBynA9rdC751j0OAKIJi2Dl1N7Fh1iGrz
brM17jMqsbIZ9e0QZjVtDBhi2vJWCHyBU7GOj4xzDA/rUYBdcwHFGGroDacw2Zm6ODhkCnpjZe+c
Dr3G4Bh338nRKkX2ExHuu7KDiGp0+E6ghnlDE3YFRnh1Q3i+FouFGzfXyg0eiBm+hSGQSOuH1KvJ
E1qJ+aZ1+geNK5CKm54HghYxHIlx8B2udTeBZSkPfLsmdSsR/rEMmo98TA/GSAKxnK0BpSROM32g
HKDxxO3b0UFgfKRT+QAa+ohl+iAM66wR+8RW+wiRLk6HXRsxJ4HEwWZc71G+X7S8Yp1JplU5ac9d
gVnNgH1510Vctig1XeOxxGEDmQNwVeRCbi9RSPnU5Ye28b7Pk5c/mY6/U+hc6cru2JAcXgQ41Kue
V5rzJcOwrCokktAA1VFKSsVGhu61ter20AyIEM341tfFQ5BO6WoeFPYYGE+jEA+zyoKQLNxWkhHw
FUhu1BzWSeof/Y68iVBZIY/YJw91DFvIxgqKA4idbh9mun6BMho/oFU7ppOWHPsig5Od1aydxrCt
3Lg9P1vCdl60hO4sdcUujMOr3geATVGeb2EmvDm28zrBAQ/pXqpOEJapXAvgd83BlUpuEwgXcYzj
zKR47GXS/QzlA2Hzt6ay9yx1t2Qcoe6C/VXhd4/hHmIh83svwHsb59C71ikQlcokWltCI0KVgiSr
omwTWc1LjeFOzSgonA99UqE9RW0f0iMWzPrixFybtbjZvruRpnfVQ1ocvL1RQUzP+KN+WmQAJGH1
CFcK1Gpmkr/C27xYN0a+IZ573fj5fsTfVreHzzSewCYaCP19EVyGxvmwFZahgTACrTMp0TZ9tmVK
9ig78wHKPe4Sxr0szCdmW+6q64+hKD4CJoSOuqSNKN1dhK/Fl75CI9aFG2jD7NLYltQVu+W7ERL5
4WnXpG6fIG8/IGC4oWOjpauqB1QstjA/YpMy2MTQrdSNtzEynz232UWw2RxUSMBaDuQVfA/wIUwe
p645Z7D/vXo42KI/qXNetNUhkeYPTOKvRh5dzGR8Ml3wA0cp42VF6qXdb5K8ePZ0MuYiarWeLTZd
R2mGaN4oSTHH9RBeqNx0uffNoudaCe7LXJK/EaMAbts3TbfOBXhEadtv6k+jXirBb6RhZfNBxsz2
IfV/2Jjv0rHXq6QV76Hvfk6Nd+s2djCwJk/eK+Zi62Gq32fuoVHKrW+8OmH84XTuAaeITZg7TLxi
pIi5d4yke6q14hQYA6I2NJSujc+1Y6wgLO58IPBh6o/adJ9m5OQW0KnKCc/iaGNP0U/wlG/ztznK
6Rl1jK1BPG3c9TFUiPaxDL5pBRMKlqV+n5O8aphnqZVyM3Li55yVLfGeOx+po4xOfXX1AXUQxR2d
tLlr6SABk7SfHStZn4Is2T6h9NIw4CXP+YOlOXuCcCcToR/6D6wgamQx2bfJmX+DiX2nVEEjV3+2
yRkXAxSmbFfwUf0jEQrZ1i7OCEwPUz6Bi5IyJ5tw5xromoLMf54BOLzRiemwxwOxPta2zNJmnRve
1Z5LTFNoJQFFlZwe813dds4u8JoRkIHGzTza5z71vW1J/t3EnjSTSYLfd3hvpuZ3PXWw0LsAUljk
bnRj2xSag62SfkjrktWg7NWUqVaWLB9d1ny4Hbt+aXMR6hkjVgdQub4UuGcboNy47W/iyrtM3fgV
i7rYY0G87hwTIWZZ00ZBfRo1rrVRErEXUx6QnbEdNRFtCAiWG11JRgYvhlUNrVHz0ldrpj9qCoIZ
Jpv2AmPGjTbRUhVt/maPFsZ8Bshxqn0D4X52NbjOKSblDsmym9zEX86ex5ORGt9miiSFvOBRgLAe
Wj9EJvI95oHge40E1gm5Favfp2GEiHAJU+xr8T6UVrQDX0JyPw34VfyIFGPKSK5VJd/1qYSVXbKn
17O42GOBdQo7tm2TX1t9FybXyJgWmCcBnGaW6+zKBEahC9zG5vpgzhbX/Di8z3G8G/ScoVZFvA8O
ZDSzifZK6AXnJG9eNTE/uEn8Wuj9xjO9CXtJcsf7cSDN2tmPLtr82XzKQnATj4xRRniY7Mf00LYU
X0EArrJxmHVhJhrfcDe5joX/CrvLtbIPW1JfU+u5yOxWM4nKuDYnz+nU7MfQPmAV8S6GJ6NfO77x
0Ugmr/yHigfDO4aZcOqzdty5jnjRmb6v/HrcGb2zYsYLKtaUgF2oJBoClbDC2Kpf89m7zX/8LJlM
PEgYTRIzyi7H8BnlMheIzlu4vLx6tQT/96Y29iJGN6khq//zsmZcsxpBFlFPCZhdTcSn83aVExzU
SxCfuiKBGfHgsJ15OSp59a2JZM1KXqW8qteNGgJW+L96csh7DLGPoNvIWAk5qskq3yTeMkl2I/Kh
JcW0BjsLymyHpH9dx+6m5muLRPDla/Uz/qsxIsBhYm/V6DDVcyhSjWbYtgj5bf1jJLNHW1lWvPy/
ZrxLVwEdZ99qXIwYngT8vnpKbXg79bW6HQNeJy2Dh1Z0kON35Jub9hPr0NoAsRO9/qUOrOxnWM68
QpqMz+S9g82JXc9vGOk54FtRBEA4JTfOvrYdlQi/Vu+Hy88prsqNOlanI5hMFuHdSgKMYEkzb2Gp
qQ/A4NrKiFbvnyYcL9XLqeNSb6upj1PCv1efnddonH1Et6V+O/b1p5ZJtlGAmPDjdoSX+4+Pp07h
Pz9qwFGZE9UcuFkD29+1qOAYrBFdj9+I2DVIhAse65iAzV4BYy1ankMwEMjJh07bYlegGTy1y/48
PYn0vZ6Ea/yJUQpjimD2awMcC4Siib2deijix1DcDuopdZ9s5ECHorfstPmneikdjV6BvZ8L6D63
LRYR5VW9pHpOUD3m8kk9Qx1TWf2OH/95UBEPqgMmwuao3oq3eFBGPSXNc9oZy9upl3PH4cDLWOjq
aVG+4dE4xgXVS0qMTXVBoqJXDLH8srxOJsBiG8lTbzHVK/FdJaa+2QiTSQfOC18exbbFXZWO8Nil
5tb7ONI1tvv5ugzw657wWce/aRDlQf2anYyLW5SaAZZwBNEyMTcxxIndVOdaAovWSy5FyMgPaRii
fU/trzroDtPENBvzFYKKcc1xR6c5OK0BPQTxWaQ8GEc2G/OZbuGjEHgBwDl9WmgQEFxJyS0e2SQB
y9RQxG5utkpRNgsPR85urmjku/Ko3EPMIj5aUfmCzestRFsB59mgb0JX0HX5qavEs/qvIEN1Wyua
mKKCdZCGzBQ1ryAYrGOCxSayHuP4S0dGvEu8Ty3om3XrzN+R+0O2dICo9QTkGyuPrWNBN8D16JUQ
l3er9MiAazDGomEYCZwR9X12+pcsoh6SDiC7i/HaxprZM2xBG6cfPYQ+R+QN7bpNyf2OGkBjt6b2
9CP9tsDdBK3wzCqBCY6Yvbhoal5pqAkMgB2UaTLxzMQ6zPi9HIK2ikl1YfXDE2szF/O1H8juSvPq
IcopbEmmd9Z6D4OiK7NPuyW+vYroHs2R4y9/V37FsNbK3+FPbHFkpGJiuH8ko/qgFwyQzAS/AT3c
Nj2WGzDkMQbP0o0iz7YWnokGg5YeWx5E6vpLnYNpM0y7hxVulbIpfbw6mlUVEfbWkJyNtxtFK7Xz
ofTADogrgaAOr4+wJQReIVT1ADedNABUmcd5b7lVuTMncdbr3D7WLeKnADBiHhMiqNUw0zGrywLh
58ei4jAX5lUFVWyl10QVcV8nUwdSGoJlG2oMPRrw3vLqBZXexI3KKNL34mkzlO62NQJna0/hsCvo
ZGYPj7ISo6xNWdQdFRZz50Fd8rXmufTjTrpzmos7O9Zx1virDsJfjxl1o+b7h9KZxwePaomxivOk
e6eg0t5kOH0mviQML0h3y1s3uEvAiSVCfjIJ7iaHvDzq1NdO2ayhM0Aimazq8RetoOorPXiM3KzQ
3JQkvywfUpmMmy7yz4Xy6hl19y2ffOxoRoDTIXd2IqBukQni9GreJzO/6aXO2tGpqGCE3SzFzBhZ
o9Nk109ECysmw750mltRAjXHI5J5cw5Plm3mm1EckY4iLvzuhJW/akA33KmVxETE5X6cPqk4Vd4w
wlM4Dee+I6JqMn/oBsOJeMwv9IEO9hky2w1jeVVOdsy7EbZACtzGdo31bXMduvhiuOmXnz8EAaVR
k7f2etZAndW9EKJnhwAxvcJ1QUbhsgYYmYs0hibC0PtLYByNCJxwimFvFaWD1IA/7p9xqhooLiyp
ouJ4KPLWnUzueB09GNT7Xg5FpB8pj1RQORSyYwFsEwexjt0qpZHtYknJCOqc5slpIDJYjYuWoUGb
M5ej/LhnFEzrULEa1He6XV2R1ONLk+0Z9jC44QYeavOxHyxcqGjgSm2vM3LMBF61brNlO9jppB+C
/A3ZjqjNi6yGcoVUJQuvk44PQuuLjZTw4kqLqky9ycgkugyN73ld3bvcecmUo5liebF1UD0yLJM9
ZpIYvuwLpYPO/XwXFvpvNT9biDlSsA7zpkrcq6/Aih+iOWROS49mxwg4kwu9ByiS6nMnJY6zhI8S
N7ubRnG1aq6FMojftTFG3spQ2xxSDwNQZAjmtI37Qd8QX067LIPh0vV0oPr0PY6691jBQI6AyZPE
TotgCo4MJJSbIcGISj4hFn4YAsVWtk7jiC07gliJ1eovCGI4HaVGuYqAyLTI5UYY4ESgajqMRIGv
7CYPLoXm72rHvNiZ+CYZfQMdcoG4gg+RqD+SHWIYZ2D3iHCj2/qV9VJ3gQp2nTfIfaaVa8D0qFIn
Pwau/YSm8J665mc9dB96ygzZktQApY7SUfAnCGz6i2hNsOSfMWODn10cmi2kOgEBP6P+jTIo/8JX
PC01ZsJTdlrhr7Qjq+BQMJxro+4twxMvdZQQxmOm7WHlmfq3P+SpsftZ1l/a+JxUx9IeEDsrXqwa
+WGo8CBN46QrWmenmJ5Z7G36xAA3qQWEGsxAsfMo72pi56oh+8TwZjvPyZcaCrp+/Yb50UtmEM2s
+g0xc/UCBKOMrV3U2+23ErGuruE1sczOBlgidRX8aEf5Y5xYgKqU2WcToMB1DFJgRZ7+iTn5nP4j
+l39L6xq6+8aPdQuruHSmFjsPBa8c1jD/0Jobk1uNDiwZMrXcCjmYRmKMvn1/bTcsIO+SMihh6ID
RrTJY09lsF64C+nASUKe94caqPcsfBMbu+IqNRiHb6q2umqKyehFlEVh4CHW5TsnxIe3hAPHOWlQ
krkq5c19mC06HJJs03ygfxOMIwM1wMNsFp3/+E1GnLd/Tyd3lGb1X+Wb6oOrj00OCUJlL/i7yqay
MOvH/vJAm3bIWTgmaTwEHuRRja15JduHrP6q5gm/MMNBuuobOKcainNRpdwQdHKwAihXKvh3s6L5
xDABtkyWvihCfjadKsBk8OE3OGNiTjI4nL1lFwVgW2cQCkTOtmbGxYtoQ24EKMhKoKnKplhdp5mi
Ik8Wf48/XHtFcChLoKCwma9UWe9jy4qtVrjCNWmJYnH09SY5ZPG5/t0k8qnVcvv/OWnW32331Unj
g5qW6zsBw92/nTTf8zNPaFZ30PBUWck6vElmlOSssJapWe7UvvQmY7GFTLnQI5i6HCsbOE5tLTQs
F68KyLlztFdRao9RY+4WcowcKb2kZPHw3LmijcvPWY/SV7hcNLEePwOTvv9hs9nWqzCZ40paJEVu
iMbkILP2uRcTm2p8bKtdFANKqzvw318z3v+8ZpA6wdpVHx+Bwd8lCGQqZWaAW+dBx8V1R3KdFvrR
2ovZJgoNl4YW+6CFTK+bBNx1fnJeSHqaxZ8yKRQJXLHJiXV9cmp5sRpvqwTVaLPWSSGOXQ3FcikY
pmZ+nmAaVGpTieziPvucmTIIbmVe8IYGcAscCNYf7RwWIzMisuoW6hBphlDmaCvyGhe7Yuy2o1ed
psiHSZVOMDwIYfX0EjfleeEhpaNNxmdXH10f4bmr9jY7NgIMouxjpYhYfiTqtZEzBrKAjxJa8H3Q
wv7M7noI9yiaXzOoCdLr8JdQuyvjqpqCPMP/WV0VJvbG8LgBwOxjAxPr/xVCLwqz/34fEyOEaMVC
mKGiN/4mC3EGzarzmXjQlDjqDf6f1Z4IwGlj2nB2yvHRlS522whBMRgml9PFlLoV5BHk53qA2IzB
3uusLr5a8axK7GjioMBuPHIJBOCXtKT83uInGpTMr/4sSh3eG1g5daJJt5ph/tRH+ctLojvcs93Y
IbgL8i8/Y+EoNPy0OzbU1mSGAqsMpwR93VXeQ2oPd1nU9XYm7hq50HujeJx2CDakCXxd4pmISk97
DftYkpM8jE+BN2172Z+1ptd3Ge5pfls6Z+SdztmB7qrcaQjXROjKS19EMZ3CQLQ8UhpH/Ik2SdE8
dWB1B2vKMwqvzkAj3+mwyZWRRD0CN+boW1naEG9Ud8XB9xoXsJMFTzHDFjqb1cNAd6xfihDb5tRI
qkhz2/wrD6Jd77M2OTZV4MKkWn5uUsghOn3WRfRVoujTUswnze7XUlBGRX11NSaYLfq21aKzUMSt
1nNuMmwvqi+O6uSHl7bHoApfWSnRdk9YidbWelbYUJz3P8bA+RHq9SZzBii9IkQ6ErR7YMhLI6m4
Ao0aQVZiFcnqXRGDqPjXthZTpjnZly2m56YozqYeY32SwqFPLKpwGfyay+gtavPDwlTtUW5Hwwfu
EbwW1khrbOE8HGphumLFXdnaVmRcKTJmYqcP1VbL6ESTpry0rnfLNBi8itWlKs4u70xFBsHfC4je
z+OjHzmrUP/DbxtU31EKbjq9GOgj2+aQwCElyuq2RH0oAp0dM3bCa3xllxyu2RUSwSVWdppd3wYM
XGSD9NxXrTCV7LaDGLnrBuvZD6sfoVqFPMmb633zljTmj+UGj1vyIp1yeo5TAQOgjhDANOa1Tqfw
VLX0+B3AQ8REL/Hb7340Xh0Lz2aTvmfljOneoSf3tZZSrqD8QyUKzcfTv+Gn+A0/luusdBM9o+Se
9jjo2Pz1MB83iR3eNMDzTWgY69YiTHdpu3sN4EQYQAGS8t5Q9MdK4xfT6Rgn42WIfoL0a9py2cbx
2TBadg9mRrnln2sXhn/aYwvXcpJtWUOSKMsfYyG3jY+QDccP+8xk/BW5s3EeoKc5WrXGHTC5puZ4
nGd/PFRmANDjFe5qlCLcIUgDshiybzh0sZ/gjrG3ZXwliTY9avjcYCOmMwD0x8s4yw8nm82XTIIl
Z+KixWjBJCKW3nv1YxzqacB1hAEgTgl8Tz0mxdsjb6HuSwDZPrF3ZdwR8WBaYkuHjociwophyPdu
r+F65A7FpgomhZL2dKo2g7u+htgDSRPb6c7ZLsSgHlnPjKsxf4nt5MThCVbZycrqZpdp5UlKIr/b
SbdWkyaRyerTXvmCxVZZHhcXLBnIh7jERxMJzJX8jJqXqyWBjRkeyVKH0PWjnvFSoHtF+u5gp2ny
qKOBMVTK2AlKmnXyPHyelq8YGyqv3ZNm6s/ScM0d9LVDrVvmJnatmxtU8hT0b1houeBLUFHGucGX
b/kSc5N8wOu8irMJvmKjnU2vxZBgJEE8xM458VLv1Mqv5ZtOPbJ8haKOIWhrQ7Mt53TLPu5AAPQf
JOT1A+5WwTkcZLr3S+t70gTZZYqmGHf7YkOCuMNoatbPUVc9DPQ/h2qUjxERtYc8zQ2UI0oZnzfF
OddI0akEpvHAiCS3CPMKiY44WXWUy1FYXsfHsLov7EvhwFdlC/khYaTizzh104aiIbecfeGLPQ4i
8dHF79Ltm+ySh2lAzDFvp1cJUmm9P9Q5wLnB8HBrGfB4OxiCuNC+NQP0OpMAzsxrXcxbKUJCo4JP
h+/MHrHZsx31/WF0sEE3gFQy6k4GLQSSpPpOJvNmMs1f1phm+Aeb7dlu+vY8xcZnAzl9V0zVcI7r
aVjBkIl2lTtvs0kYR/zbGeaAEuLsZ3tYtTM2ZC1+CSP/LUtEgshOh84SIjoq3PVQ0kNaVnoe52en
nx/LjtslDoyrqdFagJjAH9S69DC9EIBhnPzkJDmAQUYlwFBo7CE5iX1n5KdomPu9Xrh0yU0ju5Oj
eR1IBm6ZkiHKOp2N62K0B8E+PaZVCPcY5QIYoZH12GatMkQmJ5+Vmo0n9TbLa0RQebHxwN3J9Ajc
zZP4MYEhTrECBEozRrIZpVnZYfWmGMBZhxKFXGSYWVq5brsIWN2LD4uEizRyEOBMfEUufB0Ia5dl
1SqVNgN69a+czGfymV+X6qIQGIszJ9uPJuO8qO9+iAi2o8+4DyZ3fvfxWM3k1G90pWdwKuUYZON0
Hm4XanQ+TfhSIKianWo3ttnHHEXnhZ5dmrm79iiklb0rNyOitdHVHuFH7ZajXAjTCiIiEOc6xRtI
jScjNh4Nu4FkQr0uh4DxV3db6qR2ZvsYo2Ifp9Ct8hBHMg0DAkV2NgC8104pn9X2uXDIEb/A6m9Z
+/kUKSjFNxmC/hZddh8VNViHdk6Z3t5kU2Cvhn877HMXs08fYROjxGnTIQlIEEGGlawW1HyM5g27
PqW0yyvVI9ScKr90IdVljwjRypjD1c06a/JTCq64GjC1X/VQnzM0+NjENLRWPLKIZGRU66v7wu0X
MZ27R3BDDkZQZOPeGMabJIH9WBYZ6bFWjBHOWO3wRVw0WwtB+E+sjE4vKuDZb70GZRlEyi8Lx8MV
4jn0ZBhBr5pJ+ji9FCejR/maYvTCPW8eJq15bPXgFjmSWaV5pbtFG+KONwfmbpEnX7LJuVcZQQ3a
LZtAHFzybXbtfBc+DJVeb7bm3Fwbz8Z1yUVo4hyWBtpTbOOh855gSzyNuFPvSA5AZ+q1x3xB05Qe
MNCObdhel8yZIpqRRLigq9WpC+qNzK2XXAGatVLXaCl4jN4E5zEeKFqsi2PCm6LTFx3KF/6fjGCV
mH3iwcX0O9WbbNeEoGjmdLJCK2Mgg4oqCn+LGHvV5YqQsQUWSRm5Ss36kSJ6XC1gyxTSn3gi/+4F
/T5N2h9I044R8xV0xdm4wZYbJREH3R2LAbqKPSmzlIi6yEUwYA1SrvOiuOOZhnel9n15g8gJIfSw
Pljl1K9Sp7sp0Y7N+sBq23xXteeCH5B3vekxdNyo+rxr2peM0TUiGWrfAtAmTWnrY6264LJXr/3R
w03Bemy0/iHxYEGHLUznrg1uRANBqmV+6wacukCvEc6kuMu7PgR5cMnBuY1OHq+j6btuwIc2PW4Q
kjCwn3USEx4CTzRAn9c61rqAW/D5RyUCKyr1F3J/+yKotsQKBZdeSVETJUUKdaIbNJs53dIiarxE
4MX/yd557MaObGv6VRp3ztM0QQYJ3NsDMa28196aENKWRO+Cnk/fX7DOoHC6cQ963gVUAVW7pMxk
hlnrX7+58cf4y4hvajTnoNUvphP9NMaKtwX8yRr5zm6WNTX5tN5PFe81WkgJ8xNsY8RY3xXMWzl9
kLrMxT414k+r4hnqKpULe+8t8n2d2vdTvQS/zbL8sWzEAnrf9lby4PnliWyE7zzKSd8GAClBftH1
mud8UV8jyKmj3+NM/dvIIdtlwdrzFjGxxC9c4QBWR5eras6lY0MX84RJo4FdHlsniIS7M4xpl4zk
4WRDK45uAlvXmbOfDRHxYTrEmOCGEiBwJxi6b//ZSBbCfawnP/c/iL+4BYPa63opGYe9OfpYSWmo
apMO1fF75QoUkkM+Aupd5Vr9/tdZFvNFT3X2HszEYcXJd5V4LWh0g5J6qMg4i6rDbB2WhE4ekjjH
YYduYmEa6kwU1c6xqQcaHK256wwojWMrD1q0ovtx3ZK4C+01NRkvkidhC39mqfFR3vT1mfOR5guC
Qa3w2PqjJuHWjpMG8Qzh2XIMnjfh1KbAsPSiIorqpbKhJiGn3gC4Dbe2ddWMay2WAhPqGwwV4JXG
SH4p/EqNMwvSZkKHjZoDRJ6GGUe2OU/+GgBs+hwTneNFBPvLkiNUWt11CNsP0+4wmWfludS9VPaj
ZQi0zw9ecDusGI7UdnVhwT05px3G953nM8VJi8t0wfy6Sl8GQYTh6F5lIj5bwnZDp5PFIfM8+jGI
/4h0jdtx9R77popCV6vKjH4E9Xb+LPqUzelBsSLCw0lBPKdfQ0/m4bgClCHmQ0P+BWEvuMwIZ2f3
fIubItZMF26iCsPeGLq+1YVWRaOPOawXbm9BZJy4U9T+FomJPp3NbczirpsrbldOpKykWWwFqn0J
QGt2FAf5JPZttNxbuI2fBKqLAcuZs9OYkhBYhESINS43gegUn4Q70Br1O6SeRnW3DTi3Jtce0e05
8nowcubsoO+qrH87vUEY3HrbTWzUTXUbkUMRuu08HJzPIZifA6MjN0YgUEvnSpwzc6Iy8b5qZBCH
vpTXuHgzJZcA+c1iOuc6+iS/FuzBtFH6RqfNpmMZjOXGFq9F7OIYSsrNYUN83Fig+ev86hps+lIG
aA901KVapp+a4LSDKwkWwocAk//7LIUl5FM11VpiuGmWN+VJQhoSJ9ozqUG/t5HbsnDX+f3ym4iX
68xcH8aScCuo8ABjQa5ZCtWuDbLfG2yFUpR7NRk+ZbTezfC2pxrjyZbYx6Lay9x7nqLxRtXu0df9
6wBUAWsMzVYEOhjFRr0vtcpLj5s9Ysn0+b/1k4aJX8NkEN+UEPXpFWkN4Zykyo77brv5skbddwPT
Y6aZB61A3HZX7iwH0XZXfmVDXcpfMLfmmMzaczDAoYsIBdPlXdtzPG9brtQTmW2ooQdFw/gpPasG
ATfbY7G8FgKaQs/icrL71DW/sFyH1Ggkh9Hj5MSB9h3vuwbjNbiuZgDtQ1/JOjzZIElnG2H+NZK2
FEZBMvS0JmpYjevIcJ+2Se/2HUK1YFafATorhvmqUedBMpvo5DODJm4WXSPVJicT5sB6vm2c57nE
pRPM3jCN71GMv/poegAOY+CQx9kuwUiO7dEAYGyrwVBps9/2xYYhGAxYGPnwC8Enj4spH3XNDGkz
322Ti22A1bsf+LE+bVqiAGkzIRv48a1Zhw1SvAAkrq/JbEBpiJJDRT0M9sh7FYCGF0Xhhowa+fU5
EFRb4GhhJhHqAR4OQCI2BhrOmNfrWC9IHZ1C2cjk08FPgR70bKjqPvC1tpeDl5TIa7ejZkpjA8YD
bG8Kofnk6BvPh/KJlLu41/WYU8+7EusarRfEG0JjX7rSsig9t6ecJeJtou70ZwCfTeJlvcjVw9Q7
N5lLdga3WH4RU+1Y0XC1iPhHz/rSBH4K9snNmB2330WiFw7nDZPUTLXPNP4/lYEkejbkpc83H27C
4lKf45z6wHbHggS5DQOaYZ1sePMcWxBOmUnoqQv8My80qfaY4DaHDO1hO/XrQY8woZox8/L5Wkp1
j7z5V0dzu7bBC9IHBhdgGTDq7Zu8SH5te6i1rOkgyceKLFnv45pEmB6Fifao0ZI4b65Z/n58vwlp
fS3A12peaXwVgBSomIIj2hLKDL0z/bF4BzgyV/rg7aQYGGhby7zPKZTmzNYP43UbcawlpgSN97Qk
L8O3u9QEDgrunkjeost5xwCdexPoAn8GxktV8ePI6j0lmImoNuSWsbXNv4U8tA7c400/afhUt3bD
zVl21fWizQRKmVeHZj4K9AC1oG/Qi3VJqe17jU7psoUZGSmFXX/YVIW6nku1FYJTIn/VCsSNNuI6
WOSLDMi4ZagNfQq1pnFyZI1nnePtqzQCNs5YtXpjMfbBXlg82DHzMpN4w4NA7Dw14uTE9c9GGIBi
z8y06neTE/e7d6UMC0Z5eY+VIQVK7L2jhTnpR8ZJ98sMSAIBJk21tlZ05X0iqY718Fufelkz7GH7
VzRHsXMxzcWXxiCngRpyU3Bzf7zGeOng5MC69nOkwSZaH12nN0C/AzrRNXLPk+en4fYRCNQA9q7W
i7bGQdpNnrYJRqXX5uxHz5uvRY7MmjsS9m8fn2o8AfLGJFHLtd+DhXapYF+lNXi6H6+PZI81Fy3u
Rfw53gK0IY2NXjUmnwQyMJoWgdqcFoL8E6t9XAqvpeOl+Rv4WoIGfezgXowGQmKWxVasoIS6ryof
HS0RaTxR/WqJo+jItKKjs82/MOlSECsKtnTh4thfgSCvOttgg/lNGlNrV6nyayjSG105bSbI1Lba
DR9VccXaYazyalrAMBEa0dLCs81e39oBAa4E6PB0IeHawsK/Y73azoxO69KzDEITDvVc6aNzFeGO
Byy+5+3S6DFM/0sWT2UzD5LW2QfLtXBYUh4waT2vC6k2+xxJBd1uXBKvl10AEzHe0QqHUvXfJgMP
AxuT0B45SMofqKOAu5E8D1YAnkIHJrTg1u1HfHhhkpP7vMLGGP94WXbUy307E/Ms5eVIFt3mIZ6J
6r+QjJQowbYy00x8qPzuH6zhL9ehvM5EQrymX0WXzDTDqTW8ncbAN8sCP8U0PPNvN6sCS4viEywC
d7WLWKqkhtz2T+JIBBzAvBdlUTp7paMguR6FZB7axOvtPOVRiNk5LD75srRdA437ZQMTNhzD6JYY
JpD9tJljqGKBbZsTTqr1QCO2yTs/IOZBOfIyKeoHJ2HlrFw2nu3Hh+55FVzdeY4yq/QH5Bo/i8AA
KTeQnrau+5QwAb+oDEKvesp03Pt5oAGRSXV+GrTNSynrGwNbd4Qyy4c/fW8q9ajNoZcEPPMBrMan
SXWb9DpBqUvgLFfBiq4rmIhE1cSAno4IGL4Ji5FNVEfAkAnnkBO1XNdpz1DhMrEG5mjVTk/fTQn6
OOqrbmpee45kjayUmKayGk8tnZEMIP1BHv7ZGuh+7Z4cZ3gdp1mENt9PnhfpcfNYihiXGExtp8HZ
zRN5byCWF91EgyG9/Dtv6vNSmJSAWN0KDNj/Auphl/1e0vLDTjgibBP7hWk1OeugbNkScoaBSCdt
96KByDUV3lUamQuUOvFQasYHWbW3rSLyZLHTW+HDwVIrPLhSk6fIuTMrl10JOLsfuVrI8xTExoC+
taCkOzOIdhvlovd8Ok83vvYoUsI24DyO1m9JYQs3B9VLJbG+/Gvqupa/yhY1hqtwAVKS3zdn7o4d
CrEr9/YbeSghPmi3xLSnXcShJIri1+w6fxkcWeNH1nfhkPKWpXp3bAayLpTcUN/keia2Oe+kHgOQ
1uWX6lRtQ5j7DUDhqyZpynnbzFXSvL0x6vFJ35stHHSA++EKhypk5LqFz5gOSYtt3sXFn3p4247Q
7TyrsndSPLBtaOBSirciIGCF4CZKrZmgJKVuJLPXA23+u5G4e6tsHpL2e/SHj6Zlru5nDFcKm5It
1fGTs0SA6eTEs2hyEgfNZhVCMd4QxhKCv77r7q6Kg5OfEgUOUcepPJ0admzXa3tMtD1AB14Df/kg
muDKMKJjaeWfmykH6T+gXxqaRkNwoTTpI8ZyNOipwAgUOBs+x7lGvySmABung2yHy8lPf8E4BNyb
yWvkZxpGPSF6wmMwyvS0GUNtTC+ijZyYe2AjDujhX+5BovXj/BvKE5VRhAmxaPPvzVjI9bhRgtrZ
cQO/DZn4zrriRScA6WvTrDNEGrX68uvuBhLl1zaug+13XLrmbfWpg3DdafB20b4NoJyaMzT2sC07
JruJ3nyqr5+RaJ63AbAlmdgB0ECxDO7xAryLoPvtEWVw1JJ/S/T0k26f5pnyHhtH+KlabjZK7WBF
dVhqit8gyhuPHJZwrYzvDRy2PS0nnkfgqSFkQgKR1eV7tzqY8JXCqJ7mAAZRDE+G+RyiouEwQn4L
t0XKYJRg5dELy86q9SD+cUhgz+qnz+KG18MAsuyba2DCa81VQr1w2mq/rXerjVsdErj6zDQLLyVq
C7J9XiuIjxCzHQyaoOimx1nkxz7z3iybIxm26WeiKbWJpfZBZzMipQ5xlP/o09NeEin81lt+u2O8
EwZefwvXDCK8thLTXRq5LPkBvZ8geuu3ZkqPZYF1gAH4qeH1unvuBJzrrb3ptdPYNkYdBvvLFSSe
DO5X4c4oCrWdhO5sNDqKpfRP1eHH4MwSWSItW8EfSy2f1VQQATUkG/27ZTBvknqFKuDQnwm3vcSt
k2O0kh96Q2Ql1DQbXY2uojcCXN5RaenQk/YuUzQUpf6gia4A+uHOOHmK+LNIxyX5Vvew+XflK9d1
6h/gzZP+tGCBzxlJBArU8K52EvZyZByqBeG0zcgqbAaEm7b3rNHxtZZflaE+tKOV7hkZfLygaTm1
RXuvPUXq1L1eAT0AkakZZ8H0NHjCgfQXKkJ0mJzkHHecK/ckdz9v3oeFfvuBcT2bhrlvczTEnXaj
w0mkPEZ4XdfdFSDmx4ayWDMnR9KtNKLqpQbnR3iaQgNMnZ1+hMuaN7zl8dHXZJ66jhwGKJBgaLWc
onotzG2qvlEodeO57dxVu+vpHmzDnsAoLh2ql0KUfxyNn+qn7DfrTdn4lxKf/2z1/pRTi0wGiq5Z
/pC6jChVfNnp/KC/HuzP80PCeBPwgWGAxzrk2yA5smJm02LuPvCdivYRCR8XOmM8/cc2JdqMSuOi
1ZWVfsxbRazh9K2/nkk+YIjM1EP/3wvucLDFKZm3DrDHXgHlcX616INC3+BojvIe571hziBJ4Mo9
LIbWbYJsO8beLemH6Rre0SX/djsOXkN5FNz41PAkVl1q+xq+x+vyzpvRq2mW5zrAuFat/7jdJCMs
H+yOTEp55vtZQyXCEv3tYVhYrqR5RTGebRxRw01eDb/1WbPd/W603joQj/bwRAU5PVixDdBxLuw4
/YnwwcCYPb2yGrwN06r51ddPi+M+bw5Suuj1nPW9qIIrFHjaftDBtjmO3/pbs0t+N4bz1TyIQy5q
d6cavlBdVWyXjeGjBl2WA5RIwuYoVTV6Yd92mCVciHEkrmk6I5O6g6L/2k0BaR+SlT49JiWTZCQR
z61tOwwSM46u/H2rb41KGGEZXaSd+1KrluBmjcZZFmCA66JstGPnLxbk/3c0/jeOxlbgC0IZ/uf/
+s+/CKO7j/7jf3xj7M9E9qP8/q//uPlIq++/2xn/8yf+aWfsef+Ac+UKj2GzxzQ9wOZ9+u76//oP
Q1r/MH3Tt2CneLYXuA5cun/6GQv5D8ENYvsyMLEqsE1Mxf/pZyycf5iulK4pTYuIAjuQ/09+xv9K
bvXhdTqYGTNFwdvd8nh7fye39jJDagHb4YRAA10Vh7rFqY2K8cL+Y12q9+HZOMc7YEla3vjfWAVb
/0oWhAxpUXb4FP58GnezwP8bs7au3Lr1TNRDZJABTodrf1VMtyXRCAy0kdyyYbxvTO3/9v38Xwi9
//ZltQ3w3152wPBuVCkvq35BIkrKu8E4olSgBEdeeYXVJsa0//1Laobd3xl4//pB/4UUmntEijK1
Wk+9g4fqgyXZufuYOJd012ev//1rCen8Hy/nW5YvpLRpNwS7/l++VOZ+TRaPSLLjHvvpxJNHKZy7
GcM3JoB+e5N2eQKvUh+aAXjK4uTZDeQ7gisl/BJwjxtZVii+4G4eWLnIOZcSpUvb1OGq4IFYPuRR
p4PMt0rzLZLwvOvMMg8L+kZKy68RthJeyXiNTrI6VeCTO+WU/TGveMJ5G+1x9rtDkGPjOzXdCA/x
cbp22c4lLW3ntf5h5K9dZ56TvjbPorYfh7jGMQAV6zwvMS2SO19gUXkb9WlyGdUIy4R6ywNSpo10
fnF8fBiI5XzC7yB6uqFXQa7VpKeJxmwfSZNs9zoGWkDQ5qmPbplZec5HslBEYRX74ppeOFUDM8DC
vey8UYZwmm/wlaBbdC+rZDhPdv/HqYNbO2KUCO3xG+eqm7RpaYfGF9LiMATs0HpPb4s9SShNPNk1
s5B7eBGSfuTBk4EJfTcDY7ojtnKfQ4r/hwfd4gI/WsqkYXqZuww/jka9mzG008Sutab2sGDDEpa1
JPh19uedU9Pg/iEt5Nsx+DkgPHZvTrqLza8i1pwprc+9ABuhtuojLtwLc/Qp2vPYCARfflXGpQeH
Yt/3q7fDL8EqCwsPS2SBDTxLIep3SSJ5luZ7OSzfEC9eKLuJv51JJ5khhaaa/NAcx4qMKpLkvx2n
fImbr6rsPgbkmHjHUvQFWUcAGdnBeVbu5dS8RzMcBOkd7Monk88bX9ym/Danep/2yPT07ymd+cVc
3LulZloRlDsKTFh25Ks1LuG0yP99L3mMXY6rRuERUOFEmNf1Xtjd9ZpGVShLmrxBp7GXHsOwAjUp
fAuemt/YyOTNn87mM55nHwE8QOe3gbH80epTDKUIhMmN+8ieyPjO0p8u5xOUXSQuEqO/zh2LqZDD
qNYu1K/MASLN6u4LD1BqmAT+KRmIl2XO/22szrdZpA1wF2vOXnWJj32oVWP44vNGWuFFdDYM8Jm+
70lStm+KQOJHQL8CGU4n9VUPgaUexcoyKSzrus4C0s/Iqtnj4EuvSjpZX5h78vh0yiLrp817xh8F
vmAMSUEZCOHOW8WS4QfG9rh90QFzXgi1H37g3/O74rDuOeNJ2QSXVrjKCZNX73dWMt1gyvJAVvhf
y7eyAzL82vqPhfkGo4niIV4gdYwxCqte+I+5omXH7wvTFgNWXL0iQybenchJLz/rdTMv1XNeTsTW
uEQt4uVutV4cdkj767oBhZOBgTu3wigVIxem8iR5uMM3VDJKdkwVx6E8sH2vkCtk58GErNiAI2No
dY8xGTlpA21r078YlaJAHnh828oz0cpz7oI+xs27bbMNixQ7oSyL9qmK4r2rd1wN2TuUR7NNDsFo
JrhesWdbJiyn0cWlk4C5TUFJOjO7M4eMqgzzu7T6J3vKbnPbgojJTrX0Pxxw7xAyKVRupQ6BN72M
kmfcuYo020rtZDA8wG5A5RwscOxi8mOZyofjazQCkw7uJC/KvoQ31wJN6X7diot1Fw3lWS8nvzbG
3WJzmDHYQ2SVAly8qpaQTZJrNdXWe3Brg4ExGzLJXTxol9e+wRQoMtniScQ8peLI344jhnRLR7DU
UvY3g0uqGkGfAylZfKigvSBXi4Udi+++46DC+nncFT6HP44ElR090o3wx3ypYrW/IQRxFgfBaXW8
x4RBDAkxLz3oGVP++iElglGN03FQ1Yth5+qgUuiXQaq2n5/XnslpDR40vbTj8qLI8kYwcGcCqYRm
Oks8PuaXAY5dLNOnYW33HKokFU/i29Z5swODpt2iyneFj19b7ce4QQKlnG8oXy+2y2rkLDubs/Mw
iYIcuhLAqP0JVqlJ8KTM6n0s+EbXmcfVGSA4o4YNfeBOt0VFgG3eUcBBiNbuZkCDBA2Ab2fIrruE
xzrrw33GybeRpBzLPiFvLs8avGMZoKbcP6FaZghTcGjXIMYZS9nfmMZzdmbpc9HfjQMYUv+65Kd5
5Pw0Aj5a7DM0mQ38UAP1rh/J0nLF2AJgO2Y3lbhch/m4bh8QsRCimyG53Ba82/TvbZddVoEESsXr
jNcMF4t7lBy4o+z639zIRM/ZiVbz63ivJdqbHa4qorvhan9PnPiXytENp1IcPbnmDD1wlZTd3grS
6BhgwbfriRLHAfUTsmoTZvpUc7EOw4Y9R82mVp1p3asLTCL2Ec4uNdThB38iRrJuug46Loa1k+we
soVwlzpQ1t5X3tFK3GuFTUdoJQrT/6l8UBWbwp6ne8bzt0PU3bSIYS4mxaGnb76kx6ck6x8QTQx7
t04IER+v+AojDHLrS5XbMdykl2aW5UG4NmxjQibCfg5+dJxzyextl5Tw4S3yABgoeDpvod4lLh65
K9prgx0L2bJCCd0vL3CIwsxLzT2nrHFsmhJVQYpJS7pEh6W7UtDjYtJ2ZH7X2yreMYxZoZj6v7Bb
wlzURj+cEJ3aypHx+8gQcIGz18ddsTcJc9xxqX517rpvSnGfZTaS3H6+zvm77rFLXCLYrfZov02J
sYOfeSygkBlRNlxNWY93hteySpHXYu9zTZuIthS+xEWaijac3N+eZCm3zMH25my/TxYi9Jq89qRB
eqTW4awFn/UUB3ergti+JgZnrPiYI8C4vMDCbZzIPi8KgGPf4UMllc/jBCA9ZEH+PK51C/C5Rtiu
F59GnZPC663cFRj8XSQDCcpLouxdK0g+qNFLzqQjXnY272ic+jPQrgP3bmKeJR8GDxrGUuRh3hvv
qL6pdYyFp7GMJ4iqdUwa6VxOwAq2/YjA+awCbXRsuxdYppEQD/dCZhRwfJSG+S3cOHSq2ptUXdsr
nuqTV12R6vYaIzk4jLNtoJ3E80IgOBjNkw+t+eBZDWYYePnOEuzfw2AQ90yk2wwl0tPoT39WXNQv
MyZm/kg68EjsxdKPz34/YAhiGzv09TWLyMQc3vQvF9jSoRKTsV+7L047nAVGLOocBNf9jBjdn4bn
zAI5Td3oo265gP56EymUzXFxT2K5s431OpjTd6sMSKTffC6dYmJ/JNQGdU08awosWpOuhu/LG2aT
8Br65uQ5s0n6NmkjmnJH7CTC5qxXx5omFHxJPC9OiscMHhSyH5Fi2SQToF6w9k4QVTurpvxpRkcd
59m/FUQFVil+hNy9GZrqc6pVU648z7XUqa4uaFdpHxu1s9b5a5Rsqiixmps0AwFWDkVBT3IuJJj0
IoFfeurt+rEqcANgGPenY2vu6+Yr1UOaZEz+CBuvoWWVEBsLk2FLtOKNQAZ5thAKPGvpyvy1mnjX
zVVBSHrCgN1ec3YLR25rQDQsHN78tqI4KFI9ofYJYEhrL9sF5G1J5BJM8Ip4ubYmEDF7qDAKEzbC
gH4kiccrGY/jCABlO0JvbET3hfsVF3zZnVcTBIzI3c3XYi8GVlo3r/u5dtM9aFe7d9L0M+9HbLLK
lA4ExZkIPGOPS+N4QXNLZeMzfIp04A84nzrIGOkFw2ZnB4fwJXUMACg73xd0X2FQtBILPPejLMcd
xdZ59dV4j6qeY8CF6RRHx4gr/JB1wGTO1P/AkaBwm/NPuiLtFqlTR1tBLVyqo+EMAf1DzI2+EDLj
T9mud/AqgZN/qEz71bWZtvUWHtUqZpRt1bcyzXF+TMD3sPoDpkryx8bsge0g/eT1kBwDrGAuFNkn
F3bX1ljzcR4R8xokOadiOWYMMZ1rkeafSTVV3G3wa2xsdgpNuhbi1qvdr4GGFV5iAQfCJYDap91S
Qn6VMfwOpv6XyqW0bdD0MgHXBFLRBccZHyXPxUe8M2EMmvnwVnjjo9RCPJiVPJcoOce+YhUQRvig
sG8apTXtE5ndGvHw46o52rsNioN6wYzJLJKDYU/TmRr1Vk+4IYZ3YepjTWPZY3vVUVr01sEwWxIf
iGzbU1N6GOzgE42fNs0GsF/iDcWOTuHgLWl3jGV0cNQMZNv5v3qUBPjvG09YxT/i++bRTZTdsXBW
FDMyPgiGiWMMctoqXIabpcH/LjsFJP3cOG70FN0UleuSk16j3o7gHFbjZZZBADRrV9u687PZSs8h
3R0ZldWZf/uUa5+QE+AdJmzD93HQt7sEbUc/j0dHvAX+1H/MBbQSZ+nPVFb1BTwU3Nki7csD5QjG
nntNIaxtNtnXwRTcTSt8sBTIIBkm2COdgi3h+P6hN+1nZvh3hj9/CsbKAOk23298m03BdK4U1Xbh
TceymT9914U5TLh7aHWYi04R0SykCiQ7ni7LvZ8Q0mXEioo4OPcTnqm+UPBjIc/s4Tdcz73ebhma
em/AN68cYXwu0KzpNlmeQZ6Fc6wOk3SNIzNFVlohzJ3lmkeHKQKvfZgSOkasNCCSclqGKz2GmRrO
5TCP59Wg1k9aH9/6HbmfWK551gnGgRtCN4MnDt5Q4aI3IoozMhn2lbni75Zf1VNz0xfavtjDjgQh
nUybfJeIVe3MBNrMbO68yvldQYJQ1phfMrH5lEbyPmX7PP2jzPWSGA2+dLf9gA5AXzBbl7klLlsI
JoNdMl2ajwaMWDCS8gE21He+LGfofVUYKMYthE4RilCzfsELT5iP/jYXQkNr9IvETTzgx//RxGQp
UWdrm/aW60QgloPU61HmwDcNHvtk7HZ3FooVVqz6wtYK0UfDnNFGjHKUKfY6uWx3OBAEyDkeB5dO
NuqxdbHr/DNzYrIqKjEx60X0xMs8AUOvBAYspyjaj4hWdh6MLwzc/CvCAI6j+2rMsjqunptod99b
2wcCS3G4TaIe9WZF5IiBxciQrsxOh++yax7HMnmCRf9aZTEBlwUIuJ9UHqMHDlVpXDkmAtkyEeqc
uvVb0zMdLyqvPkQ+dgSAli0GcxC/81Dl/nrVrAQDxbwDnu71rJyHLhU3DnLMUDHxPGaNdRgKZz5j
RrEvC88/CVdcB6u7MhTJbowIJCXja6OqdTD8Z/Im4sW4ELh1KRxvjoIOZSdzBEGYnJkV+MmcIOSf
sdrIuxHXvqa89zom8hZo0p5xG/qDsQp2A4U9JkQcglFjkEE73vfOrECHOMQH7FM8iqSDhYiqVPBj
pRi8K5KDz+m9YfrjaUl6LGOy4ceDer3LjrKqAegaHpfdxdRIEtZhsTINdbBCoDkaQ7O1CKGLoP4P
EdbdeXXyagIRQJ9fGqZHB93f5W6rkNq+2SAYoZdpD2GON4gqR+gKQSgSPkHb3MKY9DhdiuS6yCh/
FmFckmnwWEzdL1n15k4sK6Ru7GuRXQUcKJAOndQ7bqTbxBXwBMmjm7pugVXGEZZEaZjDOCYZC2k1
IqqbuZ9nurYE/2wgwRMuQtNhsWAiGqSdBA7/VheNHmDDDm6Z9qyM1hhnrfVVnc97D/MFAo4a44y1
9aOMjfJMmOyD0zoEa1IERfqozzHCMaP6YMxZx57LqFhlZIXdAvLrxEzNWiN2T445d9BinM+kU89T
19zZEmMLB5FDGCzLVWFN6mBLiW+YG9wgoYRNOhVnfK3uirbGfHC1Sa1pp2NTcrtimBQiqQZwaq84
cGjs9V3taSuJiTYtS+iagoAL2+0SSt1IBsBpZoLQtn2r1xIpO8oGXK3QK6y08JaC9oacgkpORveB
g2Rq6pywNNlIuB5dK8zXNTvqbp6mtwitDdZPph8WS3LZYO8W1tJR53bazsXsBdaxOuNfG116Hair
qmPM88Y+HO2y2CsB1Nq6b0iPHMzTcQf11FdTGr+LnHXW5XNxuebcCoUb7Cf9AG1Xna2OssLCaL/B
8DbOF4ELcRocyaxVUEuTg5VE7qGrglff7TDpFjzTKu+6vevj8UUkSzaLS0hLV55bPiQGqGEXcGNO
MyEyPTEoIG08GSjoHinDrJoLayFgrCYYEHsdWHI4lR+WccC4U68v3G6IIRT+goAWh7iJlVMYRkf7
9seLBHCda78GMfgtPOouThMk6DGt0W9PWdgGkOW4zEdYJWj9LfOynwAfqzVjr1jFT+V5hHhpp17X
pSyPhr6H5cSaZ3HPVyC+X+7QAgoWvDNliJvCMe4wND5483xdVVYZrtiA3YvG+Kw08TaXO5s5c6BM
yKBaW81VZF3G757xY69NcJQFB3DcLYhY4aweXQTxuOEwVJAXtEA2c/QlubFUqcNP05CPQpU14Nni
IFgRNBDBahFLGeRf1cz5vgRtdqxeasx+S0mu4ujiDdfKtg63eAr4NppKiN2tpU3OZXntBkxK6X4I
isCn35Wtg3KpMp5lhX9H6kzkyJgJopGIhDnJyP9CeSBBQa0PoBhdOHrG7TebPSEl/qLtunm8dv5n
muZdHizlQ7p8rF2QHUFRbjxUpBTlKKy4RVMjKOFYTggiV8QYg4vRDyyfi2YFG6+n9m6y/YaSGIZ3
OdUvU0/IXqwYB6D5fGusQdfWtndQlnc3GQDQvXku8A4ux/LZ+HKjCKvSXoZlscpwSdyHdsGKqnF0
5Js4uGNywPL0PIj2o8UuTcE+Tlpa8s6NPr0oPUSw+SiuDgGBvWvgQl1LLaLbPP/NgYDhFYSOkIeD
xaF1jaAbT/PuUHbs94lP4dfqI1eEE2QBxynYKOKwfa3Gr0BnFqZWcUtWbYgJN4V71i37+nH2rh1v
MYD4Z2Pfuyh8Ksmdh/Dj0HjdddxEdegP1rOhfe1xXt6NuslIDOhibvIQQ/GA+oUtXZ3U1NLOWwRB
TrTth4/HPV+48UCF+tHgIr4My1sW+9fMCR46ZOT2ZFw2KWzV1VYfM8qwcGrqk5fy0dRcfwAMvqWz
87wa4hkDMjg+2N0yc0TsHUBRb7Jmx4r/6Lz1SRjVb6H4D7mhroIOj6bFJRTdCJq9ZxDR2yQFvCL4
Natr7JcZ+6LF+tUjEUIuo62VUKBjTfPHQeXO5+Y8Uw7/WF5Ly3pvF5/HIuw9U026xFwTU2pO8qFc
cYmBq1YpGW73jkrpgfHgQuR3IjKDW6SFde+XcE4QPd+MQbS3aGsL5kM7Qt3j0BWPtSeCJyeC/JDS
BBqcLlXUmhdz5+eQuqm5XcYsXqa8cOztdKfQzC+YIUTReDRNDOHRC8uwybLpoR7bk5Tzu00mNI32
XQe+tMchHa6LN9/TSErwc3RL8FdT27vJu3q9WTr5trreL9NDS2yXlE5JUk97Ud0mvea6EB99MWZ0
7mY8UHQ22tSNaybxBsx9dZNXxKAIAsV1b2aHxEg/Vb7Mt53LsZ/qxOcyzngP9H4rnNJdL2Xzvwk7
j+XGsW3b/svtIwLedEmABEEvinIdhCy89/j6O5AnXrw6WXWzGpWhSiORxLZrzTkmWKLiJvWKedUS
KnpTMMZ2rk/lTpbxzOv48K9Dhvn4e+itj9xULoLMNNes6nXsWS3amtuO+YgjiZ8X1/EqtSZayQE2
WA5G2HbFFFxdxKgnwZSa8nKxbRUcnDXSX6ZVqiDfN7KrmbY8wpgFcgwLz0x0bvsdx5KFHtlLwUNd
dRRQ+yEkzcv7dWCpUFCvkArDFYOUnsc1MmDjgsSlOAx0HK66uEPd9ITOMto0taijQI+e464KPEFK
m00yKRuhEMM9cergp2r9rlWD6qbqhbJAtK193Qd3t05UWkxI3GW3zpKH3uirk252O9xo9XZugnir
StvYnIUjseOP4TR+NUJFb4ii/57DXg3zDGLimFk2mKgRzSaK+xHVmtYUbLoBD0L2dVYqPjMTKBAF
wPqx1u6ZEAU7RdUCV3iuCDCTWkoFten5JfWrajmn/toLA4FvEMsPKADYDUb9FGhs2WaXnBSBAjBw
OiTJ2rFSTKIWtSU5tDQeNRVVfo1jgodobSKf/MF5pI0o8vB+LfQoFvCcDf611dD1VGH08WvoCsQT
qCcx1aDVVcsJNKTsNwg/KTYyW1Wsg5iZFxGZKQE//WnJKayypqUd6JNGVvZv6miczB5B9a95zn3l
R6l57nL8QeYCdeWq/EGp45g+3xZzUryOS7SM/hRuf42GPsX7t7zGYjluVWQdtSali6pYTkTUEau4
wG6U45oIJwqhrYVZhXYvwg13jAq+ZcluFsaEVMQKrhDJ1NeRpMmeHFvv1kCbNPJVp0zNyY0TTgCx
ASsS7+qyEAEBwzeb83D8a6feFAqLnlHMFOhSh+WnJTwG5jbV4XAtmo6FJ5+h0dH6rgeu7MJP3A/k
pUxRt6jvbR2gghMriJomVOtgq4AfzoPgtuinrIrrE3cvTo6i4JijiMWhlBwrtAyvNzyp1b9mfFue
0gS/fOg4Yo12PKEPULBC95LNQJVo6I/RxvJBM3XkCCMyxbwsskW0AZHDKpRFfJDsIaVigtudyrvW
JlhYE9cYr7LAnI3bTMOIhsCRSKDCm0xW60B6liN/T78y9aReYCaHlClkWFlncBbgrYY+ICuB2Mw4
4NbD/uiCDL5opmhQsMiicyum36nKLjPqdUdJwbR1X05fqljZotDcKqn6WiTheJ21iatkdAmpzGyC
Of7KRYM2KYQThDYKPBD/TesFg3a/Yq5LqFBDgJtpSDk1Gsc8BPnSQYLR2/hkWcjMMIJmHJSqZ7Cw
VKO4TAmeGDWNHUrxCx7BgDnZxXut5m5XBpYN2BcKm1kcIDUvEBilxc9VYjwq9E8wURgcIG8iNUCu
i5Q+H+L0FSb2ZVg2tFk7k6IgsuHhMQ6VuHdog2EIjaYfFLB7uCzweuLh0nOPWGlR85rnUKxD4QvE
6VFocwkrCBkDcgixPLPoa0TBzO0w8J+DVhDejH5jKK3NDeixqGCxjEbzbdGXt4WGUif13rI1angT
lFpU4mbJc8k7m1gZfdMa2puMntuDlDbzorju55TOpajCMRnSRMp6kiLK5JSVlbzNZVT4Gm6CAmzv
VvL7d2HI88cRQBFHy3RLXeueT0jlByDJMifW9agsaZQW/U+IaB6G84jH05+MZIrdJSNgy+lmqYKP
IMhLXMfd4OSlCs6I61lJ6MOKmNBHiTwToAzQTa18Unc+/wEOO9Ed93zsTdTWYssLcvM4SaiIykx6
T1tEo2OaStuB0bhIvtWNnwSzUxh9vc2wlk5qnhyUZPqRaYjYHalGnkxtaasm+Use0uy05JHiEF3+
TThuYHgOe7mydk1QkBSptZyOCJkcY8S14jw39ImKlI5tT3tX6ETUJuRrlsGinZAcTTUolE75gNwd
woWusYVysIFYT6/PNObqwVCdsKv0bVdYl0Gm0KnPI5dwU3cJ80k2bdyfE3WQvBJC8JqKq5PPPsUU
7kNBRRwBkQPn0ggkrh1W2Hi/finYxT1FykOCMsHi/b8vZZEBJjVqK1IfVvUNAK7Tf/4p/UP+6Nff
BXgyKy+/vkMkPsYIPFPECtwsotxr1R7oLs+RejzfFnR6tFFi/w67XdvN+fExB4REbjN4eClHicjN
hqDJXrZQoMzW1WIGrAkVXIh8peVK1sLewU8bB2crrIX3B30GedU0ln+aDAZLLn8giv1OrlMgSLuo
TTP8u/65bIZ9AtXtwnuIPLHsGNeaY5gR6HKxt86iTDQKsQwOcU7RNY/oHqddmCCA+dY01rFMVA2E
bbiFEn7eTWJDn03hRtCzkkDwJHFgl2uwT+OyfE3CpKWSMLzGGVTXEaetqENfGUw1Qx0QhZxrlGNQ
qy35CzxDJZrvYzl0G/r6+VrpomQPB2trRXwiWYl8Ws60/lgVZAJF5eiWBXc9mSNTFuebyFL2Nf44
TtbJQ5YV9UZIivtIwByskcyb0X2xNiPSlbLuuS38g56UtykRaNPK7UWvCQwYcKU6flPvqUmRxTT3
vdOmvQZmCNZtKCXqTkH3B4F3XG5YBQtCu06M4ofSIod0LX22CjjlkbEZNB/gZAYkpqNSWpH/FoPd
Xma6ijzPUsboIYcM3A+GsSKglACSoLE8uvi7SqS7PMgkedZw9/IhsLGK03JHWmXqE7uwhRRsiAYI
pIbSYI/nBBU07UkR5Ww7AyhbymjWtqGtRvVB6+6odECHg+QjT6XcUQCMzqFouQCtWm6kXiFM31Nu
Js8IKuCOS14fEq+TN2g/sJbiicmnEYk/tby8b8nUtORuk+QMdtRaWGezag/2l9ZXmQSO7utE1QjM
/6QsvzCJGbjnzYeyHKhMlHRxq4nWdLzIkPpQi/fqqG3SrNa9SdYRtRMbIccDIcjQ3BafuDEXP7Gi
PZG48tmFFbKiSD3AId7Te7MpDFGMJAJoqSw9I8sLnaDLHxnE2kmdINC1dVq7IO7Um37BHdRdO/x2
MVZJJxOl2FbEOUcx7+u2Lg0kksMVEowsc1K6W16NHpWp0htHzOPDFmQmRTMu5G7dZuY+ply0CxvB
8vret3aV0mA90XgbDP9sF1i6si/EouEOYskHqEbzdkxkBa56aW4SpddOhU+HndSeplL9E3oozBRy
LF4Myc+dvFLw0NLtQeGCaLzFCv8gUYe0NUnrH6jAdvYgaEReQM7tBY7zZpCNt1altY62PHqsVIEs
sLoSHzurmtaBamR3JDv1ujIKDsAhbmOLRvlO8rlQqcywtZ779dPANWYNIrt+suqaEa5FmDl9zqbQ
i/OntqKJVI56+oQVPqFSQF9YrMsUYnoTPzXLN5WnOiSAsVrE1Enw5EPsX7ccUu9jjoggjS3zzsJE
Qb4pjTvyqmIt9Wp98RPLiaZCpsKNPMqsUST++t84nOUTpGrRGaOXLtX1VTnQW/ct/KtNJVzCWNN2
kd4MJz9Q+1PbRsNpwHt56EL6mMvvt9XQOqWV9fSpDO3YSO2+jg1X6nTzqU3Mezugi8znj3QcIrsD
kLMqBZJYMjN4jedWA8hUE5MYNIatj1gh9DweMcdGtdN0GbX1ngchjIUETSj6pF85bSJIRZSpdSgO
ODJXtSjBQ+BcQmEkUZykzd6FaT6IolRcYkyd27k8DYNSbNMqMS4zr1iI9UMexJ4VV+lDprEc0wEm
Wti3WM/6HF0Ur99PamOfDCDApYaOIM4pane5tgh2hHZdkCq2kQSnXkzbGAn6owasxlOBTXuIdhSs
qN1DG8T7ti7mbdWQziFoyaWOgHXUQ+yNi+bLn1nk+55+MnjzA7TwATuE51cGLrcEwJzPcYpNoH3L
CStwabI1TgaahQQVCm4J+cGs2jiSwdlnXQ2ZnbDjssY15i/3WrokkOhQaCnLaS3vm0NVszXoYUXX
T9/OAUIshGAQcGXQg2aoWA4qSn2lFA0H9rQXGVUmfFNN148xh00uTdbGVKZuL6kDLiBKwGdMYQc6
X/sGXzLxPyaJqmYk71gQRpfhB1o8Owt43hCxzpuhjyieG/g+86lBCkKC1RrGjoYNRudOP+Y26AnJ
CeeemwOBBxz97o0uVZdgGuWVQlGMZXveKkt4I1chDBFPoGbnh4AywsGo0Lbkiugfm3AI10odrjtL
tDwkceQlKSq9/5SlJKjXSVcZ9jRSE+BNzrs0bOeLMUuATuajKUrJqTH1zTR06iGNes55uMk9FZQP
9h/MTKk4bfslg0LX5DNdQYSqivIsxOX3lNb3ECEzI2s66yXN8hHS8FGYWXHDBlxIw6rlAu2gaFlQ
q+3q+CD6DUWBeMLyYg1nhBajwXJsiTCo2Pt9Z9LDBTHUPxcj/ZEJ2/g66nIyNEZ1AIPI1UM2zq3a
kcQc0rCBnA6pL8Qk0sOAGpGX7cwJ72psFhXZOdIpmP2eHBwM1LKM6UwMi0eudRJqI31fj9botaNK
JErdN2SYYEKfWmCoaCI8zRBqZ5hQ4hXBqyBayN4pGW+nrrpMY8bWUINSYQ99kWWuQaFiLsUftzbq
kyUL4lpt0niTV8SE+YlSOZaPuKrVA6g8xEpXZX1tFG7APQcCO+swZQl5qNjzCORM9sUDJ5uJwdgf
DHI2scPDuWv086+LI5/kqs50YRtWs2uA1aVcgIKg17ZoUvWroNcy/GktxSOsdptUNo6agRw3JS/Q
SUTu0ZUoowwXgtOcyeWhIfHNEZQpczJdpazjW1QJEeOthwzdeB/HT0rgp14y5ztdlPU9nrjDFGut
q8bxRYOyZOcpdlSlUrudEQ3chdoglfZB0Un7GQqyUy6b/6/f+/VLv/ypD7KRe1k9UazOGs3OdENx
a71xAwg6e2RsprDW63ij+lW2Uxa+YbT8wa+v5Jw2P+D5pSLe+rZ5NOuNeu3brYYpMbBRKuheNK9Q
iZrX/mVA7v4Y2NUusqVL/mK+9Z/WQaJdGD5LwgZjJoXdzFafuC6o14qBoDrD1ZyO/jtBzO1wbaqt
hZaQ8BzKKtO6UTcgWKTXoN+U29gV3XSbO/onv3Eubjr/FBm9xH2DHKkn+Ro1p/kVhzwTA5GddsHJ
BQulvhuHaDMfBXEjuE91gUqfIvdqPmcQCx5pEYofxk4+xcpauSUfurEhdXwuV+J2tCtgwF/lY0Kh
rToa5Rk0nH4Nnkh8baqPvjyyIDS0GNlHaGXme6lxAIUAruwCkACr7ogyOgvAfFCwsy1zGy0xHcCM
Dn66RQojP1QfBd4rN0uPJjY44ZO3jjhvo9yTdo20hxrT8FXtEJa0tCLfYVSMJxWZFrESXrklhS67
cepW890kOSJyRdaOKx6Sbpc/xU/CG1ICSknYHpxi22mO8qR+pMRfikCy1nP43R6Vu+VBQE5dcidU
ww1oJq76PUEacCvIPXzr37N+pVxhPl14c9Na/Ry3w3M5ev1L+Ng9SZjn10htj2Qbl/NqurGrISHa
LjZFB7lIf1KNVbmuSSZEB3sXCxs1ifAYC5jsVmPvkI3pt6f5jHs1Plg5/RwaPpQrVyBdsPU13nwb
XOwvxYZmDxlNdLf2Rrji2UwePsEn6azhEFurJOfKborC96gSgrvqO2+kD3ETr8ajPNkyA0fYiYzr
yn7pPLwBM7XheC0csj2UVUflIvkY79JxGQEBN47JDZ5p2PWb/Ls+Vq/CdfRSFPrbbDc76v6OcNIJ
jxlv5jlq1ghqqCZ/Nhx532ub2t9J+hop9680u8LmcK7Z496wQzyzAGfQlkpHwgCvblFitGyqJ2sH
mJCumbGbwHQTMnI3YWBzkx09gyIzU9XuHqtNfuIejpZgWguiFz6li67a5ok0tFjIPD0QHuEFt/Eu
bEHMbaOdca/zixbtdLLJAvtZusoXf8fZFKxO/kyCUvJd76EyDUB77aW2ugmw1KMEfW3s4qXeg80M
n7uNagsPYGKB8rar1iXfDDVJeBrfUw97+aXcvgMHaA7gzBxUuZVt2uNz8oYh5GZc0bgUL+qqoBYd
OFCxosDB3N7+ABwny21YNxi2HeUkKpfWlfYUfYY3ljLlgz7fIqhHAb6l+g0EQzkpfDAoNd38ZsHO
XVdvxV1Y0zIpt+pjuwdYXg2u9NG8iYlDo9VyhCOEqW6NCtRaEzD5Uu3MmxSuh09MoHa97c7ZbXH0
IMWdV6Kb3NLBFR6pFcUtj5RykPiobuTP5iV+92lTOcZWu87Gqn4uU9u8cU+cfxZQX+pmB/GmXC14
yDvKYP5upoB84hPish57CdiAD8Bn7ZbjRu7QJtK90CvO+gvUnDf/UO+Dbe6WP80m9NfxR7V0mmA8
7Q26J3zzFQgTLNB+4dKn23fGQ3pNqXVt4PCmd+r2LyIZb2cyETUOTTht3IwFCPMMaqCfQDyq6HU7
tsSV8YWOc5owwJwGpDVk+rICPS4gSvYaBo2MHIy8M6R5NmwDgDe+suOTX5VP4TsRxIQsN5/cWEGK
A0+CnuBy8QudxpUuIerjbUyax76DhMjDZjDl0nrZmhbtw8o8l1eRNLnC9tmyor0wbHFZI4BGXqc7
jeff1XKtTmuxfkAQOc4X4SbTd3yI7+i5BUrBUBK3jepIx8nFeKe66OfaNavuZ3Ayj2Vs97botAfh
Nl6sw3wWaKJyYjhah0A7+t8DbtODsOGWiA9DeWRHJGg+f9EejYvxGtzYEl6NnfIlHBqX+Rdzqadg
kOFHW4du/VR7iIEilKJr8Ww5mBnW4av+E+yRiYOmouT5KlHoH1Z0JHp6pK50AsdFCH1gW14ToFNY
IwAGxWhZjnmrITj/iIEjePEb9mH/gWycc9W9x4fs2WdocwZHr0wC4ZpbGzKZwuZ/ivacspRNvlux
HorDVt01RGLvsmkT/0BDBixh2trAlqkeAe/Q6BUsO4BNzHKIutbuXrNdU7q0lNBUGIzznXCkBYvK
erIVxDI0QNz5GubbBY7hBHY7rEPHQJp9VfABb9on6yiJ23KPCVIzVtV2POhbi2kinYWXxGldju7y
JfoOjnFhm19iv9NZUy+TBI9s09lGtkUnzCFI/czddk+PM+MtVndyk6ZhTVrZuEfmGzrFKX+1Xjij
S4dKgMaFQ9gW3qnzI8f1v7RTgnf+Ag6gBtHDNaX9sER0egiMj7XPsmALV/0W9Fd99IDp2M2WvHAM
QNvqSMrLR/4sP04voMvMD0o/oWfu81OmOoTePJWT03wy5chwavfKh/DAp7uRPD+0+cCM4cwHAZg1
auzoMQlJ0bvGRD1KO5k2GuBQgafEnF4pz2Lk6aYz7kAFETTmStsZkcZL67Yod0mTDFf6lw+SYLQJ
5hT3vmgbx/6nFV2f2pdMLWibPzUIBtf9XXid+aR7BzxQdjb3Edyh0cmnh3Sf5nvfBQKMbOAQuipR
t9fujDCxGKf1tGk+/Z0irK1o0z3EmisMm+ZO3AX+RYKlkahmfHh7DIqTQ0hxULrDWesOekiy5Vo+
GD8FY5vkT21lHOnJa1fCxhXhNnHeiNbaU30dkMl/5GguiR5djRfQg0hqUNYaKJMJWHSYmPmWUGY3
a916PjPCmktW7qTcDsU1DSvkD90+bQFIrabckx/4+4awynEb9M70QJSYkWwWbSUBrHgmM8BDGyXf
EGPPnT3Sr5wU4uKuq8e2tRvzkYuk0B05sJXf9UNr3drY9TmGvsXZTrqyQCF/kqP74tx/aM7ROcdT
6Q2VE9zgplTbhMaLxhqFccg2diYHl/ITbnvIpv+knUcFn8qGWzHKAN0NilOVeBTnOM6hQopOwbv5
Jh9ZJNLv+Nq/EToWur2jvBWHahd63b59VR/KdDvREUZTelOWREpsU8o6JBEvs2ExGa711mZbE0VR
ti9IJsjPuWFjAYSR5J+D+VZ8lW9liHNjxdUvMjmafweag90j/8HblanfeMumF7yLBNml+gqVHMLB
RfBdrsCQnWvgAx5l0sd8G3X75ka3038WhNV8nH8IX7gVL7G59l2yEjh+efkTHtQ15NQRb96x1OyS
h4V1RF9XTFaeEoPtWgGNQIGyTu+c49r8ndiCgtLocaSu98zrxByKeYDty0vQdScr84GOm18+a/1V
uGQ3nDKjuuI4Tvc6Rir6gdhz/mZjqzBG7BcWG/S3vfiMbuXWcOvwBIJz6LWfTLdBME1dET7SVTui
o4+fJvKy1uoHA1/w+tTj3Irhx6ZgDt+tsutvcq1somsxjKB8nhDkP+Us1Z7vcm6xs2uyV2pb2xQe
LK9ddDQPJV4wk1Pw2jiGZ04OwRtzJt33hUfYBqpG2IflTZ+9Mt4sftsEBbsDZoPoGtR0kuZpJyNb
jXvq6tQpVNfHwVduEmYEsaI32r/Bm8SCxYkqtjGW5PsEwMeTL5Ex8fUqvJUjsJlrn9rVC1XnQNj5
G05Q4BrjFUJqjmdj/Tiq1dZ8IK0CHGJ6bXPabms+OeuLh8GumnCM50Kzk1fCMXsc72a06t8sw649
NVxRZf+awLM8YmihOymRbXypafltwBy7PEb/wUdSNLDf7UMOfvKGQrApu+GdCVqgHN+oXnYNtohs
TdZPL92lB+Lroczu08fgBCuzIAD5uUOw800h4EH9oD/DRZQDq+lgk7EOKJZBqiMW96JL/sDLli7i
m3hVHilm8GNxR3FHeMXr06NIRs6+L2werrBP36jdcVFIvxt/j4Bk6bI/Bl+sxpngoahqT+Yzht0P
srpcEsTNXemon/4BeqpEUig+BwhqR+sBLyN1vfIweBkYcrtxwq8spofFfchtV6hkXoBvkxm5Yrx0
L5QK2K+7F0ofS8okxhZbtoOz+iC8ZhvxU5w2cGGJphAukHcwSQGuOrbvMfWlz/qHXWuo7HYmiNQe
dmFvK47/6e+b56Dex4h5d/JBsA0vw+YW2lW/6syduKlel2yjkRnKh/2DhF7QVpaHD8RAK2H7kFS3
1pWkojtizmdzsgv8jwg/masoQjfTIXznVA0indNlauuRnX5MFPiC1XdforLccGxCn80u3z5311A5
pF/aC6PzIXoHy+TCyxoj29obJwl/4Re9BUQXFoRNCpiOoSCFX6lvwkF0IbAqjjWtIpvVX9/TOrHD
I8NqbJx413ghFviLdFsWm0Ukxh3O2EmXcrnEmnQYttTzgtN0l15eKom2vE3Zh6YtnnM2xuotRcu+
HjfqiYHDQwqv8j78xv5qPqTEB/3Ej/0nm4Bwkzb5a/44ZduCfeLqb0mwvbFGMSmML7puB+UweTFG
4dcEdEO6nm98s/G1Dexu3qnJiuLtFK/DHSdi/xvlONd1tLfxNzHipI3TbmTvCY/Yq8QHVvlgNWK3
OMZ4YB6LU/GOHN06LPVNga6P4z8Et5D5tPKf02/GcP/CEXry0GOK1+jMcgTPUsByRlDNunlunrXX
5pnlMXwgrXAVXarN8MzdVT3CGd0Y+11yFR3jpWa2VQhKCaMi+BlZ0Ctn63v/Nrh0Y57LOwI1wZ7Q
kXokpGO3e+HC7ker5lCik4QTtBFp+dHse7I8RtNHfa0EyjLrBFFYbg+P5ss07i27P/mfw/gcNxuB
eGtxW6jcLVeo+l3jlFD6Z9rg8OESN2BjXImvywQaT9WwL3/8jSa7s7ohpgPGMNS/YMtfLLbafjqV
Z1ZBNIeWN/Fi6239oHnjlk9APChOQ0Pwjsc4XAGxoSQxaniBdhEbJc2t03J8xkv4kXMsC53REb8q
c5s0Dgv4s8BCvggXVqVrHMv35gU7hczFU7oK9wjcqwaokO6+ujUQQQ9W6nsCrRnv11fJqPc4UEsL
KJwY20bNlEa8j6HpLUh8Hp6SDOQHDJFEdIbTh2Kyj379foIIK0vaiqFiJftG6k1YiezjeJ6IR4wx
TClz+iIQdLQxWo33DWleJvEv58vATDwch3T8YtwlgL3WqJRRiA7dJRFj6L45rycse6zOE5NhWH6J
kd2sOzobeLxnBRlcc1AlsjvSJVfj1y/khx47tdS3iR6m3jjktChVDpRpnVae9W19F43VHyyhg9SD
nIsiLPoEJyNAev+fX/T5nhpCsKW5QBETgTG5c3XE8SE0nxFZ1m5YcjBH94gFkcKzivcUJQcl2mn+
ErX4UUguARWLgQwDRAMS1uf6NKjyl5xAcc9jLnO6efV5v15U0f6rss4uKu5cvsD928LdXQXTt1L6
R7/1ZY6wBBio3QsZjg1TRcR/zIPoVNlFr5ythCVKfh6vRtORI4PVgsoMjTO/fFKb50lFvbp8HZlj
hVqk+YKb/mil5a0em4cWmD1rpApgPX0f9JIS6vQ8ASPatqroUlnfSJNxSabALQX5pHDxtHr/IZfU
m+FzOTJkDUj4xI2lVlw59a8+zR1naM2nspu1TRKgBvLH+T7M8pnHwQGmUH3qROWXSQgXxPXOrsXx
0wSjCJc+xNEXur5SH5p8bHYdLivWmTTd1QZHV2N0B3EKTwDeOD/UOMXhOW57wgLWRGLSxWyMo5la
477POWRaPcXAKqMcJMzq1rLkT9iHimPKBtQjxBlwqHz8o89zp/2oA8JHgPdMty7daCnHhU7sPAzs
p7gKuQ1L5r+k/EkggP4b6GIiXjI03VJxZ/JDfwO6AMmS814wa3dQ4UMUFpiCJe5J9qNdk7WrLKu2
tRp7pSKzGdfT/X/+P2HoHwg2f+e7LD/dkhTR1OkQqb/xXYxRG1utMGpXTAa4VaotNgGlg5gqhrAI
lPxap9ol4pX+88+VwA797W1LsmJYpkZzC6Q9f/4Xco7Y6ARXj1JNpwX6VI1TrNa3kTFcJh0v/Cyi
ps/qIza8o26h56SdzM22UHaqNXj/8lKW9/hfSB2egCQbsqLCEOQV/fYEpEQTJ+ShtesTrWHHlQAW
QvgOCxNV5Dk8ByX9yQUIw/AFs+X3d82v5rXFSZhEmX8ZDsY/vBZZQouqmKom/y3zUSPzTyYkm155
RZg8san/wQqkU/ke4kXzBVP9lyeh/NMAlLF4GFhMRF39PWeRdMxyLkuhdvWccp8xZHciJtFJctIi
awDxJh+/IbVvZUlATZZvG5yo1cjRHjkALpPUU8hSQmIcw0rkApPInPVVjX8E0xfbLY6run4y0YCU
E8rUFn47ED5a4BXkCC5EiMOcyGyvf36o//RMZeJGsciaC/Xqt3E9BWrJrhQ0rpmxEergYVZ6NfzL
5Pk1SH8fOeRziqYmwt8yDPm/B/GI03lqLVIh+lp7hE1z7TNjPxgUv1tmTEkJ1hjy61z24BgsvhjM
HYzUI/6PEft6etVDRlTalJfh4KvmgWe/LU3122oXZgmhElV9nCcAGiVkZrHxL2IX/hR1Vm/+/GHJ
f6NnMQMUWddkqJaSJanLEPnLZLQ0dZQCWeE6YHE0DYwCWoGOxolWy0QiGfmsUeZmhrIju8IRl7Ky
ucnr9CmQBgSOCYQRffwOLPnbTOp7szAXlABawTwEFz8z63+ZI/+4digqjTs2L0PWf/35X16u0lh6
YUS8XEbWupOg2mC4IjwO6oWU9feElvri6X8bScBQqF0GCOCoyYBSJ+f4zx/dPy7fCgu3qKKoRxj6
2xAIEJZI4M9rN9HonhhVQuwytJEppCZUydU20JhPbU+LPaCNQfbO159fwD9OX8XSZFWE86YzEH97
dvhN/jMGRwRFdi0RT5uQjNrM093s4nglK8WqWWYevqwEIMjycHr5FpvUlRaczIhNDhv7+O0vQJQZ
sf+6jaVvMjwpuAbHMi1h96Tcsq0We//02If+B5wIwNsURoS49xbKUrtgqP78xv6PT9bUIQcrsmr+
bV1Cg8oAEmu3KfZaR4ldV3AFolrbjKBm2hgt8SxZu5TCeQz55c8//Z/2RUbYQjwTAe79SnL+yxBT
R1+FGsueMC2cHmjXzjDTTe0JYZQC4x5rOQWSof2X9/xPq5ZKtKqpwveBZPcbTi4Zu7yf0qF255Fn
ieDmTTeLtz+/s3/7Gb/tdpHWyvhEGbCI/I6zXm9VM/uXxfcfxySTQVIs5gVN7t/HpBXDapFbJkUl
bZSBFgA005UFa5wWd34df2GC1MjRqu6IX+aKqYlmPPrhNCWYr9pHdX/sRfyhpizZw5TSpQItS1Uq
fIvKYEPEJTc+hZFMxMo9LNmbpwUYFRgPZeR/LMAx00el8ecP7lc693+v9oooauR2s/ZYSPZ/21NU
rewUAViQGyBOX7Vs4ys1zRwZERTxNUwzAw4y7m5aDuBuAqGia1Jy9C2t3P7zS/k9GZotTRQN0+Kw
qsmS8fuiUy3JvFOpVG6Vg82l2R7K1K+NVqKPO13HuvX3CsCKUNn/+ef+/XSCatJEWGeQKPT3/HLS
J9q5TtLKnefQNmTmZMOHvS5KMjh1Ft3a/7fz0DLif/vMeX9LALQuaYr6++nYaqJoJi0Ud5hqwo9A
mc1R9qWs46c/v7N//DmqLEo8YFZzdXnnf5nvOnc4xaqNwjWp3RCqtxUGzAyV/y9nTfPvx15FMv7y
c3479gpKqvsIRwoXJEUrWKqN5ptbvr4SRmQBUqHSV3wgOmdXNPHIul2+qvHOqOJH3j61hr7rN4K1
aK6UzFHQY0lKKG5iTkKrOcx4xTkRVyolKJXkU5c4JbpYATUj1Rqx35diDpkfecuoiSh6oft0lomo
wg9uQYYPTPa55sfKTquaYDP3myILs8Og0qGTAGqvrYAwxbhoHYjOn/jMhd3AhRLP5IA8kl5+2X32
poi8IAkDLsT4xQCKvA+GzfWUVlswtujVzFfJQCkB9rHE3DS09v+SdmbLbWNbtv2VE/mOU+ibisrz
wJ4URYkiLcl+QciWjB4b2Ojx9TWgPHVvmmZI90ZFZDpsSxZJYGM3a805ptgiQ9LO+Bh3pIB97TJb
RbgKXWcK8giK8KcKE2+R+HSwHculhjlqzkpa1rO60uPxnkNzufapsAqPBnhrY7eJE8QDbh8+RuN4
DqK7j0eKdmVhYkNJPoLKbKAZ1uVuKU1HxeCYJjZxBhBAD7tTm+ZHo9NPrvS+U41oZ+qQHLHzPHlZ
fF95oQmkqcPqv4covRty84R5/dnSyqUWFl9GJf2mTdnjulGTJ5nq63EIKeyUNmFlwaNs7Zyb6zfE
E2nr3ldfZYW/2kmO2NroUpnho2hpnSoAQQ3ve9p1J6v2DmPdnHSyZCqidU2C4DjOeQdZhksTGyEp
KlgL0gh6d7MIO7yc8THTTVIU4qNetycsc4F8jQfStgztdQi0ta84B3gwycyQ+gt5o+uip/UYcdl9
ny5WFKWUmpalHBFX4FmYT+9TNztS/JzmFNra6/u/a+19Jaoj6ttF1UKo0JHz1am36w1/Y9EWbKT6
UsXtxu+Z0zTz2dDzLT6LXRrlt2Oo3weWeRcksCFC+UUZCY+tKU0aYfgl7JKvMiTmvSY4RSe65aHO
q1uzIfTPsqnmu/JJYEe8T1oP71Z+jzVOPHAGZUz5GK4+GSHTnu9i0tI9aKkUnyxUmc7FZOJnUEt1
OaCOBkMmAjnsasilc9ujDplJaxVl3muEgB1JhkTOonLbk6qnCeob3eaT9zIt5xfvxdAdE9yEB8vD
uzyiUGVp267IxAYcCPL0XaIo0WRUy4jOcOaNrbU7hPfqXCm6l96pf2hCPVUSZU0YuuZStAXdRFcJ
tl3df7KIab+fOgxOaKpt65oLFfNybpfB0CphY+ebAMsA9a7CRSpL4wVxeXDj9/Krn43QCR093VQO
nK1Q6bZNo/qfLGoTHPnyEsG3ZT1zXYv/L8+K5C24nT804GXdLxABsjX+v0xZvnNDMHXM+rgfbvIU
caIhtnKiadST59xsPWTFaYyj0f5hEVaMnYCyfH8P72+8Fb6C/AljiW4mc91DOevLejHayr3RpnyW
iKxb9kJELwmSaBoymDIq5p/c/N+P9gbnIwMkg0VtQ9cv9mFVUhdpgqcKQmtzqHWP1rt8gUE1a1N5
Lrv8nDYD0h9jBBYjXj5+8d930Oa0mpI/PhWYLOtin5m0Be4mLcaO4tJuwq+06IfhTLVuFdnlvtOz
h1FBPPTxi14ZU+zawV07DhsjQ7UvPnFRCdEEbZNuRILkEy1hkVQvo90A/YjvYLbvjRyPXP+Sxc4R
FfXrxy//vgX89WkzVYOPrWumZtvW5cYsiNKCPMcy3YxWbdJbbBkdhHEPGKQord7FqX1sMQfQ3iZG
NFdAW3RUJ8qW7BTVfZKNcW6mL7tRcjdUePmLnrDdTLwMw4PR3ILxI+4Wi74jP7tbv08TvHEOHWza
LYu3P01pf9v/lBZ1a7vJeOOY7kMDN/DovsaY8EFQfnI6uDYwDIp+NpeJnZB18VIhUmFy6rxkQzDQ
E9liyzxw1pnV3DrovLGMcaKsvaePb8zvG2Y+HsR0A8j5NNlcbrvMArCm4iYogfjxXvFCgOQZJMNC
LbQv75ec8PSlqTufjMfft5WmypHceN+s88IXD4FVUcSofSfZKE2zG9J2QwjLXWSr+48/nnbtmloq
5S7DhSyoX5Zx2Xb1UcTP3gS5dbRbzvCCB42CG0ul+Foqxj4x9VWsWisXtoBJ3sdMGjitmmEbIQoE
UkXemjE6T4r/2ci6sl3iGmgq+3dXV21OhL8OrV7R+zyOsf1KfEBjFJ4Mq2cO8PeQ8W+a9qvmx4h8
YhhR2mdDzZpW2svncZr6HAtIGCvNxWuzgNQelKNk41nAJUyMflRAYC2ojmBeF922huk2w6AJrgES
SW4ErNIuquIsuAsxwc+61h/JFY1u34G3roYR0OWhNjS8x32WQKxhJSAmhseegpmmywXOOEQhRZOv
/Cp/SE1M5P1EkHmHjtWFiYEeNwk+sXRytJ3fWQZK6S6tDnjR+7cDxCP7EjdmgYmcUis4uK77VlfW
TrYgGUahTqb4YBW6RjmHfQySI/pOXQ/lWw/cjyQkouzxYuta+QLgeVVMx4BPBtz0kP52YV1vKs1o
rmdeDrgxhuEamkx0Q6d882P0cgQk2cMuk6jRSoAovtXsRA6JBNPUK+6cpVFU9x+/iasPF5EDtC88
Hf7/xUSSmSWbh0CkGzydSKr42GqinV2n/uTQdqXeyAj2bM69TOo2tb5fRzBuNyMvSELcdAZNJ7SJ
hJn1Eya1KtsdW6gzzAP04Nyb2rCOYaPvpd/uO3f87I38vlOZKvQabSKX4idX/9c3MsYqNmLQrBut
gnvR8Muil+sqeEmy4dmarJxVlX6XpXWYjPCZ+/3//4JzFUwWdNNV1cuKHI+B3SYhs9mQ+K/T9Zbo
yzLpfzJZ678fkimCMTPSZ6B8r18+tWSs5NoomDHshBaDB+d/lhYp6iznmAwalAfmrNioN0S1ebOu
ZpRDnp+1aEx0CUU8wfDAyWEzemx5p/ZdZHpPGcwc3SdsYAp+rzQETp9Pw9dmG2IoTE743pWyjGtL
F4Rfm6DsbHZKV++UonjhUhIgo+8H9dNZ/+p10g1Yd2Av3N86NykXybGpfm2G/k7RGpDISfHSUDYF
CemirEmj70363QT80ingqjp2pERsRzkCmI8HhjM9AZfTATeKJq+pGYSTXKxzXqMDeArKZIPJGJcO
oH8X8AMEyhJqZYT2C5OUqKv7kN0EW4Kj51Zr1f3quOY5Q1sj3voA60qUtZuK7VLMAglqOiTKgV9a
T0PZ3lu3luffDrV+dnuKGQWDQTWKF7NOHj2jPmWFeCHjaF8Aqp9VKCdN+ZUk1mVJYPFko3yhVE0J
0juPWvlgQGsiVX4CD79FgmZ76JKNKHR7j8f4oTVAwBSOvAkbA7yFuqLDTx65A/DUfsojjrkMexXF
aa+CtdT3IcNhllgRrJ1v77937Gz5fpWLkopKKL7H6merqnn13jtUWJn/8PZdbu2lX00lhYyVrZS7
HNiSm7S7jibnYnogZNehDwqHjaU1kgPMd5srHXvaOZb5SxzIH01YbUfVPCsRu8y6Y8IuZXmCxXE/
mkSRaVS/Ehn+iL9rHsiRJkSUYA/3OLw2AhZZMnGmnNRGGa3Yry2Dyy2sat4a6B6nudhw+JIKAR+8
VIFbp8VJIIKHuqKf5SifLAPXNhiaanKMxODtTce4X2fF1CEbKgIgslFqbab1+UPQ+zs1XmpBSaTR
8KIWaHX89OiJ4ZMzjn5lCdKYDKdNM81a43K/r2s81Sb27c3oa6/g2p6B/T86WkhsaH6Ki2+NZmyM
zfBmT8YyC+FO+KwKZ0+Y14vb1qe8BKjnFnT9iqlSta56BBQ6wffUe7BUefUplOn242f12uxKTUuz
2e+zH/vt2N1CW+1lIMSmi1G0Ofm2bKjvZN1JJvl2LJKd2jkrI8ShhUpzyHlz6Ehmndqc0hp1hBNi
nQnvUmf8Effmc+aqryMsuNj9omXDS1Kpn5yprt5eTaMtSS+GM93l6msqXhxJtxIb7HSH0u4koqHH
oC5uVDU6Bmy28rRfDnGwHkiY/WRiu7ax5rWnyrOuWR5z9a9jiymvqyuzZGwRnjLXGc1ab+55ataW
WFhKfMJZvwtH9bVI1Vfq1CuIbeu88w+W3pyw5s+S2kXGDHzaUPPbj+/ktcMub47jjMEejJPbxayb
+dIEOM+dHGvxDG5sNYzWc2wxXQahQ4qZtVdzakuBZR3swNuZffD4yTu4cq7izqie4docsNzLbWDh
mFGd5VSXyqE9Tfens71NUAExr59Nrz2pavIoMnvfJ+4hwk+GzkPExnNcja+Euh0JH3vOgewrJq5Z
R/vk6byyHGsGqhrPMFmTfuvOt/At85E6NErohnO1eLOs8pxWDKAoKI9uk3/WDL5yCmNCVnXd0nQk
JZcTESPDF3o15huqAysZoIaHZzKDvLoobMKcw4G/7D95nKd7fLHy0q9XLcOgA23q3jRD/e3gXoxd
L1Wf4hWO5acRHWOPN9ypbwORf1b4dq7d7b+/1sV485Q4iU1zKpR58LEqgt2LWIPUxQlHi17KXgBg
c5E1msY6VMvDWAgHE4574w4eD629wLJ+noi+GeHhU1aeLIatKswnQPUZnXzSScAtpeO6IOYWDI+6
rZTijCU2BKFv1BRroUjcODdFI8/v5GMkmhntR9h8xZuZa5vBYF9otWBX4nFbhdq2zJ1lLtq7IXoN
dIfkzBwlHbHveLApuei92NRiWKuld1PI9uBlQF+UYS3H6qB05TkB4NMoWE0xgKbtbdYOW6PBpVY2
P+O4PrfkZGNLPfQ5BJPMH09WSqdE94g0Epi055EDwiYldLD47m7DhOOZMD2YL776TJTN16SyNxJk
mTIYwxyQttcvWpWQHAMizYrk6cU74dLjo6xMVJK48cydjSbIiYNylfUopdXspUCaRWWxIgerviF4
OYWFmrOO2CVJPoIRCF5gbRqjDhQpiHY8wThBabWs46BDuFl3sOkARXVDTEBEkzw0GZtEwyPMEHx+
yo+YqPvIEmElWIewd8I1ZCEk41SwZ4QwPPslOuvYM9Y5sUCuUhzB6OHRYdSPbn4Edb4wCvZjjtpv
q5yl0IIal+AXbskO8pI3D3uQE1Vnwh5vLFe+tZE4BjInfLJGS+GjeTKxtIsflas96Sm+xTwRj3G/
hWU4c2xwtzQOnhzgSH6ByRtIsRduQouflfi3KqFWDeAAI7RWtbKdhkRvl0dS0m9ce8BEypuc5gEg
6Wv0rWsjgXvoh/suap6FE/SLvBnWH0+XV58fzXE0JgcD2crFgdUuq7IebCYkvfIX0mZGDrv7oSDx
ApWQOdjLZvRu+IifzIPXNinUPzi9IqZAq3TxslY4wFAJBlxktH801TvkSUY9P/9kJrq6HFnsMOlw
UnIGfPPrVGQiDgJe7+WbbvA2TdfgiYIET26xRjVFIKcDuhkePanfRsTilNrnO4VrMz6LqmNzjanC
Xh4cvSIrs6Kz6Cjg4UhLFKcN+vdOsff89QGhAIc+l/zh8YHJfxlGKF5BIu5VCSDZpfjYEMhT1/I+
0YnUcu0bPyM7tLKAJfsE0XSQM2cZ8aZOXPmbIM1fRVCT/Rvs4IrfkBMPTIG0qdaSOBRyqvkBQSEB
BuKsaxaDsM9GAwaOMM95M0w9wlSZ6xJaaThMTid1eDHycZOPBO6EzlzznEMWqgj5X/UqQZjTYsAn
12vmGNFDWRylK9Cwm5gG1Hp8me6mgAyG/6tPFm5sP3KUSjIbaMMAPis+SnhLkHvZiXzzlQ7hwtSx
C5k3DDh6Cy2IKNS08a3LJpWsghicAlWoKnPqhR63AVUGMI4aCOHUj9ZEfpBCgEC9Tos3jFSASVXY
3H0Llh9hRBeYRBrU5rnou3I1oPl3ijoA7+Dh0NbgUNB7dFp7V6mYKFM5RbvisW3jRwJvoW9kk0gc
z2fk8wITVvDjZ/DaemkbHNE99G4M1ekZ/dt6GamVleVJm0M/pMekf8ns9Gbo1HWiEVfzv3qpyyNa
W8AbFiAfN6EDSTGHL5xTYweTOO9q5ZOPdXWXbHOuQpeCHI3j3K+fSy31QpSm5HMlmyokTS/Il2Ev
VtO+nWTnr1pAvBhOdnDDn3zMa7seqjSUpNhqcQ672CLbEllBnjK99LR9IaBnGZaXuj44oUcALveX
P398Ya+/okUlfwo2/a3aAJwadQscw42MJQYweYYq86L5w5NI5VvNGgLVafnxS75PHZf7rEkfS60T
tbJzKf4ZqwKqPwkKm7hPw7lJyGGLxhGzpUfQqCpnY22fKthMZMF16cl1z2UCxVEO7BFkN7X6BB7z
+qiwUFWYXfGZZjU70mhcewPSBksRUCdIHnEy6yZB9Eahy8cUN27twrHnoxzXgV/Uc8fleetwpZE1
QG37poWju+BZuYki+FI0b6u55p9kijGuhgmXecZGZPqX3ivvcyUnK55KLILmRViH0IQ9JVno5CdQ
m+1wHU/u87ICmoQAkJAwMef0mc/h+H+NXagTFnC8j6/q1VHLmDVoBdGaRoP666jtep+stNDLNl1Z
vKXDowdtJPHHLfi6g24u62YR43ccPytkXhtA8IAoZFLQNX87GVQtGdaFbmcbCNVv8cjt88bqZUjr
l2zSYPSyOML9OX/8Ya+t/nSeULyr0y/vu+u/zTyqJxMEyZAPE5YQAa5m7qHTmpZ+Kaxd7Gp3qSjP
0/7k49e9NuP97XUvz8/xaKatsNQMY3O/dlPGWOxWh07XnqRoDx+/lnelQk0KsY1IjGMps8JFqbzu
XAI9CGXaGHn80Pdtt4iQrQdUY3WZ1sS4FD8twtzoPo3rQQ3xsrswM6gbatxonyDzmVVtjOA1FdCP
bLu/iwPjCKuyz3wAp0aKyE/RXgMbL1ZlAsvzra8xGsmlriPLI+berGAMhjHgHGv8UjcgTcbkxNwI
uxfy1CrMt+xpsUXjNqlwa5Pc9vRuLrHdWCX2Cdudd0gEbqRS4byhgb+ecfKiYCzY6yv5mZiNCksI
dWdfWwetRcZdXZGmRzAkUqplbnVf29HsCIHj2KPV1hq518G3A0jOHfBLMk1YgmsYE8k80GEIJ0Z/
NNNwN+2bS2k8ueyI+4qxQaTCMgj7JzMYicGqz7FoDsQ9FEsnUW76xFp24GcjJfypjHJYWmG9I2O2
PlgyJC0K8ysJvZ8sMdceGm8KoKbxwNN6KepM06JCd1lQVy84XQnjqQVHUavmk1VYNzR8n2oiyj6Z
6fVrg9dDk4EbwqFVfDmeOF8G5BYyQdipc9AB3iO79fWFVs1LSLjRlA6lTS24KvI2th8TaZj5hz6K
400QZyfZ0NYsdNq+GakdpLjnfvGM3p5wq3ac0BLJDSxeeAkNQHWwWcu0xQKsWdAgPn4urjgFTDwW
6Dx0phtqlRfPRaAMRLG7KcwjP1uhn8LhrlLx7qV2MDM+FflbxSzC1KcM8NcTJSRsz/MQZg+CCnmA
EVHx6nXbMAvX+YlUPfRbWJ3WpBbgxIXfTqRH+tgaK982gMcXEC9rhQCKVJ2ioVVyX6M23Hz8od7r
SxdrIrt9S5s2Uy7ln2nE/G1G8+zBzWrdSDe9Hi9Liuqg1NxzLYiykHq/0jy/WIgMdHima+cQvgJn
+Bx7b0A2SJ0n6yjhGAC10g3dT+aha0IMRNu0jqZdgvNbYTborbHwWybbwg33TZS+KGl5DAXGaMvE
iFyTcSLheFdWfwb+eBf29a1F62vW+pw868p57FZZmL/VCTcKSj0yt+xtIK3A6fgRTe7eEFqD2sdU
fn5yTdUrMyjaCKQCCNxo7Fx2NdXYD2zKRhn6bEmQUoLfrxmYNnx1R/IzGhGubj+KaNuFO68DPSDi
ZLz1VNgNXfiqDqV+RwON7nYKMcjwp3zOpkT1pg0vwcjjMqTfyYfMl11e30FHhXtCsqJXUOPIbZ4W
K2qVRQxXldxOHrYB6rjlRg9MVgAqc+Fs0sQzSdvNOUu5xk7oJOQYIXXhqfMFNyXcAVAD0pdSoGjb
iWvqv+FTfHiqSiNEa+gpS7UsUJ4qxoNrRU85MqSZ0ZjarCvYK7mKu0+8H07HFGzHzWtgqQvfYjeT
txuEbIvS/gax9C3wg10fwH4KYmsRGOI4rSet84UYzG/TprBOjadKyrPWNK86vT765k9tpGt0//nB
hlqfQ/b8XdduvaKmQR7eQK1vF0HU/bz1VePgsRoEZpysqRZiSZclkSmecyQOmeMjRECm2BbmV1Fv
xnTijg7qt1wMPz4ZC9eGAoI0Q0W0wqH2sqs20ExIq9rINn0sUrCQxgy870MWVP2a8xzXJ/KOrakQ
4jnNX/hskkz7RFlyZdOCQdBFZ25NK/plgZe467LMpg2aJ7h9XVo82g6I4dYruTbISTfeUC5HfKSz
CNbyZ0/xldmfUgk9Hcq47BAvq+85Pfamy6J8kzSESBZ5vDEFDDMH0P3CKLFXCcxIe9c6WTwDq8wP
gYdWG78Q5D6HtbvW8/jgN6W+NYYpArD1gBCSy6Va27bp/VtomQsCk86RS3Aoe4s1uxr2hFL+tYr9
x4/+P4M3cf/XlFj967/48w9RELwahPXFH/91Fhn//df0b/7P9/z6L/51S3KbqMTP+sPvWr+Jw0v2
Vl1+0y8/mVf/97tbvNQvv/xhmaOrGY7Nmxwe3qomrd/fBZ9j+s7/1y/+4+39p5yH4u3PP15euQXQ
iLE9/6j/+PeXtq9//qEbLA1/G/PTK/z7y9NH+POPw1v3j92brN6GK//s7aWq//xDcYx/UlK3HQ5e
rDX4MylvdW9/fcn6J7IejFdTY8idvpALWYd//mFq/6S+xg5ft1CGOBg7//hHJZrpS4b7T07+7F74
impOfbA//ucC/HIj/++N/UfeZPciyuvqzz+wiU4H678vgh4CL4TnGrsUvvibOEQvZZ4ZjYVNibgx
GQ7K7Yg/Bb8fXLdYSihtU3EllwD+eZIIMLHZb0RZtsPdC2bXL8/kLD4QhakuYkxN+7zqinnUQYtL
JCwgkg69eZyKeFX1BWioxv5mgg2/8SP1IAWGcY1ksZ1v2VtNrZJt6ZHZTYOly6Y8HAwaIjN9fmnY
EdcYoc3GyxaGTqEahPhwKl98jVwMV8THiuhUlGHOIc/Gbi9k8qgLoMSd4pU3KSryRVV5BdxiRVmF
uL3WTVrcuznnfMi/Z3K8gVq01Vr2QbUNUoAqqvqIa01Zvle+w374GU2mnWDelFC/9QLTnq2Yu9qs
kCWTzLwO+uyujTz/3OTmD6WLv5WGJ9Zondr7EkRaURJNAnvcncG/HJsh2TlTIo2qU/29lUQRCN2I
b2MyfBaVypxNwxAlSC8yKlCwYaSZn+PJOVCaJJhbBlRwc4KssEtcy6D7MjSEXeXd2p3k4HrHTy5s
/HzYIjB6RXCChFB3rRI8B1DzZxXCLWnrOnFvZ1HGwyzron1GOW1XguTLw2htF3KVNQDWy4jgqUKM
9XIKP0UuW2HSL4tl3ljzWNP5k1QpRQ7avPVAC+RcxIVsUYmxxwPQUOnfzCjHWmuAXyflAEgzv5kC
jKq6buZuCkwFsFbt9NnKKfjhqZ/cUJz7WntNvjYM7Bm1eBBqxHXLWmNeybYm3BxgQaZOtDv+RWeT
fRb7ij1zY8ySXszfvfcXaqu6r2sijXQuB9wDj5hJ8GqtGSxG+agqPTcl3A4179Mw8Gj0ngmoe3wk
GRqFK6mbbuwgVxsceaotGjqRf6uNjr13keZ2eF1W5qB3BDbR6jY0ksGSpNvpRO+9Jz0O5N/N2uyL
7vQPELhtrMRs26OElBBCoIxWq5djx6NRMOgizdi3OIWW2AiSscTzYu1EOD4iSglm0kzXjOEe6rUO
3mYql7q7OouR7Y0lW5duHvdgRckOIdW+BCkFmNB0NOwwonLJ1ZZzuyNsbYiS53y8E1hSb9Iy6udO
nR4MC2yxxaG167VqlhCDBvwjYsy33Xfbfub00p4a5cnSxni6qXCnGxzmJRzcWMbuX9GkyRg+N1Ws
7IxuJP9qCOwtBp54meliHca6eCzhe5H1a6/7iFpiL7gF9BCsrdDkKWAo7F1fhUFTAzjw2fogr8Vk
oLWQTOujkI2+puZDadZEMeZk9Xibpgn50ra6kFIp1r5UJvz+XIuSBJWEMNZeac+7gsGDILZte9I5
tZFQomKv+HLKWCb9z6C9NWQyokBjLwrhbaB6LKgGfOPEy1aMiSSS6Wkg/HXPW3Hmwf2QYQop3Lw6
udTACS/35ppD1rHfDGLlcksBDzRvtoBzGLv00zqLb6v1DvucYqO1pK4+9t05DVJUQX1L8FQaViDb
PKbFin2R1sJQM4sjYGYx63PkK+9hb4itYfnEFOrJeSVE8ZxUsD8QX4OGVbm9xMJCmBpBlztVYsGc
6ZWVZcxb1FQb82fgCjLZOu7zlDY6kLE6OhLEW+Sl+2E6QhROmKxcpz2RDQJgyijGZSuJyEmF+6jY
4NZHVxuPCZvtTnlL1ORLMOLP0pR2a2Rw/MKqUpe5sw5K8eYKSJZ+boGWBatNFhJhThQVwnRTJ4W+
talAzKboVFkpy6gLJkq3sVAd2gdqTc6yVfAAST25E3WJDnRKK2x7PFnkNK0QYN2k0smW9vRNfUCL
tscTEIwEILlTgHJiaQuXU84CGKK5jAkLnOXf0J2BAkQCNesHkqbANJxpmYMHN4a9R8TALBdLZQvS
H6BkZLoz6WDmTDTv4GYlISodIClTFD6HXQdgUQSLliMBe+koeIuVYtM006RKXzZsb4OiJI5eITtU
0cTyPdAvV7Jh0dkg36sekBi7XNIxOMsQ+IbgQwSHiQoNLpjikh25PyNHIVlA6O16zO2vVaHa+1Kr
dMIUAk5Chq9SE6DFZ2bVUmYGdlE7JVw2Al3WYMdYZXpd3usDruk8VXCVF8fEMeHytEq0hxS9DquM
IpAO59UbnWPfwGrs+OLeDcodJuHkKKvCmcWsKopQyrUZKD711+FA97a8sUjDXpFj8toTGhwo+iRi
C/t12eg/Rz229n7Gh8h1WMd6VFZglHKJrJipqebxzHUzZ8BFxrJ0gUSJ/qsaeMPqPc8u6jZZiLOg
j/0ZOHzwatO6RRQTXPyKzAf8dopvkXtXMtc5O7LCeO6FfaAJAa+hnziaIVZujm3xyLf1WXvq5Uur
woxtkzEA6Q/lYVRLaJSy1+aOiB68sU52QXPbDIFcszXjA0fhl6qU4SqrJ2SnqnTz94dxBGzWFrW+
kB3B6wLMCjlGuDHMEZZMnxAzOc7tXvua6sQ42al3cPwJOCwf9Qpmauep1WwgQPW9k67yYxnFNMGi
/tBMGcqa7f/gsKKCqEdfbXQutfKOOpwGgZk2vjXLnFjdGG30UGOysI3m5PQ0wu1Un9ddVM9Nz3oZ
dffMMtQuSFTHbudOqQdN3y9dE7xhnbQk2ZZKsyhzyvdupf1kYUYINhziZlBW0m4OWYzkoMK4F9W1
DnlAfjWMmoHBbJv4QMopTK1wnk0ZeNr3zE+e6P/reyAa70uZEeb1TkcbqaBEnFsdtPue1dzR8No7
KulIhu3vtBBeG8094skmIlgEjTX+WkVqiTup11Z1E549szoYQxSS2T3wwbi483cU00iQCSdU86lQ
WmjeirAAIpIR0bt3cqzlrdCs1RACX6IRUDHJsTdRpqmTthGRJssUAqW+sE0JrwyUOWshJmc7gEVd
2GKvDDY3tOn6uWqXBpAhQrtZFOUsFZG4kxVpDOk4eA+DW/9wR/NkU4y516x4JavYfcjyE+AMTu86
7LxEi7qbDpyZ11h7wdqcsTY+5COWVoMq5kaqqbEOajC0sTcjSia6L8yy2QXJyIwazF1TFgvatd2Z
jBJvn5TGa+zn4ykR+6Gv1FPT7+IqaKFz8EtXxF+GfogPnVO1Z6IMbICVAX7DgDhXSPEjQWA+yFYZ
i3lEgo1l85Nqs0CRoLDQCwLoBFUi5sCIC4HDdUtPxpoNQmXRtvwzS6I4mD6S0aANy2Vo9c5ZRXmy
TUyHMldMeFE+1kBzfd26rcvxq90Tdqvlg0KIRqc9sFeGX5xZZ9UarLOfJCs116rjX3/lkQidd2p+
M8Cpo+BrnpOAdbgiXGMjwlxdVF2prwdFGZZG2uirJqz7L5rC46sBaFlZgFDmYW/+IPeMqPGOm6vX
IOLLH1XhWQu91/PbXC18CKd2hBaG0BdrFrfOuE8q2PTg4O2eWmOnJliKIYu2Uz9TJXFqQvFz32b7
kjreg6aN3cy02y9pmqL+MXBAGoRj97oJRiK5c5rOnysj+Z8dpac80IJNZdnDfOzqM5QLEPFV9Wj3
pAzIZGvnHtyFBtLr2BT+ws+jxzSAXGDqgAQIrQw3LHHRqutSyvBCe5r6cEgqQIWhA1/4jXi2Ez+d
ggIWXdjqm1pH24P9NcDzQUDjWqC2AK/Us2ptNS//0uHChhMGbL4IN1ZjrzObK6SxXdjkUm8OHDiO
edCsMs1h0fNaldw7EImQphGBtsu4aBxChQBUxCZS/Lp1zlmfo6KJYBch0SthvgUrGXnkYuja95SJ
YpGZaFYzoxLgSM2bhuemzl3oqvlYrHJ0cYSUlUTtDuMYP0cNSXiSRPVpYgXJGqlQSG1Ii31TL+Ju
SGZq377G3whGzY7sRRyqmSqhhnJvGWfb8qobXHPxop52KK1S7NHTn/PMK+9KCslWaH1nc46tcQQQ
bPcNNqnuO4VE48h0cyNLO5wnOigHe0pD9PAH7zlN9chM2ffoxqZVdBJz4Y4Tmf4zC4He9kSY4G1L
Tmqsr3WLcDL2JuiQ8EoEhvtm2TwbKqfJrOr1RVUWG2p/kPW6Yx/RrOp1Ht1+ylwCpmw+4/y9NYKo
Wre2LRYIibc0BsaFZBe3sPL4ZIXas1twR7IksZdgeGaGC+7Xb4PbHJgGv0lPvgBTIP1vrs1hJeqr
U0vQz4IQ5NeAdXfsHNjqWY6Aw9Gf3ZIDalLYwZLMSjAHYZhgN3C+DUXLKbbXmy0qiHFpmcG9rdCm
9NKswyeUEPZoc4ogjFTd62wk+HQBijE9BvA9UmDsFGdbuas0CIyHkr0JyyD4w85lLxtEP4tArBAQ
tusy8qcwKTz14avjdNa6Tqm/pq7eb2LbbDcO73ih2SzdfoJXPKtzdTafDCgoQjneCsdZdl5H0HHj
f0kCl8yORG77Ea1clHTejaTB4TVhwY5SgegyTtHsBmR26pBQWLNFV3jFjRcUe1vL6rtOmF/BQWC7
CPWDSd77JhHB3ZCmyraqauqlRIjb9uAs0CcCj/Gc7K4b7TtkYyR7aeKF7cGPxNGB83B+8OyN05OS
44wIeB24pEnUzdnCyUVnoq4lCxyWq6XxyJvKo0Ww6Lrj4Zr1JdMFWnVW/CxjmZNUweNSW8bJf7N3
Xltucmu6viLWJodTSSggqZLLZZdPGOVEzpmr72dO2X95eay9e/d5nzAAISQkmOH93qDRSHa5vlMi
IpnKOskoCBWDb2txsU2d3rmuun7t1iS7WO1X2xn6Mwn0V6NxgyQdGDbodnxX6iQFMjpsTl5C+zAg
fiSDfZh3QEvT1gkZUruNcgTsJkoYRzKlucb0RyfuSDzkYu2KPN7YOZp9GjTCrkttokqv1Dyjg/dR
MwlNYID1o0zrr6syZycaYHtLsteyIwNGpX8n33BIcYUvPPXZar65GL6JuMjyWDTNzl6xilSgNp3g
WRyqDsuWcRi2NhMZc1V4mFb1VS81L5g9SAbWZOj7LKYrjwZGjSYUoXNpdg+RPmhw/PPXKjnUi40h
JvWPPYQQ3X1aBriIJpo4P2+xQUTDjD14jDcxPHUMhDuCC6i12mvUBiRO1I25bJbujLI43DIK01Rg
QqgQaN8I4sH/H1tQJ+/IJvXiiHEKpSqiiq5Zk2uPd0QgH5i4vtBz/RwXLsHLvMfGQEuVwl0ltRd/
zmgAoprAqWYX7i6+Dj4BPijUVfMDYiNi0EyG5Ksaa1t9/pTHqnpA0XvQNBC0VpBC1PWHqaPSTuwE
aVpzhvhA4O26vI2Eh20tg479Ma1EvCcJd24ZURDImUxYnUursZrfRubhQzq0GGzUeJrGX02t0Da6
Oys76KCwH3FI9I2OOJSeoSFTP9JYomI/DvcWZgcESZHUPadHSsbVjiyo3i8062Gde572zBSJ3+lL
gj8jlK+IdDjyQgMrw1mhcr6sjtq+ZvclcrRtWLXxDolFv1+Vb3EPLNXhh2xwAo9x/qFE1qJhKul7
xvog43RHA9blyOyVshhzxAjiqAsBlnwCqJ7t4vnlbJl7ZpRQRFYGTUaHH9WsKH6Up19XKjNbXQWK
War0XNrkSRaDcNbXiaXJ6vB5sbCGXJLik5zFpc1AyK9xF9KZEVG1DDurR7zI7yynEi7EsihnxBg3
H/tWnfdz5Xj+FM1Q5R8nHdhGqQZl2+Ffu0yQZzsCdKO0KbeMJjAkwjOuhkhIvPXKXdSEOOg3eN/1
PL4No0KBoakr1ZACqKZwyvpYwUHeRHT9RKFN2sYu7PHU9ebXVCFjqZ9UiJbMkUu9wmi1ODn5B0Wz
PreLyC13mBKXDU6/NnbFgqS7jGRSzVhfHdfC/uD1mbLLppHAwbzRjpHZPC8u9gRDWjyES0O3HTdo
D2Gt7ZI6vM+ZOF3Hailh60TfJlIiSSnNP5jDkp/1NH3s7ekyjDECwS4aIOdamg9KgtHvDOiCr8vy
VBjJpwF2IND6ckep+twls3uu7CHeLlUz7QdtCMKQpLm4gOdv1vOHZHUxp1K+dalXXqB5blpXs24c
kv+tYPx3FQxS9iiJ/Z/fJYL/UMH42r51GYzcW0VElj1ub/pVv/Csfxka1HwMOCzK0aY436/6Baql
f1GgtuDtucLlSLAGflcwjH8hG6eqbhvIPPED46VfFQz8Zn5/nf+/isVfNT3BpUCQjWTQUSWdQ1Q0
/ijb58agkKkZj5dyNPuZ/q4J22s5aUUQJuSCyrX3xf98XyTSRT0cH5kgiLP+X0/NYEXZV6RuteZO
M4qUOGbeSXYgftLyTaMJR2J0EnOpi1OLhCvMp+qce6RdOPp0aFyMU/qppZj7UrmVfioZxPmjwdtd
TXstFP3EuWh2rXwIyrL9VASwM4hhhcxmvg2DUvoUCRimwDi1h/Gg0vGtxrgeJq9+Dt34c01QPCVD
LM0VAzYR9pddMzxYNQrxFj7zdmqrJQjL8Zqn44tbtqc8b+2rlwIS9l5qMckhFMtoqZjgbrKpCW/U
2lDBHShSd1HxghXp2zTRpJnhHO4QM2/pmZ3AUiciOnSM022PeU7vaadBIBSD8V2jaSwYXJR8zmYA
aN2bs0L0XIRhu+JW26wy+03oOsO9WhEh1yerurFBufBwwrBbI7UM4+XUHfBIgp3Y10QYpMzAbGs4
mcr4czJjkzFq+QHDZTjMgzfswoyQXKx5YpfBeG3g+cgf5ZO1l5nwcCqgl+NcjtlOOyqo4C0FKGsq
70pS1PF7w4I6mUkbW76H9C/70fVEZLSZ71crulBUe/EiTKsq223ATZ9L2/7eR8w+0KD0V1grEGWr
/KGNGxGHtV+LcvJbw/s0ptqH1a6svWnW2DIXGGy6r2PVdFtTyVYmlQ1t4DDieNg68UYhcnrOlKub
GqRXMcFGUvltTJrFn2bug0Qzv6QeavsQcGCb2y8qDu77qsSdx1RbLIkcOqgY96t0SHeKE5WM7u7C
Vr10+Qx+bFINwuBt3S7NNiONe65Lv1G9t9EWQQp1rO+FXXZbE/qmqd+qcSx3qUUqUNztc1V0GjDJ
ljZrLlTRiHTjgdxoGVneQ05Qc1LV92T82iQCkOLhasynEtu8X8EtAgwzzo5RQD3rjdOQTDXehPDg
Irt6gaUBvqrXzX6AMrGvGafbyFu7BkC/adItWo6nedFIIqAD1JHxY94K4cOY2wCSXLFF8wb4RoIg
+RHoVzHkSn0V63BsbZaNBkCqwcygDNTHO61xvuZt8TVuEIiadFuj6Tylff6Dmd2yja3TUNa2b5NR
HSjmW+nQzzsdkRujDog8WacOk+x0nKGh94/maOiYR1W7GRfxR03k1kT5F/KSfVWbv675+BozCzhi
JV5taoxj3RpTenr5jWIYH92aVIlh4r9S9Mby0/6seF9njfgJ2teNu5gef5q5dcby6jXTfKRwQWSI
PlKMM9VDOYf1uQ+Tn3ZWPNE8+iuFwQNOMhVYO4MV2+6x7tSB4vDeNp71sn5GLBkiCrS2mWuUJFWJ
BTbhm8L8hLoB3mqiP6St/ZhB3NqlYdxQJ1qhMA6uGtj6gXpb8uBkBD+DCW6YReOM4Q3bNjIDapbe
1knh8bela23K4Zoa2TPo6reUp8tUREIn/5j2xBgK5kwh2FXmuSEJbE0+WSs0dgrQxH00JBoT4HnO
i5yReRCt5FNYBtxhlZnHJV3JQ6JFWaORmTU+9VCXuTWgUQ6NuY16bIzyCDoyea9Hh0HJ1sk+MqXB
TBW/+F3iWdfIcb86jTpdWus4uxnBgoK+CRvzqUrcnJQbnVi3xvGtYSUex7hXGcgAKNmrH2Xu4itW
yCO2dssjs4byPmwIseh3tcoo0NbTV9SDQVEbBXzPZdmoxDqm/YIrlVkz3XXDfeeuKBKIQimsoz0O
06GbsZLBGeVLHc7bbrjCikyhzOxqEy0VmioxYrIeTPJBNeCYpCXrQp8GBAeZVdwZbfKkwc1vFtcg
MrMlo3pVvg4mbMC11kifN7FzRftAVXCklF673kMJIEVBOMirtcX3AZK7Y84bDWQU3n2xbscBITTm
fPoa9zsITqTVpOFePFqYj02XHNTLz9LveqGeQssM2lWPt5pNwPRQKT+aafxMg8TedMQMRLtUMdE2
1XRPZ3BpI8T9aUyjG5uomtUceL+6eClp8O30M9F1rIWK9kdsY0ffh8xf9f7ngsFVQCj0c9oTaTUO
DYSwaIWQR5rc3FPkc4lWdh3zklj155JhaeYgEOmJid7hiMFdniKyVUL359pTNSox952yMWKQjeKu
AG5XCGzTPCb8Q27dU5ayqY3iRbLMcXWNTe3rNOtP7bJc+mgaYAAu5QVfuj4CG/F0QpR7UwvKzBgP
fYkUPU2WBzcsPzZqqWzClBRTi3QxaxVOSli6ULYumDeEIKhY27o4soTQgTJrxmJgdnyYel4CPQ30
nrGDrm3V1Tx7Gc8yyNprP2UqRU/jDenaFjaEsO0ffhKLjIzQTC7Ena6XtUsel+LF1SMtoANyTBAd
R80jP1vsn1aOOR2KXCik+khcbStyw50nTklJB0IjxLL0IVFL7k49umRTo1zGIT6ruIBuBJXqaGYz
M2L9wMFwkppmObv9ExZtWMWRqzrWnkOyppdvVZ4nqBHCBgGe9rB43a7WtB8NtmOeAFomu/5cNBaF
vrT86Y3atpvU5tAzpNui4gFP7yMqed2y64pxOi8JrjfU6DZmO0IU00lo0RRSqDrCT9ymA8GhYYPu
cE5E4HAC94Syk6/zhbdGNj5AC4YbOMdknmDvzDQ5H+HcTsfend8IJpg3btU5+9GYfkQBRTzn2JUZ
pMNVeWXakxxmbADPjBVswFKzprP3PC7GACyYTXCtrPmq5WKI5/ZHiAjZRVHJd+rce+wepu1qFB6Y
M0EftqLthsL0dqYHfTwiMMuYiwPuWv2248+ibNW1GxjoO3VJwZIM+OX8filuFM2PYaDBkDwFB2Xm
jrYM2saixXeNhTX02DS4lhtKeuidorrCU99oGpPnwVa5gWYcikaj+OEsRnaZKUoil1Sn5HvJP9ms
OqGeSzGdnCURMbweoMIcLpfJwYIJSTpgvaLzGCk6lbjFOpCcEW3rCN1mCrs053O9ibk1YcvNXlVL
sNCpzHc9DvyVNauPSmeQd9LEPTUnDegnjZ/KugXNUmp9X3UMGEx7uHIPMAbJTw3O+XhehNye5fid
ovZ3TGO+dq3zIYxnPBpNajTZMHxpYmaNy0BKWJuWsPDp333LWj4qdZJiBF/M1zY0nr11gsGLV9YW
6pEVjt/NmWjInjAuGnXCD3MWTKMP9GGTbyfVuTSGb3ofWfeek/iIT3qIMMpzUbj1owV+F1ont9EI
ySjbch957rWRGIlGR75GNTQSt1T5uyOCqJx5b6cq/kad0+4gXBBrhElwnE/FvVWqIoIerHnBT3vb
rozpo1UZn5XZuq/aljCWODoClVRHNceao6RfU8NqH8cihTPsk7u0ssk6r3Rr6yixFthQY7Y4gfHw
Vs2wzRDH7AybULOUyBEa5aS+qClZpmPW/FC9rDl3qdGc5RrigXvDUsm1UxBbVc5EudwhjW2KAWKi
avqkwHw4TNlyMa0BCa3Dg20l/XFJl+E00W0ixsjLAxJjBWfO9A5PKeNEnjfDdocgH2aO9VGv0Ncp
EXVjDUgyHfEUnnDbT02RbDiNYAlOf87DJYFcvj4u8IyOc4Z6blKdAEtHAxpUswaUI57ykdBlLzGz
E7iY+lK4xkOqmai3ob5nehT7eur4i0aA7aIa56Ge02sTuteChmTQKrw7V/Vhbojt1hZY1YJllGC5
oFLxOkK1em66FXF33XywvHq3qqVzxOWvU931YVXXhFCrotm7JVncnleRsKbbeLWqobPHKSnFR0n5
oMKjAtE2w305JkjBVe0TNokjI7dNOxYTopWyui+nSxRSX1hdBqdViQVTIRYrJZ7b4q99GDJ/SyJG
HCFgT1C7I91iNITAfkoL40juVQkCopQ0Heu6nAN7DqdAzZHJUu38vT0WCVGwupg/6CoBuQXE17KM
fqbqynRtVQaidsUCLFDkF4/6OWqMt6Q3gGpLc8g3StO1gecVYhUxUHDbxqwlqo3Vt7ulCbRMAU0y
6Wsxu4h3bew0gXxBLhJwZGWMhuNgzvF4piG3jhBft3C/phW+mF4FkP2I1JKrYxG5/qB1n2IrqxCH
uOUfi6nrf+2jXvjYmFa7HzqIQwPCgq29hmS8idPJhUrDzgTEObzvun1AK9Ifx1jB2HH9dXJCa8iQ
kB/2vtMzE6BzEcjeJSVhP1YRMNbCKlquth4Kl0i7FFXO0xBL7KDXf6+GWlEGaBxmatXKPTWXKmDi
oax+380wosAP0NH3AXUOEkJjEj1rqGEiNjHqmfGrzDeosvRBhR3ZxhE2NrHGTy8XirhCm4qxFZPp
uzJiDFVvn+kp/5L4q+TaXBir5icKteg5ClA1VIHhJQzMxFqtWsTrmbPzeaAFp+qq1oFtuXVQkXlT
HRd33Uahpx7pF5ogJsAlyPBewh5cbCP9bQLGJ+vRUAxYOVUbgHKCsIs1s82GI2jybtCmNujEQq7l
bY8qTp9fR3EoYZh9X8QB/LdfN59cS9yE6x7nctniv5kBnHPJEWMdUnTF1fMniRuRkjv8PKha4op7
casNnjUTb1nkEM80+xBlcUOdnYU1moRlm3UTTHAcJzWiXih2ratT7TymoZus/GgpI9bnRlnWgSvu
IE2syc3SrFt/NobvFgEMe2gKj01vkIKZijsTb6T496rYXoR6K/NA3AelKQMvwrZx04lVuS0XcnMV
fDSrLUE9h0Ik/4k5mLoSzYkGaC9vHIUpgx+Hxec4tquc4hhXIC9IXsv8NGAyFjRGSpL5UsY5FszO
WAc0E3WQ6hRb7MGG0bl2gaM4XUDlNm+PrpnSlOhPljkBP0NEFZ6cfc88gEXGg7JrK+STpbjX5YJn
+tfaYvdcy/u2fFmVO70xm4iJY478z/tsNVNXX24jZCvaz3+dbe0M8mnVH3M9c22NyX13WzUbL6cV
h/sod6ZIMDYwE2jn348cO+KvZrGQa/LAEWbEFvRmgcbDLUHN0q8tRJJyC5dXbiKx3zPaz83QO77c
ajOgNh+GDjHrq8jAVMpkl1YA5rh9/HqHJdb+2rS18uDZtCqTyyQVr6PfpzeMDsTdrKmPiN9W/qyo
KbtAbsoFpe7+j82/DsGd3DqOJS06koY6AGbiNqy0UPWVqKX6CODJNNss7quYxnPWsC8H7ece7ETr
4lgDd6ZcbRacCpzU3nvzQwW7mQL2WAahbJw80S65chUYl/oeOqZNXz0q8t8cxJ/4x+oq2jy3ZSad
xOPBk40kXThNJXlP5jEz0y15U01g2ASm1YqK2QVNyfvXl5uJOEKuyUVcN6/rNBi+LtojdMW0jDRZ
3MP/bIfTQv1/UA63yxGXJ9dK2s951JMjMDGGlRaVN7lfLqwOdkQNBrWbooUZHrHxsWhfeIBiws7E
KkS2agum3W9z0fgW+swzINbk5hy1zEALqqtBn7/FkzaeRrMdaLdZGPT6tE1iddKUO2zE/r4JxT2J
XrIJ5D1pgb/ttcl8+OP+lquIHFBPTtAf5GZtxNkh17TzH8fJOxt25J1mKcb+j5tfHvP+GY1Wq9uy
qOOt3JfEeEpSkWEEC6/x1xeUb+ns2l7hNThQsdRp3aVdTOx0Knq/RDzksVj7a1O+YCApvSkK/7ci
899VZAzVQOjx/6rIjG/f/70ec3vLr3qMplF0MbCnsCEDmrbqUf74XY/RkWX+LsDoFGBcQ+r9XRX/
XsRZvyUkFi8h0eN1RJ0upqD/o4IMNhz/LiFRhVTFQS6AgRwCUepB/16Qgco1jyhrjWuMm0ZKlpTP
1JHgT68awWgHdK7KBHxfkLkVU7ZYUyqHsXVpm8nZrHr7MaxAvEcrYsqkhIey11sfAkFNhR+AR1u3
fQsjt9JbxAba/KbFI/WIqfOHodO2E2a0kGiq06isx3zQyn01Ox/bIlx8L2VE6GnlQ9hV1kFziVWO
uusIVKxXloMGoF6gsyWpSTU26IzYxY+h/2AMcwMkaD5D9NaARMJ+r7UQ9dRpZMqrjye1V9RAq61q
z3Sme+mj9tkyhpc2V6tPhjcRXj3feW7YnbxhanfGKEiGwMIB3kX3sQNDarHa3Lci7ZujeJEfhjCC
k8nRzqFuBrk6FA8KDGdM+KYdREb3PNgNdew0f1SIMu2zot2VOqpvUQjS1rMHuasKo/q1qjpgm+W6
1jFCt7Gh4l9OgRvrSNvaCGsHFSb39GqFTP+5JTqmM2B55C0+eRGWU/IddtRDm7UpB+gu3SB9iYcB
c15snY5CUj/b+bZNR0HaebDWpD70eDH5Bu1bctAKEoRx8ODHrn8Ogxa0FfmP6MxAXBMMAY0y3Hvm
d5sJ+rYjEDWPDfs8ZV54l1RbG3fBpbPuJ7Uv/DK7N5t+2DTlQni8N/10uukVY+DmqGBOEaUJweO4
sSfD7OzAZphmpIJUX+Y4Qobm3spUsDYm6FvHyWBFVCOQlm5ucwaQW7IKnI3Z78su8/XeHYNxKFJi
+6JmY/SY6KSrMcAtI8G2nbKrsbSpTybG1c4XdaM4meHnESS/cQzChyhVkmueQacSv021psozRZI6
14TDcVHv82nkOXCX4YCVGRAuMQD5Q90QAW9V/cX54JJuccRqjnrF8BPLnfDaaOSsM7k9dGo5Eg4C
8J+7MTO8Wv0UmR2RPO5k8vOE51X1qlM9UZlRIImN42jcGQRxTkXUnlE8gltNxqesdvdJ5ByT1srO
DBM2ueMZBIqlkDhDc91pJn4aZhJ99Gwk215jcNv2Kqm6hUq/Nnewxom+DbV5vEIPR/4yeIc40fEN
VUizhzabHyFdnezJgojdte4D3/ro2tQkoim3/EWodPKs/ETKRndxKxLzOuPZyOPhtRmkBPwjRZZx
V425RZrM3JH7ecZwITq3mlLDMWqZWCch9EBtWl/sJGGwHLXKm2IkV23qpl2uetjja7QhbjgeNUWB
pWogKksA08NVAeSE7aELNKzQycpGVDluHCe1DnkYG7D83Uts6oWIvvNLqkRG60egMK9qrl171R1+
NENdXRw1vKyMm/YAyBYDiTA+44nebhc9rnaq0lfXRHHVQxxWr7pVh8yZk5nCXBdRLsmaAKN4eGeL
Tfa2Muf3oZd1R9tJwlNSm/nVgIIEgWZ0YXR2IxQUZfStrtOhVVWDD2NRJ/EZCzhlhAGo4o91aEfU
/mkxQSIKw5e+N9Pnoai2VePaWwZEJgpa2w0qlSETVh0PXGe/GPwSOjWIZCTFpkqLSwx2f1vkaXot
rfDUOeSZElR6UGx0QBrivXs0NT8YBVofMuR/Oyk3IjDxPJTwpq2+DhrV/gIGaR7cqDjT9oN6m8RT
K5qn7LSy6Jg+sTDEAq/WKceq4ve2XIMeDmEsdEEcbq8vmOzxe7EtX3/fvB0pdzqtx5nkS3+sypdm
6hFoabQHeQp5iNz/1xkHhjKBkekf3TfdZdxJ+l4VeOuaUOsQQ9DbqlKxKrflmjxILt7fkzncEcgl
ONBFusWw9Z/Tvb/nfZ98t3yBLDp4nYMVbomlG1aYRP987N/fQJHfSx5w+zh5lj9Wb99Wfspt1fDS
M487E2BxMX+fWm7Lc/z9SX9s/3Wd8j1zixvy7OBx+H7e9+PQ5H1YrAjZxvvvKN92u0B54PtHv/8m
fx8uD/zj6uR7/uM3u73zj9PLk1LrI4L9/RvWVDh2BHxSv9YVfml5frkwsbJjOvXXL//XF60981Tn
VnugCXyNrFG/veF21GwyekcoQfU629lZX8Js1kPrmlalRmROZGIKAZrezPVjQT0hcBYQhbTOO8bf
pcvtIve+v9Qz58BrRQn+2i83LfFmeYb3V29n6SISXBA9/HNGCrWbtBZznAacd1L9VEx5k9FF0ihX
lQac7ra9JAp3Pcqe3R87yzAbT1n16XaIfEG+L0TiuZ/V6T7MEo92QMGJG/ID7mjlstL0w8nPXe9M
KGodMCFm+iPWWjGrNwYDakOfpzu9CLJqvUMlOx/eH9FaNgW1fqf3us4TWZ1xsaa7yvjPGAOXJyEh
7rrxh9P9oCVHjFwuX3KlZu4CK6lE1MZiEXNbubApe//Hzffj5Nv4N+oNTmqo4JzhOM/1eSZ4+YRa
YgN142sZe+2+bTuwFW8FSzeN6TWEUVdRLoL2QKGmFhga4HoFNs1Hys1mhtxrw+JcpoPBECdwczAY
1VPswMN2bxvOUF+HKJoCuejEmltlgLlFMUZHs8IGeBlGDs7HQBVrcrPuV+0wutVJgZV+loupyrxt
tNCbV6NQvtADl+cut/EbFX/pO2DqrORBTKFzHMX0TsKacjEkys9asya/rmqIt15oIPud7Yd26pLz
gucmvixzA+iCACkPlWM+E8JlreXJJK8CmopiIdayq2w3rgw2eyNtd8gCjMBxOiNQIqWF6ZOqO4kb
pq1eMIKGQG2PzatW21cUWQRDi98tnZ8KzVxOcR3num9kJlmjDenpU2yHJ9XwSb7QAk/UOaAJOCZM
EWGZAg1FgG8CA5Vrk03Nm/IY/pnsn3UyuXNNpWbKvCUoCGSjx1J+rXk2k23mBNexNsZA/gfc2U1/
ZNpO3TKnkCJ/f0f8CUSAY8SaP0lMUBXQGqJFgMIwN45q001YkfIdFgFIZ44FDCOxabmdryVDA4Z5
EvTTBYRtUY/AGsVr1y2iuGjbC6TFK2YIZ/8soiV2UZ0U5t2klNregZnHLy/ubwu12LpV9YWqNYVN
U9x77zegXPtr39IP+S6eI2HTTWvoOVXKmHHfMQoUID8YqIQM/9i2nRhdbBYnmzIRjYtE02+X8w+k
Li/Zq6d0g9Y+vOHn8vLkXVesC4/m7X8Qt5wbnswYN1wJl8sLlmvvC7kPoqruT67xWSKfNxxdXLMi
QSpX4FVyJ+Zm0HT6rtnJp07eQnLtfSF/A7lJb8JwNTWPlgCVJPIdNfSMcvG+ueTq6xRFOUVM9aFP
JovMFAG73VYNqoab0bUEfxhcRwLfqUDD5eKvTSqa+8KIwoMEwyXo/b5YlJjhjkDDI91tMOdtAncS
sRfZpP/o1aX1S4OMJLmI464mUY3/q2ua8GiacHI7Kv1JZvoSP5a/33tJQu573+zzMuj0VhPkDPsw
WDbVP5Gitxr6bqG0ewYb1qF7pTXSGx1QH9FCd1jo8+QFmTzSVqWhd1WFmrZjEkimnp4TD7NQ9NXa
OdAVIRSi4q/q927omFBLHDtIcH1BM0/BOIvV/Dwb6SVKUoSKfeJHmBDCIER1ecPDMzda4YnToJPN
AJgHyHh7ChR1h2EOFXC4+7upieArO/OGwDXlKO8O6CrZngSXZ8lbuv3TAj1/vxkgWqeB+aFED7iF
c6/uZjE3MvM3Mq+NwGsRKjtioTAZVJo+QxwHxksaAL2aNyUBRm1l5Hmgho17TNR4P8bDy1B7yj5q
c1wocyPcNGOM1FTXrAvQ5nyAgp6ee7McDk5XPzaZ0mKz6EDjT3IFK1mz2i3NgG+bimMUNQFQRKcq
/W7F3itWk6NWd5j86gMTAhFeIBqL3qQpM0l1B3QX21qICBKWdbbzqD+J+hCORRqZkp7LsFkVA+xZ
jKKFx62fD8qLQSmi1Me7vDBH3+m8Bzdt4Za27fNkH9AARjgGy4IXdhn0tyE5leJzqPAbGFtdipLM
CKdtsFOA29P3jHTQNxSdiiuB6N0xF6qpRQm+BekktaaqKyQO9slX1zTGUKTDqohcrs26Rh/DMA/3
aR9V5878ij5mCfQu0s4Fwv6E080l5cykGanEdPDVizKEjYNThJqtnS+/GNWJDt6Jfqk8VJrgAr66
OozCf8ZktZ3jZvysddHiuyjXw2jSIWza4J9eAwRBSykXpaIIfFz9YXY8i65Qt6KypBSbHNs/CiGy
JCLB+tDT+sA2B/vkjPeOO6d+GsfDtqRB8ckQh64qD+DpPWX2mzO2w75PYamNargb+8QVtLLpdm1x
TRyMOk/uprHpRzqxGFFsBSMgyy4faGaW9VO1tC8R0XJMtlc8Tx2ckvDbfuljm6pIFpYg18lyTdHZ
YU7tINqid5C/TrGIdtdMdHOzkvO7LQR5mclmEcg1VzKa33d64hWlW86FosYHuV8Xraxce1/Iw+z3
98ptedYsKeMDlJ6zPPiP4+QqnjiZb9n2z9t75b4inU5JqaJzsr5lKiqnKs+b3VT10c5cTAU7s/RD
WQg7sFXLnnDKW4/p9JS2mG4RiKMLjT4QmrLgC2Z0m0idN9bifY2m4mWtF92XXlbDPCK/WEeFWw5R
wmzXnyKsRApXw+ItN/02RrrSlkhXcHwLd2gpz1QM22/hDOkQ4diXqkACVS1gSuHYOFsTZSucHDBJ
Rc3mYBpX5Qmu2zctPcwkLX/pSHzYQAsL7504aq+hpmjYfCfLm9Mml3Wu7I862JdQvA17bbTGL/gf
ytcnI4d0ok15AEEg/NBow0d7Xuc3M+7ibVKEhEVEdXdXdkMpIZc3CJxPJfYYlyiv8KKGh3rq1wky
KnjMW6eS7DBkb52X5fthtetTGjnlxzZe7+RZ+dW41RPLvHoJPDwLXHgjX+hd5TVOzeLDVLd6YJlh
5hfC01sdGNdXaoZdhbe+NhqssbK0hmODu+MLeueTvIilx3C96hLjUneN9sDsR/C3RUtjY0PVLWWC
8VsbPjprop2HWViZiW+7gimsnp19LhScYZ251w4aYpPPFv4Z8lsNC4r7OLX18+TAprUymIy3Xwfv
KgTrifEwRot2KY0lup1ycczjOFv6y1LCbqqWilo4NuyvBVQo+c64cnEW7Awj6Cwn+wDB+ovcj/YG
AmAUzvf6UhhEivcTNXH+CC2u7txcRQKkxtWpm9tiryl29GZNtz+Y+DATo5DOPo24FD8n2fokTzjV
MAdHy+3v4qW273AOj29/oOWWH3UV6nQDRRjF9JAFaMrn2x+odmcv1qcvKwJVqvhYwej4Nn1c9fwi
z7rGDh4G4hYbQju8l7ed/C3NRv0GGq0/meqSnGP86Xfy65caw0vdqV6Syt5qBSqmpanNE1xw7zGN
AFgx7i2/EXEWmGmsf5rdtdkzUY6CKG3nx2hWIHaJI+BUnCxbST8riZniedM2AZa+2WOn4DcYqUX1
LcHiIrSS5fOQlJ4fG7B1YoGOapV9JHqDPkucB1bxfsZg75XRlu7ji+oGOCx2D0vvAm2K81hJ5aeT
Mr7m1OJ9xSGUdDbK+KFtI1LnxBERliCROoavnefUflYX05mJgXYPTIxYVHxKO3dbfKP6L9GCqWOP
UP3sIHK+V2E63s6BMSDTdsv9sjaOt8OUKr2UFTh0HiNHlZ8y4MyGiK57czvL2KW52V8K6Px3FqFF
t0+ZaQO81H3DKAWjfeqJl86O6zuna63bKbzxaGOtcJEHqDX5eQ72Y9e+d7wrXUR4O8qZNnW6OF/H
wS7o053umrk43Kw2xm4T5b9veLCLy6bOH+9mczKu6Dmr63+xd17LrWNZtv0idMCbVzh6UpREuReE
dI4E7z2+/g4wqzozq250Rb/3C4OSKEokAey91ppzzIy/5abNKH3R17y/6qkWTaeHkHEOcAgf4xhL
b62o2VcuHO7PIC2VQtBM2Z0xAIvHPojgEi6Z/Dmor/cHYGycnUas1XMnzdVRbXPd7cJOPJc9H88A
G5PWffObkQ6tyLETH40wqljblnabk3n5uJjCaA+SXv9usU7g+1M/ayUX4HbyHDXH56Hgf/SGJBZe
hC58/OPZrOipMkvtJRAyqDEYXw6GJKhnDiYk5JEZfJp8WPeHpgqASDBg9SMYA4ABGOO3Sllqj+UK
Wbk/pCgnp6A5+6kaY+KuQVpnlOXjIdVapsxDVb+KWY3dmZfB2fPcY494obWCUYFTYo9nNsIqDBwS
2W77BVceWAsPVShqbb3Thas0z/KWzZOwWYCUPhkhLekCHcvvnKNStAbhIxHUwg3dTGhDpHKTeuhC
c/LinNNLXdTz/e2BPfwyiE38grOy9qcQKo8MWgzopSCi067WndHr/ZFLH6h2P0jSdQoGi1SCLvW6
oTlMIMieRgPx8P1hc5h5kDnmDyGpYFaSGHBC4RIdwbwwIwuM6G3p09P9tcDAehOHXrkZkTD4S2Gi
+CAl/CIZYE9i2ja/pAF3MK+6ppLDmbvAJ2/HlNynYd50aag9xQPanPtDAj30TcZVHwG+I9eUrfFk
yEJ5DFTonFrcdm/YTg/3h9Kp+4xBPJAFi//JCLJ8I6E3XAEJ5hW3/0zzVVF/9XmDGqAR3sElBuSA
le0RKXd0RiQG2yTPuq/cvM59rv2aBMDeg2UIFyUXZWwfauRjj+9fm3E+3Z8LsMyPkITJM/MFA3F9
P237haXbCPuStY3nANa2neZAerO0ZfAWPZoOyVKEl7wlTvqP51j/qfuXfWgJZ5KXxwOz+MG7/9r6
+/eHKeEfWPH/m43/59m49R95i9vPvCIAoPn+m2VxZYzyjc8/uIrif+nSivFWyQf7C25RBrdoYpjR
ZFikNIn+YlfE5MgYW7MQe2F21JQ/p+Wq/F+6pRkmw20ophDBlf/NtFxT/j4rB6/GlE0Btb+O37FH
/gtzWBX0Kay5qm2tsN2ksY53JSIswhNu9THbrqh82a+NfSB7Ze32z92n+it87l7A6BSQ/CCJzT7k
IUN4JUCsDzaSzmBlg8pXg4subq3EzQWXOj+64Q2vi10VPGab3JX94pOJPGUh1UQeuNFN+l0fLNfY
WS5S3L/oFf5h2fwbVHKFQf8VKXl/jRZzYk1DRfNvQSoArmdJzs1lS3X20ktwYfoFs6PykIyc5E3/
IwgsFlUav2ux9Pg//3HVWt/Bf/3rKp8UfTHREDVF/rsage37VLO7WLbmzRoP4k/52FzUyBE/Oj//
QUq2lpU/xpP6WAaueqCNlj4JvnmynsBMLBfQhupVak7SkU7PZ35eduk17d32zMV+vPaV03rxef40
VWxvtvZkJBvYeOV2+lW+REflQdxU5ndI2eMJbJPTb1Rx+oP6Th+lxJluY7UBnJPbsE1ow9no2G/5
bWgdQdkBScgNjx0JVn6pcmiV4toI6f4c8+Poi7+hpihbptdm7VKW0xIw3eapPkupIx3ajblX3Pyj
vElkQf5Knnk5/vRa/BCM/rjEfnwKtnpvpxAJP0Nzi4f7giXO9JPveZu7vbvMHiAIoMs/8gEbYkfC
SUJiU2i3X9BwesMW3PwLc9SkuqAoPwbTzWWvuSFTYJYlyx4yqPB57SHfAGFmyXV+WIDmnULwROZz
eU2/mVJP6JVP5bO2WR5NTIiv+fgsjswjXd6O8Di/FZ+6D6QnwGv1k+BXOensq6V9uiIYHNzsgwko
hzfExbOggLFQmau+DbAP2LIjZIRiUIhXVfRnhLLX5mM86F/lQ3DpyrP8hKody+tABB/4gs6xHuON
cM734zncD8s2fNAPQ+nMtLkZUTvVZ7avTTIj7ehauspP4oU+1rO8wcVlj19d4qUIUNBN6S6UgzeZ
IXT5ED930ck8qLNrUB2gC/c6rzgsG9WPPBU4SkKgpq29S7+DUyXb+ml5a0PbcvMLSoiP6CQDh+Gt
bStXKJwFoo4GP8NONsZxQoqZbPDYvFrgk1RyeNzsu7lmkz2d5dhWL8AzmBo/hjsDOgkAiNgpZWeU
HOt54J1IMBgjhDjiFJW3yWe/a5z8Ij/CyTRv4Zd+7tsDiKD4NbiZV2xuHNrwY+C6aray08+AUJC7
eLlyNOCreuRkVtvia/SBzCTbepu9WS7XE5ZBDLkn68F6YWxT0v+qnMmDpsPZYWffwxn+SX+QEzIA
nPrCqn9pVwctqzAqO9tI9+MbbS/jSn40fjbZpqOced2nvo0xTtiSZ0UOmUKUmb511aC32dGprRyd
0JFxJ3k44vRfDOTXF6j7hWfswIWFC28kg+xNcprhKW9Vw26c5pznDu6tEyxFSeUaiH9nFlFzoKx3
AEEOqEuoon9nt8hjc/meggPbQLfZTg906/QNwkttl9y6j9ndztvopuJqqGwE5+GFnKEQtP1z8Nn+
CLR4G1s+DcNufqWr5WHhsK6gWiZYaZu52YGHnDbgeWhymRelv1nX4dS9R/uE4Lv3+VF8hQKENc4W
H6VL858SCVj+/n51NCVZg2dmSGsspPSvWi3i6Uxt1LFJtmHnFtiQ5Ny4pzb8z5fhf7sIr39mhRdb
ePTp3v5LXgCb5LkXA6neatL4vP4Ja552ZL18403D/AYCR1xqlvj/1sn9f9YdWf731dWUVJmIMJVU
lHs8yt+v/UpYq/pktS1ykPwVqlzgaRPUbWi9bNV1RfiQNBCzVuYH1UsSWtj2zU884PDpdOJfsf0x
/pufywBByWLKnGq4I/0e4hMNB/GY9tMFanvj1GbT+pKCnzMWY9UzJ9mkdJYqf1nK0U7r9txNXDIy
qKJWqR6QySQXiHD1UR3hZyqJsU91P1hRYXIFRxdFCJYVEX1SVpS0uszlscvRgHOUY8mdt7ICjscs
b/j0+qdQa+WTlRWHOsFxlGPaRRceVjura49YSGN8ZSxkIFXfraHcYWWCfGn4mUYdPzp10Wf4sARC
skjuAy5c1t1ezFNpo4jLzlj5mHqK9QyDE1qQoIcQ0Dh0veGmjRnnRjE8xCALXT524IyUCIVFNwPB
DpqTfA1xsF7lCuQeA9zKlZr4p2+69CwDoccEKD6leqCeIK/R8V8AIJWyDP5fE7Afk/RbN1c9i1NH
nHMf2iVwEA0cpFCaP/IzwhuuqQV1BocciLesAw0aIrWShUXdqHVuMpsufEFO8cglonHqWuO0BkyA
IhxZ+Az1MjfKvAHZ/DVak4rSyVNXg2/QG9DgBxmoQae1O+yE3jQmD0op/IIpL+wLbXnW5E94Zrpd
mvnvplSDrVbprGeLfEmG7hQJdHvIjNB8OdZf+lhbPBVb+xjMTCB1NglDyx6tWWWKuv6kLeGTWDXw
C6SzaEZbYdYepOk3rKnHpRIU0JvzKy3Ll2pCenzpRWhYAGIfp6h4IljhGeDg78ScanvhAF7UnrlF
+7reV0cPFZ7pLbGwovIUN5wWydVEgZeY0hhjSSis3tOoXCkyZRflU+/lSUKMREKtWmm3WF5OMEx7
2JJ80qa8L5NS2AiZKmybsoH+jGVJScFaNv34UlSMc80RUUgVAj2bvmcOdVHInqdK/h0Y836cC0Sc
Fg4kMd0IaQ+fJuyRX/f6A1pVKD2sDN154BOYYfZkvDvZcqLx4FZV6PfjEwYHp8PhgUrOrRhhqrj0
CrF3189MDAR/yr6tLPQNtXeUSHNHVFLNgpPVrLfqg84IP9foWqxj6rJ2aAW4JnRPjUiqccLj3ez6
JqY/jllLAqMkOEYjEmUDx0b7TqLPZXoCROQq03Az2xFabAQmUPRVpIurpLBdAKqxRRumWD/kRqMf
FAQfG5jolznSEshVgQFy01gXjaZXjgHxLD2+8zORLUk5jzutUyFHVdrgQmuud7JezLiQ+22bBipu
S/q4NEuaRyKngw2KgBCiQNI4BIpLe1RdEk4WCymtYkIJH+RwO6NHlPpWRZAyBQ6OL8+UxBgJROwb
LTPv+40+MwfPCCJmYmV10abuzIegQ/3AHL91QWuAHpyVyhsjEbWgOsIn1z+TO4nz/q3YfC2YVezL
OM8O9+9oEfEz93uD/IszIiEhusCRGOJfymsGTmEDWzTqMi6fk5URM9zL33UoC74sD7H3ACIcY/xl
eWyxyBoOWwAQem57KuFF2vGGUQlbxuBdvi1b+T2pPLjip+w0naTPDEPNAVqabrnWw4LLsHXS9/mJ
c78+MqmafpqN5OEIzo/o/N7t8go4Vnynn6leos/2qPrTqUezeC6/8gNbdtHWkG+98Rnpb+ahfYq2
qhuraAW5zl+MinEekl0nl4Ad8kY5uPxHlfglxziLD8xeJLansA5QedAAC20UAKaxk66oalZrod28
Sy1SryO2UX7NYIPo4PzUvswH87e5q7/j4T1a3BTaMMqRnl8cfiCSai/jUWbKNNsCfKeVWeukEKrO
5Hi8lM9s5MMH055ejI2xES/xxmgcg0UMsOFV+ck+lmQDi+pr+QC4aGzq1itldtrYTdk2g91zu0O3
RX6BQHQ4yNO+hAIwcAG1QHyecUQ1xD5JiHO9EMP6CBzBV9hdQZhrD5K6wwg7c7Z1BytwxFMzYNT2
NNFmjAsKH2YcSNjKXPfngjfqD5pE2oubXmuuTYfcG73Y9Inwo/MJp1JiOFs4U42E1gkrL3zNug3U
UjanZ5P/HFbWrkrs5k0mE0ACzOKUs4MDKdMcIbK1i7w34x03J0ZDJeLwwNZMmGG27o5vvMcp5xdd
K5Gwrq3M+0GMc+/jx8YMnQ/eLNgdkwQvvpa8W+wuv5HkKc2h+SrRD3/xNO3kMf6YuIxfLH2fMkUM
sRY/jsNust6F85pBcNa0vf4u4Ajfcljkwo632ACiET4ZZ/U3iGzczJRk6CUbBCkd4zz2jOYzIQUM
R5KzGR/035onXJeXgIRRu31noFwXj93z1Lj87fCDre9bcax2w29qsgIZ1bfix2f9lH/2wL8Uu3sd
b8DcY+hbME9tGoTl1gRIWDjlrfKbp4hSCz/3O2eA8pVTrCUuTvu+5kOj3HTqWx16qqud05vGVnVx
ZTp2iQfIn4DX18FAyrut+P/3/L9if0JLzjnJFgrackcqrg1GxKlr26g39Q2cF34bXiZPPQwPpfQG
8rEwbdM8hpobpx5uJd5Eg0LynDaOdpRqj7DdvUkFalLX8En5PEedkmliF64YvPTpS7gAMXV0vDH9
QfhSC48oH4lOnqNZm5qN2Nm6zDlTYEbUp2k3wHq1y9DnyEVjKdgojA49SoE9fc4TOaGrqf73TB7F
m2gds2NQbKltiUot2GwTQPrFqDugmrMj9iZAAMn2ZiDrTLE9gDZBbL2VuWb0X4mnbouWyjzaglo2
mJq/ZZtOd9gMUICN3vQSoyy7dKTSO8Lopgr2JFuIoJPYgukw/mXwHureeKwpyAuXcSdHDSUqfQEv
+wBoL40kUTnRlYocLEv6PGzY5VnPpuX0r2StKuTgOcoODt6b5Msb/ZZtaOa8469YWD522Sn2lVtB
X8EzjgcUesvTmHsAUUS7fsiu1DPvnZ/sACqop5TLWOhWLqp24zean3Cbn1Wed3hD2fvBa7hS6YIx
jPbDhoDZsOJVA/pZPGtH/NR0IZVzbqDQ+UXpi+fgEUJq55CDRAk4upTl3WN7Ed6BiD9hG+7ezCsE
pY9o1x4CGilsE67B5FloHrhqD0/J7JsbnJDBzvKtL9nLX1hCu4cVRXGc/PIcnptfiNlmUBcnUL7W
BeOpynbrVn0B8Dutxvxn5Rzf0gNKOnkfKnsVq+NMCBmAAIKfjlW3q8QH/aqejKfyBSYLG0wCMooQ
TBSCsi3zjcxH6nAAz/qGZW+5UNKdWWFohVAjxl+dBdTfxrURcbIarkEaqurkuVvBQNytAKQ3cI1w
pBgzv0mKBwM6vZhnrXMadFzCBmd7JGwBX/M5BRGmCLtMr+J0LFHdwPcHeEtHofeLE22VEfhieaSq
lH639Re7Cgtdf3dUr2SwAIe1Jd+8yhvrickQ6h2i+ELGB+v434m9prebHepxhTj1Y7yN2RFY5/rc
RCxIZ4bisJPMH5wLWPUVO3xdfuXn+2VO9cJ9/kF3BWWX9IFtnm2R5c0P+QZx2zWM94r0FQngKK7h
eIo/RjZe2WFZ3bcQJQ4mU+NMP3Hx72dsqgeY1j0zyFD4AU+xMQ2vTB64/lho0TPrOd2jGvaYo78C
GKIiGE/ZOx0I5U260AAZFFu6ZLvFr69MlOEe5Nfwg3WJi4GifFqDDzLiUj7GQD1+dX7YOvmrKDom
02MmdLwBo52wlHF9BKTAOqxLXnabqltosgt3Um1jsbaUPouKxNXuPfnoDCe9yOxLr9NbEDzBAkvZ
gO4UjtgEEXHj9t7S28FHGNqEGReSV33Vt/KjDI7qSxU/Jg8mwFns7Nvkfd14ooj5JEuWwOIhdqGp
pfvksigkD3rDq7StfOJnCKCAZu/UW3HT7ShP+1MMEKfZ1JCvv03NhVLMZRNjipjY/bv5JC7n4KnY
wod5779hcVbsAp4JKFt1fA26HTs8i15+M0QneCivIJAeqyMYn/QTmlz9o/j9B7DN8Gfe55+ycs1x
4VDUoXg4DYdx5JC2SX2t7fhKMsbDIG6Ife72sTd/qEwSb1zVQRkVPCu9sXN6aJ6QrrCKKFvzRadN
mdvWhYbSp+KL33whQQkJdzDhIlqs0yYA9lB7meQEz1hNi4P2WNEsifwou+bfysIu1su/NcMu0isB
4qnkMwssfMU4o3IYHgZ9F7AsElF2B+yqX8MiUpyIthq+LcxNERvZuMrLFuoZHSwK21HlSjfKeFJB
b7AFquOGQp0Y55FFN6CtJsm2emIcnb0hDwtOjfLTNr/AlTYPvKaZNQqL0y78Zg9TXGCoxVelIHXb
IfAaHXbnNY1npU71jsGYD079RhyPe5J4945D/wbbm+M4eh6OAEx+jR9gotLQWb7qb6pGIDhl4wQ/
rY6hEx4XNTPGMFt7DSebNUssHGlj7AkjcvNjvsnZXbqjbo/nlG1Gg+BI3aC2gvkP7muw63PsQdpA
mK3+FndsEeMN+LPwoJ7qLQ0/Li8QfM/Ze7FLNmix2q++8iDKRc81cBqHeCBWiou5qc+meRA30/fw
bZ45KoXQyZ+XU3QqflnP4aU7IdBSv6xd/NIcmQPTP69fyDqYix9peZghfGUOpdec7IoSq5k//TLM
TcWYwqKUwbPEgS4QEBnn5JKYoYy2Ah7/Iqu8z1OthXumk06kGeJhDDPpAGidH0hidxryTtiILaJI
tIytja0ZBcl6c3/c/d7914wRClORpi0X5V46WFOM1+n+4xJI8z6YH7KwgwqQRNdWlNxQmxRALSLc
Y64zXd2qrik2sgfJgNAkJZw2eaVLboJg0CYrBuL4hRxTTuwcyFBeEayDeuQaW9EBVAL/G5giVyCN
yEdnqm0h4BKtWtSqS+xJastDSlymhjQJpbQPqYAdlWB0QPVErzVW/CPxAH5gabzkANpwl3TvUqpH
Xt2345MElCvOIbDXMh128jQDp2Ow5dZBQnif3Dy1zLHdMsDLEgEljITKDWc4zoSSo2uCKU0MakOc
c0PTXA5yX4mn6CWOfa1WVUh1hoQ/rMPPRRqKD4gJEz5AELesy+6xZndkkphnoXKwCcWiWJvAJovt
eFB71vUqXWikmOMhWo2JQQ0vTJRIpGuVd50gRUC+IAj6FJXQTCdTFZJH6F97szKQXXIdjerDoIiu
tBBkU9fskMcyuGZx8KEqabvvZOygQIpJCOT61y7k5Kb+uHIlkLPs0vBAff3QVSJqVMbq7iznqQfa
l0pkZlNBdPsuHK1blBtEVWDCiAZz3xrhMagmgPqFjFxHYE7W6Q9B8pn1DbYjS/pWKxJMtIF5/TAn
yUYMVgwAQUe9mr2rJsUKxggLaEslIHruUIMF0+MSXnNEUW95/9YKTI0nsXsvVn+rhD8xCZ5r7Qcv
W2MDi3gZIvIExjoFCtlYP4CNDxKSIlsQAjonRKYE+YxCbVK9UTYFSt/lVcCguO0msMi1GP0sgUYb
iWrIDFF0j6ShBvTy6n651YZqbvuEYN9aMOl96yMThnB8ndc/JstUpwjaZQsa8jRhYmsWy9PBMalY
tZw4kUkHjuStWNGejhV4xSlEq7RAZdXIh355BQD2OhTRGYyaN1gK3cahfO06irH77+aJ9iOau1Qi
lbQiSrKlnxYbsDanzLxkOl7MZhafidl9K6Z020PU74kFYHtfs+rMi/XCVTmyezPkPzB+SUH7Wmrj
PsopiKuCLapSdreiFpBmqwp77dH6aiZXigk81Nkax0N/MEo2zFXOBEEFR6C+W5n01vR0HFNA3i0S
bieFF4g4wCenp3GI02RnVceGF2fZRmrycPdI0AUG45mKDlrIppRiihkEdXJtXMmzfhES9CSD0bCf
Ft/TavxKJlYaswjQS9MPyrsdSCSQKgj1rGTQAODcEJljuFG4pGQi1XKEC8lFz+lBn5s9wAzd1oxr
3baKWN8PEguAET73kxptDGUzUJcm3QAFRhCvE8tU2xJSJMTPQZR8aqgr6D4ZqWd23U7OlHSjtGAN
M9myHAJjKLtDpdi1NR29mAkil0hPmWuSI4PeFRXmbWFfXUyruMZjc5PqeW2TEWI9txL2xu7RGluo
beJ4I9kB57CsU8kYq2W6ZWwRdE4yloyTRSPcVuQthbrgV1J5VXhrOTqJyW5UtrRaA21tSPtXcj/Z
j2TMYriG50erflFMSjSpSN6NjkhLNQnms1pAug/N52FMjotO8IVM8iskrQ2ofoik4KY9jVQQN0ln
+VIxBxREDJm6FeOPNRQntcj6AUr3BCWNlkJmfdYZlWsZ5bcJrUc88FnBTG1sAoWg3aT1uaLN0HUB
hEEVf3b/WpUJJM4Zz7mOI9JDSsosXZ2ATeDtkz8igrv6qnsX9UMoVWfmGtvKgBdodu23NTG4z1vS
v2o2+MWpnJVVuhyenMfS1Hbw759EyzxPFeSzUWfS1onjLm+a31W2t2bxMwxzltOiB48aL1gz2oxm
k5G9p4Lfpkx/Gy06ZSuNhFkCGx5KnPn9U5+t2dFQLMdtVDsI5dmdCfKx6+mKNMJaq5rjY0wilp0m
8VVsMKNmGpHmNWPfqewhh1lPYZPkftbPLKxptW3bZdfp2JqThqycRsDNKWaP09C9DxXowjpf2J7I
IcUye6K8GK6lIHxOQ+/NkXIJhwLZFu7tySJzwupbG+k3OMWWNFwwaFkb6Y6KuwCuudxsgxRPDFZq
Bme40lGrGm5p5TeijflWRVutGYcDALSbaExui3s7bTG+AgMlVmgc6f4O8qblambrZrrqoZSztMgv
Gbb+Dd7p3l4ywCPF8rlo8QFEpLBLROkKcXNtOFe3ccooovXuaVLo4Aajce05Tp1Z5QIvWyRstalr
9hl1E7PWUKWsGgxt0waVTzKPG8TVVlGETVzR6FMyS3JiqdiRvHoYzPhJ4PW/xDTP0zJ9w3kSsRJH
7BZZyKQCm2BhjeJOHUTIa/i1ZCWnhZygY04bNfajisIe/SAFZoBoPRb6cpdgqQI+uvKRE4LcimG4
gCnbDwn2J32EtRDKlhstowRzAMrCTAMI9TeloT5/qqmVOOOUZ05ZpbtFlLZ5ae7UpOs9U5AEGxU0
MuxSJ55hckcUG+4YkT6+EJrWinz+erD4SkRdRmKo7gSJ8DCrXb7TKhVAkFlQsuelX5cG7LdR/hnr
gTYuZP7xeQAq65mg0eo5oXRo+1Mrg12EGu8tKr44s3tqc5O+Ztfsgt7cZkZMD6LRrmPOklst/Q7B
8TnlLYK3ZxwrTJFuFbLYMLTKsvipnlvOmFZ7lacK5Gqav6eBeBtJLt1ousagzno1iL335WHyNYWI
h9hq890Q6m8qFi6nTQRXk8BGqbgbbOyFPh/36JeS/IaPBE20Tk/AXHvWmpw9LoJwiKrlqUmZQHBh
11QP8xo7AHV8NosSsacp/e7zvjmpOBPo41c2hNfaJ4b7kSDRMjO+dDkm2gjicZjPP0kZRr6pkwIa
8A6Vqur1E/01SWDHFquR7ABKc+qJs9qofxk1BFBJ55AgmTN3u6nVXcKQ8rR25AGbaSFLN8JLQvic
FAoq6ogyIMokS+KnNE96nwENIl8TVVDNKDsdkEAsfpwhsZ6YaMDtF+yQfBGkxigwpOpkiNNs99Y1
gJfhdPOybOJiuJDJLpiY+mWi9DZLU6gEv47q/n7vX76cshIbX0nhWqdfMZMhT1JqbT+a0V9v7t8z
10AHct0/7rD1+009cAZwwZK8vGLXFkjyu9hj1mn14pdWiq1P1IaM20gQbbEGj6ZFAx2+CKttCCEA
DqFSuBMYQkRV9DQzKreVnDaEYblT6TppqxGTEI9/3PRzdRVyvPHL6s1skxlotUzwzF5eXZv3m6JA
f9K9W0jfYYL+8yZGXqAuWr1L/psYdAcIaTCl8OqJj/lo0hVTtOJBDEaZrBMtPWZ1qm7u0+7/Ewn+
J5GgCmfmL8KAf4s0uKSMRsv87widP37pn5EG6n+p5E8YGgHPiPHI+fsToSOuwQW6bmiGLKIONvnR
P4g6irH+xJAM3UQ6qBo6mJt/EnUUBIfaKi5kdrr+rvm/0QjKkvgvEQd8QzEsdmzEpmOZvSsV/xpx
0AypWUy6VO+FmLjWEsvdOGM8NdD2Q694GbGPVtMiMNmcZEJdnoCYEZWLNd2NGLkWeQcw1+K6XQhq
5kwrbqxGZiUmqrqzAkHYiyqGMVWlrc+QzuvlXTQW8YETHCRgyjYyUKlSui9k5aG9tGgacnyn6BK4
Ckpbi8Gfr+qWuV/JtvvWDAda9hP75RL6f6VrLxggUqxfDMcakbNraDl57vf+vBHAucnxtJ/FtaC2
GDKvj5RDiezp+9165GRMCYv3SyF9sbIZme8c/uMGJ6G8xzUDAFhbW5jrl2nOYodjUHb+fPD9B/eb
eH3I/d79We735oK9LnlenjShK8sbbGSAKKHv0K4RsxzMCjei1AO4WAIdVqXs3ceo1jpV/eMeOgQk
GGSbLCnmAXLVWNMW8iiX7GCShkTX1hKuPdWGv7YKTWbyyAEAuithcfjzJpEGQnH1lF5JGiQ0wGPG
z4NFDSZrcnUgCOhYBwMiqHOu4z4hVZmRVVrGTLLzB3k0f+kVDcChXlAbitlbtuSUiHH1YZpcrKhg
rsHIVkKMdLPkOolNvGRv2ISGa2L+6c2I/SMpokMtICa0pmVbrqNTc808bnpisaZaPoWdLJ2mcaYJ
kHaAna1QF32SDrdiNKc7gbXFwMzH6K+XIuIVf5RCKk6DlYEFWPLT2K6jFvXQJEp/BOUN4F7Gt4Xh
Ip6Y1BWiKJ9qgS+lBne9opXKqWq0hfADpiVxRqe4rJiCWzNemN7yGq1l7RLYG8tDw9FJAu4KLm63
o6ps26pghoF7347yZtgobJTYxaQM4zTU4YhFhM2kUgmYYsSeLx+PhRGoR0Xv7BJwy8GcSu2IJ0jf
gLF9uf8MpzPvnkB7NWAhvD9AT3RzdcqiYzeV02zOykla/+uujV4GQZ79hkTL+8+W9QF6jDZABjoV
ictNx2Czcq7Z6afFcmwIvjwSFcv7oWUbSxZ+GUsX+stcS/uR5OWNNvcnnTYF5srVEIpow/Bbvf3b
98bmvYnSc9zhqM3SKD8I8gruFBpfLlgrG6vs9i1/HIjkevf+zT9vigjITM4UnAtgx2gNr7Sk8peT
bj7cv5JxXWMVYBw9Lcy7dDlkA4e6Cs0OURi3KaYE49iQD0yZ7wBQbeJkIReL3pvkKnjJ9jE5Dn4a
DmcltaZ9rzECsYjyc+U6BrcHYlbamQjtIrnbV4kJNdfMP+6G73G1u5cWE867E7wccTX+cbfCdNxI
KZhkAoUW51dm4tdX+2ncy+vNmH2qGp8c0u7OLlbIX74u2Q36xjYFUXv/ltXUzDok5AqNIjUelwTC
KwR6ruzx4Wjp5CKLZZh7TZ2Sk/gnWDXTk1/phHbwD77Bage/u8PvnvD79yZz2CRpRvWAGM1uA3r6
i6Rv6TvF22qwmFthmbONwPpUGsZO7bpbuf9LSx5+SgD+vT/eyX6kr0F4lwMsodkXaubGyjRuZ8uo
YR/Sw2QZoyFd4AeZOLCdOmMfKXZl5ighUtA/aAV3cMEdZtqJtb7TA59KAeqZWIj7LlEoDmNExlrI
rIj4yd4iD1cAqDMk3U1ZZiiipjn5clk866vTGwkX42MBRRAav9ERZhEjc8mET+8Uyx1jHf3jrGDh
aRfEWsWxHerI12Lhd6EM9JE1R+oLbStocMtX/oGejywV97t/4lHv90aEuAqxsaVdribVuzv8fgDM
q1n8fq8ty8dO7Ks/iKl3iKpO4PDiYFWCdtmvi1cW4JMKEnLhjW6mM9eN+zs7WQVsTB1HRynsFNzI
CFlkwxCJfAAkpiztFQBEsK/HVtn2PS2Sd639RnXW7us7JHlZeckoVzTO1MICNTBJgEIiU/+JMVp7
/4+9M1tuHEu386uc8LVxAhszHLYvOA8iRVEUpcwbBKVMYZ6nDTy9P1B1Oquzy9V+AHdEsUlJyQnA
Hv5/rW/d/zLJSauUBQvQ+1/HoMQWnodawaN7YKcRmpcekqWpw0cftjDPnG2Y4nmcMRwunWFQFijc
4Gme+1J2298++/1hF6okFRF4fBjqwPn6Guqom5jh45dd/oslewdISOsh0Yb3PhOUASKLDmmn49Yp
6OznBGfuNBJqadYE82Ri4sXTCRqbOQJxFOuVhoKMUm80wz3k7sajtOFtwLRf1U3W7sgPeujNnFa9
Rh2itQiZa91ILHDE0lfCQb2r6KmHcHqjCR+gqquC6KLdAPtrp3bBs9owQLTpFAkX9dBVJFQWFY3U
HWB7vxklGq8Z2TaIc8wkWLooadxiizeJsFJIIim9HqxC3iaxmAsKMuKKfyBa7nCM+839Z/XYPql+
1azuw9svOsSvh+o05KXsw5F9gHAPcp+5tS02d6yyrwpGg/vd+w2poPitPducmZgFsR05s0KlUHcn
cd9vGhRaaw368H0MSsE1U4NF54CPfFZr3aMCmnPZGOr3++vex9v7e/nt4Yhff51Z6erOabahu3uN
s/VI+uQCKgec307yWpuEbndTbtz9pkbEt6hTvpFc9Q1iT8tyrTXmZ8r6aykDJdhreK/HrJDIZC6K
Z8UTTpQzMzB8lEMd19L92nTvuFDDosfkgC/9wl/3XqlsiylpN0CL0Pvf2OosI/5h6JT9qoZ6N85L
Pd63eR2v79yZOyjkixHyixnyC0tz/5lIN9hj9e2dJ/LrX93vRYjk8OJ/v+OqcfqZm55wlPujO7Qj
upNoJwDt/eHXL7AWbtH5ztrS8sUX6RrqDjXa+/dYmFbe7aMyXxsZ5R6dT5xpgNMhmasP0ZQhDAlx
2xWKs/btFLNElf2k3wCRRtHFriwQCQvXfRomCMydLX6/d6ekfEFUfjFifv3NX/3MriW7eMWPSb7h
uX7dUKyokGyhaPrHz3/79/df/IK1QLFUyKTXja9LryjSsH+8X4VlZVE8QLM8LdjTaC4Z0Fvg/6Wn
Jhup06b5NYX+eni/143Es87uv74/vk+zvx6moAfTbhx2jcSNlAlVLu9Tzh0xU3Ukrn7htXFLFxtE
6osunchwd6j3/cZRibzm5KIs1IE17vWifbjfSBtZGtm1jEtWOOWIFHLmabbDjMwQ/cVI8sbcqzdh
F1OWp7LYogSduFlWgRSWgAvuSijVOEUmHtfvv/rTXxFTDDdLTlyG+19ly1bNi+1oM/os77Fu9TRp
3e/db9pUrf/4TRFbY7W//5RdS5lu7nfHabISILzTzf3uoEsu11/PotVmAIVKdsnez6F7fCXIia5i
XP968j//5NdT3uPm7s94/5msNWfbov2ewA6//VVwZwrdf/N19/7qX2/k/qf3x2EJsBKENiusr1f8
9VRqBCRRc0Fb7W0b18Rvz//rXXy97V+//vXs/w8/y9N9ZJdq1a3YCIHzHKCCxvOQGo9mLcplTdIA
wSXDheosKTEhIeBSlEcjUscFCaMMemN2jUIHqqRbXGPoTixmaR9mlWqshWef6lgWb2yFP1mi3xqb
QLIRQOqiJId2lWv8ucgJKE01JN3U1l8kUR2LFhXsDiYq0dzImFMPS3hdE36UhG6zavLmouchM41T
U3tmRoFw1V3G3ukXbam+WjnS5kbg3O/svZ9F2NXDikjTDNvZ9DENyS6gb0lTU5j4LHvVAAdflqxP
57JB9EuTB3VunUEQqIpkXWTNT8rDxPlKKpuB2n3TGhkuLYSrEd4wu4johKJeMKpqNUjxXVdw0BD8
kcuWhTaBpqOF1cymEpZyuWziOt4FCt9bUhv7PG9ahr4QrWCTHYPgRz+8J663jsBXzLoIw7CfBa/0
pTLEasGWtDRO+lwis9LXelM80gFsOFTULMkG/UG876JQXXOteVQkIou8lIqdG36AV8VG9IhHwJoK
GOnA3Do1D4kTOsfSW+nxyqywytUF7nEjIY0q0d9xexMUZcbXLn0nrnnZsuR6HNrkllasdUvKs3qo
nsrBHmZ5SAeGexUCh4wdh4Fnz7e+jxRCFwS8UpSNEyzsieFvIx1YALvstaxKjqxFnpBPzn1F6Mra
dZqbOtbY7iv/Wku4irESU4k3WkK+2D4uM9GtIfJaKCLNpazov4dFgHxDd24RZ/oO+DDv3+jGlRqE
l1FSqwX+y4pEuSMmdili6sy0xFo2UyQBKcNBIfVN74tnp6+MtZ7k2wAd9RmI97NTJMeeLOpZ5CM/
aoT/2NYRiCnZL0ZNWeIlhdvKV74mj2+t9JgY/bR9yOhB/1C6+oH/SgLp43TC8+TzIGSAqw10yWPA
MBmSEDArJ7lZNK5Ng/7JqD66YaXSam8q4gSiB7Ubhkd3UOJtqiRH7NYzWXO+CohEc6Ow1sQPLUSe
1EujHzg52xFeuUbIfOv2SL6MueEb5a5umvc73N2htbPti1fi4RlWsd4lelGRRejMzRQRTJY15sEh
3maWdEFJWyaO9obWkU9FBAz4m2hQV0oiIEWb8Vupm+9mbZ4N/LZvRZ2/FgxRhOAiCnLKdkoIHqu1
NvbdQVUPYW0MxI0gITY0ZDhDh3iK0HHPq+QxzxYEEZGTF4snK2/hUmSfpL4850Nt7RlZZyomjL19
wUunuvG5KvJt6UuDApbyYxTimoXeKgmCDR77AOECieipbzXrOGlC9vmIrbKuJkYyMRee4T6bdllv
yn0b1dhXyCSHCFTikaEFzPSPMsciQ8bPzN1IVWtnuyTkKiih084jt3HK8fPanyxyqURLvV94DE55
itwTxuI6bJGApbW7S50A0aQZHUtPNEvLj7/nsTrMPZe2WpBUdNYZ+eySRWhD3Ucrsorcbe819bpo
XlmIdSFLEwb2XNiKt0uaeBXYprtsSmMfq3b5pEhDn0Wij1d2XP/oG7dee4xRk32nXQJo2RSGZBfd
QLCJ+pPf6daqtdZ97lz6NqYqZWXNwtHUH6Gl7U26pqTZhbeRzD+Y9fSMSfOhzS1I0nG7g6dVV70y
EQyoQ7YaOr5o7dp1CTQ0cu0ccjI3oMansHXTKG6UKfhMHbo5Q8TfYE1uSNu8iMCmcZ7HP1q6yvN8
DJJ1ZKBiDgw9fYaau3LJ9HKEaE+J/VDrqQUhMDl3g4DogN2M9OcGV2IR4kJEYwM3rSGNBEFfKG84
q75LBwzX2L80KOSoXwHlrJNnN+xelIFZPNXipayDPUTFRxLb37ts1SQMNaEd7dzO0pclnm3Sl5yF
VD/7oFAXxA58OiLbxESsU5Szu1U2cvqFJLhTyhyPhLOxe3CCeIW/axZIRNcOwUNLRZC+SEs3WxQ6
WVwY3pOFbMP3ol86SV4uI3Jie0LqWQkjkfDZejpMVck6cdtDokPo0F1iE4vQKOdqJn4MGZLfKHwz
jDJbQN5QENp3722NlF11CXeeDFcEyNeLuiOK/Xtnl9rcK2J7Qx0K4vK8BgRy9OsQi6WPYH2YlAYY
IBp60m5qxeQOBd8M8zCmHj1yWCpBT7674bXfEALtcnbDq6o3961lWUeRBYdKnbpLrgGPOXGO1Jvx
MKcNvWnfzRYt5eFZSF+HpPYNs3C5dBtjFdnEyGsRXK0gKmZl1FjLztKyRQBYc9Z3eTEL+/iJ8C8T
XBGMwAACk2aoi4gjUtfJFYKSZM2o/dTyk29ShjKw8ABjGRgKr1as7etbEUQvxqjcUDQQSuK11VyM
HU1XWR0HDw356AePxPocjACvvlk8ppk4OWM1+S8jeoWKXI5uk8+Br4vtYDAYB96Ufaq/NCU64zZg
XqaAcDYI8bU9Bsg4LNSnwoc0V2U4uHRfORu5GJdpi5ijo1naNug7AzgpMxlJOneuuiZT8xRXPCAX
kRNifAjV9CRziG0Rhyy1bdyZA6ODAdNI2PZeyfwAiXdhbowKhVo0d70kfmTl1xA4aL8QsAELOjjh
XKz3eWcgzUelXVS73EC0EzbQuCQtdxlEDoof2pOeULNN2HgfIpCXFvYTArSynCceunrmMYQLtGkX
bskKtsOfbOo704+OI/gXTdGbpRrYpLnUaPhFFCyMLntP8j5HyVb184CsX4q/U6ioc/OiLqSIyhJQ
d+tHkIqonkDfdLq9jtCZ+mbu/2TPgRnK8Fv3tVKys1vQShdGiLdELU44p/osX+MoS3ZadDdmqi7p
YvqqaPszu1wmaq66SiiMcKZD2RPHjzQm9bUYLhAzn3Otjh96+pg9qe6pgkXAMlyyEdiGjOnZZNe5
iNVuIRxAZ1iunkSoir2CnrPIFKLZ0JiLqmgR1SPnhmFWPLldRa0ZgNno63il/AKuXpnvKYkHJfia
rLLZKSpvik0FrmbvNY+NASh47KyoNmUnP3TtxyFcySZ3vzMcIdtlMb8qGuEugc6JY1eh6FVVMpWY
wUOBBLLsMrlsk5AOTL+0B1Pf5tpwLoxBnmxdxXChELxCDTxE61+gaqUyuTGsKCISYaP5lL6yNN8P
dfxpkxMwa5mTFmqbfeSR8YNAEfTfdgtJkaXVDFupRDnSL+P+krEkXGv5lLibtPDt1YB8NEHA1MSg
7YWrPvWNfAjiUnvExby1gE86SQ9xKmWva3aYStjDzlOzPsYGWS8ZTzsDjttDc0Vrq6g1rrIGWV9o
VNseLd1at6b0y6TAQCVx/+vGvNFCa0WALepi8Q6VCUtvwqgcarUDStp7iOhRs9AKPsP6EAFnTZlf
WUbiCU2Ls249264QF69Ctev3dKwdfBAoP8yy/FZ3FM7bRrsaGot7OCRPqW++FjrInlB9Eg5KZmIw
mqUUI4a/Gs67mo/nXFM6xIDI7lS+cTLEGio+uNSjogXIu+9aFC+mTc6SQRqU1eMuyvt0YcsdYWE4
ClJ0kjQ6540qP8zMgb7mYHpMWn6kePil1Gq8Ova0LwA40usopQwP6U6v1N8JrAwXohibhV0g/Rro
i4UaBCYMdtnAbNM3yWVIKzm3w/SHntnY41LbYj+GLVGENOnzEuZu+VML0gZ1qSdRxLbgQd1NXlnm
orInbGGQFxvhAd2N7KJYJmAS2OUYs6iNMEekgK545SQ3i7lbR8wNhPCiLmLVFS8L5FKLOMQwhMTz
e8vYP9fbEGhijFC6iVoGPGcJWxSNR9XeLNlcYqQNYE2XhAlSYxBVMPfGZVUL1GGDvA1ZyqfTSOdO
I9RfeJvGAoFeOyLfjAIsyaLtcTxDIHb0gCs1paRPASh13G1cKdOnRPeFVtjDL4h8vie0dJfvuzB8
N0MbFVGFqwI4XR/1n9XIrGRKc2X53U9jGI/pFJRlgOzjmLFtM7J5klbDqnfzF6ecPEip+xoDgC7s
7mebyhct8Lc5jlOW9TcvDoYtSSsaVmzrrNYZhmR5iZG5W4nS7BqzXaNTGRY4u02QizjkuCBzaYSL
TpeHHPw0bncoz/ZNG9GBFL3vLscCJ0To02j2U0wy1MnEQ6sS2WpZpQRxeqQ15CMcirNZMKYvagxR
ZcSjwSHTF0MyPLJ3oRJkKvuGNSmjsEu5Rm3a65jp+ZFdijah0+uRr4xg436WVQbxeM0HfdvPoEU9
XI8UHn2NU9syXhglfqCYNFdFqq9F55dcGIE2A1LSzTzTQQAlkcBAZSL0mkRzOuvIWmgtuGa3dJXy
agGMWy0ixXfOXD29WaD96YleGxwaekn4Qx0DvIap+Q1zIXneJJnGWHvc8B1REkU/zsnaxjsqaVcj
JrTvmTELRVBMrKv8MxhL5OsBPIhweBdk18zLLtp63vQG1C7biAC9MyZH0nzfWh9zApPrkTXCq97o
z5XWnfRMeXJE+OhGHKU0QoIUpf2HDpmhbJif2MiXrY7DLwxefHvKRQVsqJNATVoTAk1LCdghB/7J
1XKxDtKAdV8AkgIJ2yTXTWGZNxAyakY1mDwTe55KqUsMusbqvZUZX8hkrjAmU2uOT0n69G6CAWOa
OhDPHTqGeIipMIQmxJnE7m96WX8jkmuejhZ6YUhNs6SProOATim++TjKZ02NgTMbmJ0bYx52oj5i
N7IThUaJtFAb2ea+CJmVDZAYyCkA56t7qk8xxgs32SS1Wh67ROKFbV/CwcSd0e8Sx6KMoWnveQs8
OG7R8ips47nXn4fCXolGVZddHH+6Ff1ppVR3np1NlGsk9YGdsNbUe8TrQwZ3vxFUEgcbSFueI80/
y1x5aftPN6DqbYmXHh3PPHGc74r5QugRs5yO58EgERhqGSabhkZ3ywhg+7x+hdZqTvMLdrl9NAvi
XsnGBUo5kDTSslItI4OVA1Y1meMdF/BqFQJo5qlTnwKFpiCqIIaH6OTC8/Nb9V34XrUeeAvk1TLy
8Z4D3ckxAzx4guVo5aqHaY8KG8bDLyBKLkg+klTla9tiG7RUsYqUSfHtQ7AuiGiZFc4JySl4qT5Z
tC4eWzG6L3FdfTZp/jlpSsw0fOyyHMfVCzMCS94yvAYo+xda6MzjEO27qbzpYeDO2tocDnb4YSTp
yUxHk6zeCjEo685u1DHZlfpBrZWXehB0iS1oVZ2Hsu2aQpHA6gJkJQfHIJrggwzQcFXGG5S95bxJ
iwuT5kEvxifb5/RMkSvzoUQcufO+0/mMCV9gV2oAkXzOFjWYonhCbQl/EGiGe9Z78S2PEiyDyF90
C8ewFc0D3X4OKEBDbj3EJhKDxCPkzA9O1OP6mdnHJ9ukfYrMAoT7xRqiC2C7s5QhLrdhGzbFsalT
8P9HM9a+Iaubex2ZK+VHEbDZ6JVTbY6cXgphygV6m9FeTRvTEbkxFy4LWl886rF/0zwdgGcryJtu
121UfkaBjWGIXQLmFmdlKi+OO2wKUz10pFvOqhC4Yk7AAuJe6zs2iieNo6V7xlKyHAyMZ2ccL6Uh
o434hltDT1ggsiud21GXrpqUM6Yyshx0ebVoEPmHavV9tO3vVlpSQhAHVaSfbe1+19v2PQPjU5Ox
m9HgSFXvhTbSU6kQg2NlnxpvNhmLTz+InxMzv2SdTiBUhrqUROl3l/N5Xcftt4wFNk4nhqSoHOKZ
3uS3BLJCRVZzFtIiMhIKBXJrDBleleLZNIkmqdVXW9TAC9NVIGkV54735Ehk6ug4PmMnfkJB2xvt
o1YrD0ETbVs1+ShUukqVTYCyQjz1OCGU/cBYVV2ZQr8gqVcT5asSnoox/BYjyU59wpBIMy8KQp/9
xjnkmoRKFDx6AsGCoh/szvw0RVrPfWMqVmn6EQAInofCoorESjsolo0dEpT4ihx4E/hv+F+UbdoM
GF3YCtoqCrQQrNb/F/T9zOgDDv9O0IeSDpXdP0g//yLoOwf5j5//sa2TW/bjn6B/X//wv6B/4j/F
JNkD7UcInYO67R+iPlv8p+MahuoK27UcGyTSH5I+2H78C1R+SPr+Cxb4h6TP4OkMgq9dUxcwBP/3
//yQ/8P/mf+BIap/e/xnHJ5l/wsPz3EcXTV03gPvS7d/I9KVFeiTlMzoDSmsqEz94PuwCyz1ghZa
w2iUn7gumuWgAyPvMnR6EGrYhGTRtmI3sWoT+xiRGZKenLK7OPm4DzXzzfFRievhg0P62NwUszqO
b6kXH+xcXfWKMXOiQ5BCLc6Puhk+YTc69vTK52Yv1x1sOddFD1XmjrO2vfGMCAsYb/HU9IQXjHSg
xhwXIxuNjZ8mx0RFMdM4OWo0nSy4MmYETVr12o4Hu3JQg0AaxXpk7GI9YZsQIRpQidTthPnZkHeW
KRQeGTaTQMVJYx3drMGSOSLJaTLGDib+vGPIy7ToMxrYsTnwAYqkwzwnBeCtZNMY9o+OGbtysXiF
NcZOqzYAC6cHjY5DrGHiUHpoANASDV47qom5SH/2w3BWyooGj/9zMBe2jqHWw2dngvO2Q+XZthqP
HmJ3iL1874PvndkSdCLehl7FF9kkh5xo0xZ+zMwsFkCWt0o/nMLKPiqhug/VcZ+76sn11CsEoI2e
DSevpKCkrapUXCulZrldLet6oCSfHKom/BTsQSEpvXr1gDmjvWiB+daCt0t3tYezKHfwK2M+lPEB
BNNNmON+6PmYcXagFngOVG+r+Vs3xriFOppN5GECdBPmu4+sfu1WYNTccFdFaGrG6BA6KmdFeCgE
PRRKtKyYUJwtQtYxWkL6fAN6OnUJJFfnuW29lUONfWU4qaN1aAY4uWM8c43gU085D3wr30sz2HpA
QbzS2PSZvyR3xp8pLBuR58Bj4JVzwttniRQLJk+mef0t7pKbbyYPPsHADol6gbkpGihneDkpXu7U
Kj5MR1h4/bUFhRaP8bsRJ5+mH3yWjTxPX2OhjNfS4aQ2xosA5hCrH4MKmE8g9FSJEJpUjI5YkHS+
LXFxUB05uyT/zdAE7kGgoz3CN1nr7k6K/iRHa9MO4S7FlC/MIym7xNzxDRZyLwJj4/vDPgyST8fH
fqUy4YYSN7NBCqDJHplzcizNjYrJ3EC04pnywym0g+MsZSwvVjCc+8J4CyhaYseY60V8qMrodn+N
Ad68HPRTTS2JpUMCfcP/9GoH91Im1z6gJ4T3e8uolwZHhSr1AikpMq9D3uDE1vsZjLE3s40+Kyyu
AzqhlKKxOiQHuk87nescNvXGI4cnr4brNJem8BllNJ7CMT7EPZvviHNVqZ7jHPyyXFd4NYykvVRK
eiCcklihdxmMV3dsz1hwcl+eNQ5JZSW3uvtG2PWuIX/PLsfrdARbddgrCTjhIL1NX8x0Pgq/P9th
v1Dy8VoP5CeyAOwmDyIfySNPUZo4IKGzmxqHRinHU1+rp0br15A6NJlufR37RFAtXD5P7BKyiYmx
7823WuIPGs0NDbB3rDZjwJjgGe0zNicsHOEhjuV+em+Jz1jWd80lFBLprbaOouwQhQwFbTDuLRO+
JZlNdNKBONbJp8R1EYZv8LWXIpQXTTSr6WRC2rdCinj18PNq6bXhm9I7+00WrKLZn19VY1sr+KaK
elWZ0U6JqlWutwzT48mu5AkL4SVVJ9v+skjlSWmHqx31a5wyjDJ5eHN8bJSu//RQS/NoVOpHQK8k
9IDXa5hrddU66rb8cE3vJaPP4ZrRZ5MNe9aO85KTWfHDZTMA6qEMvvQL5eT1+YOed9iAxGpyE5Zj
PO2SjoZJ87lUTxTl0ItxFyaBPu71dxo6T2oe7ZpK35RackiJI8gll8cQcErwTVs49SrSDKrHtiVW
tGgumMKofiEH8+R+5EKY/lOwD+fI0nVOL0m7GgjbvjTbj9qTJzlp2Iz2UmpcYpFRrL2AAotNBZnB
KqT7NxvR/bE4TnbC7i7TgG3AufHz6NFlZmui8Sqi9NaU5YsG/CWVF92jvhMa8kMLCCN0t760jtMl
OY0JAIGPQcSx4yKqNa4xIag8d77z1raTGTFjpnHhcbTmhjkxYKvQnC2Da56BCjPMieXlreE1QO7t
Jc2PQFKm6XWLSy29RW7P9RE8VMFxeq1Ug/U0XXFC0nihd+EpxvdGUehJeFMxNHjsQqy5VjSpWYZp
zY922kdUR9Q0G0a0kBTrfHBJZvPqROWN+lmHnFx8RL7lb0vXnNmNVzwQlIZht7d2EUPsA4WdZBkO
OMXZaesx2TpMdy9JOAIL6+pFGkBqTVoiFKQ8uXk87AfUE42oafqbxkwnenIZxzgvvQwYG/NsoxC7
gSnf0MS4TdSL7AO4YVFPUW4S593v3X82jOGw7nG1trb1FAaRtrorBbFnYfuZNIP3G8Wo/nho6NPb
hl1A/ow7JdHcQ2hc23/tKBhTZ2oeqEZ6pKB5Cp2UxMNUH4T6nBAsgr2mm37SOqcRWTzeaL6SaEOC
EAE3HhQIsuFfSR2tl37jYSCnVr9Nu5j6RleuBjW8ClvgZUrpbgUjQ0irQj6wVsJRllDpiSaLYSYA
oqJsyByAivTNqT+tylrFyBMHcGXR0CzkrERLi+1yOTTag1IE/TKtUUWUrVLviyFvvm5aJMR73ty4
Ge36aAeVXLEoouCBPiKgvp4owSnLjZxerXF1Zm5iYkIEjsossCwD51ZlwmEv3zm7MGu/h9KZZ0oU
LFGOzVq6VLPWkszGiXG1JDzRoiAzGREurQboWqIxG5S0nNhjpH0kCvSUzDw6BiCNqUEYV84mLwhg
IEec+NloF1UMHlwC2dCeU3c8+9UAeAF982QupG3xLVHT5lEFfsJgI/J66TD8Sa0knTi23wBhHk0A
vVo1XLCDHxMLy50Hm8cMb6GxUXqilKz4i3r+T+vmP6+Txb8ukydeqGMZ8ELx0BBL/R9/Nr2EEadh
1CPnbu34s4wp0SeXzO4vniNB19AqHPYl6yhpl8s/bSf+AhwqoHsX/4SMdjDbsHvQQUYblNp/o5W6
Rt9m1mBnG88XJ1oy2WxIrG2ysChdJyx0QpL7ZOLBYrOO01Lp37w8u53fXx4XkmPzDlSQDOpvL9/b
NjFZXpFvtIZFPGMN7ntSqYq1q55j0Z8tPbyRcN3Ip5BIjMpgVGNhG0TD1w70/34E/pXaih3K0WyL
RZs7/f8/HwGM427g1GCxpoNvyu5ssjJJlD30w8ehYGGQNGebNrpTmqRpklaWtOdsKNHCMPskLFhd
AwG5sSzs17//iqY92r9+Ra5lqjZOYgHQ4J/fWRFjFokGQFTYizOGmj3hik8KLNm5JFqMzp+1xPz7
fj+9i5r1eTJ8sBK7+PUJCcRNdeWHHjAA3JeHjjme/LVmKa/YBq4NUxeakjmszsO0trPSYW2Xcj0t
QSy3X8coTIkiRMFfL1UK2k4iz2kQwS1TT6MONIpj0VN5puZNIbg7R221FMZb4qiA3M0NAbTrrB3W
lVOfS2h6SWPSn6N+R3Mw6NA3WNVKRa9YEkAMc+QK8PUjHlGOTZTSQZ/benVyRHv2ivSzdFuePrpV
U2A6q0TNsKk0ctZAGUADm7D/S3OJaLDvLkFFAfLvj8JfnR6GUDVTWEI1tSlt/s8XqIbiLc01TLyB
Vq+MXD21brJLk/f7ylpeBY7ev39Bof/VcTeEPu3aHYNr5Lfj7vbCYW/KlelbA+mW0TOudSvSr1He
n2smvpVjxLeBUEzk9bSz2u7CdndXGulOZ12fdOZWjM9BncGmQWTQnV2XaqSWPcL652RQWZDiHD9h
E2YjoT3W2j5sIA9i5OVLZOros4eR8bBlKTY9b+8UK1pxZmdtDBag064g4UxwA+Sdmtzj7waNOF47
dlWpiScjwhiWfreIqVcIpWZ/v0ZRfMjCbhXW70R7s0yBLe9aNuYmES80u9iEg2aBoKW9GRE1sTDA
jUw8Qa1AOpfQ8He8g+d4kLO9+EM0xDSxktLQe6Wt/5jF8trb3iUM23nHFowVuP6mJayOq3yZmPq3
iu1onoS3adHaFNCxzeSYDvVr1Q4fncZyLAvZsgfnsoIOx04ZnB/fMW2tA62jQ+AYb1qO3Lrbpcbw
IJUIGWVBv9dcOBiuhyK5CTCftrZo9BNN900wmFiQhn3XOG9WJ07Tdo8Vy35YKlyupv21TyIkSGtH
ht1gV2ZPUmPS4nNgwTm6ln/s9Xwu7HZhCzhVjvrhOcbRFpQJ/v5M+81waTiYgAxCHmyhOrZmOr+d
2uT0kV2v6Nlm2r5NWzrJYRdX2ytep4+cWYDP/81o+1ejvqmy5HSmvARTm37/cTuHmV//r/8m/nul
DaGdUB3dmDEbspqNaf7vp9S/uGRti2YOdlWhIXv47UXCYLItqUgvDKfLZr1ZU8RJxksl43XpY9Ch
FPQUq+WZpJfl4NR0n2nGBPHntMoG4ryf5DJQYZYuHE8qLRtX0Y4x255OM95sBkI7S3ZRwL9BTldH
0btj8TJlFx8cVnQGgu9pII5TeW19FFsRQ3VVxdjuRigb6aG23Bk2j7PO8W+9+Ka5w75pmn0Os3La
l9n6eA1c4xgXBsp0luS0N037PPZyY7LRmd6kyTqkRB006NYlp2iB97tzihc6mCwWKU9jKdNh0/ft
Rdjmm5/KvWMRel7ph0Dzl1P83bRtaoLwQFgFbtLqgdNjP/pEWlL6qKkXaNUEX6JdJgHfiNaGERmg
CZcsvVQt/DSZLpSBPUkYHzoZ7zSN+COOpEM+7FRXmF5OrRhoush8y6z2ktbVMi7tN6xXQJOasyvJ
g+S9ePDyphHcYL/29ye3UP9igcMp5iKCZHlhGOZvFchMKxqZDyntyITpM0vhW5ZRRW9wysKzybJW
YrgfNIznIuAYKTKkg42zRirPGlTyBb2IY8U2r2Nr2BrEBhgOcs6rmWPuYIc+bd267lSn8hwo/kPt
aA+lE31zJ0xdBhIyUhFJhK+DE98ijee3Nb7SPmu3BqJJZIifBMvNWo0xr6QE0HHlsxqdFhVthazB
M4/TqFqO3QcK/0nHsQ+9/sNm5Kd/e8OEdDAg4BSDs1MMk8WHXEP+n6p3niLPrtOdRdsSaSBXaf59
2qTacbSrFLk2x2ZVUByp9Xadmqx2qL9YhbyWgXpigyd7g2Zpv55WY8CfQGorrMHNYwZwULQ7o6rP
add/DK1cT4sgs55KFvqbi+TKglWEU26N++yKYxe1nc8loXtPBSW6xnmPTSRbRdMs/v5A/8UoxsJt
+p/QXSrbvx3m3i/tpOnpOvdOtqjdbmYU8N7Apqynk1xv5Mmwdl7h/5vz66+4+ywXVZ0ZWgiSA38f
PktDR8FptNmmCcxrWiXgMBKmx1mXtMte5WAk6cHrm8VUP4ujbuHpxqZiwVMMFF6ocGpcKHptIiPQ
Fv+HvfNYklxJr/Sr0GaPaxAOteAmtI7ISF0bWKqCQwuHfnp+KHbTmk0bcmbPTZldu5mRmRGAw/38
53wnh6Mwb7ITZM1axznPXsxwPmk8XYhixvjXGw+h1B1us7qRJ95bB4S+r+LDvGT00ZketK3qnC3G
W7fnPJQCZoSu9RUGzkWaFnlm6irGelGV6dnO9Jd53Y256OIcCTHvFzWGbkBVKs7Oo9/CF+zvIZse
9hNFNREQ5GGU82nG4uT0DD+b5Jzj4iF8dh/SESA468Z8D4dW8jH/zdakv0yG/hJP+rlq+VyST81N
z6Pg2Mf3JhFGUjBtpsPqW6eHeaPjDvqx4bJXnFwBnNFKfWnwOtnBG3ogd2znvc0KRdhBPpSSx624
lBPlNsghXofDlJ35d1H52w4qrkFE3cB0ksZkC7KzI9h1wPb4yvQ13LdZIlhCC9ai4TI13JXztg6O
9wfEmIXqR9h38At1gdtBVgZwHX+jOO6Saz2MxPCkp59Lum/H2L20Q/LRju5lVq0N9LpZbRqrcKON
Yj2LcJy9vuY/2rfYsSTGrdIivOWoaXF7n5/wEfdG39mXEGLf/N+lOR6pCImQi+o2OufIyR0GAqmS
RT97MiPYtQW19Bi4xG5efWdlDQ/tk2i6q4FtbT7Eju2TN/ZfRhE/4i1eGK3+qB3mVRfDylkP4rPJ
6ICQ9YeI4rORtxw25YcQ/FaazQqN+pp143IMYpvs8hEExNustGU5X8Ddm+v2G4/wY5zy+GB3WcrH
uHLAHfNa6fiCl/ItDuW6wFxlJNMXHcJ3i91El1O82sUH6aMj0jJvOhOmykPkhZtZa2uaFHkRdCMo
ZyTRsqT9Zb7gGXrM28iIx/DQ836yeglUAZHnmIc4gOFB8NMGlG+wJNa+nx8+uWg4QdqXTnVQbr90
DV1/vuBm9TXmoVoOnB1UVR/8IWMEgbyg3O4lnZjwSDw4XcXiP3XY+1GdWY5nnXAqg5//ftUyLPe/
nu44bdIXotsOi4j+T7v8dLQwoQoQVcodv3LFGzn1eyt4RudC8GgFsG8Oo16bnZAxmdHAMedGmrXn
+cJS0oeo0HAGaAh4keJP7ymI13nZ/vMCrvlZxWxwqaMo/PEr9sij2sOFh/cjSJmV7tBHkPZJfUIP
6tfqgSJyAiIFro0IzoPoeObktSbWOmW//tCOgLSoP2CKfstcDukhQTrdLtkye9M5L6I3Y1aRnInb
ZHCyemOY1UdZ+3IVxqB+XESNukALbeh0ZE4Gk/SSo1UsHQl0ysR4ir/VR+Ume//iVxwRu996bZU4
1rPf8/oiJ8yY8Mr6Usen4lwc0RzXJovTvOY8hpp+IQ+zKGr5oXvsQrr+xdKH+0AHegOQkgqBjjaH
+RlOMyPrMHgNp1lVPVu9+bnbpmefK3K+/5QLXNgC9MpZNtZv86vN26TQnI/G0SG5ajVIX2YC81VB
w8ZlfhEfvb9GXp6VAY1xQgJefj5pCNU9Abbc2cX4hWtw3aLbZ3M7rG9sdnXJLqho7/qJABpUyLHf
dsnEskSMpVK/06Z9shycp9zQjfv3rf//gnT+h7k7RXezBPd/n7s/Fm0j/2WJmpBG+X/C6fztW/8+
eff+gjqoM43HYGQ7/9C451l/WcBwOGai63kmnUD/MXq37L9M3aamjS5yR4C+4J7/2+jdYirPTtVm
QYCqY1pC/P+M303L/OdtkQ92ydYFqpHuWIb1z/paG5lJXsdRQZFJE5ID7FwuNDbiwoTvOtAZ2ak7
Kw0RKYAOK0m53ImxakcoYdHajre9uplfbIQXZBeCLwF5mJU/YdArNONgMTBbCRkEgMYvY13WOzxJ
X3HM3ITFNl45A+U5Fg27i2ieSPXOQIPtxcuQMvxEX6NAWM9jkNKoNliQfen8XA0OhQpjYgHED+ea
G89bplA/N4LMEZkYYne6iyhp5zQbmQVP5HLwN/jdbAjU89St4q4zjDV5R2CdjSzWfl1Ctw+igzcM
w6rWoQ5bdehv8zJaJzySN8y8mJVy4lYkK5Qq00eWqZpHn+XsGPfvIq0rVlVklEd9wGZf9d4+w5u3
NeXwjGJIEAXnz0mzt+1ApUHJGR4YXa/eNQuo6OzFCePYJ7MVUe3azHwbrpeD0+ffdcJoImfQueoK
05htRfaCIUuxMByguSJSb2kRncZOky9Nmu/iOJpND5XFtM7fm1xV5Mpd45D21meNhXDpKToPDbrQ
IsN+4hABFjqq9rmJwTTPZHYKcWq3ZIvAm+DnCtaoZePHREIus55tDlBHS4OXHwf93SLwuptSHj0Q
dTw8Q4uwcyO0muweNBAsEk2JK8iTbK/8ECeiBJkUhFCM7VY7Js6YHmTSRJe482mR8MtnKt6bjdWO
1WqKpH1KywJzHz1jLZGuQNUjkS6sD5bsNyDWoKoUxmteTtVJr92XoSBKZ9lIRWOgu/d+bgLp4ONh
OBj3TuFgcG+7eD32cBscgiSYsqjUxSfYYEAjORDeMTpZmyqNl15VAhfOZjaZExwtp+IpZwIeH6WD
fJsAZRka+6F2LRJuKloheKOI4JArNZ9yPP9P6xN22bSj/W4qgfMkSQEAJAkt8p3fBn8uCRPHvQns
e4vCei8zo/wYyeyd0qDLH7Ruzo/rkJSxvjoMdlCTYlSivNTzVeGmV5fEwpqQbjizRWHtVOM5ky5+
u+4JH295lEN293JzHbXNo/AhmIw19ZkylMfScE6+CqxDpPX2rnItqEclzAMTwKuRh7tWVPUpGnh8
WI2w9sCf93FateuGls7loJp64dp/2vCmh6rokt3kJ9Vx+o6Zah/cCPwclu9HfOQXZNDxgWqe76yl
usJEzudzpeeC1Gu+kRVkyjhzwF9GDEGrnniaMIeVVub9TuPgfjSDo6H9ckf/CSx5dU0CTg6VveWD
kn1LD0bsnTQfp2hhwDhimuYfkjp51jOIzdSXnkbAdnpONt2z2utgDuk134YXnKrHwhli+rKBB0ch
dlgRm4fW8JBuNNVtcZj2G7soDsFQttukY+6kBrO+9tMAV6fa+PRsP9XmCxEM7KkEsXLdiC6QL4xl
7OMbNjT3FhTOE0uQe+v7FlSWVS7cPFDLqMiKNaK5c5pDrFlXWjQ6tOSPdOFs4wrvs5cUBGOd6gJH
2j0VDaHilLro5RiBXG7Blp6Fx5iqrPpDHDly5TGwXPZha63ZBuMoL/2I98f8xVxALOFL+Ftdtt+K
0VgIbWGrhWmyA6TJaFnUP27L2HQgxblqGMyu+9jLbivyoN6xr7XnNA7MTWRRipiVRbTKHez/dMVP
Cxlqt4mRynoa5Az18X4LP3ipLZnhxZ1rIjQH9vrrqLV0JHrUAMRVEPB7D1feWhK1Y3av8h86itvn
ujVmhz2BVg6euoDzAuEWpZdZBdUsTRh3+5p+1LUW4N/sGbGsiDIOJGHwsnsNmNPxJ4B9vFWVOyxq
Q06bRlWvsU3VZ9TVzgpQysrP87c6oa/Ec8nV4Ql9zl0dY/NAClzZwYlIHpVfev41edWB+vCGPsT+
KzPCbGkmTHbruCPXQ0SkSNO1ZVBxlKXGFu0fVzih8WVUAVgwmpBp/bhBqeSmxL7FcZ0zl5Vgw5oI
/oVQjzb86rvBl3vm5O5JCG1gWkHBTz/th9rRD61LYiafWDgIcDLhCPuMZZ6Y6yQAaSjtVUTh86iw
mNulb+1HXy3Lsf+0h2xYMqZCHnDAd1pT9W6GE5p5GjzU9Z7hCMBRAnxjYj94uogIORnGirG6WpBD
sqmT4Y9QInqoJa4AIMo5viw6NttJW+eJOFvBYC+63PU3RhKWS9hPdLAm/iE1GuJMwueck2azXnH2
Onu6Nm6c01CU6zsvjz8nmFfkkbD4T2KtsdJtC1ibC7ei9kLZ+SUTpCebLKMvJY+zdeaQNnMhtPLI
jm2QuXhqnKlaQ1Ia8XcJUpBWTR7AkTuziQysCxR2xH3+QSYCCoAf76cpgWzqTPbKtAeuEi6wtEJn
LFxFD0t5cwClPw+ZtsuGmWgQTjs1ie/RdeUZFC8MasZUmtH8HjPPeMrVTi+yN8PtS/Sr8HUWNXIr
CNdEBEkCjvD4Cltd6XJKYQXEpOlmYqDR1u+ek1AskIb9yi97RBybY4irXGfru1P2aJjNPgk0Usys
33Pix7wF/AEWDq0Hn0LcONeiN1hx8aCCnWeSiDVR4zciHyhPccLmNelwOEfDg8oN+daZAE5tcghl
3NpPXqA9syyh8ckGB3H4LQWtuQ7Q/4sbMW/z2cGQnyz0XQJ5e5U0bfooIipUvJSYZaWz5ukVDRYx
JNW3wRl/mWPTXAxmlSs/PjmhKT46nRle7/bBsXGMi1dh8pPEnxfKadwPW3pvQRl8QFCjEVVk4ilv
YRYUIVlhWU/iCTo4bgdoiWTzu40HifpuMzxc1FIC/Rhpp20ikIdok4ia9nAXWdedra7OV+aklTsH
p+UUyB8s2LjTnTp+hHjQYs0yDICCln2Ne94PGx7xxkeO5gQq92XSi99FGLM0picgaT+IMSdXuuV+
Bsgu8LZuCA+G214mgH0j8vI1YWZIphN3ftucnPyeZBSlVLIERe3XT37DRWwjz3wNhTPHB7ApgmMh
U6f25HTWaVE88lYx41IRWaWGMQCUYEiB9A0cPexuUUh/dVx5LR+KjR3NqFb2EMknJ77N+6wumzZm
GjhbV2K88LPqmWfvxqnDZO9WEQqtbt/bUgE03AdF7f3yAkR3RWDhEb+FRbvDlJ+jWUGSIfi+lKQO
8jHJq1AuRVNACc7pEtHmCwc7BC29RaiRFMhcbjtafFVvr2QjALDl+s2jeWVSr6K362+r9d8Ds4ze
dBl4y448ya2PxSqZ7B4CMgfzsHgZPFylRKGBTWh2tFZZTPmRPcn34JZbtCu7/fATlsVRCjm9j8p6
1Fz7U/l5cYd4Rqa3PbMesYJ4FklrUSEcetHV4LKkh7Nvtk7/ZjPpXCBCE01fUr9VTEb9EzR8ji7Z
navXieMkMw2v0W8raOWxwli2inUadTWH8CRoYNxsbkKOShO4cxHZl/kURDcI51kYaS9eKw7s4yDa
eaV+LQJN7onuf5cwtFeqN8ZdEQyvFT6QqtTGpQ+Y/z3p6nNQ8evHrqvvbLLDQyReAs+jUFgH+Tzn
rtn3kA9s9fZgRQn9m11BFHBYJI5JhaECW67PUR/TjF7+EKQ4ehDgKLpsZc/f8+cbe1G3BykyzDkZ
X8sO/bEkf4gFOWF+syXZgUCvy5dcL9yl6IZvuJTwI4mJsgY2WLa84MUBzrhg49Ed2pBE259/WJ/3
Ugfy25j6qkgn5LaIGkeuOBMTcmF03ZYN2HkwW0YvJVCzPxyjP/9gpB0OUde/G0WFIkoiFoOeTZ2J
L1zqrtadAyQpCR3Esc7MCOQil+UjncO629DFVEsYZxA3MXKWJR0sZfxqwAfdtE110ZQbbQ17yJcy
CYlHmWW66FV7DN1WLW0JNh+0ifPvxETTS2nIYm+5xoY7b5udT5LSGqPe2IVxSo4PzPRTNYzxStEm
sLSmcBOaKZVAIGBWzSgfKtt1sOi1Hg6p+1S59wJkuys/naRLTs23xJDI+SG+ZnZrL2lK8OnDJM49
pOE+wER2GkAr5ZG+TRoH810p5NnQ6K3KkxiQkRdf8YXgLJM0ZGcxzeSe65+7KX0pJKbpIRHRPemp
WKicJfEWNsgyie9G5m5Lu/rxyfE8anEAyyLWknWaI9/BPoXON3XvWq+R7ZhyHdHVe8tNnLMF3vQt
Rrl2xpSrWM1GYgS/3moep5jqA+J978DtdyNFezs9T9+wzb+LmClAaZzcXn5K2yeFl4lXrT5LgeWr
IdASVAYuCqozeCuna9uM703ibyZaTvU+DTl+aDSpOnTUzSub1Mc507fnYHJM8pjxJhoaRd1EnSvK
VkgTYJvjVFyj2e3ywe93rQarfvRwsvHMojbEZrvLGXBRJzFe5KpcppIChXDQrwLPF65i+nV6cbDa
6qOLp5ZwtX3XFGVcvl5CJQyyBIvyS9J7BFqtG/fuLW+T18AqnYPf4EEY9ItwkO7Y2P95oQLszK4q
k10V1AehSh4cpWXAYqCG3p1ezTAzj0HBfSxrj2Nh1wTLHlz80p6BnW2S9ZyCkA+knx4D3zfpYSLW
mzHwHDMcjTNLG3hpumWGcMVJvGzsHL7wmNHrl0GjRCl0D8Se6bNPzW4V+SSD9bF9ZOF5iFqwg3HG
JhKmKllUrPLD2urJtfXZFY5/fQypPBuv5RAb+5Kk1QHXdHis7TDYa823RtZ5Wfv0r2Vtq3EIrC/e
ACwiSghyjxlYjz9/f6YZLaeeGTni2Qcxw8hB89oYNkAd27xeWQKdEbjUl/oM6aQ7Zlj4bf8opuw9
dZqr2cK5a/t+XBUa+yj2MvjQwXhBewSXGTICprXni91Qzb4+JD0t7S3+med+CKyV32n3PFjGmHcM
z0jWScPspnOzNYy+iz7BEAqnMqaqWb3oDsgSzZFn+EPfmZcaC8b1gqKLraazVyYxTrQAq8mCoScg
ViaOoiuZy5DccvtIrlpj/Onzd1UN2aNp/jiT/5INEfbqBEBBRy1G0lpEtEbP3Kbymo0kC/HggbHQ
in2bUrkhBwPyVvNpVMYO4RwiluluG9O7xaHxqzUA2Lf2XrT6e4MGeCg8YLozErJp23gHYXMKVLiS
MeKvZXz4KBILu6JjQ432mpwkp5ixGpah+VNqlX++tKPv/6IKogOSU8227B5lLPTCo6NmopsiPlmZ
DeyaUcdYGVLEwAy5Taz+2gxSUuWFJdXGjkinVHwy2eovm1qF6PNYWTtVwqBYE2tcQG+DNmIb35Q+
AI6r5zMAygjXpXMMNMosohgiRGEZ1bXnq2K7eNbLJl6THFhUmT2tFChgeEDdsEwhsKw1AcfDVaSW
PaZwq641W3oDMcokRWExQaNLw+cEXHFZ7+p0WJdTekvyCt9e8VNx1oWGAV/V7byllg7X8lm6zbYf
8OvL+sXHTktCJr2pmcGgol+mBHqq21TdZlOytTP3WTYsaAVSyGReuK83MenNbMh+yobLwbSqowgq
akHqngR4N8wGIVqfxtUEd485cP4x94BUlfNY6XG6lAyKksACASgISdqiJQA/7DpY6czn1MXkWbLI
OMa5DvWkDUEf1+a5ULBnoSUZ0Diu7G8vlt/ohr6MHwdwU+vEsviA6rfESd57p/9RzV7UfHJGReGd
227twH6AgoHMyiivkAZ2CeYg+ZARzqQlU2p7XNC7UM+/vbraD8WQrzHLHQJqT/UYywWIlXKR6RSH
d42+F7NjmkPVUaeboixw2ZfqSqsJQc7y0ZMlrUmNv4nZ37A5unOPNGH5gPXqxzHpM1OG8xp2UJ8c
3hwkijou7whMh8jUPqPAchbM7jYlPgHda2FBsMxDZ9kFYLOMKtuwqNHBKKxb3dA9zExoZXaCgEzx
OvlUVPbiJ57UcyYciB0DeYb+RcEP9/PhKwroojbqESO99akNFVPJjBaQ6LvTjbs79Svd7/YE69+7
1ACbVqAf2QloG1Bng8b4yO+Hbya6BJcabh8+Bw4qF2Eim3JM2FOJQ9FBaDxbjr0f6f0IIzJHKlsw
YXkvKvup5xTQF/EmZTHHpLJTHRaHkF4IqW3BN6ykW6C64nfEKW3xgcKCSEoKjjXd+vakT8TDAGcH
xBXZJn2BmsnvGKi7yylEBz++aJitkfZUq9ErP5GBb3IvMkbR9LjX9dmqex6segILtx+5qcRIxqX6
bExxDOwRuK2NrDLkLwOMFA5SxEsT9mUNtd9jkf6MYp9rAVd4Op9uvGw3ii20ie866N9FB7w6Ntg/
FjnAmTK/VlN51KwbNJsGBkDO314kzc3nmqKRLquiVQDCGGA6H2wSmAsbIPKcLm5I2xJGhTygwAY5
YCcJqqe00tZqbj5nby1t7TGXnIKCWLwk1nNCFN8nHVUVfPuEBt3kEHHDevhdQoeD0O8/MzwEL+dN
79IjwWYH1rSnpJ4OeNQWv5e/VW5dGhuyQIWqTVf42mzaeGXJHMNA8TOig82jsAjLK05ST9s57b2a
MrEH5yDROKCmJSNMg/kTae9q9hOlXhfsG1+eg0RJTuXpJp2CfE164wpDjI0pYk5eReUm0lh6cdw6
kDmxW3S6xdy4q+GBDJ9hIn/lVUksWR5dOUd6A0QVI+uX3lgfIAu2eKfYwuxEWTEj1oOcsyIluxmc
FQpNZjIcd53WgvbSY+CIPk88T3HGrOXcyzTSvauCYjxp3FZmWkFZyWjVSA17qdxS7LGFmosha9l4
AqHQ8vjDkWG/H3SAC5kfwSOhg8keiO1jHo0WZmRT8Ewb1kDHp6lpCOYZAr8Lw9djD0QnbdvZzyFV
aFV/cWzjI0+/gOpbz55kQlBDbzQDPT4SXydq5Nr9nq6WHLiWjjsrZSLadjVcfpM9BsWucFXXMmen
ldPgs1EmceC4LZDLBV2eFeJnhcfTr0NtLQPo+rVd7uqubi/2dWq/9BLQTD8VHk+5kW2jBJyrUUrW
A44cTfoDNe0+lSTfKa3zOFP4Eq831WS5Pw92mH2nlBNHVD9seS6KnTm0+ESbhNijPeNmgvwFzNit
DsOnkgzCQsbRa9LUqE+9uHYsWr5RmaQS/ZteCbBoWF1Nj8GuU0PVwG1hLZvOvsNaqvd093FsSbrP
WoZPDdibhVAh6w6ehr4w67Wu1KOXzq2XjU8b7irFlsxhct+ADSOGzn0VlzwhSoT6TT1xd3q+DzZD
UG1tWdK/CXwUtsFubYTq0XAdnPAcAmlqzF1C/Infy/udxz6dk6xVzmTkOBKcnawKELzxaz1q5U2E
DoQXLsOGVCLEIjzaGYYaoIKRr8MvMWlGL11seWgi7EDSr7bQaAs3n8PErfaJzyHM9jPAMuH0S9mZ
w3UNo6ST9SZLq2eQzmpj2Xir7REqX96XKy0LPsp2ShEAsct0Fi6rcgRpAiIMSzbn7ap7Qe1vV337
E6vxMFgZdLxupUzsiZPmvFNcd51CYJ9FCWfJgunY0fGtkmjh+Pnj4PJL6Q+eCxOQRBI7XrC94pfp
9o9ejoThG7AbSxtBISQ0q+VTteFUUYH5zMrBWQkG65s6BHhA7V650KNNLPJ0Zwxqx0yfG1/TFqIZ
jcVIFVL9GCDpRABxFm7MAU6HvZ/1ATF391FZwZVtAdI/JAFkzIT2EKolucd9RYe6NcUMwxIEBeYQ
97EWCaFbtHSlU87CF9O99zsbv2089a4emICEGPtZUXk3IwIvdBqEYpuN8aXM6l9133DFpu82211n
oLBYUlg2oLtr5YgY5kasyt0tmc8GFn4rclhN9uoMTA6B/bDn0qufKYX1QutB4CN3WdtEbx/MoX9l
ukiSx8KR4GK0aX9PvCWdLX68IaXQoeRV+nCXce1F1oeFvd9Msu/MWA2h/1CMzrA0zHLp+v3J1B2m
r0GzzjrnoSbkN6lk6YfJ2nVCjJ/ql6KPry7UC7s8sYlaDzOUe9YcyvYgefoLHdNH1zZvpR0c5teq
bTxjhTiyY92SlK38mhjDPHIaDgbP1kj02yDKj2F2rdz8zTfHW687d6IPqybYOlP3ZpruiU/Sh+ph
jjDl4mClKNAVEauPRa7J2JoskTBrcGMU9jplkaqb+XyiT3hDJo465Qhyg6UyyuCNjtNTpPK3AaGj
sSgLdbtT5pRHqy+eU/HEu0bectjDk1i3zEPqwb/afXudP68WJGicxVd+5EVP8Hw5D0GjfvUlqtYU
g7OA/4dwhI1qBuFqwS7o+501RjE25JpHC0ZySgDzZWnVQIjG6sFJ29fKq3m7FU8A82463kJrgOI4
080Bql9T28w4+z22Lare4+pB+Q+5Mcdy5L72xo0j023OtnjRV/ZL1JobMiW0AORn4obgUBINdjCQ
Xr9/ICU6oA/C3SgkLLA0jV8GbfhmqrhMM9Usyya8WW1y1+ciPQLpu6Eh9pQyN1CaoGcnELQTi2tl
4tpq5XeRMnCVVekhk72gPWNwNeo/6Qzy6rp5dS6B+IWwdUzHDpMjWSy/i3e6H27z3txRVctGf9Wz
PIr2FjrDuuEa0YzxHAljG8Vy38byyYzZeGvWZmrGbaLKXRBoG2LmywB3jFfSdlAOTJVA7nsBlia7
fQwQgRvgRSy720HAyGRRPJlFtM6i/HG+8BuNlHKK6sEzreguPdw4mCur2nLfqBE51pp/wUu1Vo33
zKD9jXTWCnTVkRM2y1WlvxokFRb6+Du3MFENmXoYueUXhkMlb9H12rI38iNbj1PVib2p19tMGbgj
6YFGfSjZvxSZeRmiCEZo+cH4+l0N3s7A+rSQZrZ1+6+cqtCcsafQplXNxgXD9sFrtM/JUPSuiefR
9J7pNeHUlTrfeeM8jYmz1jRz7zTVC3PMXxN7xTb4pdvBA2TF30kln/M82SR28sDMed/PFdkjg1b8
FX4eX3WgvkVFoLtdMaTaRH76aerMgR3rMSeDG+GBRobZQUUj1v1Ra/q9TtV7xl2v5eWplfGbWfbv
fQPtKKT4oYOECcH1NjGCtWik5OwJzynhAZTBaaE8SbrximfMnoLZZ9MybgWfieV53zMFsurlUqp6
W4DYYpLm8PysjOwWD0/Ml36C0btUoXlRafIrpQEydOMdtYmnaBouHmA+S8vPkyWOeMd+IhKTddId
ba19s7ipHGpQnNHIVhEz00R/SFX0Dv/skNLgyfTaRIRENbfUq63ZJ8o0VoBwF6WLGy0qL9L1d1bH
MEVv+qs1ldfepAF+si5aRhYZ8AGXAkiD5NQa/RPi0mPNM2UxMREpKA4OR2oOCi5tVk+b4l8oXFTf
mre25Px0x4CnLSBMZkiRTtscAfFy+qJvOz1gz7/aowkHCkgwB+1RLueLJTCzWxBCEaipUPRwhaJf
sc5oSCUKuF+QI1qBEwroXcU9UW6K2YofXkWX7vwmf4INsu4soMCFTVk8fNRGL69pM65b99GK+z1k
WswJKPyh+WaPuQWfAQnIHR9dZ1Zj+hYlrb5OnTjHo3kDN/ZpDXIX1uVWZtMpYIqqphnwpn5lbXQv
sidfyoA0vIsZ/lfgj/sBkkChlUxSDBPmUHIPlt40PPdG9dETs6jVqVfqTYrx3YXolSX+i/S45XKx
SIVqvqgqPQtUcMYi21IvmGKabKesutgPjbmKtHCXuC6d4A2TDXwxEJCOvY8WlzGMTopzLKdtkLBH
YsVYOxYfUw/PyCXZTYe9NNetkePF1kp4BI+GNpJWd41npltnHywd7oADZ5xdJNIX0XHb91PIq09H
HfkBsOEuN2ouP4QnW9zY8/6M/P+ADKzvj5vBuDpV9lSk9Ta0HoYpegVN/ejYNhgntup6i1wO/rEE
rhmXG02TCNTghx1D/J5/bjI6D7rlH2UlzxKIy6I2serMPzATxiM0t2gFs+o0hO3dl/mBY8cOsOGz
mZmbpite3GVtTGfboAEqGGAEKtltU9uDzs78ef6iIateWzfkuBf9mEoSWcjIl5jlQys31H0BXU6L
/NHDUiLaaZVk/ifdHoA1LfuuTwSEYQlPHOCI/scow0DelTO9zBSo2FabUlNbBV7LEYgiVDQlTOVL
oCgmArNKNHgfWbFIRh4H9PzUbnf1Ayo4dbEPenUdNfc8htY+hFse4wUVb12LiD0+dVO0GqIRnm97
FdF7OEuZffET994nauveARc7s7Oc0P2sYIA55i4M0p9AeOdAwncdnWrv6eqDprN7kMXrvpV7L0fB
aS2ynoxy6KZdjRNLZJklWyS8JWbvXznTtJXNhDxNi4OR9LyVSSvWE0+tpZu72oouTm8ZN/D0O2wD
TKDyJWhf9raZ+T4vmaEa3gBU5UumPzBh1dXxGqLhsV4dSAL7IKoDXBNne5SkTLrukGv/nvz6X/vn
/4P9E8/l/2T/XH0kRfNfzJ9849/Mn77zlxAedjwCdLYtnDmhOUt7//p/cDOJv8i3eZaYB2OmYxMn
/jt4yf4LGJLOQMgzAR66Frm0v7k/YTIJz0Z9dizfQEzmu/4JtvTfwZcMy52je/8Q7tZ9XsPUdYPQ
qj9bTmfz+T/k7HyYmA2IS+0Y01gGHTEo1zn3yLIlcYHxK9krMg5c3eqNE+sIozo4YFF4mzLtlo6B
y0AbanpMI5HoAF6Y3QR/ZkdJw5hSlO6F/S1sV5TYTnDdSzoJPZQOnRi9lTOMJgG3KWYIoREjV/v2
uGh96KFFdlcOj+JJbUMcBQhLFC4M+baqvBvdtAi/MAP2Vm2ws2uDWX1+18GqgZB6Zn5x6SFisN1j
iydYJrPxKHJ2RXDOidKc7MQgHSrdM2151lI3k3vRRJ9WPFFqyKNMc2j3VveE+c+C6jV3XbYS7K1d
IIGm69Qc7JPBiVbx0PcyUh+dlv+WFKXrYjjCPs9LOJuqvbUDBlczVQREvXoVwBKUfHGURiUmLPFM
Zxnn3+RFcxEXAcVh4Ac2l/QKYyPaXtIyE/RD82syBMyFHsdqZd6rFL+6Yz9SXATwopxzY62/8up/
Y+9MliRFuiz9RJQwo2xtHtx8njdIuIcHM6gyw9PXB56VnpL1t7T0vjcIYG4WYcakeu8539HeG8x+
UhW/GpRSTb6px+RoJBVZ7lbAVLOcttpQPRk6Qna9Z3LGA8RBELl2yX5vQ/eieV6zMoZnPekuXQml
ScMI4+R83ZRfoWa2juamu0XvUq6lyRRXxtEh1Y8uReGGsriYEAobbXo1MfZdC+KGVpoZ/2LK0a20
MabsJ1LG/7dp6NzQbX2w23Dn8hm7dCaRtHFcbXqa0KYFwj/swnSVgA4J5jiG2Bk+qjy90kjhYAib
xTtYDcDlpPup43XpZdafGn6EUZbD/TiggB27dOt/iDQ+a7LS17INHp1huoU6sjaDGPtA3B0dnZAI
MSjvaNgpQ4IUrK4BQCvKoqfW6sUhqppLKkmWlLiHSwGnJ8ragzE56a7zGNk7db2rOZirrobtOibG
S54N1sa1lj5NeuXiHtwZ1VraqHUi6gtOHV1bnSEZ2fCoirriNRfyNUV5Qrbjs+2lLzKV2RqFD0HC
nvGcFsXn2MFwKS5mTth7St9H2ZPJzMFD1DXsZFM+lL17P+XiWEYQTEfZn6qQJGU3bylZB7cumGez
uPZA42wM+qSTVw6wcg7O5DPgsKp2q/NItcr03AwzkqmxQDn9vajd2N6UxQzoFqE/09MKLuh+fKVJ
CZ+KHqlovmg5oWUQUMqmDKHsqPInKTlESFe3tPugvNtvai4ANRG6swJZy0Zm6Jk76y5rOpBSusaM
i9K56qpkAxV041eMcp2GRhTuTzQTCFgxbE/faz/7NMWklLZIJgq4CizaOfhxWVsiIOeb8Xawxetf
L9JB5+zJ0SG39s+6NklnQzY104bltX98XM6z2JZAX6UJ+mXoG+PAifm9lVb8TFsjphdvmTP0bQho
kqjcgxbpNP7aZrB0Em386elMU2WL3eRQh0h7RkrBOUk1XhxAPUnm0T6tQOIc58TJcCJ/cVnrLXk7
jik18r93LfuTyryOB5JSf/6eucxf7xx5lmwmJ89XWumWJ1MQUSmtaZ9PnrmvYjMB6T7v0+fF8ifL
oggD5xjSRZ3f9PPO5a9ibKD4k0vqJ0BBvt/5/UnN8nnLH3Vxch/6HZbDirPb6cqHuqVXkBax/djn
2nkc97IH18a036Pvwe1GWG+UTYKJ3oyvYrEnI13dGvPgsG8G+4zua9+qJjkTPfAIo666tGZkHlyj
uF7CuxCJhLRrivgIc6Rg2IW+afqFJvUelTZ1VMqE1MV2Vj57mBSE/Jzw0mHsHomqK7dFV7qrwJs0
ZGWZOFWeqQ5mWD7Vs9wWcjtwG4nkOZHeNouTbRM153ai7kPZQZCrfgqmVwbsTP+0t8kSMLC1atoP
Q9Jcl2l9TE29PMmp/qVqwztouB4P+Vh+2INFic5R0SGqO/EU+wEYUS89oHhzt5I4XeJhwzc1tl9F
1Nb37kw8NMF4WnRfPQ1zz1S08Wkqi9s2GKDYwqmnvJdu8zG6z5Mo2Gm1i1U0cmcSs/7aNUxa0lAJ
YGE8cGuj3US/W0nYghndVZxdux7iDapeVZ+MAnHMWLRqE4RNuqGUyGWM5aoLUYXbg4r2LnrsJWUu
cbjEogoDwWHZFt06mdMqYTHo+WGRLy0LxPU3XUf7n9FEfhqW8MWmITh4K+y5wtRhv7PrmivS8zrj
mCUnd/DnKgP55KepjV00cT4ioTmZcFkEknMzIeTmr53L9ih1cy/BhkQDfaX1kge4LHAgi07Sp0yq
k1uP5E2AYHY1rThK2jAnejbqVP29tuz72fQm+UweATIyj8+wZhn5WPB0X41FDy7WTPGHewElJlDR
y6u2LBNESvCd8iaGAusa9UoWY3zM5pC9ZeGQeIQab95e8vaE5by4bie2Y9yqk8OowCSu4WjMke0U
AZoT/RMOzN+bGM7z2TnRoTt3O5rkc6jm9yoTuwqCFttaT0BrkspPO5xqQvuY3if8npyR/AygfWGX
ZYQ/HfpJrJtZfkVGBwSmpAPwNB/XKZ9vjtG86kiiXZTr75ajHCXThl9YHrpxKk4/R3lJH601xa13
XiwvZGP6hSQBQQz1xdOSvbkslhPhZ3NZm7BmrBsJLH857tTWUF7OiyWgdNknc4/RS1C54S531dNy
LtjGhE5gWTUYN1Au0epXGuDOFg2ePOrxR43o5BToAQLFsKCRuvyO8080zYsG48a2LWjULJvLYvm9
w6Q29s7QYInXq9PPQtP5iX82l7Vl3+S+qTJpjqLpaR0tv+lyui1r6EZd1FoYk5bz7Wfxcw7+nIhA
Lo46F9a+0/SZoJ2Jm7QgMVFMRPItiyUy0dHmcL5lu4/nMIBYffVz2OH3sfu+RiG/06+fn4gxXIGD
mWIc+vvAeaFGstN/OoZIPBnBkye6HBvyFjyQjMvye91J5KeXABlbDszPIVqO2L/2eQQSkbFbUFGb
L+Hlal1yRd3l2C3byyukoMIbptFqzFmU3xdvVfMLLNt14s10DORAR4Z9q7hATrVaLpnlUormQOFl
7WefERqYgE263iFBwFhdZhfs2vFqAHhGj8Cr0rgdzK99/8G8rwzhyXYO+Ru0SeoTjggSa/9e+9c+
rVLhBouxvbKFIGk1Zuaw87KYyi5wtbNPvIK53Dg6ZjrLGrwoUkn86n05hMbiS5kP67KZ2wH3tOWI
yrhwD3WifV+CyyVZ1lGkb8PQ4E7ppGJLmzE8VIbg0HzfZ6/92dO/rFuuZ1FdSuhZzVejW1PrMWoS
YJeL06Va+NebULfdIbkHzThnGBaKTPXVcrUui0DwzF9VCkd72tKbXxKCfcfm3cuR/sc2eE6aqhlI
bXQxnHPfRziWPP/mo64vO/Ou0dBGJrt/hbQum86cor0slkO/7AsIGQoK5R9+bpdZMCEBXe6c36t8
/lvhh1gz0tre+fNDJp+/jDumCM/E8hWGJUDy+zXiVkj+mf9iMBgfHZbV5SXGYX+9d9kMTR2JAdSr
j07KKPoImjTfh/NX6nDcnZa1n8V/2ldoWG1WP38DTYWf5j99xMBcZQtJ+M/yMdnyPmJLMNBb8f4f
b/tP7/3XvjSasJrVFqfj/H9dXtUz75fXY9ZetsqhWbs1aThG1fw2+vlxVBhcPgT8/LXoap5OP/t6
jF+MF3Vtp9MZ3A99ds61Nt9b7nwslreFI3nl1BP5mOXNy85/fcyy+Y/3+KO3dRIL/D9fPqqsFyMy
qS7P//b3x33/bSdhGq4Ev4Zhdel+eX1ZuPP/9/vVbrJXes6JotmS2wSlUYa7hk5aE5Lw/li7ctx2
JAxUh85IqeUDlj7FEWBBsyj203yNQtiUp2F5uEsr4a6D3xw47UM5jw20hFGCWkYJpJJyCIP8tdJh
pwTzIwqPRbATsqdpE843OBP9UB4HxdWoBdWKm0xxQlPz12LZFMudd9lJt97gdkF3OJ6ftt+L5ba9
rMrG4hQSY3OHWRdah9X+zm0J/WK+dSy+Nm++fyyb9vJESIon4YGTRm5YEvzEnQenRsHPFqDz47ss
u5YvtCzCxHDhXmT7xncGeajnwQARn9Upnh+N8CMjIMw8AsN5bKHxYJjlsKwiioMqORQj+d0x975o
HqXg9qpPy1rd5NGp5UScb6BOpr85gDm2rXK4Ec+LZc0grRrPanto5lvvMP/psla5NvVm0rjb+eYc
z7f2tDc5BY35jr1s9zaZZYg/cDI4enmI5+EUSDQUfqZjc5cMXptu6qc1MdE8EQdOh+81IttJ8EQ0
a034VufvCcixOi1rGDcQwE3tJVEOtXxzbmJwAc1ffFm4LV2uIgC9I+dBBZVcvrc+DyhK5vIYPyJt
woEY5ASQMo3rI20XUQHck4gUokaer8ZRC2+VUw675cTxDTItkW1zP11WAwSkc7fvSvnhdJwcUnB1
6lnjelltlxRdat77AhGpNT/U+/lZvqxxjHgu/OwkIFzbtJVCBjN/iZ9FLhJvP9UeRfT/2e/MZ1AT
IkFpavKgpO1Uu0HT7pZP6+YhxbL2swjnMxVy6kubh2K7fFC2PLuWVXfI+eFtMOtW1TnQyJmMnYmD
aA8RnVJnHoMvC7Wcak60sRIscXqqcYCXF7QS2YJo1K9gPjTL2Sb8HDvYso1mmtUINw0H1/pFBv25
WNLll5NvWQAbhyyXF+Efin1qC+dL56Pxf01ouI5KklTth/1w0nWbrNWfbRq8/SElOyuAYXNKEmLv
SzE7cA2FnIuhJ3vjOOY/5xSfRaG6Ex2p7gSAhTr7vPm/9pFIq2HsXuf9VWcW5Y1CZn3dBpW9qkGc
ZDqFog6mA3zD3ZSTNNW42kMn8F7EeuDtItN118Ivi71XoM0CWTMzXKd4W+liujXye6JUvINNpEMm
1YOsJ3FG0v842UFwqGPEgY3lvpGyFl3NTueqnCAQtkZ5lYUHGYgLw+3k0o66dR4MRG0JJGlY+1sE
SQ2pZjhHBdonqrnPAoH5Me3ISETIeZ+gf6EK01irTvdOfUqhcki64FAF010awNZWtQcBtu+uOssN
Dr2aRwu9s8NlO2zI0720HtOPsU7UwfWQrmg9slp/qGnN1Nl1ERjaFkNvsbeJT6Vn7rZHVNMHUhZp
yykH3g3x4mRYaZSCx5fe8q117/WkDMEuWhkawdwmVq4jxJYbKlvqXCVIfZe1NlVfBFV2O0fVwIOj
ZZCbW1jTB2Aj1DnXk5zlbi25AljpjFMReg65XygcncyOr7OMeCCD2fiOFHCs7uhULLs8JHSRDwWK
+qnzaCRh/iZYS0CZhv1PwAJGmULv92GGUJ8e1Toyq7kMEtYbh6bNuvKG3WiF7ZUpZr6ZbAnis82E
MMgYfZwQFwtA+86jkU3KIZLyBLGFkHeO1B4z32r2wkMg1FBIzS1a7XF5tnyz31Jq3bcZPXG6bfUK
X1S+sQZ/awfdb6JrinIk0JzW5UYF1qOD/OMSyDg52M74NOgmzoYEoNwwewBkNAkyMNv3Ehou9iVI
8hWV9THRP9yaIm7R/UaxRsrSpFPh9w/TQBa85baXorZRjVgz39/SqQRnyb1yjWqPEw862GyGBq6s
39U2D8u+yDaTTvombEW1EzwpiH8aVl0TEmnrO+TllOF6UFhFHA3KgYaO3HPI2Sz10dqleTldhWPY
rlyG/jsLtvFRTua4zoeQ9ixKYRIRQDpaDGGvJi350g2SQFuGfXgYirmVKYH45OXFsrSEUhP/sHSA
VmajEV2jIR4Zy3oYSa1SbJqWZkYs1FfjzONNiz5nygQTU3G5adOah70Z8jRvCH00h3wfW01zCBEX
BTjRN1aJ6SUg5pBIKH9Du7lfF7W4CfT87IMthgDXHPRM5sc0VR8S9cm6NKy/iGf/v3v3f+vegWCB
lfp/7t49fg2/6n+mpVjf7/iftp31X44uQBt8E1YI3fpH2879L9dCQabDa1mwLX+37Syafb5rE9eA
6tRYenP/07Yznf+isuPYwtYpxS7xK/8PbTvHdv6FLDRIXbGJcfFM0DJAoRaoyz/adjp49U6VJUL/
pOoObt09qK7mERDmXCiee3F95ApmgIeZ0KyVP42YAXzcY1xeI39iZtwSyThH3UnQkqjukQP/wiVC
AoHuHST1h0jvHn0bORLtqTvpiAeq4Feo5TYkvjrkPcFjKib7KdVcsoF0s76iqfCrQIyuQVhRgDyG
GFWX4SFrNE5GguWtlTw1RLbDy/cyFVi27ai44vmb8KR37hS+ClyUgkxLsttbf4hXmkKh3mLdLOpp
3wuSz4cG5j8JBOE0rSvtE2cbraTU9FZ95dHVoxzsGSZRbcQiYhDYTt4RdTZUKdgsW/JE963RPs9B
UBO9eL5Ysde0+LH23YiHir3qEZFRMoJH2McD0TPhSAMp34mgfleCpJnKvmoXybsZHbEHEfJr9R6Q
eOoIBN+d4kzl57LX+A+YtD9kF5oX3GD62UvE9xYlVfOy7Dcq14Iyj3/es43raeR3ho2FUx5UCN/C
rq9o1Q7nWrNcqAWTsTFdX7spiGe9RR8f3pZKI7iwn64m4GDbKmsG5M0EG4STw3glR2y9bLZloG5H
InH1mFg8c4yQaFGa97raPJVeZ6+cvIto+gUvYVBoN8jt5K4N427taSK4WRaoBrUbaZYPnfWR+wNB
b5PX4PHJXIQ7YYmRNacUa+fs0yuFvo6jnMRagnMix4M1pXW5IfHZQgZoGnBICg9oM6f3mlhtcUWO
rHdVjciwtUGenW7wrlBlVMTPBXITE3B+O1RefB0TfJ0TaC8otbXtutKhbJFff+tjbb24Ka45UKTR
fgzjetN6TvNQVI59Z+jXVKgBFlVPulay0N9Dawoelg2TYa/dl90ttP2V0SfuU5eL1eLCZ/6cnS29
oyrt1snrJFF4jjoM7aS2XoeyHh8Dq3nuGNR/JD2dhmGy7bsOidIJ8PSApl3v14T+tOeRc5oOnPal
XI0TeJDXnTJssI+k1ulM004+vrFH07Vg+dJEcPUe5kZlPuA7G38LRfZHL1t89LDSDOxvb2XPJZ75
JL3YiLxAP99HdFfeybpjjmOUgge1AxRM96Jd3bv+ShQdWQYJ1hzFcb7D49Ct41Q472IKj7JLg4/O
bEhrgNIxNP1T7ZXTIYJquhO1Vb+mE1jkwDVvSCeFpNwDKho0B7jT2IfP+DpwACFb3YqBVLI8tZjL
O6FO/Dev+r25N+jKrRPbE4yx2/HFq42XMdXK29q2qJhVKAtE4CBlruvud/5LM2Rwn1LIgAKizlne
+df1gEstNFx/nw2xgNlhxmsk8fIxchEGJfzTWc3okfyWDgJCVZ/cznzyTRvcaRb+yjVssVVoT7el
oY+XKI14SucD0U9cbGclLe80kDLNjcIfHkqtHx4K0zy0DiCfvi66HZF5wwMZEOjx4tHYLn+BZs7H
qUCbl2nCmuLkeJcyortz7KaHWx2ffnZxLFOGrPE5dl0oCUMhXzA25PtJlBpmTjbHkeA19Bb8r3Ks
m32XvcAwuSGqpr5zpjZ9GmEguWn/7irIeQzpi8e6yK7jog5vlq0h7MliiRjep1wT1JTEI3cgyDL5
GF6Ncaq/5HqIQMBxHgmOam8rx39mrIzmyM0QG5rZXcNco+hrSAEuVkTm+PnFrgaCPICnk96S7ARm
wHQl6WCdA/PRNi2mSLHwdqUXOA/SJgxzzAL1FfmMpBJmAAq6tatJn/Ey2NKCCd0Nxw9Gd9dFe4+0
bxS95XNoa/WDVhg5sFxd35CcIXcereODdK2bUO/i30IYNyLTtc9h1xpEDXjh+KLZhXMCqU4vY97c
lF1kb6pWmceqttHjclZlkZG+2PBfz97kIPrKc/GK4g6DHKcXQeawd5Ckl68gZyyvemXeGJwppKu1
IZs/ncb1ZLrGjezz7tnV4I3psZEfqy5AdefXjOxDLUBN7cymMbjbQeN5G9Ep+7Ya62Ld6VzCqhBE
khMsiv+xCg6uHclnD+3WOkc4cB7i4joopQ9XqM3XUeiFJ/7LyZPnZHIVZeOrGcx0QTuMH3K9bO9E
l6N216MH1dvcqwMw20CKsiszaa5SJbpb7K4al3nSvlSOtoPhRvUXBM/TUBP8bXsFZAoVo+urVEoD
i2+0vApX0Es1RgT5dAxDHXKs61XTreO2d0Y44bZf9s2b+HdKAnv0ZxAAzUXMi2WtL/j/QCONts2A
cHbwzA4dAWu4WcM1nCzijqMAy3LI03couD3pVe1uBDGtq9g05SZB9rvKgVzcZkZ/8NL6D+U7Y+93
La5vG9cHtTUeg25GJyMIdwZEOEb3ts35Iw5WmPtrTnzsYerNco3+mMbhIcr09piXMSLbhAd7T8yq
WXnBlUSPQvJscm2eiGW/zbUmv9O4y87QYWOnuV/GxIDI5qGwz/VpxERUq3M36zHcWH/ogzhZG0lg
HCYrcDeeqPxdmcqjZam30M/38EzIcu/S/uD01Qc34YmgVs2/CUdgBehzXxR99EtnD79saKF2S3I5
OD6EN6nrreX4EHe4p8wOtTyzB/5ZOBJgnJqT5X16Y/I4JcCnxnTdaxHA2Wq4I/gsZEX9YWqxJtZU
3yhXb8g1N261BlyAZXa/rWE8ZmAnVzmeEwTuxLqVNvNvakHMbW3EW36+wnPm8CDNzJ3nDgowMHlg
UZRspC8/w5peE1frM9aCCa0qfHOL0I8w3/qx/2wp89PItUvj6deaHgzr1n4TMtr3hrhrS8o6SdbD
mQKtrBRqlDh2n8K2fk49Z1+78E1UiylNjl+prN2Vk2nrthlenEB+0p3v1j4qWIYantUb2OH1DZZZ
gLbRXTgRuOvs9F4nK7UL3kvAXaviNx1jTuamJS5HIhdrg26tVwbebFgfPSJoJ3PqdReHn2ZKBJGe
O3fSX4Gh+IyT6nWynQ3eGPjUpBD3cU6ObHZSs8Z3coyXstEfAg+BWOv79CC5nvQ/PUSNfnwORmsr
zXQjQ9jJpnYiYusmmLRThYyIswlfK3Ky7naoxVpUOW2FSLvvLO3XLPHSQ/2ICnSTaO5h9MpDyp14
JczhERYkeBNN4uuc03ERA9C6ntYQFHFOZfdz1osZT/lmgiBFFU1tuPoRsQr308XkvhMml2SVHJXp
1KvZQDn0EBpdy71SKZgGW2FRgHnn86yHAifVjQqRG1VRfcX4CQ91ufKigGxaQpzMovc3md3XG2oj
1CFMXESB2ke+d0OiKPppi/pLEZxNxdo87I5xHW7z8BUvQXGd+d2bl6szQJrPAsH4vtbGR53rcdNU
PanrnnXIzemql8TpOIoLEYkirXMCDwoftvEIVchK0mLdwJifnSUQI9qHMc3PuY7PrxB6tR7nEBpy
5Hec6szuBVS0KdSf9dK6TnWvWA2+FW+Vk7xNymLOD5m2qQU5x4g6Jt/Ec1x3z3VuvVGYoMZjOG9h
lV1bbQB0De0YoV9fyuYasTT12cm4X9VtjV7uycv9d08YH4n4zRPgNqgAPlgS9zNYIib3f0Q+ftiu
eWU2GGQIfKogn7W3aU1kGYk5m1iD8mMJ4qDtrw4H+BirK1t+1Tj+1nmZX9lFdHRQQs8e3s+IXEqI
CAB7HfnLQKADvGjk8TViW+NZ1MXyHQEenkcl9sIZDmUUXRgwvxp99xK2DgpK91pI/y7DHoUBf6Y3
DG/YtS8ljU4bvSdDI4wWVfSbCj6gNE5A3EYBcP5617UJccLSvalSFwXMuA0dRAW0I71sU4r6NihS
Lsqq4CSZqI9bFltaf6sZyW0i7XdHBzjG89fVYJCUw1TuurpFygyHurMg64Ec05NNUuW3XRfIfTt5
QGJwIVR5fhO6LbesiGxh4BdaG4XAd6ONFO92iixETdNXK3q8xpT6ahdPRYL5MyA6rIvxtU5uerD6
+KbOTKhBRncrYKChocdK0B5LzUt2dmeodYZ+rxjiS6s6jESNYezdONwYttIPo8LNo5VEgFCItL2B
6hlIo2vm+xigZcV4ozQZLTE/NgS/gQ8OD5g7IkC/jm69inCRkqTesUYkRCwwFfpdgD74M7xPHkRr
PWBhjB/T0noJAh7tYS21jUZuV+eQpswoqz46PqdU4bfDYSKGxVYNXTIbfhU8SOy1I84caEbVBmds
RNhEf6lVot9r2WNMW29lOtLeZBaC1bYDYqQgQ4zcTTDyjxvlxyd7jAC6uSJYqy5x9togIu7d7nPU
xOXWEcWNl47JrpuNdNSjzylH7azxTesmOo5WF26lnt1oWm9ulCNu+l7UaPjmwBkfuaNd+Rskc9NG
cOvHXjO8u5XXHpknHh1MHVA98KTj7HuLk9I8VTmz+KLWcetXFRe5BlzMR9OHDyJhQDzuIM2p15pW
dVOhlWHi/5DmcQdJw/1lWla/Dkvufe8UCO21iOzp0AjmzS4Hf6UsHXlT7N1FY7BjWivWqhL3dMGZ
TFTWs266PC6rDMU+Kg2cHzcw6e7GgBs8hepL3WrdtkgCQZUOJKKOzNdvTgIH56qQo/ZU05/ROj8m
bpXYyQwBMxbUS1/of9CYEl7ZxKDw0zzcGspmYh0ChG9pylUu/UZKx3O38u/tZafluy+pOXnbZX+f
0+hDSfK//255OdHjE7Mxsj7nz6vAnpQxxYh/feTyoh4wIrQH/Wr5yGVXr7oNstdZkMuDNrDC4kzP
u8bShIwJU2VtOce+Kq+TkUJS0X9FOYPZZtRfCUK8xOQ7Av4xteZY1s2NTZqRoOxDSEa3Klr31Ym7
j1ROX14yfikLUUw74rqEWWj1/deUorkpy2gOLDvn0Vr5DTycfG4BQdiAE2h+jVDYUhFtKmlcyjHG
aPd7mkpvl0G/QKJhXCmJfzcusEK0lr72sO+va0GAaw4uHDMEi26k2busTRlsk65X3tps0bW0vY4Q
hheXRdQ0+Q60wZNK0Xp1SJXzCFYP3MhD19uK6apHUms7gH5tfCATcOp0G22tMSf4KRNtN344Op/L
tmSOf5IthuzsrsSxtScXgcSvGupLQDVpxNB0St0MSJXD6Gwy85fMnqLd5CF3U5OBHDZK3idBabmz
QhNvkGV8L8y/11zqfwylQi7iAcSR6Mz0OPZU1M3kIZtJQjXmMs/5bbrU4PSHxgyfaUGe6zTfwEu8
+E71CdfvyYuHA8AKxxyuc3fTp/kVnZitqRUn24Cll0wXy+hLAMnmVagpAoi0ldnqZOJ2ezzQzGc2
GVi4gHODScosT4eNRBOxluYWomOKrvVuYYyNKChdb9v42rsyQp4MXoFw1f9NAMkxJlxyHiI4uPpX
VbDx/OyuNZyzV+CRU3f4kS6yAAMGmwdRBt0XxO3AT6j9McQnQwSLpmqjd4OsCEs1XEtT2M0ib6op
VUOxQb8Vha820X2RmsHBavtrnzgrkngZSGW7qbbP0AddkJupJq9sPcGvhv63VQbPffPGDJKbdCaw
DElLdC7Eh44J9UqLU76mxxlcqOyxbClcltnJYRYlssdxtJkYmsGLoXV7fHXML2g3mje2V4FAypqP
QNDXqpLAIcEhuzWTo6U3xsq25J9UgpLLtJMgWehsNi2YRyoCAtlaN/jlteTGvxoYtTiiPJrFMK4y
2ckjLvztICTYmfZK5cFTKV19Q2fzJlEePQR5M9qF2Ff22xgED1qGoYhH06lMblsHw1VTS28dOZHD
uNFAb9ns84KwiLROdn2ZvwQtib3EkK2zOKLCGsWP0t63uYdICuM0RSqaHwIWhKwgs0DkE35jrisX
F0Ntj0+0v7mPdBUqKfUWUXYQExRPASm7qj/t0js1dqq2SZx8JmUuNhRuqUyO/cbsL0Qbvw9BW52s
mpOzCCuAHfIA8zOCREscHEkWv8fRaq9jm9Ej7aQh5TGWCf8lIZQIukv7mMCU8NyWXnTRv6osxlaV
ffVu/WLY4z4hX6KBir3CkV3uHNPjzhD0x3x6yMzKRP3VagRAQk/RNfQUxB7YEXLXsTUxnzhnPcb/
HN/n5PyF2IWLZrzrQqkdjeaVMIyD1ry0XnyyIoktTB31zL5PCqzCumdc9wgV18jj6zWk1D+VZuFa
DrYYBG5KBdU6Dy4ZGt3VREIMNRTsqt2XmrCnJbeAl14yNBybQmJH1AvX2vUudzTHaXZdH135XRC+
tbL8NNz0aNXa1WC3N0H4TIvwDnTmH4R5ai1FcGf4g78JGYogT31Qtf5iO8kZxt5DaGIWyXqe0el5
UgBhafXlcC3ARf5K1QjTIKbXV1qQZpq0fYtsP9rLyf4IEhcXJLb4de6Uj1GUPuST/BNxozAn9QeI
1VoPmjsy9548z7iCZ+pRwvwgbOoj4KZgGPkf4RuXpkVe63nvYyLfWygK3Kc2tV3gMSmp/XdGme96
mL4eyddom1bmW2UPycGfpsdaGA+ZWtuBjQ9Beyr1/i4T4l1Cm1rXMa76Ht0K/8HpAtH94I9Pbd6I
XTiWp2IeqkIP/tNozV43EaFbgYW2NP7VhsaN7U94i4CvGGOxKydvh8oJgs8UXnj07ai23WUGnnjn
0+QRJoMWwqr5ZhnXLaM3dyzIzO6hWYV3ECvuXZtB2USlGFWMcBRJxOmtXfY9X0W7GaDR1Y4FuM6+
xAZ2ntjyHlTiJutqPDq4J6n4CqrTxluv+/cRLctQxObWY2yozxieXpnwuDO+LuRGfm0Yu2tzZASd
bd2QAc9UDnfzT9zm8tHPyLWH0s9QPtqZTfQJsbuYHTMMc/gK0VsygculAw8SkWTqOvGfzMG49C4b
BTDUakK+4ALnOzpZfiviz652xosdR/7KcbTXLM7eLMyaTK0wI03pcxWiauyf+oLOs5vHN8uF1GSc
+vIPg4+nPAaiRKz3Jml05mjiVrnwj/rRp9qumebaw5NP7Uxbjfrw4rl8KTNgzK7Bt6AixWMynS6m
wbyIHirtMT6rA+DLGcMTXa1Nul37qNU/ggjBWxrdxr3xkXmCm7yvbkOj4bqHHj6WkqvS5AesEirY
83S7BKuml6Fx5Ur69EbqX3P0j11RxLjYKIdoAynJoU3ZaJaih4LsPp4da4x6GLycJ7CU74ODqMAz
noKIAkfX/2GM+9xmD5ityl08ojPpge9ybiFtsUDM0XbiuRILlDugzxhHjvjjAD4w6fvj9K6+JUiA
IN7xPpT8+6Dw251sbR6opvmBApwwGlQroxNcnLZ96jNE6LWuyGH36YBD+wc2cibMDhq9y0QbFsYq
b0eHkivj0priky5WUWfQdJsg4qtyF2UmrcMiTKjQGW+T8Svvk+eRFswqTwPqDPMdUhFaMHS/XAvh
kugjuOadcSUyxqGZwBfPqVKthtJpuI+SGxzwbP1vvs5juXVlS6JfhAj4AqYk6ESR8naCkIX3hYL5
+l7Q6fd0+8SNnigkSrQigW0yV6qxZO5ugqqFLDhx/hHrBmo6a6+t2+NEIywcF12OeZsBN54heORB
LWOgDnF0LbSYfL2JEGE7giMlY2875MJYkXMARhzZfde2kDv8pxmZlDXIj77xbIhU88RnLroSuX/T
mUxJpXUnm/Gptvyzithl5I32zMTW0UsIs3FV7guNEaULAdUsOaElyfSexNM+mWEp0eZ9z8TVECtF
z8qebz0RCQDlixPB4Kcb5uv+IUzeGdsLPkKIGWzgspb50i3TFE4bn6Onb+xC8I+Ls4yAIFK4DXG7
cjup0PxUj7HdbyrJA1CxjrG8Zao8+/0Gl3NEaIQX9D5vcaNatpsK/kFTWLvGVs5WGv4H5c1DRBo0
lZAWRP1MJkA+fY+x/CgIdZCJoHb1ExNYuUsDGW7JbKrOhuwfDZ/+qe+uCDbi33sEUUbEczVcaVVs
Bb1iEdz1JPW12YOAt7aKA4qlnmxJtxmPSgf8kkeVcRkXsKfSKIwfdSIFGYNE/oYNW8GA/M2eXZBC
Co5tqE7laCeB7cFJkGQUrOZuy+F5CpyF7ssOCge6j69ivNez+iQijnl+RYOWxdNB+PWbbbJOiqOD
LEaGWOrLq3UITfRNRmqu0PY+gIeZtkmjM4WP063j1oeSUHpCAggdqbqvUmscbDLWllC5b6N+NCR7
aXQeDPOS5L0+jl2BZ0thhAJM4KRXbgGDIpu8r77zmP+z1yPdAO7UcgQobFbQA7z3qdgWTdGulCoQ
TJf6AnNKKMp93Dm84m2k3gi2TZDjbHyDgGZp9eRXVzDyOnFDQ3sfh8MbBEqxmqS3sUAF76RuvbSF
mHah7KO1Ggmcz5lvGQm8s3i0s43R476bDPgyYMhDHbK+x5HP0gBG4LxTY2wzVIftzDZlY4ac0inZ
UXkKJId161KC5t4eh9LFBGQ7KBQ0Ctf9HGydDkaQot0T1AYTxQ1SF1y86tLPhpXZeijTewHvc2Uy
CVi3ANxWANFa7tlkIxAo1lygMrtXB4bAarQojGEabXzhJWujnR8jjezZoke9OXiI3tzSm4JeHz96
wUUOcAsPMMjaGy8iNi8BgzEuHW+l00PijpEZxNWRCLt9DfxqFeJ/XxtGC8UU0U5tamrNyP126vww
mIwZj15Tyo3puUUwJPoiKqCYdJ5CYd3YYwTwImFK6BkeOKbypYoSokEe+xTyU0z21T5XoXG02h1C
oWYLNpDa9l7UpiAoXZ8uihm9miQfgbU+uJqcTzKbJ2ufCo1YlsjWtyHgj20/cpKp3Xbi/GN8JTR/
65hIvdh3tm0FGTld/LX5IZumy3john2Rz1htbfcwkI3B0bA9UEvfVD3LnnSIT3D360OSwxfK0Ebp
uX6IcgOEgkcZ4hL4IPA/jSR77LQ+Q2NmJduyo0Swl/h1NNCcYGS7Tl0a8rnTnqtWXCRNmG3rOuia
6gikdVzrEQOVBUS/sSdiMdQSiRtm8EtVRXTgJKd3hKrzKddVwPYsD/TiNolGsi1hLYR9NrKk5YOB
6LWq0uyyDJO7sB8oPFCaM55drKsOeGND2ydxtk3ZTq5k29/Sx257Xfc3RsqmlrCBnND2ajcnF51Z
Xjsli4WaPnulefntoCL/KURkSxxF7WifTOfg8bs7ANNrY+I0QyTBVWh6KtBSley4v7dY1Rw1QRVK
AZJvxKq1tVT5DiozqLo0CuZYcIzVLLkhPZPzS3p2SvOCU+htLdyDQoIZOLKPOZuAGktd6s3QtTHv
ip5hm/hA/0M0bV8saXuphyYvZduDyrMyQ5YOTHwG9pGRMN5LLeqOfa1dNVB7YyEevAm9WBjmJISl
8Ejzbc1T2kdVFB9oS46Y4gFERIxDkEYcMH6vkRzN61Qvrqd+vrREkgcsd1a67K6LNmPVgQvXwG7C
2QEXrkBGx3KJjqkV84YYijvLK611E8G3wH4OOi2MWCVq1kPjV7cqlj1tR0zLqayHJGy2s73ICFk6
HvAr43r3Bwztfr3VO/IeQoKRc+1saxKNqsnAINPOiApQfiz2wlkxl6CHQ7yTIPqdtbcmTh+8Zwb6
x1x7HOzpYGE8C4bIcdemz6lH/7IGYCiyy7E843NhFsTGoX/Tab7cGoUQ8oYbpWCZ+xn/ydkaqVy9
gnRkF/wr2+gnZXqs30prO811g7hlxgJe36gJKWEc+QDdCjgfVuV6zJG8M2G5BDjpVHtmGZ8I4hRn
LROwlB1EUFbGaK1/IRYh2U2wcnibhwwqTpiCXpgO0olIELGuSdBvD4teeqA6SNdh82Gfc9WvB5gJ
+GL2oijIiWC5rK0bV8EkM5lkc7o9oq021nWn3t3KJiXbbsrAUs8c22v2k8an0XnNOhUpnmtL9zaF
35+KnReqYGhjfGllR89L/Zv1aufnoHgaytg+oaViKN9YyCnZWZYBPZ2/XhTGRCpyxHYQT7eKwTdx
C5yfQ1K4rBI2QRoVx7E2FB78BkJkU+xt0X1HRsqYK/smSNQjL4AaT7nWxm2SC3Dh6CJQpsb2+5QM
V76jXZhGSqoXliEvUQ+ySu/SJdE4HlJ8ssPDxLMxlXydkjfpSAxr6FA2sW4GsStKYi3KfFORkbmZ
1bD8m9JbaeE8LND/GEZ/DU+b9BlokrZV3GX2KJGcgi5TlUC2XmWfZsyWR3er+xCuA7KJl571Oz51
DkR+A6UljfdU0rqYxT6P0FzDC/xmUfU4K/DldHc2U9tVGPWPwhhPC4N8G06M6wZV6NAUC9Di+ZtL
aCtHTvOIoPwzdEsqWmp/6lvvnvjUGLnztkoHzNrN2fcXyFASw0KI+k3IEBdSuNntvKz7zAB603xS
Aec6+Wh9Yx9RmPqbQmbbRmjhRW6YdyhHAY9mLAp1JL9x+MRiqt0yrOB/I5fYUUgvWVe3uECnwGai
sU5GotM9IclC4LTkxSPHff8i5Ty+7vN0VxeqQ1g9Y4Omn6yJQMEy332xioOOayG8Alq4UszpyomU
+siwFh8uvjCWXUw07TVB1TDKZnD5Ku3sXXt0RcOkw/bvtDgnvUJ1n0i7aKJygAimO8ndZFkw+jtA
9Y6p7Sqii4GOPM669tlGo33R1dWh1f3s1rsEETXG5bGLoG9Xqcu8M7pzrS83T7vrKp1vIhzga+KH
wjEez+O84iNCx9VBcrMGJ1tN7gyHpDkRrqEg5IIA8yzSHskH1VeNK8GsdtWT4+n6s9s5t63lvFdO
RrY1cF87nfQtRzUlbh0GrDsLXzGec4i5tP5sw0rpnNyCA2QG+JwxExhEASszcrzDWD9l3TwefhyM
utO8V51qLooa/E/YX8vakhwYKDGrJdypbjVYfLIOosjZxRKJ5NTV0aZp7FWp5ecQrfvBUNN0ZQii
vyKJ7yFpIWrM+hWDA2bY6bxrYck1HIwJc2qwVRhESSXALSUT+jVABuTxQ0eBPXSXVZKGn3HBim0k
6j51/Z3mhvkuZL8U6Ka26ZtxWFDcu9EJz5jNOGdZvA08lZ6nyb0zqtC6tfPq4A/gGMfIuEvYRe3H
Ja9qkviIHNcAGojNl8X+BZlZEEPMMNBH48FgQujYat5moa6ts3IwLkzLe0trxo5QL/PtRFgw/hF3
RaIEXQuIW8PuYWsXdQmfjGm2ryePxtzFQPnkW4fKfhdzpCldrQimlgkZGTk7OBPd2shtNGtZDiG4
9LsDOhCdQ8krjJcav0Wpbdm9g9zALgTbU4BNTPTrrikyum6ItQCildMYV3BqN0PxHupO9piH+U2S
W+9ODq+iLjSGsapiKk38uL/t4+E2562AopZsYeiYdL8aLDr3U7bySWt6f5O45TYU+EXyynRIy6Aw
qttPNyooTH3R0QcCf5MmZ0p1MVQ1bM4mOnCcopsq4ydyHTj6Wkj7CgK/xqXj/Ew8WZ7tJHmpK87L
BePqRCvLVd6Rqcubem95NhYhYoeshtp6qBZ+5UaQ+Ic2Y361aIZhU67dOs02esUWI5HPodkmGz+T
L53ZhuuQEd6aCvlraGuCCTpwFD7u/MBPGNo1JQVyP8DuEWJbaLxf56GHQIuQJNdbHqxZ+usoSVoe
f8oaQhxrDjZiIVeqRn/Sqe4DAaRXjyBINsuY2K6SOugrCX3Bl8R0uRMzJ8cKnLifVoKDk0qz8GJy
gGQRWfFQmg75W5WNdta0yMCbtXKr405D0hmT92tNb60sviX5SQilxHWFJ2/n+rOzzck2WSNcecwS
SsBhLh/7gdfNtoCP5QJerd4w4zUJc8O3d68rNe+bAJLpBM3XQ4bQOYRMZeEh9qORJ2rHxx9DrL5Y
sn6+Y56CWHPxtf//l5l07/9rqf35w+nH1PXfm6kphdYulojyaKRlQ8gPt/jzN/WvF5c5voc5/r/3
GGY1Gryfn5Mp5lc/V/jHt78P6c9vHA42pnf4fbh/PYo/D/LPPXK+6+bNPy+JsHYFosF1dXTJd/vz
GH/u/c8D+bk3E19ksf+941rLKCF+7rHJ3MUMvTyzPzf+8+3Pl9/npIsRW67iTXrw1WsE6e3CK7rq
gDfFPMjFb2sspJKf78jVW+xn/+cyb15AAL9/kyKyYqr237/8+S5azIC/l3Vgikeo5Pufy//cws9v
/1z5975+r/fXzTjaIuvBZ742XObopCwaBnVDdPX7QBpTYwPxc1v/+LbqeK/iHuXx/Nw4Hh/CJ0bn
gQwRWnOV6dPW6/UrPoVY95cv6WL1i5cvf132++PPd6UUlwL0NaTy/1z157uf6/9893Mjvz/OVKH0
Phh+/u3v/rrs58ecQRYT+OX2/7qtn8v+7SpEJuIw65x4zQRk93vnf57u73MjJSyd13/dzJ8/+reb
/bn7bPYv/K6vd+4Cz+lKyjIDKyzdFz+KMGGNtnz560d9lFik//r1oOP/9Lapv0xcdHKWfq70++Wv
y0hmgk052s769x7+upvf6/51V//2d4ZPNBmqzv88WvSFwEku5p+Lf65g1xhf/zyz3xv4x+//upOf
H//+teYX9X4iZfFfX4Lfm/19HP96Mz9/+Nff/FwWoyDbDML66pPeXqPzRUb4gykoB8nqwyisVl5H
cki2fw4Xg/WoOR1m/lNs1g8/x4VqsedDRKoOtpUJ2A7L9KEAN51pjBRp2VxLW05isDsM403iOtix
/W2PEzKko7N8x7SutWmx3XqD49vZ8ZzP0C9IEPeKe51cnj0xHLtsVPfQ5xk5aow0BZ7q1Qh5FvVC
tK1DddUZ1Ql/Lsqynpq5K6brqVaf2CsJBEBPYKWS3oM9LDNAWK/5NAU6uW6M/PRwVxj6p5+P90bt
Z8ScIoooxgpxUeusJiNMNmZBlRRlp2LJzGoTvcI9U8cEtrfFKVr2MBXA5mEqzoWBFoAlNixzt0QQ
QCnMFr3e2JkMb+qmh/A/CdCqs45HHErlDMnFcmlXR/FEaUJrI4GaDR2Fjul10ZaEHioxduCqoNXn
NQ0qehU6vSvbNAgiNiZtE2pA6pd5DKYWhP7zg2Xnh7KuT6h063XSwfEagMZUU76A/smi5NxOhXIZ
R2ykgKRGAR17RQoOSPz+kqkEPUbKGFDTq45cdwPnJFuAUNrJdmh47Rxp7UMvju/B3eLCxBqnhaQf
1TTmnTddESnz3QleGE/5L+zUWY8qH9NfBmwn53bKVL8w6nrcsTu7NJUeI3pK6Vva+KlR32lIAanr
VAQjKVy7EHq7Vsu9NFl/a623S2yXV9pmnF53g72hNn6klhy3XaNXcPK7T5FcFxFLe3SBXNdllLyz
tGm6NRe8Qz9oVOb5vIZO89opwgdY3xd7wIEZQgS4+N5skOcu862HRmNj2jzxCF3jPvNuxsRv917H
gx5nNJ8RVgBM/fyjAVaBDYaOZViQDzydtQGfJWnS2cfatwxBX7fjaXkHmakrT3k8f7HCpkzuWA80
9is85fBcmf1HU5jj2uTjt0YGqFbjhFQujok9sHUy+0LcNawphqDFGwKEaQxy5FuWnWm7OSPIwZUE
yzKQZYdjyqcwyRDzwzZDs6ZQDxo8YO7LRUkWlHJW4ADUdNH2Djo6bVtEXXgzGXI1N947mDd7FenR
26S0LaEnC+iausywTswT4mMMYdrx4084Sjn6wJi59jg/+w15Rq69N7Qv4cMxNRMrOViGXiy405tZ
kj5oTTlZTMRAGB7+NP+y96i+K43JK2l8q0bLPrKGSKu5oTBm8AgY13uMlwraSTFUtzmxA8CWmIVo
1eW8xBkOksyAxDCuIiBem4Lta6+/OY1N2UNI3KZv77qseUBMn699JpWuX78YUp3ZoRH3YcktHLvH
Sg8tkFYpk3HMnQxpFP0GWWMrPyJ2R06sO1IR7x17CeFrjFuXYBQATY2NbS3P6ZG6otEDCN8XlmcQ
02T0e8NCcJnn0xNstbcwalq2xtVnOj/PZgaoDHWonuDx7cwHr4kfFO6DY5lIYzscfWOru8p/k9h5
A8ZVRLuC6KwoyN3Q/C5z9NS6+5IOzhld5pPKQYeb/FlhDCdLR38nZzvdKCQtsu4uobQBhiyBqcex
S6ZtGe+nd5cskzC/z8r+1ehL9kJyuoaqB88Sz6DLJBGTBMdum0VYAy3DKHsGrO0QRLwnMKX3qOPS
N2C36H9qhDDYLA71iAULmxapsPSIsU7NLvD7dLib621bwCZHjSI3Q+in+ILFA8iBwCp7DgQaE4c8
fyYMOQ8Mn0i6rmUc0XXFUw14a+2QnJ6PWRJE2TAHbqszkAG2r6Oy33Ra/uim5o0al+H0k3LZ+jYJ
ORodgojE/Ky07LNIzI+usZhytKjcdSz2vShwzPSUawRIrRMDIY23RA3GU/RsoFIYC3SdYOLv9LQ5
Nx225HK6BAL4ZXUMrEwA9zjCt36H9U6XRISMmrsAUesr9lYAhcjHsERE3xqNB2jVMf+RMnPBcjeE
RjjSjYhLO0AbuSJXFvNQXsHOZrBliQPRVW9dQjLmaF/HXl4Etp7vY0OQHBZKGfRQObeuN1xINuuR
S7Brw1l301spuvZBZYGrsbtB3DehbyjHILS0D69hwReqcWeR9WNPAxolwmzZet/D4doJWZD4bJs7
Zx5OWVw+lKO+tY0cIXqMPGRq8pcE+36lVc++XkEqWkext3Lq5hYN8H3h5I/TTFIzQQb3RMR+VKP7
ZFboahgNw/vautF4mr1AAGJeGx1SVsN1T1WNjKbCeM1wTQSuDXMvRKGSuHA9NdwlKNVe2Nq/Ejl/
79b95eiSjKAPCFzzfWfnL9nIeyKV3dbsqQ0sdRnPiIgmfG56y1AL5ud1orWB1fL5JPbFyYEbIORT
Obu+ZHCR2FeEtUfO6yTH16hjJyhyJKEegTNAEV+6IvsYRPJgNeMLcU9fKUtaFVm7WSWH3i7u2a+y
kdOr2xpXaZ9obMczjP68HiTqIUip5kRtMoOYuALDq+1Hb53XHaIeWw7TTbC8RCYPUnx1djcTdcHi
vJdIGEqb9ZOO3EIjf6kpiYoPF4+QLG8y4nlWBsKIDaao3ej6h5eiI06iYa1ZjazpMalBZJjsCpA3
52bNJKqxp18OEbTbwtwvOuqmDssVGTFH6XzoBcYjfXjueVAHvX4iZqdZ6VP+6EM54Mh3l7Rhvep7
wUsfnQ0CXCvH3Ml02I9VuO32HSPkjpeFgwRSiQTL1WpgTfgaTywGe1GfE29RL0hiarrJDUb/kvC4
u7wHks5SCJMKn14STb/yfLyossFZExTxhCrk0vTlde/la9EPN7WMXh1wIOwhGEOlQ/4ifB/9AWbP
dTcz1LJsZsMz742M0FAoB5QNrUHAqhw33gKBxF5o99N8AOYQVsUZbwBqG8xAeGb4uPRPrmQsB0AS
en1UXeXgkFe4fHg1bfScVhHdE5tG7hzGlULmA9Lr/iFhEL9vY7YqCHoErgU8BujOy0gdkW7FKzSM
r9hgAg65ZHIA/hCdOlmtf5IA++E2oKXPEzxfrNYtUr7Y3D8VGepUkjeJWpsBvCuLF1nwMgqBg6BA
ZRX0poDdioedOQub1eIOPTUJLxliJjTUK6drk1upNjJ05T0nOCrJG/9TH/v+EibIGhKMs/eIUNXs
iW7O71/R/K6mSUuwy/avbedvI+Wx1UgmfotkjuCxTctWhCDkJkA2z4eHIqxBE9hErM/Y9SFILbJ9
MSvvAEDtCZYFwCGkOapGB05tPA18PCvFyTAh0qLaqWi4Gv2Ut0uT3BocfoKu57MWhhlrwuaS+LZv
8n8ZjxusyzPrIey8M4KTd2NElTK3HaU3JqEQPAfr3lMfNUeXYjFiyEa065kSZJW2zslMskdq7UfP
teq1ExHhNpvjB1Mpli0eIXiez6nGnYLM698igvNS4d5oEANXldsg3SbUqR7Wbsvs1lEF2yaXVEII
cWLtknuRRsk3WVe2PDqVAVLDAeFpjMODUw0bw3RGCiuY04mgD3b7a2yoLHu17NpiNs7O9Z2RWLlj
zXbVEMZGQQuIH12uBeY3MLzyAQXRO51ys3ayBtmrwcZf8KbRvs3QfEuq7BC6bAeTGECLfS5q3V77
MWLivKAQnZ0IwV3mrX1MOensnNrevwf09cVqx/Lty2QMN0jegwmn9Aqr0Uaq6DpVto2IpHkZ2/Si
L+fb2WI4o+rXxtZQq/qIxqBZPdQ2ktGxDh+8AQFto0fUnZjy0cpiAPfQcuggBBCnsF6Z98qdAPw5
b2lfkBgF24XQKnNrW9O9qWNeSvkExrzCBOZGi+Tsy0FQEuRSrOgRY3BWiUuOyXjB3ucB0Li+Koqh
2RRL/rw92OdoLE4TVualSTIpx7pTlzlPGowB8Ch8UcQFdUcy6Vx9ZA1AfJ1d2VuCwDBOaIirwbTj
A50evcW7O4DlyTIObJp1tOLuRcXWO8i4aRua6g40OrRu4gCnKM/XSUtFCPk9xdI1+RsKk4hPSEZB
RZJGgqSvyqxvi3UFRNf+i6X2z3FzlTSOuYZ0dZOgrl/FjQgyn929BjNkJRzzzfG8r4T9ElbB6mCZ
A2RO02fzYNw2jo90yvARFVtY5zJgelxhkySODBBg7UcvYzEOKcVAFCkM5VEHpPXa8JHwIO54To3m
QIjTUUOg2FSI/rq8fkjz8hTr7oVqGyKnl9guSXAS5uFm5eaL5S8NVlU3nxkFPNf254QkqS7mNGBh
hU+s629EObyIbvhICknQO3HhpvGKvtMJakJCCeFuSJhosfXNAwsB3jy1fUcqzE3PMhSydnFSOJY0
dpSEGfkvqYP+BP3TfShve5swGp/WfVW2HmAuEQYslU45ucy2weYzi+TGhU8TtLq4quk6FGCJIGYr
4NvDg6m0B90n8jSKp1scbrCnR3FThD6L8DQ80Go9e/4tlEOQtWYB2pk98lrCJfYNCswFZBSQsR1M
g3OBbGxFeN1Oihj9EK7n/KHBAQoyLdzznly3dWxtxhQ0LHI7/tRMSBo0XSbPF8BkELl3+PwiMFN+
j/e0FJuh0Z+1PL/w2t7cheO0q8ZwW6kc00tDpG+k5EfckCHpWAfqCzzhFBgkSzhUlXRfw5WeHaik
nYO2KE9U4qOQUaTAde6Gel/D9+E/l42FBs9LPycRP8cy3kwThmRNEWaRkqd1ENNTZSf5JiQQFwzJ
qlRlsepwtbgpqz27f85KNuwh286AUGokZm6LFsYn+rAlbMMXe/4sXcRXbvYwjkvESYWgtR4oOZQr
11DEoUXHRHf7wr+wq886FITwxvVZRvHWyhwo4tN4rDPzHRAE0SQpOcUMwRmGfCTD9JChYttqle+D
7l5OIpqgNySvBm9mdy6nrQ9mfJqSCK2nhG2cRaxCq5B813Bj56peAWxjMQBiPkiSzyrML3WBpokW
zKGtd2pyKrt9PAL39qizV21lfg4Wpo78Af56uUP49ipQs4h5ZH7iQ/Cx6s+KHdBWVPkndLM3Kuph
25jxeY4QqjZ8WXfL/l6fr9rY34vrkbMpH8UzTuW3xAxhWKlvkCznEHg60Y/dyRDtplDi0TfG49Rq
KDkauvjKaq9Ua6MrY/sn2F5lvrnTllF4XE+XuaNLuLBlv00QMLosm1d1PTzyGUUNYtSIXAYiV9to
2nE94rT6KMhIzoJL9oAHVQsStn+Ptol2ZGjCGxl/+uNT41lP6GfuRdFTbUJdcdBZrLswTFaIOlAk
oaUUdAsUvHw20exWza5p3a31orsm/g/rcSx6jRe0va148VblYN1oOVxaaVvPCu6HEQ0qgNuERDL3
o0ssBPfR7AJapkAnULijFAZUjGDEo4fFpIi/qydcSVa4HhWRQnF0U39x4A0jxHyNdQl97ia36dTc
1kS3MzRICPRn+LrmajKrs5MP9yM6he0UJ9cpQW4AxYi3Yidrs4YNaAIvB2ze42TdGW9Iqd8EzuVO
542ZOY8idu9Mtwzw559iH8q2xIJCCH3X8mmJsE57476z9OdeOu+aQBLC8zpgqtrixmUYk3L+F3Ni
rXRTHZr+nDXuqeMA4NuwzlppvIRL8+pp0eXcotWA3JaZLqlwqvuom3HRCjzmfYOWIUauNQDU0XWC
PYuQdwtVTF9W8Lh03FQOG+QqlO+lrW7quAdSmDr0NP0dqOEjIgsifDRMLPCR1x4bSx6YBsy1SL8o
AAyWMqYkc676iIt4nzrZRYu3WM+cz9hrmVO1bQ341Yi2Y7Izp/qcudm4bpv8UKsRP4leb5rKecuM
Dno3m1jfSQBT479NpfUeh+VNmzgbHsKxJysaGkI3D5elBv0mc5FuJOAvBus2lBrujPB7LrV7c/Gs
4di517JXhcbBmU3C7PWamstE21nUgSWND9HLg+kndxBxokNVZp8yXF7sOH+dDPWUlVhVSguncVfx
nJPhPGXDqUqTOywUb5QQb/oicxYVrLh6eu1rgo08fcn1LfxsHc+VvZ5Ngby5/5lUjruRQ2ZgTYxm
9cS8QLXONCF+9bEELTvVyyKPjqigbwtvsFdCBxYfDZd6Q5yZT6ADh3CgKDtZVUgMBhNVDfy9IXlO
8tZefzdO/eFY+XtY1yEFfHVTaM0KCRsHFxd3DOkIWxfAHUDyENury0Qvz4z6aOUkm7MFKQUakhL1
yzRgYYqN8ClNUcU6PeSXeRDHZCZ2Ta8R02tVtHObcljrazmPhHWJJNvOkTiS3PTm2s0r0vErVYTe
JuF9yifkCbcDKd994JfViRDHaGe26ZqMr2gjtHJNhMpZC8uLMlfzrnGsDVRli/MPhBby4z2TTxcq
SrV3FArzRU89eljslidVW/7tKBjegGmiK6ei411cnqz8EYIMqRzVdRvL51ihfV3egvPUmKuS8mgb
ubxRmOWfsfvtmIg/h0KemdxehYAt6RLMgaOTAXS2PuZ2cSdj86UYXZtGL6asHeqd58+b2JacGMvk
DvUC52F9yW3VrXpPN3Ynp+KZyPMPut/7wZPyIPCDkFwTBhAEnp36sq3DF8qD/hDHlCghg/pLzbOJ
E8F+j9geomph7sk3ZqyXThYlQxNdFpN2WYlaO9NrPo0Fs925F4Q2JmWA0mKgp0eIg6GGybidZ6AG
ycLUWBBwAzCstA/63tXUq3s7Cb39OGvnmq78EBUZQ0yi5VQy0DQSm2VNnbauU0T3NSi9qSsMwlvR
MjdA0dlECBo1L9Z3RWjspslvDo7mIceffG+NA6y41aYOTQ1kDlKk+fHPZWT7pXwuWd8EgK9hfJe1
yblKOrTxRbXLYy+IyvHZs5MTi59+6wo8VQ05bpUoiL/0xKvLHNnAQL0SVq/teT7b2aBQ7UFitoVR
rGltHue87XaKCr0dOIeplgFkIu/gAr/1EgRU4nL2mbXhYBvK34nwW4gJ2EvOaqhhbjx3DdkEODaR
vuYvWj9JLEyU9u5gfOEG5kNDhV2E4buV2mBziG4KoCrZPhb5WF+45S6HJQ/w7LCUbLGGaNPbi1B8
xL6J+cVepRMH4bAPD9acXOo2Eyvpm09+du6RIuARPjXL3SXLBsZyQW0O8evge4+eDRHDIz4B/81a
TenlrLu3RX1Vp2AYUNaQoIjDHSPToa1tRpriCg/jqhVEeI8O4aURJC8nv0mX1YGvFYwNx/Zo69GA
C8LiE0Hm36bX5UWv0D02EWDDakKyhtCNj7V1KJX95esO3Rv8FHTiTRYzCXXDfmWIuuOdZZFYNGG8
AyF11abqmbhKyiFYn7vQKr6HZO5OMpO7iPG27tApW5HPCXYCwoKrauPH+nMyiZMffaOCSo96u3gR
aDjrxCs5PKZ3xfAYWthSlEePFkfIYyus36RZoBImm8bzU3pngSwPhswuTXTjKfM5WmcSSF3GiAUa
lLMzkuMP49JV9pke+97Vi6eu8PKN1mIwIMPv2YlI4S48IpwXKVyKIpN/IsHpQt/bTA4ZUqHTZOyJ
8XfO2ZVgaa7BDBM9fB6dLNuhDOJa5tFiF7bVPfdtxpBYDIwqQ8VyRUVcq1sYb3Kkh9MsCEslOd+Z
64JKntW9QXA8+64GZzGkn5XFwMqpP7O0uW79ctjn0+IuyvGMmPZBFpI4n4jFVDczfBIie+sZ8nG2
qTTMpkzM8io+RKlaCmjzxXHxvzKtjHb8dXutF2iWBhN527J6Cl8bJiwYlzRqV3mJcQDTIIbKKIem
RzFyE4J5ATLHsLPXNX+nzkpbEDRFX2/80mmp+Vl7uGrwDn3DxC+Z+4F9GW8Y34oyGBxtgHiOZLo2
628a4nOJ1O341wwVscLpKXLgKvTMbcYcOfLAWJNaqj6kaokj54wQNzbYgT7RT5K1O45SDmLCFHhs
klP5P+ydx3LjWhZlf6Wjx40KmAtcYNAT0TuJlM3MCUIuAVx4b76+F5hVoax81a+i5x0vgo+UxCQJ
Atecs/faQr/zCmFthN6W627Md1OpMGgQOhTOuYVTwOQQBKI+9NTbYxdLg4qHZyfDB6o3T3TN+P6z
CdgcFVk/qtU+ySmrs28lhwJ9YWV160y3qkVfZtGxkfRPS/K2gQ0M2qHiLIYBBiywQe7JBuIbabCr
zJ7Xn3ljHyYCo2JG0iTKnzNnsrZ4zhRDWD7uRT33hCpdu2mNFN+WjCvWtWSK5y1lNRFyWpDMYR7o
N6YNFxrbLMd+ThNsY9LI/IUrFpkJJcLuC3yzXKJ14c6X5F0y8BLxyCVsJZW9EEJYqOjKI/7al8bh
2PpG40DZi9HQcNkv0+G5cvjEpc1LmjEGsyFwGNZoyThu92J7NjEEGL5dipKHIL/olFA4o2h0862s
wriG8ggSYeXz2kYxrq2SIdSYV1mSXs/KcVGCq6DbCjbuN7qWaiuzFdmGZrEV2tnaQ4YZhmR4t+Ur
iXfNfWr6q06NL+AYjkUnO6gJKkdPibWCYFJs8AAEIMfyR9pPkYLRtu3grYAju5Ruuw/ooVI49Eyv
AmBB2dwpPswm4RCN6tzNTl3Xd5+TsHO3+JTIQy8LYtXQoC7Nsty22aHKOJNtH9cUFxJkluIkxobh
ZsjMnTRxdrKssDnnRGF8DIH9qps/u2H6aLPy4hVqZdvleaodfV9HGMtr/xXtHs8WpoOh+9GHLLUc
CobMhBWPo/XdbU+P2cE/pcJuVYfad68iNrU1Kn3BeIekQGjkCU3uexgT+xjS9gJFy0qHfY64GVmx
sq/dmDljZTqM8ZJpe6csf9w7WHFuIrY+ImtZzAZwxLVC2yRF9NBoib6u3LMpNBaG+vjcDQCqap2q
MFFvTUdHxOnx3QUZGX69B15nSCbefXAK6+Z74tAis36aXXR22e2zCWZW7LrhRZhsB1r8ajehp7Fm
31a5Hd4FOa6E3KJtMEcw1+h58+478Ag03f4JzC5ZWe1H71LQLxQl+C7QHhuKArmZeAT6Zg7FD+up
g0rMLNekxNf3rxpb9yqUI+SwSOxSpS6Q/IHQ2NBtSOHJb3KP+rXRseeDGkfxv8g+dat/azqdFYvT
bw3Gng05KbA+kzcc5T7PxVyiueyMTVnd84kUZxW+oqqwk01ogfGcymWsqW2qwxaqfOsMl1ftc3TJ
C0DlAQeZFDXvwHmULYwSr03Y9P1tgTVLVAhZBtBZYfs6jvkdM6xiFWzdYCqJYKJm6ECK9ajy+oiz
jKq/p4qzPhUfqkYL0oTqwdRJfQpLSq9hbkPoKymcYKBr7zJnEaXaO7X2/gdptHRfkbFr4rarabNN
Q/YuJXxQKdgaVfVtOTtzlKFPmwCq3V0039hU31LNk/vrj/CpvHc2lYcidvi0tfsIuGAgd8yFeYAE
ggIReXKaB1mw6sZlUTIO+4XxqNpIcR7oL3UR9kvDNAlotraug2dMTN5LEIVAZSpq2nmd9qvKZyMD
9p210E015OWuHOrHThbTxsSAtOqAKQ1E3NM7pjsHC6TccPHgInaxKDWky+MxGGjIaIyxDip7dl5x
vrKqur3tCvc+yTig2YRftTCq28Zrips4AknJ8xHAaw3tjbJXd5U/UuSnzIij8K1vDZikkra8ao1n
yykl6o4fRZn5RERhsM5Bl1XyLqUjtsTCjpwY5bxfaOuOFquRaPUyB1qmMG35Toc1HIZ+1Q7rNC2B
h/m3QMlOgcNehW0ZOtgCXqwWU48x0EN7RcEiZ/hkyAXGJueIyupStjFlGAcSx0j/UzAvBUnDTgBv
pt+dlY9rPLKtbtkAs19rCfi30nB/SrvDe9g8Dw1KM0FMzkKOKGzrkfHZmj4Egc6VBZ1V/ZQOJ+iU
Ju/lAElDl3MkMzxrwqeCQ28VT1WMmKLh5DLrxyGuD16Fwgef5gqd+ZMRwzWQnngXXYVP3jJAy3mm
tfBNeTThWyf0X1Zd4Ow8JD/7Qg1PxoSFLyg0uu05B0CKD7gBmzbUFjhFkvXgu2pJbMgjhAj6phIn
PzJy5HTjXWfRPbCF/z08o0BhVFn4ZIG1ZrPUuuoEeCzZIMvYjZ1/V9Q0iCW1iNgYkOpI/k1sUC9p
Zn9W03AS4A1YpS5DPzxgSCaSzXE0BEH1Ohb4tOJ5dUYf5c5RIZbuuMaw2Vnb0m52BsSkNh0etHEy
Ti1aILOwmQaiLVwKcpM969OMLXDGsCK0nFTEdoqZDDhuZrlIS0RPlRseGnpp1NxeTdE0R/SfjPbu
uNaaxlvWcJQ9EXK2RJckh8sXMNbn1aYWxs7pEqZyAMmrxCh+JE6EtW7ArmRqn4HdvsYifmsgKnP2
m5u+5HsRpHLig4rXzlSDq6UIqVS60jRFB83Cz2fmIEEELjYqDHRsbQ5zh2YZ4RMj7F416onv/16+
Vfgll+T78XouRf/a0/Edsq2yg8+hHu5rU34WSfNCrt0DXQgopEoLOOgNfWfcZZDi2XIYs3qHPqqG
59oR4I300HNv2nQq2fLrdJ2lbx2K0ngz/B7MUoZObO5mZU2A8CVxgYVlBRGozqGr9qM1biRXUIZ6
L2Xg9h3tG+T8n5WJExuW9bDJATX3Pu756jOT9YtXBFSj5xQFsTZ8Zk7GdHJavG0qutMAUALvbE/z
ZNW6EZI6XRTrgIVqWchkZc82FwafD2l+0tB0V+HknQYkacvMEO/EPV4wC4d7GEL7wZ6uhvJTASCM
hXt6dAAFxlmZbprR1lfI5mxWFxAbM2dj9ENwrJuiXAd1eY8PbKXbOZd/LPYVm9KgKTWM8qAHUq9s
GOExkqnPEOIapoVmZ2UanxuconCo4rC8ZRPmBCtt7LFAhN6BygaJu9k8D8KNH2T2GBbV2Wqt5QDU
gbcRLXt8tEuXavmioubnAMy9KWmXL6IRhp604qNyygvhYnMuZUHHaqCJMaSKYlWyKRsNQElx10y6
AbW5W+OaAK8Wsygr6m1OjifelYDQe8g7DRk9bjidIvjVCz8ss5VekDXpqh05RSjcURwZABhX8Gte
IjaLyYDfpatZAjQBHDgW/QAgPgIaeiWZrEihtGipjear05R3Qm+2qZeMq8ZgvZs0uENYV2uLLMlh
bffnJrDeCnEILEbNIeol7bCfHhqHXNgQKzvvU47NK8UvUbrPdFA2QxbQK4kPFpvSMGAZMQTmnVTD
XdgjqSYm3myNXREk6dqgPOCkznkwMcNRnqo2Ranv4cqANqvMl3qAd1NSMLVTMCsNEble5txmk/Xg
W+peMKasXdluYkIfvcLY+8zkwlWLNqdB5oBMUopqJBY4hUXCLEmERUbJozlBlSYQMxg8Y71Jd1EO
qroz1rJpWJVQbPTIy7optOQohurDV91HXNOrUBNJJPdJ2bZcNCNWmPwbuvuPaLA/2y5f+ZDOLRIE
Nro20C8bARmW7Nqd8I2SLA17DGQUz7Q7K58eQ1s+KzlsddPaYcosl1pjHqNem/GyaHRaJkS7xmt7
/ImWelXqBRNGXS06T6ztkhlW79+QrJ+T+E1YM+Ag3lHUvWAJI7GhyV8m31tWoA+wOhlPXl6hRvK+
E7iBbSEKjxqYhBuEdi3C2eFop+4DXisK3Kn7pFfdsfXzuyvK//+nHvy31APbFeQE/N9TD15e6zDK
gibP/i364NfT/hl9YBjOPzzDslnaudfMcgLB/5VYbop/SIvwA5IPCET4V1i59w9dN4UrDRc6MrdE
nP8rrNz+hy0Q2tFwNqHWGry7/4fUA4NA9N+iyoVre45reAaiHIPukSF4od+jyqec2Eitbp1LTOMD
UHo87uoGKkQATzdoUyLVLDbLlJqZJYyYHVB+yHQ9x9WIvpy9NShd+N0qafUTPaifvx3J86/E9P9B
Y+2ck51Y/+//aVp/fXeeZ3gSy7pwOEDmv7+7wB5EIsNGXBwjB1SZixPdVmr3rmbj3zcuufDvbYMA
2ixXyFNzylQSzMK2DWpc/KkbEa1ENcqf8Fe5tprVlx7aKoqGcNnCu9aPWGDAqZlg91m5//Zf3v58
8L5y4K8HFxWUTjyF6xAub88H//31ntOFD2v8rypoYpyFhrhM3lB8r6Zc3ZbQhxexnNe3kzCXuPy9
c6jfII7/PgZ6c24M85DSCydcR0SsHGHn4oq+pQu6AHq2atx5NCgqxjvwjkQaIaIzy2rXdfU97ZT6
4JOekvvz7FTo8phqyeW/fKb5kP/7Z5ImKnbd9Vw+m/HnZzKtCOm1SqwLJ3q2qWpdLrpKBkCEMeKZ
bPhkaNhIzHpjXcSuu/WJVdjbRjjC0vL7DdEvT+4wlgeZWmuikQxKjiB4o5bFUizunaRC7cq0CQC/
Wf39W58vmr++da4dwRXFVWX9cTZlBXCmoPDMC3PkAs+fuh+NTZ+WAOsJm1vIoAsPqCfomY3xqWuT
4QfayMbt1yhkOkpDhrdC9YvlM5iGNetGVKlxH20A2i9KPsJBU+ZJ6wBgjBL0illl4Z2rWSv2ofoB
0Fe9lGw7FpSYPCxUMllzbhC5I0KYpnCKOSVr0Kmp6a3KaCIbB0LzunRwzmt9kW+ldWcHOaB2kbOn
9ScCRDBRlD47uVbzjF05BrdR6Hin602M36xz0o3thEQ7xPppHMjtsiOtWRt0f4WvAzYO8vGHh8UH
7FD00ml5e1KQElYMFcOmRoFNk9MA76o33d31Xh9351g1GCEtrb63THq/eukjqvU27mwG7GeSsxM/
OpNAujDExkozRIPkpCp3Q61Xy14rPkY80bs0qr+ZGbP0NLjiEhow2NO62v79923+p1PVobxtO6Zt
6JbQ//3yc3vXagcZmhfNbI+dhDCQuFW18YnzjVsiYl1p3vaWQLc51k8he8dVnIJ8zeFGUC72jROg
l02LvMNgeXKEp3TpAQLNOHHLG2kxoQqjP+m9/Je3Pb+tP68wtpqeI12GZP7/728bKDALLbsyLpON
QVZ3wvsgdu4sCXvSdFJ3XQKp5ItnBeRKNzsJMv+Qtz3U3qvu6VRG9einG+TVtnepf9apR+0jTFdW
mU0I+Nto8/dv1/gPR9kyXMuVjg6gw/1zjO4o7cZQPw2UPm551kfkxGP8g3SRY9jmLYqYjH1d5u7d
TBwNMmqORqCeSMxodn//Rizx1+NmGZ4uiXHk3djXy/+30RZsQsPUxLdEY/ahjA1xrF6SUDl4uS0K
11r7nHbf4zwTD9EUnwJz8BYN3K+766Ec6waeWJ/cVlkjltOIJmih6crcUe8obqrawNOgtCNfTo9V
N9t2Qyp3ZtTdd7HIb7Ny3Pe+gXrTx1NeyRLFq5aNpF4m31TMlv7vP6r5H04Ry0L6atmGtK2/jGSU
KHOv1H39wvL6XbQ92e6ztG2qLLlMlA27J/7p5O5F00q1Kvwh+aEc62SMnbPCAjKtC4UXekTOuQul
iQY9RUsxacNmwiSyLDX0vH//hp2/TuRSsrhgzuA/JHLzd/fbd2MUUHY1qzMvVd24SxPs8IZBejPJ
9r0YG3nn2rAcAEwCHpexvaLNlB9SOHJIPUxyweyzEZI2KfLh3XY792hA/VrC8PwhdLRRTMAkD7lW
vMPYTA4E6hPT6aydK5AVB+5WD60K/z/6wIxX2La1hWoAW0BKdWRd0VeCjCjTI0mH6ZH6vIXJ5CDN
4Z4Kg3ts4s5buaoyttqAADOm7TG53S1JEXR3O/dODeCaSF47kyFi/9RUu8iiwrhordxbqg1olhgP
hhdYT+mgVUBlcrGnzkrHe46Mw4S3T0PAnPOHMueeyt8fdzGPFX+MJRCfJIdB2BZ0qD+GQJXgg3NH
z7h4XjEbrKbufkR8cZhkVW0dzRnuNa/rqfHkyXEcJ/op/bijxuTRRkgr6rr0kNta7OHjb0Sm3bYt
TAZbwHNVetDtVIn0183HQxE8tV2NDs711mz3iqVDHQJMF2vDbBQPQUb6eadAwWqZ8+i6tH7w4U1W
a57oPIGYGP3+ZMYChHC8Ldw8eUDrb+GjF+sUSdt6YB686ZUsVqkd0+bLyRb4+yNlsNj+y5FCpE6Y
mOB42fofR0obzJa4IWFchiJ7ESXYMRBa32KsBYe6NMQS3SLbxb6CWRSl6cGmBR62VHoBqRSH0U/I
ByjGU2bJcfn378z5c9ni0Dqi78pC0rB1ctD+eGcQD02lwz+/9IWVH1Qf12fPtjP4PU9+qbnHSsIp
JcnlBl5ZhacjyTZ+iXzddSguXk/fwooRiYz4JhtTs06Vizkhajv9OPreaW6MLgLfSSgoU7xlIxqt
oXJQVW6B42fWNkAWet9bL73DvKj1lHbA2IttLJtXLQN1avg3GYK5TZrY5SoXmAQGdtBjOXlobed0
Y0QPdj2f/JaTQZUH75HCMBj8EJBU5IVrQ+YVjovYptQw+/ZSUi57kAYUUcfbOH5VhCkco3ZFbU0s
WXvQXMjN5xg9/rpzLWhxRZGuvaAnGsCbJQqBydYbhMLKivJgKbMo+W/jrye8P04Xtks6F5TFqGYK
6bh/DGiTG3uyjMbgosU9jiENCA5qbUocWUhBXzvS8PqI/KFZywlGc6OivWdl4WMzadUO4AoqUvnm
0ve9tUecb9R3p2kpCmC6LL13UlIdxUg3NmubFi2K7rekDtjbEBJKRGSv3+Z1tMaoEp9143vTlMY9
1Vt6VI5+avOz8uI7vaMOxQHTN6Gq3qMWDBBayYEymB2C/jKdh7TR9jGxmTemMuGWChJXomHtckkD
d4qInxz5SJ2gJpOr2fdBlZ8ZRx1aBelrSO6BZpE5GbJK6hxv61DTVEiJ9kUIx9Jxx2yjVwVBRIMw
EWrK/mhRQjn+ume2lyEVOMsHerCR7x+NCHdKPMR3NgSmNMcAY2mV3MgkIw6khcoJVnKFFNDYBrF5
j6sCX+SC3uYxc/pZOKRejF5WW0Ue70DzmcYs1f9qGjnTiPDchCht0VRGd9il0LeqottIVcsN/6wF
BEcBlOp9NmMtPtrYHtRSz7FnDCx6aQ99GyvD2LVsYBd0A5HrDuDcSqJ+qFelq6pe1R7rgcrvh4vv
FjNus4UB49JtHnzPWVlD+k7y1IjoKORz2uJ2EO1Rs3k3aCraoLqzonDmzdbQAa3euhkAtN6kepND
jUbNZnefyuyTg44MN+0SfUPWwLCsWmTfk9Ze0J/SyGq5eotUfhhK85EVoJeZegwMvt7dqs6zzl2j
ftTW9Jq5WbimzORcxgyHCXulXec6Z1H535DWT+co79eCaKVlZXBCKKHRHYWRQkk1Wdt5/SES09wN
cqJF1bn6Y9XkgOv1CcM4JhnNJebYG42tZRO6AmDlFvrktFKE7mIPTBCMjc4ZJsy0HQqvORVL9j/+
xsvCo5u3ny5Za9QSanVKjJHcBceq16Ff14B9ovo2ofA+pW21gzOYHkxvXFHOQB3hM9+CoMZ6VPcp
OUr1qY0kpiLhDhdZ0/wuTG0BAq9f0yUYyb9CZJ+6YYGcN4RHTKGZ+niK+W2EKdz57MKIjQaXG9/2
yc884QIbEultDSCw8KhOPkuuPKiH02j5wbK1BQEkJjWdm5IVOAMyiC/SBQ+N07WbvvIgvMZVdYeZ
u74TyYSR1zI5rKGeHKoEFkwO1G4ZCodTTR+eBc86ajrSwmLS3Bci43AKTtui9lDeT0I/J02jn8dp
7M9qR+Qs5saGg1Qr8lbaFLlS6kEAisMouC06f99Q2z2mofPagila2XLaRs3g3BlJV24IJEGoYGs2
bRWQi460sFVX3vtISzLpLLDhrga+voYTPzTgziRn/moY4mlPUCJjbdh8ykYNt958IwvwO6VLUYi9
nTz4oC023ZB8jGkQnKemb3aa6Z9z+uFaOYnHPKtPVeUHp8ixjJvWq7qtEVbPaRmbDw4E/JCW0m2k
byS1B3x8JtnHnLZv0TR9jL4mcfQBCDQarzsSiYXjn5ESeCXKdvspLNgLxVOIPEbAg/cmeb6uZQJF
fsmgRbe+rDC++CG8ktTfzII9+ucW67uuFAsGAmcV1l2+70GZlw44nDYffoC/2ie0BB9EDBvbJjqT
FJJvdjiWsEppYBltiZusk/ljLxCeSUwoQJEYp8IlKI5tbSKclmHtr2VMMLEDd7xx8IoboEi3Yad9
Ut+1dgSbnS3CHGgatuLJMMwnLZwGoPQEHIwRRMOba5D7b3fZvdMA2gwmECl2syUixfafAe7Xh2Y9
5Nd9brl3lXfHqDythQcAxs7cSV8hdCv2vx7rGJFR+GBamuEupQkV5npDaCHKWnLOr7HybfmvzPnr
vQozRlTYO3nNEkcJUa+ka35co8aFxbrIkT5MKnvO8JxvJERdOr3yRnPMblsaESa2otyHfQfh3Ex3
KtDGVTp2r79+HEbH0DHjTdFk7R4CQ7tPLViVbQQR2RG2WhIiUO9TgWaSLf02GoaRdC2NBInrTWiQ
IKHp3DQYu8kpqdYOuSKkLNTjClnISJ8meQpE8FQ5bYXqnb6Rl6XJSrlkSCRjwgQUhgQO4y4hSIGL
Zao6HV7e+GCGDNSpmSYshfZZO9i7DqUBH5JA9+vNHw+nXmXLCVgu3eFarXoBIxiDybOpzei/OTf+
ejPJrvh17/qwGjWx7QhI8lRYso3khrm42F8fXu8FPdBBZPz8hsTydYUrb2HJ7K4ajAc1c73gTwT4
2iUpmQz2SzMckYeY3rKlw7UBm/NozOJJQuVrKIfjWSe8i7Ts5lCVpClK41MvnFPfkw5l6ehlKolG
MXbR0jaIXbGTlXiDBEDtpuwxl/fYVHqVk1P1CJ8jWgegHHDkJK+9V2+Q7Nv0qx3gyB0SCr8nmtDx
NQwWyOhCG0D6mM/WqAizSZlyoKhX7PtK/4lD69UjEizSCFkj9g4kSZPsKoVagvzNoY5J4+l6iLaq
OrrxmO1spH1uydyf4HzfRtlrpmHBdfFYYS/FbWMHRN7n3dEckutePUE2qD04doQm2gfAWQWFDcQK
4BfAvgOloS06RE6IK1IomtFB5I9ne6avnRcgqL3+SM0Yn+vfXe9df/b1t7+e+3/99de/YIcUB5tO
A/Dzx2umV1rQ18vQYIs2s5nnt387vv4Nyv5kJu3ui3GW+Hz94zSu6W6F5WdVF+YE/5tPkV9JQXEH
g7Sf2Ov9YhLNv/l63vWtXB/GQWGy5ifTKRi1pV0pkN/ZsFaKKyR3bYurjw2SmzcfSgHOHeZE+glC
gPkLvXMl8sw3k2lCM1X61TXOgD8aa3PswHsbwC0xO5oLF+PlQtlSP+hO7OLVg2tArZxiWGG+hypy
dpEe2vusK+09fmUs25nt6cgGwofedbmSr7++3rTsg/YuqOaFWRYYNTMrEovrb5gF7f2oFOH2cAGv
f3f90fXm+jC1M7HVbHtZz//I9edIAf95r0h0qgY6fP6vJ7CSxyPFbpl4jdHd2j6QCldrdpiKp71d
MXn6ml6biwSKKYpUe6u+Bb3/YKc2aUzzGOIHdjMBGuNulmr1RA6Miw/p+oPrTe/ohb5SActc9HPq
pi0tb+kbzADXGy8HDvH1MFR+upe2oGX49UPgQb//zdfzrn/99fB6bwjqZOXVLmNMr08CZhzw+4U5
n56xIB1rXrM/XjlEJj2Af0Larvih6032BWC7Pr4y075+/cfD6y++cGbXh8EVzvb3T2E50N1II8ar
21Lr+AVXS1PY07/uQrjF5vb1YnWE4tpmyrEFMWshmTa+iyb/5voqX3/29aJaxHH8evif/u7aDft6
7m8f/PqbP57SeyiZJ+vkWQUCZo+C468XH2ifG8UvFl3hI+h8uOKd/BRk0PZ6ZIoY0yCOJPL3Umlv
r9/Z1zd6fUh6DBuwNE+4/XX/+uOvP73eu369xBAFE0WW+QkdppIZj5xOG0tFWxxLrPv7yStWNcHX
JRvxdh7mKtyZsO3mM2CYTFV/G+bxwrsOHah254iuno1PPYszMlx8NYunzBz+eVPVLkL7r8c+wvKF
ViNALgwwUwTMssOY/+n5Hw3nGdU2jYC6BJGyGo1+GwtGpLv94npUr99LxcJ3bZb5Y8Gu7hdIFO95
g5r7KYkapCT/wg1+fTvXn/32FRXX0/T6+9/u/iLzRW37w22Dd4mDd2/bUX4Y82nAteTCTy5ldmkH
/zCgX51T+4b7PI7jAFKldcbh7CIVXEeqkBvHh0Y1zD1MEfczCrINVwUSkw25cGRvsZS8UeZUnWhB
nIgzL1/sM7RR6+hmF9+wg12M2wP0D5F+eYDIIjTeJqMWt2WuP9o9IAyzuSX/cyYEikvpVuaWQstb
tI5IFbkVMk5W6IwQryR0ieqygqddOriNwsep0iRLBPGIp0/hXHLfcgarG1i3Osm+XbjSiGtYgFj6
UVaZgaYB4cggLH+nj9oh8QtKY47+wwtdZ92Zag6MM77bcTCtQE/ctCZS+jwA2BlP5bpqsUX5JJuu
Qb2UtCTG12gafmRalx8iRQVK19k80WGas1M9Z02WNTv8GIfYYOXDDs/m+0QDeN2jy5wprMFZr1ch
8IJMVBcVjM8I+eVuzORH5hN1p9ett/Xtvscr5t1D4YzuZT2Vm6JTT10qmhXNYSSTYxEg48ndlUp7
+9XsKJhZEO83dRDtiFEnOjGnWhWFCWKwKD8BTXqxR4FlIvM9RKYDbk+9wh3rAt6osncNUMipK3B+
IffbUgeFn0Grk9SGcEeoyy2oi26XOPFFeHr6SCIEwAgh3gZz1J+rZKuT6X5AMSXXHuyRJRKzTet0
LmuXDo2QG6z6MWYqVLjeaouaAd/HO6FngBcK+xDhL4DvHq/pDv1Mc+qUsU7+nl5nxsIGFnGzT+kD
HdPWhcoQsxezHkk0dl+TIIJeY7bm1siDZCPJNwJ0dIwdBgXbqMuzWROFYdfGhmRw71jmQBQa8rhG
zZ/wJXZ33QhLVxrDeB+F1dZu0cRJu72YDYKZwSKwDlFKfAga4ppkotjoMdFprrydhB/sSAX06Q6B
f4RE3TaXplXxsu2Ee8RT/Bx00tgBPN2VSObX7UgNUbcLIEw+qF4Xq+th6LUf7TaJxWUcYu+YhHh4
9DTsDpHxphGriAqOdsJYB8Brp8aDOVHaO8uBZnfuPKTsLsjtqLj1KGLDknTrj9QLolvlGc/0b1jB
skNfG0aP1NzOb4eSE2vsMVSlFVqtSj6EhWUe09eJlvNz472ZxXg/Eq58MSLxwyrFcA4G397n43ii
hZfe2jOJnLVKt6vyQV8Qo/FcYSZ6MMv4RGaWOtZEOGC9RxXZhs5p1NIeyhB9JI/oF8Ir20c8g6te
V8MqS+NqSyTec2+5xY796Q5RBAke1nDsxEj/Iuog+9rsf7Pq0BlkQZmm4t1xgMHxCg3TzPSkiqR6
JGtA+eZwji3Mf0F9cUnWrnJnr0V2QqmYrqiRSJZICeDuaRw2FebfDU2bYcFiM7gJcY4ewRPlGwhu
2CVmtawXOYvMhpJhMq9WcYNVFunJoUH1PHQmkqwa13NnQpJF0a0vR31KlpYvrAMLr2GRpabaGqW1
6Au58IFdwU9T3zBfggWcXCjvVfNNy3Hnmx1ieU1mn2OTfQsLueZPsrWFzZXWXVscSrAr90gPHszK
pJ7AQ1gws1SQVRm9+DcvmYzbrHBv2zCud6PUvsPcx5ZcYBkeQ3OBeyLax8mEfDF13009f/TQZDfB
SPBVIbe5PZ1UWnzDGHjr2NWw0UEdaB6JsNAClzlSmpXyCOSb24+G9amrXW941asBaDebTlqorapq
V8jWeIzGH5G0rF3eiR+92TrbVnWEdaifdqyq7ZDQN7FzqrlpuOzYyz6CyIG4I8dql473LrLLFYJQ
PA1ONj30uLjIC+ELsJx6I9m1JgAGngxT30qkyIkyH0PLXQ60A442yYuEz3lykYKwvhmJazmMRCnn
MPc6e3yZCCdaFUHd3NpdpoiiKD3oAg96L6pjgCJ1AUx8iZvN3ZC4Ss6vJoONoh6FghSERIQNWU+0
kw0hrmmLB7N2KWlZxV3YQs5xIwOs4fSW92N1cSnXYQR+YCnnrHq6B0PSj9+sOj5ZVnLE+xY+eIET
AjlR5b6sq4KY6j580iy/u0jU/RHhPstxclpiCt4jU1RvWo2cuCD2jZg1TlqqkRnb6B6NtsQ+WUHB
oQYUF5exYU5zk7og4IFGHxdEtW2nS9eAz73+hEjP6kBIwieBYAnh8+0iHXPstEN2dIWt4RBhDWVO
UbisfS6YIlebqOB1hOqKU6CGdt3bPddFi1nTULF6GkFFVkEeEo+Yqjs8TBWndUrHA43wsh8yMhzs
BId4MmOorUXtmIe2ZmKQTgHOsRk/HLvBpY3APCAHQNMruQvIVsF1Ri16zODMVSwqWXqRqp40A6X7
EdFDCyqENdRZOs1mD5bO3g0uFhq9mw3XutAeEiSjrhA/s7Htnwtb7WPdiRCKkNFXY6u4qaMACb+a
zqEXv1rhmJ/qjoCemj71vrlokiagg6pYMdBvaLuwlRdyU45ZQL2bYMKGqqjp7Lrc6Z8orXD6aqjC
K9sCwBCIPbrzea3Uv1Kc1zeJYgvvlr1HDrCHeIhQZW+Ih9uqvwTFd15y2vUchTXpNN9CB6zKqIfF
IsbVT+feGmckNxJtjsyiyCQxCjHLCw0BfVr58oacsxeMAz4dPWJewt6s15UzUprT6e0WPsZBvQ4X
EytVggiTp64X/4e981qOHMm27BehDVq8hkQoRlAERb7AUhHCIRzSAXz9LLD6WlfV7em2eZ8XWmZW
kYwIAO7Hz9l7bSpYWqxBhPyYnAYMAMn4Ikg2QVxmi51S8XVs6H5mLi8i0ywPVXUegoP3AZhrNFfi
CsL4d4Z3BqHH/Z4PEhmu+rDK1ti6aMdjdMeLF8p+HCEZoXJOzl5wG+PB3Zhl/lzF3MrDQuEm7yXf
UsJwV0zz1Zit7BhwVlad116x/LZbCG+vKadmOshz+hK5/SVGrr6unWnez1OAycsOrSz4ldZjvtcH
HtcOAdE281pCO2Cyw2ggx9v23nT7k6ouDwNTeZvSKbldevmbYc6T05PcADuWRjIpu+xecitIaDds
dFUy9+7JXMzfk9gllDTDkd5axCuOg/BPtnBJJTZrbR94OLU0RwWHNj6yheqvel3+8MhXClLy16IU
XNRkzxpttqg/z3ESnKVbXGFdUNejHtmmeZ+GreCk0VBLgwGgjQzgRmuXyivKQ9IDxF4Y/uNcl03Y
Le0SfU6ZshG/QmhJLXdqdDdJjPuhRdy7SgqFACKDKxKJzP0AdffNJ4ZrBcUedsWC2USjfoLKiCVC
KD3sRB2sVWyRjFr4N4dQU1zytG1UemIkGNLKJnjPnj/qoKhONYsBSIZ6Y/S04Srom0i3iQCoe+sJ
hKa/zh23C2sNP2TlivzAsIrvHhnY5RT7CTl8az0wz4gS6BcTPrzK7pKICwTEXb7tPB0hUuDf5BhM
R2HqH2ORy01usKGA7i/LcThTKpDOzMYXSm/8VTvGdZzgxris1YUXnWoR3FCBXk2DZotRlwdSigRB
wu0mLRzvVmfVhzTEKe3xyemG2a60GadjxvRt3ypeDmVVhiaiGw6JUTxlkzYcgsWUNGr+JwWPddIa
EmqbwJ4Po6EOLnvb1QSb19SKqmLwS1q443e3ZQBja316d3RxLez2OI4RZZPbzru0qcVWAKfyK8Af
JL3DDM4RkeNAA+j1Db6E97vEU2hXH6mlj9BA9St8uw8Mb8HVC+RbGQjj2Jk2DE3ZTtSbKmIK6Dih
ZvQnvP9ym6RI/ZLSKC5uzQmYjQW55VA8oMU6JsvPLJwOZ/ParQPjZchlCDGuYNI2+yToOYy+dP8J
N9k2n4g2zauOeKgJ7RziwmKvy4GoNYxGW9S2n/TGn5Kk5MOqCPT1iJ13pTuFc2x8VCq6UB61R99y
900Wzw96itqgGW+DOHtx8VHbyriZSUC4TV3LjVNV8xUjoLuSFhELPjaRCM9NZXTWPpq6Gxlo/UE4
pE3Yz26d2xej65w1LqLqYi5Il4yMtcpNL0GUT7idy4GEcInnzUjWnu8n+y95Zpzm5tYmoGTH+rqm
X9Iy5HAapkFAfapkkJtmKcaFNj78+Ipb7rN49SUvKYg29nXde1BT+9PwKzTug3sefBXqfjsfehdw
CJ/CxAgY976VpJuvexyZ7EbEhTyQm/KJDHEPgo3vxeeJgiRnPmoyrkawz4Jtn+o+/13HJKQjwyGP
mtHx0UU96kaF8YQb9DXxtTNTmgpk2TdNItT0AR3cEETjg6rZ77++CMSul7qY3pQg2JrKrzjPhRMW
fs35rEwKrEEokXJS0hJ7KkKONy/wKSks3tvGRioZGPDzXBntbHQjW4WfBL44EprKHI6ZiqxLFtWv
/2wN5CRNxEI7VfzjKM78f8NuQm46OzI4l5xHVhkH541gswlF4P9i4h+yGPSnuhWPtRAGyUquvYMQ
dZoswvZI3dAudqDmdVSb7sYYtSdbTb85X5MsMzk/zLEkFlQDM6uSBWepcXB3nHcGfPACRRIgyNV/
VTMsOA80zE63nfbU93hdeG5COVSCiZgG9E/rSScxsb8CeCBYz6YvVNGDt5s8AHZaC+JOi/pAC9g8
1B1/TeRooyOY9KPmLXQzGzdiW0KLzBh87DkRY+nk4cLeKvNTWYHinIr55uaFBjYVFmPD7KYkQnO1
JO1u0Segvtq2Qx8yiLDenOqXPlMfQf88d5zGDtThb9wz7am1nsCxeo+CsFFN0qXpQCSSPKKPtwmr
Ztcl7prbFF9RbNuPDoH09BdIWs7KS95ZuzIurNDVMbpyJCRSXBKhmkSLAZbO6xE/V78e8pZ6HlnX
LoZgRrxu+tbSU7w4DfZzJ+4gjYNU2uaJR+7KpOPa8cmB1zzqTInq98QPm2wCzbypnkK3dVG7NUAp
tKVBsqCyZTpEl1HGNzMerkkaBVgXMcDmJQ4j9l28axLfJig8CFuWeSwBNaJysImKQCi4tbwcnZzT
b5n61g9FDjuqExbYnUnieLOycVPhU8Wq8oTz+3elmLHGbTnuReT056AQQQj8Fwp2Z3xqrW5dvBYX
f9/UV4WNf+Om6XHmLl2Pjd+Hpcv4XCzD7STKjQetCEVbJWfJyAshJNxm5kPjsfICdUvm7OjSn9ES
dVWte5dSu7jWlO5sz4CkG+gHxB3TpcsCewWMviewMr9qNXZvdzmQxLWTPUDXepv7ZOcNAnjY4K2K
IgCYZvfmXbEkBp2bvuBuZvA7eHCCzfpbgCGLxJyfJt4kzuPmc+1oaSgiVBRmYC2hYH3x2LtUJHAY
d5EmSZHG/0tlLgOaFeUN+aV1ACEFk1YmW4oxkjk7N9t69B7WqHWyDVrK5cigevxJrteCF1TecDFH
4mHLytx62P9DiDY2vSwG56opZ+7IidP6UpRkhpGRXsEZgfElk3bZhEtiK2gvxI7A/F4sZ+IdMuZn
YED845jhxejEkRAneLuRvyFPMdrjzl0C57AwtNDgmd/p3wMqKKdu+IyFfB9g/h97x8yeSKTy0dD5
djOtvywJvs/hRbcxrycyLjdDHP+wHTEwZnyKWS4eAH1/FpO5diyO5L4YkfIkYB2mAcFl25es+3Ou
Q6zBX8kcBedvnh5jHNprEIXZGew8duSSc+MUkQQL4Nhv7+DZgq3wUxDVRWShZpq9VRctcaUVM/u2
sL2j6CbKNAy1u65KDQZO9o4nukQoyYPaMMuLtKtZjmsxNPY2zvT+pAswyAnqppxYhDE5yGWZVRNR
jhAE5b4a6mdBYjEi8Au4JzdE502eamnv/uiv6e1TFlBRNzKYrtPMcaHR8mw3l9HbJMkJiE0fmk0u
26ulbuxG6VlrvfevFkzuqcXEbhqh+LCq3GCGiyCoWnc8brM9MkQc9E0bi36vNb/TBmzTmCr7Vg7D
L6dwT0EeqW2b6Sj1c9C73ug8O21Jyh2BvwetnpYExOBxgAF6ELLhzGqNEV1S+cnbfrTq9A6T19y0
tEzXmII5SUpwgN1AF0UtEo4k0r9Bz8w2fix0ZLcdxFqCn3Zw+92r2etM+uzdODcpLmcGKCCk5p2W
RHVoYh9fMYJjDm7J/Mk08rs/pE/BGNuHOE7HrT1QgLj6UOz0ALZnVTgPY+v1J8kQQX+wK1gLjrR+
90gszkYB3cHIuk0QoJ5I9YbbLXABlRawimPBDpdSqWzmFP523ZNPjleHAmNA49hK55KIoTgRanRV
pY5ZEBSakhdzTvyzVdBHKjLcJ042/xLaQl3Xe+6nZq4PfZpG1NzV7y8xfDT6P0qJG3lFrypbJY4f
7XXe5BboXHt1Fbm55t0ZR/UJfXU9cWJCHGcP4WD8oOBKMXia9P2aMb9YfnUb3JRmY5Vbu6xCnip4
mtd0m9eF6ptLpfwzyNvyib4toO3U9TZUU/cuq9M942bUA6njnxEcfdhSNqc6xiPRe3YKTD8y4Sjm
xGfWLYoHf2T00bhnN4KJqBdokjLAMEOvM9kOmO0HcfIyMZJAqos+hHDwdVYDF0BV3IetbpznXNqX
CFk0uHxlT89TnsiDkzTxjrYSts+l9ZjFNTi87maKkS69Nomd3WXvNYdhbK/aK+Gt8d5H83mKhby2
6SJeDLSNaTE9JZksPqrgSXqZR2wVX3LN5p5ri6ccEzPKTft3whkV4TDquZXSyu9T9kCVXJ0BsI9v
IgWIgH2+NBLsDaUIXqQdPOc8CKe4BQLTBstTLWjGjTktLgy4V5Rw7dWU/j6I9Jw1fqv7tF01TDZe
kH/WwaBvISawkbWSIM1CPzFk6Q7T3FCQVEl3dND8Q/M5Q+TO7+mYicfmh9nW+xKu753d2TjDUoHY
BVxBM7NnHWU91NslvYt4wEtggEogoW8/tiCzhhbP6ldvwYCN0dRaqCuZAlFGYZgw/9D9Jg31X2Oi
Jad6YLUXlvZcdvzN7J3N1BnBZSrEQatSD8l9Ux8xwH1La/zPxpIzXS0xKMqny5uOBDJT1Hp2CWS2
IxoUT4sFn7aGdmOn4ZQVMIPg0oUoRJALTQW9pcL314ML9YHDiLvRovpZb61xr4xk1yWW91R6pHt3
aPUq33goSvGtmxcFzSDbp1IsTEkFnoaz2klWBPVlJY1CI626U60l+2o09WtSVq98BISozJTgk2Xc
rIS3XzKhXCNuL3a1v4C9Sw/8PhXxHo1uQx70TgIBRbLnmucp136AenH3pS9nOJ9NuZPpa4ehNSTG
mVzz0h1orKYXQhyTdQyn45z7oBSisS8eGvEjABKS+mbxPWM1JUmm2eD4iS9SdGoLA4h8TiNjNXLT
auOMmDg0wjLeHfjEtDreRJWTEtlqL5bs5AOW52kNFSTaQy0nFjqYH5txKG/R+EnUcbcdEk4XtHym
m5tE2XUkslL3yvdGly051nONNE9HRpPOAxrZsgMcKc3t4HB+APRqqMG5YDrCWx6In0UM2LHyJ+3K
sP+ZfAVjTbuueRgXPmIEl6lpntlzAmj/hXci/TZqifsF7a6FQ/BE31s8a9pnPnXVnpnhAHGZo46S
4jzSGbnkOkhbn0C5vciwCbvCumaE7V4Dwyse8vb+x1/MgfsCSfZaSxHsuXYJjMZCsKqVhLekts2H
zOHsJTUVN4kRQ/TsYB4MPSQZ1cxe+GW4MBUVFDBYZ82oqNr7OvLGzPXP9cDIyoyJA1FT9taDa4T7
qN8qBlZt0rvbfKy1tQeGhE4UUTse1RNvAdVvBv617bi+Geu973QIbF1vb6Zzv/YWDnSS0rwbs/Hm
xJw44+ixSYzxyiugQgcbkSsz34qoGrdofvcVF2tNTWOAigeh5s7197nIhh3gAudYx4a7sxvxES/r
iedFcHg67TFusafrwzSG6BjBdw6eFw5TveVQ/ZiXloLY2Gn7WmEsh8vQPMqWbV8tOHgb/i1Jf1eU
in2IJCZbyZ7NgWaXT9byFIBvgF8+kL6hay7NJ/bh2mjRZHnlNovaU+2QfdhKZHPDgN+M94QmsRv2
fk9DLh6N16HiWFarnzQwRTjZU7KLVOGvDdmAlEiR81tmZ52lMk5Sn7Mr52TJUSB11n7iMIsoZYVZ
NKbh2jnGCw39gU43PdbQ8dT0Ymd29hizZC2O+EH3pmfVOvwfOpB3tM/rQS7lGfiEaDah8aA0nTOI
9VM1+ZuogR0lsdBMRmK+eBbvFAlvYZvYayzavMqXv11L2AeNuvihVHJNIw6KTup+s/Aoei48lt7q
WJh6/2Qsi2fh6X2oc900cpobObkUf4bYNBAAQrPy6N8VpwE1Hy7axEEjvdgnU1qEDLGOVVyDs6Kf
sXZHWr1tl3VHidyCmaYLdqhLN0ConHPjmm+R+22M3e6Vi3VPiVlkXtGolWP1qAvckXOnnti7xDbv
g1X9sM1aPUT+3iyClvMzByAZBdQfbvE0JxiSR3gPTi8/TE/bqiJ9LkwFkLp3u9tcFQe7BljuJGCc
lskcKD6F3kH5YWdATbNNEOxNbRoPJiR3b3rpbQToU0WMzERczbVKRgRarvpwfIs3SSa7WVmhxknp
nNs/NOS4+xjCBEOJmm2z98BkkKg35S54lYqoCkCw0WuRdKAncI+UBkTnEu79Nm2A3vgxCuZ8tuNN
O1mSQFJasJ069dOgbi8xYqWTAyuuyF4pneoNYmYAUILYvR7EvB9ZjEo01zqYZXFHKj2eAntUp4lJ
0dg61rFXor40CFb2gT//8KBbnXTTKk5ff6ocWZ6UMF7jGv5oBFDhGENxPH79aZwhGY3ahNcgby8e
TAzXxWjbOegEGiOa1qaJbMxP4ROPffWksA8xSeYyl0SlMZCCy1J5BGDqYjZepiZu1rWHjb2JfXs1
lsl4Aba0/rKXlYxXn+fsJ0IsmCiR+9FyXkkC40OOXv9kke598lSN+V1Bx3U172SJxVSQ0gxsq/lC
GLN6tLJvyBKd584GBj8FAwKzXl8Xp0q2/caoTNKtu88qLd4TKv894we6uqjX2ZRnb0dte2RkRv1V
pMc0Ht9tHTS6kRA+FvgWh8gi+/6ljxhjiEWRSuvLbCtQzLGJulwRdVr7PtRVEpySIDPPWsJKSRvq
e88LydDqrVBTfBqdQ0KYw2Pc6O6iV+lOg22/Fsb4hDwPpg1s4iydi70RaUs4gUHUuHOxI58Asg73
bmD3myydOBj6wwksjHYKooIMnlhs1EL2tSuqbqvrsWsE1ZGZ8T3G936kTHI3HVNuuqfsDh2h8H9I
ZBvzIZWTtUsX4XKp+ZJxIClkeV+0pHnHzhZ9t79rwYqtUwXGZCoTZsnypc99Qkt9VolSjzCeM50C
Z0OwhuiJlW1HGuZNYNBWVNB3hkZk27boSdUSlfOYpm6OPtU5ZBCizehutSBHHVZ7wuBRpKReTm+0
nIijKOpQd46xprkXWlmU/eT9pq1OMlTu/S5qdFHsm/uCyUvRtzWqdz/FdUlPd3bIximnKkRYpUKF
BKFMaDzXQ2gpXQ+14gdGFyI4qvSa0JAlXc0gvwWIfOuqvegz76cKibXcqln1T5XZXP1ENZvG0XKi
oOh/OjiRoJYNAJtEYFBpm8a1HrpLZmNbLqp34JWgBGwbUJcBv8+UXrdTEac8D9HEFJT1NgwIedi3
MGR3YxyMKPqK/DKW/c+REKRYROJgTd69NhiREL+irUabTA67g0/WSQKlmFtgEazIMPMD48IB5bEB
Cn2UTvMRW/qDCcns1sGBslIVX1rfuE19MtOohW3LQjgdkxhDvV7qzMOYP3H+WzSP6kGzPf3QzO3T
l5+AXOYXBJ7VAQ5U82DbhKBDxwvn0n3tbBLaOulNuFS0X45ipygSUYP7CQLsNgqbHlMnQkIM61x2
3fe4qbtTOkyLgNT5w/j8/4ko/5WIoi9O+/87EeX1d1OQ6v1XHMrX9/wTh+IZ/7AZXQeuxbwIp7sF
YOWfOBTP+ge0G0/3XAIl8Du6/Kb/YaI4/9AN/pmpuqcDP8HA+T9IFPMfnsksh//i4I/kKfh/QaL8
1TLrmIHjGEHg8QJty7Oxg/7VquwbQz+nKJrD2A1++su6lj6SP4hKJqae/9MHc/vDiPtnwMnfPOuO
7buGxTu1WcsDnc9j8X7+yRcd9UNtWlUchSwFYmf6C0RuIFEL+Uu6red1o/9qW/3QCwBCHEBL/73W
xkNesLGnQ/EN5uuxykklaRQRhKpTGzFO8cYWCxygTO80918k6P6161qnFEIufqgaTVGDSd0mpmYc
PX+VOem5wiatWOK2GqhYvL/N7T+/UQ/CzZ/stX+8UcfVfUaVnDW4vH99owkFG5kVfhBOsR2OHR1s
K/OReqUO6wvzToOCzknNn0SsfeYpo8oFxpvSYewioJip7OgoF2GiF5+FXZzzfFAbVGzUeY2zFSW9
mclN662J5YVFSK3gXr+JPqmOJusqqAfTtw6Di5Vyjm1zW3U0tgkOzTNJcgACp76yQM4zww+87DVF
5HHM6S8RAVEWai0ZAK7tnETMhrYq4wxeKWOSVTdA5lSwa3B5aWSfxt37VMOlTeI6THzjXgIQg2XC
/AgOc5gRHLoKLMoQ4sw+OZmGpVQ0krgASWuJjbnC9va7zuub0ONPVzBonUX6LHusG2ocYNS1rOG2
+KjqJa6JEEMU7Nm6cEnD+i/X6q+G4z+ulWdznZCiOTyhf7sp9caWVoFYK4TUzfG1jl4yS3wLumo1
EEhHeh5VR1P2IBJsUhDIKWeMSBrh7DphixAEjndHowuTlbD8tScSnaGNu41gLWzMVOEQhV/q1P77
2JKmAmzGXXHoIvM0K9DnxftGQtho8g5m7fRovA06MXImkU9OFlAdpDAwqeYAn1bc9/WAikqpgF5r
8CNnPH60mvo9T8ozp17OXilWIT9lz3LEqTDlK+Xerai48byRfIRpOKcGkaMOJ/12Ipb9WA3qMDFH
o+H5kNFmBqp4drx1PhaIZtqB1qokkcNcrCxcRbsE2Iel9FE3FKj6CdRQgsk9CKaNZ+foK8UnEDXc
ouQWBNwx/+U6/ZtHCupGAB0Kzrn7BYn409rR2lbfT54KwtSS5I8ioiO6zJl2BsfBzlzK0ff//AuN
f/cQ+z4yVNBGkKP+TthwBqOFH8pvtEYYha57m31iNuzlYXDL/g3c/oOlCfg5fv8uJu7glNQ20uxN
UoZLGOxp/InkJa7jcOg//vNr+3f3LOwPn7sFpUnwd7aPaZBaDe2IIBikEkyh9l7CS2NXghPteA5A
OeYj6Kz+yzX4N792YStYjgcBxfxfiJmgMU0/V5ofotn6HB3/hTGhjk4h+2zrPuLojg6l9V/+83s1
9MXy/y+sw9cTivKd2TnOTOt/71FZbJiB4sEN9Q7+RRpfY0UyXqLycyT1YemuYLsfiM+zyW/zXgTp
LKt6NId15emfhhGcwIdDg2Zb4rFD80Bfuc5YZCI4A/sF3ZLD9JkCDxVfRluQF5KvJcLlTe4WN7tN
Se+c0rey0R5L28WJw0c9MbHbCLfa1vxemjyYCnPb3WVSddybN9eq1MZzoRmKvDgAJSMKzAIlBrur
+hZP2AI8Zq+oAMaaSTSnmgrJuus3PzuSdKRQm6hXVyRYMLbBmYDc9b516H8wGLIGC09sRI2UIgoE
42jf/hyRYRgR1rEs7QakcaQQirxfwUpyvxw13Jb5OJ/tmM1At4k1nrhsICg1fOyrlACDtZVPL9ZQ
3XuACuucrXUVkFfsdew5tYaqsk+DFxplvLCAD5dW37uLbRlhELsD/CecbHWJ+QncfSLChgZ91SON
Hm2kdAus/L/cESbYt7/dEkgpDIAwAN59Nwic5dn902oQmVFOrd2MYRyQd6SYTJTDlcTFGW0mTPkh
eMRjPHHypDNuYU1KOg+T+KxhjI8P02gHm2Gbg1NYAhsa+KZ6aPjoFvOCnKiCWBdJrQKZnpQclIxk
Y/bkz5nGvc9ag3RRzkIItFnQoUbgd0xs1NUlPUtkXj85WdU0pBdnU8Eo0Vd0K+iXckR3AC56a4zp
PjsIKVVJMX3S9T16ZqpvbCf4UXEsSNRTUC2ZQ4OB4KTt9nBCGLLMNgOflsi7aHohFY9gOt9h0giG
G7+gnJ8tPSG9qXzya3+Jg2sIHavEYjQx34M+VzuoDjunKMkLRju27UjbdXySS3F2vNMeLA7dbOBO
NMDRlqQ/YdR9c0m3HDHX7/3CusOn/YiqnqZC67w1EwqnIk+fmYHWZFMt5mFtQ2j22c9BGrutBvet
ZwwTkafQeY/8XlgpXgBaoyGwwJ+WicGzlckQfvjW1zHgu0JdGiLmNz6fEC5O4kZfO5WDHq+Hp7J2
PgnMAPpK76SUwFCISM82rsfrjrIEoBaOTc/BV+QKYycCIuny2eR7k2k9RtDJvRkdQEXrZyLnAGkk
nx5tVhqdwUGDUS0lMyOEZIREEA9sutN3SjN/NQc42roJ0yRRZzu65ZuJXu1qpluxWTxifewO17aV
6W6YU5zodOTrzKoABgQJdwO3RCqxOJPJgykzsygBLaLQhUAwjF0axLyjH+SyOVspwq586VnZMgFd
XLxPDrq3sU5eyS14zpwazwhBCC4i7VpMJFGA9SmwIeS1xXQYeZ/n7BObmwE97IYxX0+ROwpuu7DW
wZTS14A3NwWPiIol2ufhGfRssKYnfQcOgBnKsB6Z42tYe8XJaE3ACf3RFfwYthJ3zzj/1amdB1dH
l9YaicYyZO1Lnd2lHmtWQTM293pCI95hrFil95LeWGbAx1GVbq0qMgBHk4ivOcihvY6VtSp6Y+8R
Eh4CQaGGEBg3Ao0zekJcRCxA0ZTTkmSfJOth9q4VXak5sa7TABNF074X1fhI0bpit/FWqUVjqBkL
aKXR8DGY5VOsc/2LRtdPiNSPLUdtc6BCxdyxogtX7Mpee7YiVua5ZIm14zJs02SdZ+lj5pc8T756
arUl4aMnVJW5GFFapOu5Bk81s+VwEinw8NUIvp4UhVEUKxmhWtBUdhEZ9mFR7Ou6+misqkVEbDLR
Jq0HRiEpXWNufQ+6IyCYX6C61aFRPMdo7AFzRA95XT+XvnN43KkgudAtAkaulRck+juXWbL0EhAw
w+8aDAtN6yhkZXtox1Pv1h9d3b8ErfkNhLCo52M9mekqDapsUaqCTW3KbD176g0h1KbvIopuDIGo
ZeYR++Vces0qI7yIQKBqRZTqvcnRmgDe/y58OoHkpjznsMvpU1trl+ivJeMK5RxLPY0s89o1OZy1
ITG3tFMI4BuNvWYiE9Zd+H95fh7K6AVI7FqN1QySPmZUYOYfMJm57var1FVxLpq0wicvUVYo9Rbg
wV9pEIAepRaUoVe1RGoa9SOJntqu4nRA4BxsKkYKMEEizo2rzJuYsJsu1HGGuSt+JpmhLZlv1vBU
J4yYbR5mWZkMKu3uTjD8o7a4tKwu25SojDMFJLPz/W2NeJd0X+9OJ4jmVlnYKzkCSpznViK+AfPQ
IjD0uyTfGgH8oSDJvkfpSwOwYg1QY5ck1mMZE6AyQ5lxrX032l8S/hcPN/yYNe5RINphUYi6UOLX
3HYCP/lQM6/zbG879JZFKQn7QKk7ygxn1ZrY5YIZZb5xSFXFdjtp+3TkWuGQ+6Gl33jK222UqWzj
BMFr3waPo8FeHYNKamWzt1EhLIKwePWoN0V8cNtiL+rU2y569k0i62Yth36nF/pZ9zn5UUfiVOsx
M87WuwzsD/rHpkTe51fsm+nQnxwXN7gV/4RShhnmZ2FjeilqMKRUU3c0IClKVUmKnaOOZtS+6Vrw
MyrS0JXkYkGzeBXujEXNwGGJIQZ60ijCXrffyWd6KVheVlMOYcwDzN55iLGHYCMUx0iRH/vA+8wy
k2Q6v+GFDtWbWlL3PBJzVJk8VFbyHsXvNPDzEjGfDqRunVnB3pDjCNzfZEjF9yryHGFT97sWf9A0
krJi0dddKcOZ1qhayTVgOhOrt8RFw9xofkboMZiBBlxV2PTzXetzMryHJCwDWEDwcmjLsuZ24tNB
IYFoSpAqMRlv1Uy2Z607W7O2ja2OuBdGB8Gqpt5wgf0TzJ7Pcflls1/xqMX5ayLJRa4lnpQ6vicm
xzU0bEamPjoNBmbkvZux4bxrWP9S/YnUhGYLZh3smzYjzCblmwDTogD2p9HRhvCN0XuPk27cOhJ0
PLjM30mmN8d++l527k0pjVEUXYSDJsf3zovPXRIdB/Sw4PASRjfafUJ1fBjJgiTijNhBCp6tYeOI
ZhvIaaLaNyHB6JUHuyH3SOPk2qLRdB19r2sgSTgANn98oa1OEmBVDBginEfK1XlXWSi8fTEV637W
6OuMgF10k/Aw3m5/HKGLHr/+9K8v8dKgKDLRb/R+UACDovk4kB034dbfgyCWRyvX5RE7hrvr5uoB
a9x8TGpc6FmRgpTA9rR8lv3R70wPY9e4rx2knH5wiv0CSGbePSQ4lVg7y9cGO9iubLrumEYmO4dC
RJl4CZykzNj3lnmRjn7RS2tTKlNSVJqXzGTsJ4o7tzjbri2I5sW6A7+EasQZulWtFWKRkp7A6O3q
lpxC4uV+9016U3NhYZkvfztGfvEAnKacPeYpvkXReKFMolPvJTdVtfeyFRAe01OBvKdR4wnLzwaU
8ne/d7/ZR385fg5YQPqi+m3mKCk7QpxMjHuV5wVMRdCj+gvh1WVf7+8jGmJqqNNQL2WKnWwyfWbr
oxnmQwNsJgAz6GJYTDt+y4wofiuD4hvnPiROeg/40SJ0dSA0m/BqY3ENoFvqzNI+DGTDHSVmpsXO
/GWfdk0CoJ2+enWphI6IDsnE4EKL1jnFBY+ollZkQE1+dPz6UqpcA7MCJEypCH0ityxazL2NVGxP
k6ZmmiMQqKYFiqq6qV4y0f1sF1jK19X9+tPXvZLODIHTKaLOBviV7L/c3//ygft2j6K1dol+ToI1
vqEX18SM6+DOMqsC7Af21bTRP3AzsWYM5WuEeKpcGhp6Jj5RKL9wYArtnExHUq/OZhffA/B/+8kN
eL26g4KF3a0kUg9YDlz5if5O3CkOrkNHDHgA+bygiAPh3pFCwmHdBjKo6aWzdUwSOiaFno8eZpct
qeuIR2KUC36Fj0Kmzm5u+ndObZRHuqaTTnxxQeZk/AeLdXOrXI4nER9P02WfjF9ZL0m7HocMfHzD
G4CHt3LkiJdqhqtvU2IePY6XjUcswjhN5rZ2P8WyrS+tv69DYkSulHTR2dikL39pFr+O3PPAz0br
Na2KoTtIE8vTuPy6NLLA+UzbwE+5P2jhfbW5CMF8qfX8Wz3P1LWiIHMrz362kfi0IWZ5QE7ckfeX
NQ+JrmGEjAkAM3U92aad/pSZiM8j0tOIF7tqw1CtgordFYFlCViD1NceNbFMjbUEVLxDirIeOmPe
GG6QbFzzFnVDyvZMCZel8rvfQaBoyvD/sHdmzY0y65b+RewgmbmV0CxZg8fyDWF/VcU8JpDArz8P
3uf0GNEdfd83jl3bX7lkCcjM9a71rHSy3HVrZns3778KB+NhMhiHHIn8bCSwb3MvwIG6Iq5hrGPH
UHsXPbX7khUnqOWKoUbdCZpFx3RmY1PEW5CaDOM6Jsq2PQY4TpN1BD0WGYGPkkoCppOkAw+jzT3e
L7KiqmKfX2u8dy7AfmcBBSjAkoKZXjggVDipfAewtnMnFA5br95Ej1XXakI0jEydWigBNJizaitc
oZXJpgnNvSTz5TKA1XhRuJ5v4wCw7NQLbu6fjyfmSZPESbd2wvSz44PYDDNsHp2lLEUZVHZ1TX0I
I5k+Kwa26jEz4oYnzjzNzswnzfTuuo1wkmDnWIE+fWhL3+boL2Mq3hXiL9QPOsmvpE/uWojW+3PV
ZWOMrUwfsDKxOyFEs+ZPf+eZ/UMMy2IRQrKWi2dmZk6VEA1Di76Iy+UlTy0syMv3OLU1XFAHzyZe
xD9lxsuRelFi3MK+ty2VHDXakB8SFtH1P4mmP0G+jQdsPlPsb3/e0iQFt2cmFGRkf6eIe5S2VTy4
/LQq+2JvW7HxGQijFYuOi/Nt5Uhc3VzgG9Vlz8U4PqVYSyjl4yxXJJa36vXcwE8A6SwqxCWvqdpE
bFjZLBS0LS+LW8fn+iNul4hxKNvq0IGO04lVBZoDbr7C9rsv5oL9At47Y0QYrmpMbqJb5sNThmxU
2Ie+Uw2x6vQzslBhhHYeBKJEm1ageqwHHGI6oryc5Th2yV8JPIYaiEmCqlsf9DSe/bLb++FzjHEf
j+zMTUtTKMevEqh3YKdVhpuIkwIe6YNIpkOr2R8RowdOBXTxlrDVouxb4Vw9ZD0uvdyb/xY6OUMu
YDtGWNP8BYAcAlwKOR6X/COkv2+i1e9EmneFiTqnp8hKs52k6EJIFlx46Bf2usxOPzOZXEv/Iq/w
MSvvhQTOEwH0Ow2sRHHERuYFAIMacqPWZ6ufa2y2KGInCrQVYTNx67bGRu+bu5TA5eIq+6vPPGnx
ppo8Klc6FK0gnMjv9NDmDWjCAYK9XtCYZlBtPg55UOgSXU2rD1NGUaIOsY6HjPyHftzLouKG2blr
KHkfone94KYeHbquc79e+4NcdDR2wdHgHZzQjnE6cqCSmfzT1Fm7npL4ZNOjwanEFPvUQiD1U7XX
eKasYxi/6A+M2opokEzy8eOr5IFX9KtthiNLbBBaGKGn6OwrmvZ0bhR8eOwSR4450prCndFp14g6
G5gBVbNvdaOh02ebWWoX1XV1YFLwnljdXZdqX6FICWMJK3mEKlyOHWAdYj6PN6cD0tZHAC+V86sV
OYOOfHp1ML6Jwv0aPO0fwIeE5IVm0Qw4bxvz4Ai2hUmaIEURaW0539RG+l7noOiSafx0baWt5JAd
BuLMgEs515SCCpelInlwYBz6xt7ujBcwG1jqE7Dq+RPpiHtf6SRJiuQ8+4S1wrzd+0BWTk3lfIs+
/8AreS4Im24wvqabNOd6dPUyCPV5YC2yP0Q4R1slmyfNt4D+TUl6KmaYRZrOWtf1AzvhrDqRPRiO
Tnf/t/EvIQE1F1DSbPMPfq8GUj402Q06c0y67L8cOpFOoPl/+HO7ND42lTpqsvKIIIh2Z2rRA7PO
fBQF8TIXXtB6WDw9EjQtz5ImIAmJIDrr+rGKzalYTQBkoMrwZz+mM9GkazyjuhN10SzPIQPZGZIX
szpSy4gFqzgxok2pAGIqUmGTZuK0yDIigayYAktCZBx//tfPFyIQTExZuzd5NxnHny9hn8eccQFG
dXFm/vv/+/nGDH0OzX8kW4BO2MKlTCPzOepNmheJjamm4M7LKmNtIYvsy5D5JJIpR2N5oObTs0/6
UnlYsWqvwjLVj//9i+3Xycq0+nFDgVF50qz2+CME/39Twv/VlGAuI+X/gykhaSNalr7+Z1fCz1/6
L1eC/S/DcmwT5D605aWP5b+5EjzzX46L5GD5lAkw+DIZA/2nK8H0/4XrwOJS1U3H4YkMKPg/bQmm
8y9+muktUxrPMAzH+X+xJTDD+t+GTfz7JsaEn04DXf9fmcPegCm3miKx7+bmzlywWVkZZjv3bANX
4ZSVIo70JaAL7vXZPXWKEPIgdk5hM6H44SdOy6lPiQnPnvuESSkQxsgRfWxrgGJttidZtWHKNhyL
WnuVbULSR3udBYgCu6eknPNRbubjutcnJkED6LERDDCFHb13bHT57BivsyeHlcRriiwGydXpofM9
Zext2nc49LSJ1/rW9FkAJxKZSt6SN7bhAv/CaU4G9Auj/kxl9D0mfXMsOI1EtfNIDOfsSbCLnmPi
TThMfxPZBoxEwy3ZtYzREXmsveuB5MkMF1RZVK0pyWTfSMqFDapxlJVl7j23x8MN6HplxaMG/dY7
zBbro+MmOJtgOwZkgALk/r9uodvrgr/ctD7KlS9UMNHDmo55uBqy9NHqb7n/27TZdSXDJU38V6q8
ca4aI6hQ6ZAzsPVHEg7tNjINWq+XL4VN4DHFbmCPUIOLhf7aI4tZneZBgGIOY+glvWAG/FamK6EV
jP7RgdAYtG1pfaSairZzigdyJkuWJbx+wzSdTctlT7tb81EhZVp5eWL09JftZ32uE+eUN/zaBbrt
0UBmAomd3IyeDio7LEmN2BpzA5bwLWGSvTlFyRXq8O9aDT39jukc/GQP8RqLt4l1uZ5EYFDwtuIc
LfaTClFTMZ/iNXHE3kvv5sJqKny1bbzYAgrUhgc8fTAp275jBHGbFiGj19gpzibCSV2+Yu3tjn40
yjVHF16KFZ0gUBuCcnMMHKMnDu2o8fdAGlZ+YMV0nnHxfxLu5/jTZupYSOPNTiAao5TJY4KKdBid
fUKrK0QPnSnToomk+R9b+S8qpuolqn4DkPmOoW5ulZGpjR5ObMlB8uYcx2GATFBriCOU51ao9miI
stomMdUVaGXJLEFD8mthgsge4DfMbQahYaWBcsDhxjKpLEYdE0WKLXt0+joFRuLiGU6f3FZi+h5H
Q21SI22Pfj+cGZVkO3xQw9EeLRUAbaL4d2Gf/XxpC1g1QIAp0i7LGkFpgk7dwA8bRNYdu+WLxXCt
UKm9p9UVYlr+K2n9X5hHzyF+QcqalvPpPxTw7CJoBRwZyiWq6mEPbkfO4rgFWOHzv+hBeF2WSzaR
DPQq5Acrrn7nbvHeFjqaQ76JenI2I14THBfMDlRokx915fHnS6jlh2Sa1c6WU3OUsdscGQ7OZrxm
2FUFrsYkNY01JiSob3u/dgOqS8VaKxrQOe0rbTL7lFAVBwDoFengYAD+WTGLqELHRPqtkkieKl3e
W7ilOwIGT56TImtl9lNDmnPn+Hmg1enNbcj4SBia0DBgvkSRQpdhP2KQq8q7fD50lb/taFg6TE5/
jRezcI31ZAWtCyVWFfomV9TtSY2mnV5rmdlZ1JSSNjxyajC30F+vzYK2o3+UUsA+3v/7dSb2cxLF
isrTfib4thjxK8rdm1HbxCr+8mKJuMp/JBa8a1uAAcfBu55/o9uMR2P5Es707KhHpjpE857xkIAk
0czyaLreUx25vLVQ87MqLQ6MS9ZydKe9WC6URhPs0/GtrPoeMKxqo52rYR8jZqUKunn7Sdww9bPJ
51FARlN+Uw6ebOuKhgLZGzbXUnO3aYEMNJdPqUky90jbIW2YBqCo3PPOTj/HqEAaMacDEJL2xtzA
fGI8iUTozieRQi8ZrS0Ye/c419FLG4/lLodCyTFeuTwRUDvUJI6NZaFOQPYw7Oy3MSkY6g5pU1vh
hu/AvgaNo2/jKTv8LERja10Yi9TBFJXqDHT6uczCkNae7I7NiKCM0KsHkZldJNr2bWox0xaN/PXz
pyiW6dY1Ezyn3bsqDXExFlAe5yws4LkW7SqR0Q7G3n5dhhHveuhQYOHrJNoy+mJEY/zphvhYtFV7
z7yzIl61Hrxu/jLi6ilus2XssYBNVctRpPFNLC9Qc/qpO016PULa6NajkZH/iROy5DOhKQ4xNdKh
mYxACUQEF0hRABb5fuBNBr7tdLBginRcdSNE8dLS1BZmUriXTJbA/TnukQtfbn0J5YiZc3SL4m8r
nO1T1Vj5dmprsYnH/tbOs8cjv0m47AhxMOjLL9VIAXiYemsOWWoPDuVg25V7NHzNOTpscVvsHzu3
VURDxuxddpZ+tkMKUDWnNM9Vx2QXgSUju2jRM1lpwK/zkHFg1MmNIdM3Z4L+xRQXaJEd9kfW9CYo
6Gc/+k387jDiPke91qHRhd0mq5WzHyfPgEreeasRcfaZ2Sh0IXnF33eNacU99K7u7LIOl0rGQRDy
F7DqIv9dmqwinc9n2kCRUYnVHwTyWaKEvlfsyHhO9BSaeMLe59AEV4IgzkXnZwU/3+AtLJfD8o6H
EkOXJLtxcLilcz88l2CydpWMHr0WdpzeuunJgeV/qQl8J4mePmi1S7YgrV+iyIRtYL6FXRZiFzNo
TBmy+tKSjRnS7Bkg+FG41nD0xhnL/yiIy7hJ99VOu1xX2jGeSdGbMierTeNlQly/RxRuwq3epqdu
sAjTDLUzPpQp6X7Qbqki9GtRX4XHsGlP8uSbEZ2YTAsR+025R/nwcCq0bOOEv1de91J5fbEZCkYC
3pR/ab3/4KRfXEHu0HE6NOfIc6dzWZ97agrx4BOV6d3x4gLkCGLQLNsqsq6zK9U2ya79aEZ05wwR
7aP8R3TjaYx01a9+9qIb+ZFdacABsztvXYJPLMPBfOYjYqRD09IUdQ9QA/PWEdoHYhSF4z7pkCKi
uY8ZTIQn4Bwq4nysQvNJb5+xrGjrmIKDJ5gIoOAKUZ0MaT3buoMiXLTaNdan+KI5PFq9T3BS0Y1N
hI5rgArunnkiI+ZpVcNYWtWa278OFgpYvyhBQib9a+/RKiJHZTC0JOhqcbdRzdC8FuJj7omgRcx+
wKOsyJa7F1Hh3yeuxcdhuNYY5Gbq7FN7fu6SRFAElGS7Tq+M98TY0SxGeLuDWyLIbJ/rLjlpPtwQ
rI/FGaIwmcVBOxIQQ3wlYbyl/ph1v+ElmFpc71C0zDODM3sfjv5ZH3VCknZnvjZcX2vMPdMmdqKv
lsPIFShWufFpXN+nEcXF0lTlTlVJhTZbePdxaK9+Ot2H2afbPDbGDd7I/pK5GmSlbUqM/VSnU7o1
6tR9bU3jk0ffyqyTjvRrtzUjjt1FzBXHLoy8+hjRjhAn+dltin/ShcppwtAg7dXbH9kWsuenkeEq
itkiwlTUY1wFVhcIVsjrBM3InyjQ5oHvwk2Uy9AzdrY21l1obmG7IzLPPBP/7TEaCalrVtfuEXez
YM5Mg8jbJJ5R+mDGg/K5j1X33sm4WumRW7/q8BSQHa34tz3U3Hq190oM0VmBVAML0r6WKclc5Eie
6s0MIGxpRCiFFp1w5RlAbR3krqH6dot2OEaTOZBuLO1tKRucGWuvFvF3qtqrjfaXTDzorQoHaDjV
AEIThr+951AHkNcMADoOOqnTv8VFph9CE7SKbdPNl82oEDzteEy18Bp0Sclv/0cywV1PymXzxAzQ
pODVSwDg/LyvmoYGW8Ijgy7xPpGhwIoG2Iqtx7AdlkyVXUzQpzvG+2nsnFqfPp6oKHMOeK73ERch
bm4GiNM04JnzWvoWJTK4X+S7DM7hU+WnX/yU8ATmFunWJTM/+DT4mvFAAN9X0Y5z32YOR/HRLdbA
OXpEY0ToaqDKpCpiKjN1XR6E4H1PIwtYrTvd6JDHjkLNFSP4uAj0mroqKCcCdEH3dzSr+JkMGKAL
nBVliz+7MNkcUiMYWNz+hxngsSfijtIEi8vYhr6pkvAGwvEOA97mztH+lrWZHhzt0CPVRSmRyB/E
AjzsecuFhsreaca6iJS19yboNKGkoIAilpTlU/Kwp6AYtTv14ikoqQI94QBtAqwr20R3tAu7L1oZ
Yk5GGMhWrScPLBIMa3u0wtK2v2NS7pRpOBRW05XFvJKCmGRYek0YI15GOlOSvnuBNJJBAJIefIIa
+rcTneuGaUBHGyI/GRxBi/4oZ36y25h/7RDgW8OcO8AgkWLTVOw3aiEfbTrWCPHxAL+AsCdPyQ4M
RhoeaZCqA2BPqMjsMAInBKBXeP1T+AsJgropX4JqR8Qg7YQ/AE+Geegm955IrduPI9OYaICjDyyQ
7sAhyyE+whbCIsPKZGxgOceHMHY/JjPGPObmr2WoXzWLUrMiLs7x3GD2azL4PCASfD61tE753Zhw
BJUiPmSTEFq5yKrHsqlOWjRwqyuWfFVkZ3+24lOfzbzJRC81xtNQAbkwU4E8hnBN0PrPTMPOaTAy
Xn3pfLVLjldZQxO4ZQcoCP/NiiSmfxDkcKMUoG0rQTpmdKcSLp3WeQ06L0IYBL9j5TstjdRmwGqz
p3mKGVBq7qeQ2iivHsY9TVrJqpmKWxIP3qauKmMrHI806Oz9001+RYEXLJ+eFrKQmDilBpk6u6G6
MhnYKHfGGpan/QX+0YtWPGyzj59xhiYX/As3XYvmI2ikh9ZWxCwYRzJe1KzLWAxnnJIjPh73XMUO
pRs2AKPFRlCAfpg6yzpp7m+96qaTkUVozmnDZ0kCTq+eVS/NYzbwrRBZkz6f6ICdOTl4huLYbUQn
GZEcnqQZvlgefnYXnv84159w2riCxK1s3Ri31woVp9mOsfEkh3DkfWpLUll6ujYxvGx9wpuBt6y4
bigcnphE7btJr9Z5RCMTgGQAFqm+J2C3Y3AAEM2BIcdoHB6AZZyGinaINDHJNBKvApb7MvnTsIk6
YHROTr2pvrieDHqENyUDjW1n5ntJQUra2eknSzVjQQHL1ulVoMdRf4ilFaScAg/Ccl6juKQFnAbf
lUOcFMewZhyd11wjolKxc2nyfDv6kJoyWCdrP4vfnDZnW5NzPxm831uWgFX9rbJovI+zXaxnACti
JBRZ9dYuzWwSeA0g4MT6gwPwj52Pxq4QxT+2k7WHeO62KLYwsdOeJhuoCUzTHePNtKC0+f6r4Zdf
GTyV/ewzQR9Fjb+jR1JxmktX0j9mFVS39wLEwCD7+isW8pl34sOShTpUyYmtYHwv530lWX6QEvKP
uHtqjHJ6D6PZPnDPmcHUWMWDMdvBr6LpoLnpeRj6N8gBWKssn+Ugrq42t/gJpjFWHOqZNjMWrXuF
JU/6xiGyZfcPX4K5ztZZU4MmTk38ZsNWUyRaYQFyxQ8K7w61NCPbpWuSSIOIOwimCNnJ0eQus3hH
J5zOpDDaX46LlSHOrGgTm1gL3XR+UKbxzOjcW08tNVP9xyRTanFbCKetAAOnIQkhtMm1VtZbXdsy
91TbCHItw/6ap1uXzBtk831ManZdIK4EYTEDaEDWD/iYCqZICH6D+GrmotrcDHd8HxQYGnesWAp7
xnP9rDOKUdNTrzzrxqPfvuWFw6wD2T5w+vqO09k7OUA214bmsSNj8ky8OPkF7u7AgSr/xGewsVyN
3qGkiS8FECh26vCK5Ihrd25ik/cWJUaOvbwKHf3F49cKgD78hkbPwK51yDu0Uwf+ukgPQ9rdadMx
b1KD1Np4WhGMJrKH7st+P6f80g5z14W1K9nWiHjfcsk11EXpLvW7JkBNcGFrEcGGtOQAqcCPb1bU
q53K247V31SsRYl98RkvATtj8tFhcslnzAtNdMlLnDsTC3pv81T2SpyVRlE9GVl4TpbaQpw0Ownh
6oUhLve/Q2Ncbz2TdadKu8NuS6Pe4NsvVTOHQXEcM97/Jn4My5fYKT8btytwKnOBcupzopqR6NhB
3fZZG6W4QoFx+6NMM8zzDaPOiFHXMEUXY7FCTxk9MQ7jS1mZJbwNblLHL9ZtC9G50rjCqjr51iie
tP3mXfSg7LFijYnx2Ub9rg0xZowtVTY4a4J65onld0FML9Ur7/LQIpNcbaP+NYaUEI5o3QUBPdZB
9jk4AUvPvNhMdJEyvm0XNxV7Rdu/1V6Mq0WZKzICqM+RI/9aCR41Opew+QC8yNnxrMrJuDLLhK1i
73rVn5Ct25XHlYh7BWR0Er9GipLHvHmNc0LzVaK9lvngs+3sY6Rbqn1mSps11f8yJzMK4H64CZum
KgGukJuOvR38JMP6WLzjlvIQnat3G21EY79hK3yyBJL6MiZzNfK36mr+ZSS3OGanUOcfXJOfFtWI
6I9mtK0d+auLrWRniPDND9N/aM+zdpmmn2oAvnvWeAhQmEZgammSstTZmPAupuJhTwinaBQrxxmJ
C+YuihFvqxUjr2gPl+QvL8V0T4hvb9FE7SZhqhqFgAR4Wxg7awJNEnnpq4X3wMgBoiFoc8isNPoL
eSMDoY2bXmrQ6dEsq5aPTy/TXz364CqzoMLOg7nuFL9sV8x/c+or6QsI6Jxiw05Ioz478G8ymw/G
qvu9K/MWzmLz3Xvjt6vVyMbIB1nNo3aaiJUVGjEPBuIicgK3k/66QU1ux+aPk4SfM+zQgBpqPqf8
qU89lziOdWLPYOBtc/1mLyz7ZFhFurbm7NxHNI3ZU7l4MdxblaHSDK3FvKFTe08xx54r+Rlm3h0Y
xbDSZ07vAhjExDhEwOSw/GOjhmxTIbNwmE4obmJAKJNTW9f/RC4buTlJtoyxy4twT/Aav/WFdYia
QkQkxUiqku/IUvKQUW+BfndL9UkcROO5dMulgdXzjPJcExK5eTMdEQVhXMEAquWfsLHVdYbMUIjo
H2VYwwc7lR8+zcVO3J0K1ZvLnpthZRQjeLOzq0ze2rYe7ZWq++YzY1686jU3u3YTkkOjzd7W43eD
qAf4wEbxJgnElT2YQ2DU7WGcK2Nlp3QlqsgzwccZTxEJnHPJvEMz+zevEUd6DlwmxJ+0daZBodGL
a+DanbniiIFGBxtnL6bLJNC7YuJBNYbA1tpyNblMxe2hf439EVdiLW8EdRFtYMZ3puYdjXwYMLmw
M6MLz8O+bDYvS+fTKDRWjpLTLNCFmzWAwsoklvUEH+mutJp3jmTtr9SpObeOg0YzxGwGtiaJRIQY
OAokrxW7xn6vUbRHGUt38Uz77Jc1CQEMZP1Nm0M/MDTVUFuMCoMNBgaMT3DDiZuDjDl4gguCJT89
nBGM5MJmmjh7BqW07o6KeMwULxArOW1jBGMNAxgTK0/bGBoKe1NpN7N6EpIHr4GzrO+r66zyx6wv
bGaVZWvghy2OfpsEWhA7XnySaXwlR+cc5DB/Ysz87g0Qnu3IIYlzzDePG9GF1Q4/qVqZ8jtSIt8O
8QXL8rKoD9PWjexqLSXo21wCLW2AeWx9J4YNwPVHbXC+sNvLQ8n+wMNHvbVwAVPSG9BDijF7Tg8m
5uF1R1nBoSqHldGGf8Nk/jtllnW3dcY5fjreSeCSAcxYFBbVynKmauUmPAP0mViG3WoYwT9HzJRr
e44+YjtCda9XYzPexQTnQRrGl9NG9qlItFuZyUM3Vukx1wFGUkVMvKExn3yj/uaKKHBfDWFdXyyN
EAa8oexS+uwoGCxhBaYLRg1L7Kufu7OZQ5btfMLStBCjmM4BZRlvqd89HGwVa69hKAcnb8UkiB26
k3+VOYlGlPm3qXKQAOZGkFqejO3QTs7ZrSlm6NxX2ehiBXyo2zh6JfdtYpxMPd2x1pUYIfxvvyrU
R65/AswdtiZ6wH5q8F03kyb2Mx4rHk0y3AOtA4uX17gOMvfdbIoXF815Q2vd+K5Uuh5xNychjLHC
+FQVYO96jl/FQGNrKjRSZq4rKbY0ok/RehtnLIqrW0R7xpJ0xizp4RandvIxsK284GqD148GOzv5
CQ2e6C0ywlyQwBHs8PwaTxTco01jMiVUHsBnYTw0npGcD8ULrR2sR3V5pDf4OMWNYKZLLqPGOtlY
/Euklh3sh9Wf0rb6beX8VjUex6LGXAuMvUIiZevfFNe+4R3rJlypBvM7OB4Fs6R9XxnR2h57WEx0
7RRhrTG96R+doX9OvDi8ay4zXFf9Lpy4PWqFPt0dUlUDdTseARzITlibbGfJ0muqfcpJUHnTSY+N
/j4ZFVJVewxxem7bjKrreN5bZFOR1OfAUcYuYvaG4bKYDrasKUqHzyJU/+63qQer501KHGnd6L4M
c/VqdP2zk7rE0yVhZ2cfFao4RIOe3epBy24p20Iswv5zVA/6CZftJYtBmtk8VivT0a7Mvpz6UmAm
Og8di6zuJgd3wQlNBkdp/AjlR0mwvBY8vEmR3gj13NhqN4GKzYOnRQJou55RN8BaVSRvhJAoI0E1
aSl+vXEPswGmn3tmoVlLq2Z3QTredMblQA+QkxoNHudFHygdrdyunzziP2rm1M3COtXjwcmb+wAI
kMqf5qP/J6Ekfl/Ozqft23De9GJa633+DC2G9y3R8SKMNfgA4F89MqRXIVEAPgjws2YKr0ADGefo
zQXdtukCS5yMeysSUopEEHz48GurgHel8fHIvRP6L5k19hfwaKui7XUoJiG6Q14fvUwTm574d5L6
MWEmxv5pE+Q145Emtl4jH29rTfizyMxT6rL10qfzvATc4JgzTXXB6tRuvusEj7rYXg4dUI0u07bg
sX6HFsizPYln6h2ay+wb1Gkv9NOZKQDjA/bwXJhx953WQgTuUiA74sucQfqsKyHVk/K/B+oyNvSk
vDgVF0pkKpBeHCqtzPiTT2xjs5nxZKw5b7R79Kn5h+jCuQaXsBlhDW28qIz4ZRD1vISQ6JwCxFTC
vbuRe5iwExUzCq3fvKGvFcfO7N7cWgzH0bavCadSZi2FefULiq9V+DtzDaIGpa0dGs01g1FlXyQ3
yefajwU7m0sVvnqz9xjDdmKwrhtnCpYPhgOjqBBYAEVbUVyccnSYMwLbrifWpdHtaqKlKmS7K/3F
j9yPX4OAOz3U5Dncr9ElEilzALTTfvSos1b0AZAAp9GbOE+z7pOZxt1emGvTTOyg0tKnAVyhb8iZ
acMVAt6dd3BLYdYNqGqzI0u8H0BPtwpPaRjhcOb6JYYM3RyjIJMrG/LbgPGQEKfBOIw28tl8mqbK
3ble/0fL3gmRoAB79bZ1zKc5g8zcAxjH88HMxbyj/X4IQk6hy+FSmhtvpLHBzwHyD/atJNr0Mc6t
2jgDbssubxlUc6rfeaUOadQetx3dQZDHf2sVHmF9Ur/5hWyIEj0YzPZR6eXDv89zpF4ZeG1tx6sv
Tmc/2YwQp8wGv2VxoLXD8JEVrofYWW2W0R4MARgdRtbsuHzg0bdQCOwmCLv4IZLo4lEVsBLmWEN8
dY9djBOmSLHKJn4O83TxSHsb5hxql/R8QDN7Eiat/g5ywQzPgvl8PM/E7+Zd4QBO9XJsiGS3OfiP
zioteLpWpBKF03ibxTyauhhGuwb0LM3vbLqN5jpU8QcjP2eTJJ9V5mvYbNxrHtr3RsCf0s1H38BH
RKG72BE2BmGgBYFnojznn6KIknU9GfgyyFFTRazWMGS7AFYM6CjB/VayHFFE13dm/ZHFNDwt3ib2
rjnbIqmGTTXA5tamdttzRexaXe8Ds+lpUXaV2I1ezrkmdmiFddWArQ/PJI7nLaKJF3Day85hPH1I
r7tURCtOTUG+JupwaHfOMUqwowqOXdY4YkHJq5NwOrmF66xWQlhPfeEzN2D+tB5T+L5xKT/7mMMT
PGRgFQxXQucwhviSMoqBW69n1Rz9lV6XX8t3EzVerNa9Npp/4uC1QdpbReIt5ZU7mGVrB0VCwSS0
MOfE6j528k1ntDnH2kvVDeqc18aLTuVFwUreXoTJqEJmfnkgfr1OpfPwKSN7CXNtI+IMtL1Rptum
ibfkeQZI5xVVONGAPjBEKLOd0IIy5QW6U32ZewYByxbYoNqTWV4ScDSfroMTMxSLvhoO12sTihNK
RpD3trftxuEZ1GRPqM7SN+BaCJouNKdc2i1s1ZQOHQtLk8yidjUVcvnYdGsjVKJtEFXmWxb1F1ch
iob47gPDeLaxfWzQxJugCstLGMuYeZFBwI9tVyG8FVEouG4YpFRWXXU381lSJo4e+Xw2wvGU8Zks
ofKtF6Fgm6X6UhNjZ9tCjJHeWB0GrzqgfQfASDZAieqttYAFTUHMlXza4vrWvMwNEn8G9PwrzMb3
PsyzjUn7OXsiOsOc9pgDrmSVO0Wld4knf0TAicPdcteuLZAAq2Gkn57e02tX2l+65GOwE201L4eG
qUHMbu1tRZsvPTWDc2g3Wdb2T444x61eHEg4fo0iIwcA2GCTWVl7MvTo2qcou16Y/7GmOd1a+vg7
xiM+cFQz08Hf5RFnZJO04t3R9jUmqX1lQH5LRb5PGcIMVduvu6pcE74PiT+YauM6Oq4jIqLl4D50
cFgJOy46M0mEDVUNuNSjlJl42hUzY3IwwoTNtzcFXXstTXQx7vxnw1ykm7jcm1136k1vJ3OGCsMI
jZzzhwVnMseGXPHKXAyyR+S9Z+iWzc5pXvuZ8hMd3iErb4rQKy+6nF79wn5NDeTCKe12GAqCwUU0
yoFurqT79R/sncly3EraZF/lt96jDAggMLTZv8k5k5lMTiIpbmAkRWEeAjPw9H2Ct6rv7aqyLut9
b2iSKEpkJhCI+Nz9eFCJ+DB8dLNL+1cJos3BvjMm1gNQAggyM3ORIHE/Yj8n3URXwLav1G/MRJOh
xdtysoGcsmVXnEa8qvjR0qedpxfhb5VvodVFrXnog4VmPndbIi+z0yoX+Z6l07w1eEicUhSvbUxq
lfFXeSkg+XDSwNxi5+VrRq6/LtNfJf2SzRgBBnRRnQI2gROPq5Y56JYzMWGTYX6e1aVt5uFNxiCi
zczEZnnUgEd+PSzrSVYXBW7ZYSbPhPmxDKp7uxctOSqa8hp+AJgRGaknm8Mn4WgOyZ5/qHouJ7Zd
zcqe6+q9MRLSILj+QVjjoU8Csnm/Uz91bszPkvPpxuwNeZQ1xk23EDGRsbxnEcDLlYllF8WyOce0
NiyW9TuZSEwifD5ZIPb2o+u99g6lRYVr3VlGb90xnbNWA93ZWxtZGGmP6gkkuT3zdaDdIzGNaZCv
ZkK4D/nWjDhyxyUPqVH+LKxkvObifgpuk64ULzwn+LlTdyK1TtRTLj0zFZ/ktIebKkuqcet0apWb
8z6reF/rjFms1VKeGQUsZPjOllWe2s/d8BYiGd4sZpPv54kSMM8q9gO0T68Nz7nRsDklrpR2CE1t
fZcMi7v1m26AI4QZNGuSF69eW0ZH1Hsqrh1z4h0NMcS552YLLRsTqtttkzm98BaoR5xRd3M4K3KU
BB2L/AH+32VQ5c/OgwflBs06k7AWumwqt65iSyxc5KgZR2xX53Rd2/YmrDFcFaBcN17z2aY56vS8
Zht+kq0EK0D/yjAvxv0wZWwh6wCxO6ZPp7J3UuebHBfqoaj0ycBpc4jLdBVUEE7akKolPGG5QuVh
KwTQIFwuS4FdE8Q/3ReW4sI2WfdmeZhpej0WcchmVVDhxAsO+hXDIcD86mPggX9aSNvlBt0dfcp4
1xHlC7wtkptBeMWNUpG3i+cDU4O2KQ55rMqDq8vMM5d5hgu8MS3To1XhfQm6K22c4cZeyp44r0Ra
C4sdzqsPehrVPhO2B65rYF3m5bYbxk2CgzoBfYO6s9iNMRCn3m3ABspfiL5n+Kk2s18zYIm5BefA
uZSwIGiZkJSBu6wEFKK0qvgKU3C/nKQn8yc9PahzMC+a5kECN71pvAa8fm4dAAuyvy8Wd83atk1s
6o2jwHcOOcYYQGpDOlSbCu7RRpYEtN1U3sbdgImRORqPVA5wlNxOXHarfOKyLGhkQgLiNNaxc1nQ
zeYpfagplmcIE/4Q7bul88HffmDYrjVFDy0VpgkKaOywWZlrGa5qT+Gd0J6/MkmOiZP3WzO1vhZg
4dvI1lZl3es8M6dSszsejbqTx6KJb/G3UcOaiZT4otk85YHId9DmYeiaXC/fgtqAgZBGyuxkqmkD
dx+6P84ViLoqPkpC+8qpFYlNMpaGYjg3xc9O8uhZFmU9dfhgA+vcfVs8SwVQJGzJrPjgeiaHRu9v
syVPgquzYCEL/Ozk2mKg4DaZTtxhF0bPDFe6+qnVodcB/Dkwtxb7xHgls97uQ/D5FLR3o3lqaIRf
YspBv7+dEAQSRzvMcVn6ODbkmtFwgAt7MyGzb/f3ou3rREkfGHZD8KndCpZbQ6RyCKkEGoDcrG1m
epgRljDbGLK/78N63ks2AXOKs0NRTWQG+tYseFddAPBr1woYiQcY0KJSyJ1vqKuDIWBHHOez9gGA
UjS+cg0JBykmPBTMrdoGwa+hHcCBDljGLfcwAiU5Ti2oiYwLsS2Kh57ncL7qtKm00r5bqivfK7MA
8Q2lOV8NMHjIRKfbKJx/aicGMo33tJi9j+sQN+faaiJn78nq0MdFsW0X481iAoG8Ut53VihhhJbe
ltuW+hFQDiIWb+USmKDs9Ac1VsdEIRDHVbtxIvYwgVgs6lNI4oB437jiITNrmnDJpPgIh398UFl8
4oab9ouOO49Z8uqWWF4t89btsptxZq7dR9MpTazdJEu0OjwnEX9EqnC6NrQeLN677UcDrg4sw3ng
7G1Jkql25DGzxO/IGAIeszOWvyC0gOylvM2+nzIDU86WyqpCsxvYSIYwpbAPkrqV2LY7a3y2hWXv
FYtc4A3lMWXufgqz0D8R4tiI0jNIf4KuZialvbTx7H7kBN2wMJZqHc9cEoTSp7Xo6neOuC/+ZE0g
iiAiWYTDHbOfwSqi8gPycnaqUw9Yp0EmF95DoCHRnEiKsdsXkR+uc3ivnItyjftV2J24+8A/WI/t
VD0vMGhgvhivbkt1Sk+CfjXk79/OYY/dxx9eZ8pLiXSnwT0HBzZPsHYyHQ7olmxfOf3VCILotJhQ
WqJb3NoUzC+dWqfshaOIdss6pAgFoZmSwpIoNe8bttOdKbkTeh7RyFvWxggYZdZSNrvGzh+/7yor
ZBpClp96TzMmhxTe2fzb2+/L8tv1/P1haSqU/fAaTcQgAKSDWkEV0N95VasCXOX8DChs2LHpeBk9
wHw8eqLdLKEnGHTUW2Fv7se2sE59iO9upidWf1mvv9umwr2i9JVihmZ648xRvDFTZuOTO+qnw/wz
tqiAMlTEPyGJvNSkCVaQwarTGKqrXDiuqCp8LW3jEro0ltusSe5A9QT5hJ0VLS1rcgw5uh6ir6Ac
ec7RqLaaMTjjGi12wCCp9RLGoVP66k4hxUR8y6a223c0Ax4EnCPTRfwZnZyBWUQ1wOLgvLShl7Gf
YjBHL1/YL/RCUmxy+OYaN/30iwE5z30QAJHLA/37BoxslgRDjCiZBsPqJHLW0aAXOZE99hZ1WsBE
2uy2t2RPseOEMSyJHoYMQTUAKoL9Y+dh9lkFdcvt5lR4rzywMv8RIfZPALHAtDVC3LKZylnkXnT6
6C8AsSgYew7mU4NDPf1apEMvs6QDunQRk+ZYOkBxuH6FLx1CejUIYA/VbHbfA8Z4f6B1P6f/GX1V
/waLyhf9yzfj2JYvBflyjiJCksX66zeTx8MMPYMKetPEPu1Jp9nlM2WKDDwvolaPnEg2cdiA48R9
xSiIaiCrs0saMv0F33IVPVfVY8atdfaSrDxrJzSj5oc6zrJbl0lZSVVoCkaf6RNEhjHWLYQiNq4O
28nUyxiLJ4l96gjabggWtOfQ8TBRdiidVtI1685P55NfsnEawRsllpM9dJ0Af7Dc1mGY/Ea5/zAH
0z9Ygt6oocBqxCOn54ZHjzULisI6o3d+zHJHJCCC/pGY90T2Wd3HQR7zDNVAVuztHcn+h7LS+ily
Gn81ptaOy9H4WeHhtdWRXiVSusq4FRNiYRFPCeYnM3lZAraWbl5usY6QUImjY+r6w7F3umNo1u7V
SepX0UAaimKD+nWbg80clg9G3fhQ211iBc1AM7LPdV43CcukxuoMtn5iLr59NbW+WE7hOUiN6Jkh
Sh6hmXPqtnc+PV2j5zGFaVElsNza+5yi+I1Xpf7RlCB74BwGe8FSSvdsR+yYWMuuMszXXC7FgyH9
B0fly6ViGL3palitKqmHO9YluowxDrPZaD6ysIxuJty+ZCTKYmWJ3DgzOfzFo8I6ZTPfJkgxgq9W
QetoaO8Tb5zOXskiWFFbfcEpaKwLR17NUVUfUwyP3b/nKVG+YzQACR7HB1RLCZmKpIQv6uckpKnP
QKXE1eZw3ZN+jp2FBz2jxaoQ4kkAxWHrmP4kdnLw6tzf4mrrcAg6y0sRkDxP6vy3XQuoYAUXE3mU
Gf901jwHXvdm5fSLNwOjsHHOzYvjNjQGhMVdr3+XugNNKN+fKLmgLrbo8p1fV9BGfVixXC/ewkQQ
td+cegJ5kSeAeuuv/P6apETJ6qGn//EXTc/wNu4wz4fQZSqB/Sw7OR2R1J4s22ppBFtSmfSoOtI+
xjKYHtqpAUpmYXObWkY+/rOT4h8oEaJj33PWVeQteGbzx2qu1KUKXM3cT2mAr5mlLuykcIGQr+We
LB/b8QbvUHEH3z461K4Nq8Kfz0EwBqscNpYZdy4xatXsBE1Z1MwInuwtT4CKKQZprxKwb+M8sN/E
VR1ec8Wl3/chvt9YOLuoColD8cJeuxF0RzBm/sXUnK+ig4YuGRY+4D+vVgUo3mNI//iqD0ntDdAs
rDoFfiV/q2iAk4WTRlpdtG1JnW9xZkpIc+YuDwm+ZD7dcm6Ow9dzU2aBs/fxXS3li8E5h1H/2BpR
fZkGFx3TmnYJBW67rqZPxu8XRnlVk294zZpd6CxIuQxyQEvhoYmXbTi5ZMHZF8elfZu65niyq2qb
A5y7Se3me8ZEB8RQAD+oYjrNpnG88QJMpYjTzQ7DaLL33OWDEW+zxuwHWh0GvZ+DpZcRY5m/5Gb/
zeL8LxRYAqDSdRyos9IxicX+04MiaywRuq1ZHXAUrNn6NmvHKtOTKYr0LEeqDKM0+2q4jknM5FgG
/KTC/w5+L5BmchaDcbUUB6WyJESC1vKbaeJ/+BYF0d//g4/6/S0GrkOK1/HtfyEY+43LkA8P1AHg
l71to8aihREBD6+XuDFzUD19UaRfIUu5kxVw7HLB7lTaxt2QjhvL/KPuhRIGwJmL3+2HZvLokJnX
GgwOlc22GHSjVzEzrFctG3pGnZX4D09Bi+jwP/0UsHZ9StF8xwzsQGpS+V+eyLWBlZ6uwArbWKku
TiTvCOCtXA4fG2nJ8tIWp7oaaGInkJW4SpPQHBRNDHmsPiP+9vqH0yTUqk7vyEm45ipl4NctyIT9
3y8Jx/4336kDFSUQlmcH//J6E0M0wipscMLDZFwLFRE2rE33IPxxU0aKhEw7fk5Rc686v3nt3E+Q
SN3Zc9tm35UEO/ywuHFt2qqmcDD2VRG8lMq7Kcp5OvuYuLdNxqNeNipggy0EpH/wOi5dd6fvRhWJ
ALqq4fHth7ERm6Ao9oIzBRUv09ew0EHoT/d1HekeMecQJYFLWharv9kx3sk8jBFM9hOmSfAiUPK+
X5r/H8j/T4F8l8vhL1fR5r17/6+vsksIUb0XX//9P16+2u6/nv9dKv+Pr/xHKt+D7S/ZCwamT9Da
MbkJ/t4V4Iu/Edfn4eMEjiv4C3zqH10B5t9cm1Ypz/doGSCfwf7xH6l872/MENl7e26ANSlwg/+n
VD6Nn/907fu261m6lIBBCPsp65/u0mh2xrxMo/g4GjLdcUb9KgbVrsWYXFuva25G28635IvNler7
dxIkBTWo52y0+luqf2PHPY492kwZIdgtKZXdWbiRTgEvhMg3DVjUv4RkshAY6CUKyd8xkMThG+6p
HNE6SHgh6V3PCwMrGmptWt4ZWRpr/LIZzPXlZXx3HTaqSw9xtKe2p4dZ7EX1YTQZfTUVdnHTpWG3
szeLUsdGSyaOFk8GLaMI9BRPCyucf3epllosNJdBiy8jE0OawimPidUVnjSOHJSaHMUm1oYZLeEE
WswpUXWMCnnH0UKPJR6ZXiQbO+uHnekMNJbZy93kVsa2mJHBFShDxkAp+/mZwWbd1cF2shmqSisu
9g7ZrVUVAfrKkwycs5geMy1KyWTTMHwC96oYjfYE73Jn5XAtQm8yEa60uFVzjNFil4vq1YwTmkBC
yZerYKbiWUxXbLMVIWvFWLiHT5v0KQBL2I2CrWS8zBM0aP+hYELa0rgAtwrgppAtmRZ2oIcCfa7W
Qp2JYmeh3M0oeC5KHieX9YCyp1D4XIT2smHcwg79m0g6b5Vp3Ix1cHUpExr64Ac0m3cHvP7AaWGV
MV3tsrnZGJ1/1J+1c3hQHapjhPo4ahlSakGy09KkiUbZabGSQ2tLKW11Y2shM9GSphFTT4rGOWqx
k/zTKapkfuObFNUO5mtStdl5mYWPDdOqdjFHhlIBp0owp1EfiIs5oHx7nw5LvbF92YN9cDuSjIzD
BmC5pPCRZbnAV51EsjKVJ2/6JFevCyCcrrzpMJ9zwUUwLn1MtLW1jGtFYQP+0AjvLoKwP33S+fvE
BqIGXk/BK2ili2hg8YSoycjCZ9qJ7yGwXqsMq50a35wo97aNlb6qOm6uTQ5HJsE4RG077lDGrjKh
bb0vKGQ38K4ljUVRFC7kM7VmmtMc7+hT3GemWHglia1radxBI0fonEmZ6jOXbYz7Pgq30BNesLli
6wnhxyK+blgJuM2Q301GWuQtQhL3zOq1RE8I/Rqj2SMD762WCBTYCYlmxF5OC/xWQkSqdQiFLZQz
dcgoGPVvO4cwvIdcwnFo/BE/OaKmTvLBLwRPQqfETlAvv9IO40xZiV/SV7cgryFTYkHANV7Ab8SW
QLycPYi2KhDS0PL8XahNDIG2Mwza2NDhcCBsxG3zmqYPUCvZAo01eptItrYlb70mBbEdEcycX3Di
fs3GgEFmIGXvTkeSkmKHNRgUJnaLJYNXGk/D3TzHwC9p2lsPPl6Tpod5Pfak0wMkvzC6b7p4F+Do
aIdr+G3wCDRMM7/1SmgVdsYRQNRAIzE64bVd8OpHlV2sAwl+Nk7Mg9m+A+SQa6t9n6aeoYfpMZM3
381Fv0HREoNvcnZe2O894hYUELcRUm4JHC5qPntyFpuicJx93ixHJQJxzkccOaYdcoYIwh9xkZ9U
/ljE6IZdQjVpHyNg2nF0IprED1PFX3VtEswa7Wuioau57SF8hNht4vHZC+ziBK+X0ZNaudjehtHX
irWPY2pCo8DBMw04X/ygwd4UVdgsY9rqxro7w8v6ctPfCR6gXJuBCm0LkviDGN+uABGMgJCIcBvS
fCKC0W7H9jNK7PHWlqiAVY5LnZr7HZteaxNwAmE+g2vOjzcBjZcxTdH0qhDyqVmZVLXsJygvKxpQ
ont3b3kQwDpjLvA9wiGLm6TYY8TauF2DfdLAyeEo85zhmipxT03aRkX17brBV1VogxUFn+Tp0uO8
UPMc4rX3q5xcF/DgU2Rx/GIsvItFxGvs9RdVRD8UlgVfXcdh3E917a/pftam+HQXNqG4LwJivA5R
TVUX46mVxrCxQD4CZW7J0q4GXGTRiJ0M4jLUtaxg64vTyJ/LxyanwDoPonS/ZMGbywT4UPym2eo1
9R26p/GttdrAZh0mbWeDrXrNzVsnd+n1mHR/dN2jt3BQaTobX4iWb8wIYJVb44LUlrkE75zSJjrY
8NtU2+ryBCRtqtahNtwRrrVuBzx4w7cZD1eere15FT69AlUOakv5OmkLn6vNfAuuvl7b+8h0VOcE
x18LFQ/7n4MPkHDncOvhDDQqLIIcAx4J8tnUkGAfNHqMhEaOpdAghxzjMZR4DS08h4unfkjId4xJ
EQizl7gqySX5sKItLktCmzs8cDOamJpA0dsMqnHnj8DdGaYsh6FlCmQjVBhAUxZ19SGzQDu4qUd/
bSuvuQ1G+N3V4tecl/h7zRIw68DIZBvzfdgjDWJJ+NUze6IpQflI/+Zb3YwPfTcbxzbi+g8Uscaa
C5M9x3hg7N2tl9k+gZ4WVd8xDyPMNOL+qrJ605dgKauRc5RTf1USu6jCN0oexF27ioJJK8FfwzR6
l8iRSdHon9psLk9DG/8sJvupIeG9GxznIWIDkuScy/sg6LcxkmXQV1BZcLSGc3dGpSQpy+MoaYx5
g0UTfJs7XLzhNRHJIVxwRRaQ81z8sgB6iquJgzbWVlr1barV9lpTG21BGf8YtPV2xoMb48Ud8eQO
eHMDbdJ1tV1X4Nu18O/KfsI2OK3dUzXCJ7fxmm0VsvfBDbp+t0S8oZVlUUmavEtjGV8bM/pkXF/u
Gz/b28K+cdXYcgPximmG2coWwY+hZGSQ+O5ZcPjdBfi6mUcFPMakeC60UdnFsZx2dLGCwlx52sxM
BtFdG8bwUMzdc94Py6ZSDPaqDpcUNdlzFHTnaMoh7XrDD5gWAPFSVq52NLJLlcJT87ylBiYB1Abw
NX5reHD2rY0DW3put5moUT4tc3cskvgeF6K8yWr5Xg9Js7Wa5T4xamaVTERweBMdYUVUby7Ob8gv
ZN5jbJ10cMDzmQws0V58aXG6ruJ8uc8T2a+UnUJJ9q3fRYHW7hD1YvvgUxUnWJYgNB7rNt7mfkqb
QfjCGTHYNUIDQLryyG4lP/vIOrJkrYPG2OwK7XTvtOednpwKWBQ+eDVPXF/NJQo5CC7eRwqqYoWL
oSaDtcozQbk0eM9Bu+spiPpoI/HmiArfvZFcqapObqwiQI1carUyrtSZZOtyxEhkzOVDqNSVtAAQ
zT59SJdbVcX3yG3FtnMTtpQ6A1DqNIClcwE1AQFPBwUIDMwlp1izB5aoTNAzrflQ6XQBssQa8vKx
0bkDcwQLKoVe3FPYfos+NfQP0hyt9QS8xCO+4BNjCHWeodLJBtRhHi867eDo3EOgExCTzkKwIvXb
RecjCoISbHnZ2+nshK1TFCVxil7nKkadsEB7ONY6c5Hp9EWpcxh4+OB96WxGLHi9dVqj5mvQF6e9
Q5Bj0okOfqAS0LdOeei8x6CTHw4RkExnQTqdCgl1PiQ3KF8nL+Lq5IjUCRKLPtD+uTHbncFU/rwQ
NRl05oTGWtInOodiEUiZB5IpQK+mFR60cOWzrno6v1LrJAsgZTAaOt2S6pwL+yT1huQjV6VOwSw6
DwOpMN66OiMzEJZxCM0sXnmhKgAXI4aLV7CBnwNE2DDNpmsbD1+93drr1HGRoAp5Z3LYOEsCOg1B
nQlRcGWHLm2K+lNcfxXjxqNLvKe1hxuTEfMOKodBnk18xPnZKBjkzJSA7+JRvcxy/hIqe2hTkyAE
wu6qn8S5JdYg96UqL6Xl8D1B9dzIVPOODH/lmfFHlKFDsRN5K9rm6LtYb5e7Jk1OOo3KKeqeke/z
aDSEMkuyVuKGzPFbZ6BgRqWFrWoJHooh2ssQBS/uKIBhyk3PxrBeHtw6eJBT9O77Ea8wgCTZrHJh
Vpsmeg+N/oj4s4aOt4s43njOeBFZDgDBghU3VEio/snMvWMCU2IlBncv8f+7rYu/O/4IrB/TsmwX
Tm8DAe8aodxygx+ONyUr3YoRPIVz8Mnu86c3sIY4obk26p8QfQKHMmB8O7i7D74JTjMs75aO5c8L
75ZI3JQxE3uD+mJjBO3Z3kGDxwqaew8SplkOioWjElnJOAWLNaV4EjhvRsjd/FNpXtzXICgG14Za
iQoE8lizHqerdGPalRu4MeK1ZM6VUoQjh+5UhqzQRrjNJdXOZXRbSbjK1iQwRRZI7DHeQN8lkB2J
+8q0nm0C37mj84eZ/MiY11fVBcwXdDGVPQWOfUnr5jrD46DNZ9u6P3E16cgs+JZw7bUGaoyzZeSY
nF+bBIunZZtPcYmLLWVVto4h3AoWb+cKQulNVfWT2YpLpMJb6gOFYbAp1BG4TBv42e8p+YGnFdsX
ObUsnggdOtSAKkLmbHGyMF5TIrXJ1MSjgI0AHi1S6Fxk5a0n+m3Rxp+ka+/zkPhbiAnVFN6dpO0V
S+ITEZS10jwB/daUNMHIoNgVsEtjDu8Fx1GshGkF+cMadbqXiDhzwnVtEEKtIAQF9iG2a8pTxIu/
UMecsraDhl/r1xwj71NTOfsgip/C+jKM9btn7pNSzECiXbqkJLUqc3DXi/E5ghVSt8OWdCRxQZzj
jvzBtuKZ6QWp6o7TsxGHd5k77KIUZAKeafn4UBMpuSkNVNmpA/eEY/4um4xEx52OFROXCwqkeU5k
uzerhUjSwKJR49caF85RiEErn7cpN11iICTf3bbmoGwoGB3Dnmc/0ordXZLIvE49EwAeXFCdagq4
RuMxAVFgxJRcG6FzR4t2s+EESONR3k30loDyiKbzkoGQLgMAgpX6Io7ETg7vBLrubpm8/Noq7yUo
BrygnCJiF8M2lltdy458vxjLbZ6GKzx0B9HXHF/N+L1hW5dQIRDmVbGFqnq2o3rP5IptXGTfypju
J+8We1uj2BakseAwH1/YO354g/1hjMe2YRuXgoNZux2BIq4evPd2T0oK4j+JhsNSVx91Agq4cOoB
c5w1rq1i3MVBe1dHKkYGrV5cN72ZaKhdha350Rjj/GQmV+VTnhLAKVyHnXxyIp9CAHU32CmAABNz
/2w8uSgJvT0+i5YRTEU4npNysDMScfUkuZG+Wt6sTOFxsmny7rCy0td04LrcicZERaInezWW2SUx
ff82iaybLBQx2lq8bZYkPhkZg+EQl2elRg2H858k1sN9XIs3xBk20fUnU/ZwPTXuJq1yebRNDy8d
aKIqq96pt6G2pIOFDQIjENWtGSXdU5lkxzBIwew33U3OxHMjzfgUETdBgYbajNfTa3XvGZlVGtxp
6w6D/RTRT4ZG+KtIIRTmnkGCb2kObc2yQZWbvy1AV9jjYG0nD5qz5MhRTY9pPNDFXIRgLJEYfWp3
OjY25Mo3o2OQbbJqGJkSblnMgK3rw9cIs7/CRkqbGmaToAUl0EBotprxtkowxRiS4WSyVDUnit/F
wA3ae4qTpCRv2gH0qMbHPKfXJmpQQ5IqZRWnrpT/0bNvgmZxd6I27vtclBv+drYl6EgSSHr7CTDO
QYiQ090iyQhi7Mx94pPD0HJKYHMWpDxsRw/cfSbxLU7uqYlJBSsUZMcJ8fG2jDcKax4epv5XZY/w
yFoi9hVlqLZvX1Tv+EcrMkcILO22Ej37gmI6dzWDyrxub8e0uYMwsLcYxa4o2oSgZOwyS33KkFFg
6qa/lgn+T8aBDju49emF8qvwrHI35kiOve+lN0NtPjZBezCRPUnqRnedGd3biUFj/MBVHXgwA3A0
15xy2AuSa7N8alKyKL0Dhv+ZtFR3wYE7J1WE/yjcZYQpuUVtKBhYAYnKw2GKMuNYiqdwgfswePzD
uglsps/aZHxZgiHIK/uppxtlxdj2rTSEjUPOPOFVxPqm0GQiE5+Mzc7EqDUOR63dhH2baWd7WQzm
2iN13z3DQmMeG7kUXKTF1iHa7wi7XYO1U8g4MMNa8HJN8MswBThsJlJuGmUEYYZlz0D1gEJ5CD3O
HUaCm85rJvKBXbKvtVsUR67alh6b36n31zGZ+UUcFe5ckptdoz4BqOCD41LWRybgK7M4efpD1Nbi
FKe53OESvLMnfINJCkAyS9lbwHY7jXH791/R875sxxHuaxAaxokbhRMhZ52N9Jl9fn+AT0de0RHu
ScyKC/D7D7sgmbF/cqu3rJmnPkr6nc3A6phqbmvUW7cMZDDwq6I91aUZYyE0BXkIkKEYKaqTHUUx
tj7ta5zLiV/apNDAEDUcNlLr4MzJvGecrGDPDIexKOY9Sld9sgeHD/pXY8emxp+Pec0DLKdso6/u
C4vYNyp0cxOOAUeR7/8dGgll2zhz3LKCe8lM3qeRlP/3zzoRRuJ/Lxb588/YhcKGr8Wh1VDsgQbz
1Rh44WZsFn8tYuY+jKFB+rji7x/ikmMrysqL/c0WlXjc44KCJrzq/NLzEy9bqTYpT36CFTXpeP5g
kzyrhHgGcqgEFZOke+48vFQJxXBxPYQAyXtnbZW8iN8feu6a7SjM9z//SEgfrlBJUlH0jNT+/ATl
X3//qu8/S+fCAivP0v7nJ8YKAcNWbOaqmuUtaigRczKgrv/7Q9DYJOi+f58k3VY1gkqkgLvAp6+K
/AuZLfBbJ/hW3aYj6LrxC/VIeqK4kOffLIPB03RkgK2AbxVeaYLIA+pARHVr9cQBzaGwNw2Cct4j
TsZY/8EK9UXfrisC6LC5gKDWRWbseRLcFyUPfiqyzAfIaLcJxamkeJjdT2IRPE/H5OylEZXuC0Ne
F6DHNh7cr0WAeKrL4ciZQJ77Odk3nV9sa6ZSxvQoIkV8lt0tU0h3FTk+LWMJKT6DqeKcFD/mtB33
dKmsPC7Km9SxPxOhiy8lE4hsTp+sMK/PRp0xoPdimrjEaSaTzEMA3RTgIT2ZYX/ngPm5MZd4a1VE
sOqy3C0+lZwV7UwHquF5qnqYFUlzrVnmKiA8ZHCD3pzWBamH0sQBVVFKRwPQD3NqxTZlHoRbtx8L
6ENkAmNZe8c87DkuNWR2TXDPqoXz1POhYhMnog/OvvldbZAcdcM8QLSB4QQ/tynrX4psb2veRo44
KJujig190WPuWcjnzMLtnzX2F0n/x4ZDda7qGxzYOXX3QHXxP2rvKcWY4gcNnvAzgTVn/pGepQbx
JJFAtaandvZOafY0iJJ5iz1ew97BDkqaPEhvzWTe4DB7ZhjPeR/dmqNk+WN2WHGXCud4P7zFRXCn
/9vah+Pb4eWA0WUCWSZDUpFFZIKPEDe/hsrckrymeMwsHqXjvTgGCs7AUDaPzdeyZ2WtlubX2Niv
HT+hTBmMdD2LDpGRn/HMDLsSj013rnrQpAwqvZUzty/6p1s7jBsumesu+Ba6d2+I7gKDzXkl+S5j
liH2E91wm0Y+JzfSX6Z8qkP2P9BXeFLm5T6sTQiF034QhDHjpP/Vjh3bK865TMB5VopjbTrGTds9
iVT3HJkFjqvcPwroV4kgHBIj1LiqaAiuFF+QAnIUEwz25bxKE1xSMZGxkFMFZjTkftuan2oRfLqR
XG7amhmU1Y+44ue2Q9J36WMdAfFXneR0HzdMHPayZ0zvGxQIgZ4dDipOXDKcbKGxluEGl7d5RaCH
vHUPdIgfAXzlTr90CEX2Oz2SWNyMt9ui4pQqQkQIj3yL4Y6bqHMfrT7do1I6F4EElw4d2TDBzDu0
GPiG6kK4FK8T7wc42nLXwNRcwUC8wDF4GRrznbWShqzK/kkuixg5iKBSNYMOOn1S9FKvDDDLAoAv
DZ8EEMPmyXUyBgizy8bGvkZlTaXliDWKeU1G8lmeLYZ1B5dcLbUF6cdc+mghLSWQ7W8vYxC60NWC
I4XsnzRglQZLvs4QIkzexY09YX+M7Tc6bHh7Ah/Xf0C/hHoIe/vXWAyUdYTMXKuWfElXErTnF/pT
SQK/McvaX4KKj8p36LDiJg2Tgduxem48kEDzMEKJHLCzOcY+V88csoK1jXaviRfu2hmb9BiEEeFA
jpRFIZ9Q1B0uUoa/Aa7BzYIT1vMU2TsCpEk7sHXGvqJ+mv2iNpL2VK4T3hK/uZFe9WIa8hbaZ75h
jJDGywvm+//F3nktt62l2/pVTu17dCGHqrNP1WFOEkXJCvYNyrJk5Jzx9PubU2st2urV3S+wL4xC
pEUSBDD/f4xv7HVzOLdasIlam/9ZdwUrvdsrQkGMpfFLHFrVxkVhx2OqCAhSzG0QkHXUKhUXzlg8
uzPa8vTt1NgURnSSlNwd1ewXJYS5AwHMnI6Jo53q2v5W8QhGcjggEy/B0ePeV579CmZ1oXDa5Eb3
rhfzpazuHL1YTyZlwJH0IqpO3Xts4evJK/9FnPB4U9Zd5K0VM9gbpnIYGxJ6ws68JJgSlSn+jmFi
59nFhj9tXnU2tThvUHEgUYnhYUFf4YN7DKH3owlX7jOIf2X/qgQ+3CKCqGZL3U9VbGJiDIwF/ohb
38IGKcI+LbTXQIggNjjeyjeUXWJPt9SpLrZj3xkpZCsI43luQ88xzvL/nVrC85DIhIz20k3tFPch
MrAFmWYLDXkbunngRhH6SNRtxPzQukaDnj46IUbYLA0EzHx6V7x2W7hY0EZqKovRoshm6Qjfu/sG
dPWiVx3o7XV+4+X+va2RBTsN9TYzv3vUcQmQs34g6L4bBGy8rh7jKt42dXi0cuXWgC8QhVwVR+/O
pZpktBSKghaTEF3Y7w32BWUiNNp1f7rpq1pIZJb9JUf70MQxkCIHgEdB170GK1xD3qprKqyjupuH
+puEvqAgYxgJT4YLrZITBxBg6SiHc+1Z+BXMedf2Pg7GzJnXPIOcQjU4qJ75xVLNZ2Jvl6QbkXPL
2RhNTkrUgPONyCWR8JguyB5YlLRhFgrlU57J13RfD7Flr2kHflc7SsZdWj7G/Xjoo3vVan+oQOIs
PQGk1GC87U/caLdp25/h6oH0p2VDTE5ZUCbWZuqSEE6zZaXRba8VhvFIfRdlrG9hwFNiLvQbosnW
k2q+VLMqulf+sUDSnpPH2TmI4AOLXgp5CE5Vfo27/rlJSNPTo+hshJhsWmJihzZ/c10qSInZvbgp
5Ja2ea0m81tW5U95ymNBFz1Wdv/VdBLCdfPxwrNGvmH86HADQF+cwiYIUQ97dCdwpNBoyOtXi+/T
d0edHwMYr0JbY/NMAH8+BLHSXuJCPZXjSlcrjGDlaGBA11KUZ+Q4MW6bl/h/D4WxiqCmLcpuHEmK
iTgT0JDRpyxfKOgTfBmpNLzgGCta8r2tUAT43Choixkbu61uEPjhe+ODQU4Qk9Mz0L/Vg68NNit1
qo55y5OP6XKnREJypPJ6Z4lcHSfcY8D9DgsKxfz0xZ207xTNcIQM/VYhIZX7Zf5D/L79IgA80NpL
Smzk8+pkz46m/QXJ5b7HGMcPiS7cYEwnS4TRIWnM4Ls5E5fSbhc4rXVu8BMtOl35UVS8iqU85Vw1
1abCfpTx3GLV5jPSAOgmdr1WbW3aAzBfyMd9p33TbepTbaDUC0/RxK35nPc+DyoVl0zSCkkY+KGY
/BWNor02NWw8ZSCvGBMjLhHUr/jlastD1qHt8ZHNO+VQadFjosO0waxqMbC6QwgcHTs6JQaspGKe
6cgQEJgV/hcvsl/UkL5AQK7jlPhPrdof7cYlU7NqjrAliDjLy3cIOVwy9PmSx/MWGT/2sCw5FgyH
qCrQCmndCr9RjKoJj1ETkQbrWCtnBATpN6Dpk3GXZ9rapMO/1MDXL0PKIEiYjQEsj/VczdGwr5qM
Kh0uqqUTPVf6DJBGL7a+q+O20JMLj0BoFCbnBeHNrp5rb8njVr30IVJDcKHH3U1rTYWLmna3E8XV
vqtGLhn2t5FyBYpfrit8uSZO0vC+qoJqje3GR8W/sYvgXITNiz5DRx1Gg9gRhEmNZ1AJdYKtZuSI
g3ug6vABD3Rvlg4dV5pBx7JhVFE01i3hzs7WcMdHToWam8mdbpGlhuwH6Gr8OMBuom7NrTbKuZFV
INjjEVwG8rBqxcMaSKucd84lap+jHfJBXgODSvmp8FvBpJnwkOcoCKZsD7pjnFe7MoDgC1YKCDHu
QRCs/UC7VGtNPLqJfedNCEMwft+k1K229JzVba8l91ZpvJZAv0+qtfeSW/IFy0unzccxBKhOy6xV
Z76SNuPJhhtWFpM1ZgXuvDdL8kpK1VrMZYxWimpe2WU8R4bqovbGx5ay0KDn920xnKpet5f08J/a
BiiCYb145Q+7JSpMaSJIU3p0n0WgKw3KdDU9y6kB++8nF7cIjjM1EaByQGKo3tsdofDprPwEpU9L
KRpwqc2jtyz0Hm5+91P3MvLS/QmrlvpoKt/SxH5X8T4PuZ4fjRzljNFHpxnn0RrSMhxx1VhHA/TV
OX0yLU7rHEqJQrEtnhuSSdIczj587K4MdkPT3vbaSOT9pFMcbNuNH2rRmno09AMCrBezoXJNnPJV
aHAP4Vvj2SbeNx2xWiFF1AmL/1x4W3s0MYbnztYdnyjPUCPEdbdx2/4112nLZKX/MIzOi6aPT5Qj
HoHfcoOrPNDcmX075h216OkN7MuznXY80tR0bQIgnsuswynqKfu5VGG0uh1AjCGwVtxDOU3T5i62
TUJhQc3iS+o3bW7tK49afeDG3+eUUVuXvQAJ5uTvvjUCe90iaVdLv+KBaoCgqt9MI50DFZzZhd6s
Y+Tvdt67S9x8PhL/MV4NDD8J6ASr7JzdCFNSNvcaYS2OhulYP1uByYMWpU7L2IRNhAoYlF85aq/D
lLfLBDpAFsQ77n0B+Q+PnWdCotR52EvSLN8YEFTdNLuL8X3wdNZfvFx/6J23Js4IPCL7laf117Lt
XuwYD0+d3aQWDtuWfzOSpQVJjynm1flkqB3DXL0hXEU3D7S7dwlcgRa+QINhbseoT6Hutx4YiNXj
2oZHEEVwfDMDS4xZGytPxZ/chku/y39WOZwerwuwDsA3MAXoIBHIgz7S7kNTbfejwCE0cBG6V7cA
kgAhkWZ2tegEPoFETco9LUMuwAqhz5A2GR5dq7oJdTvauq69gFsPFKZ6jAScAV7QA/F9ySES4IZc
IBxaHddAJ7AOtQA8oJLZ6hAfcsgPmgECgv7WwxzgBrOCsyUgEYQsf7cFNqLX+3MjfLG1sKOkZBkv
Q4GZmOFNeAI8AXJsaUOiiAWSIhRwCiJEwUeCq4jgVkRauqOZ468LgbSwlJ0uEBeJgF3oMdgLQwAw
gnJtwMOQ6uP/FWr/R6G2pyNp/tfJac9TQfpl8Ftwmi2P+UOiranmP7gRCg20ynrHwI3xh0Rb0zQ2
OZ4LWMXFy4fN70+FtvUPVTNMG/21rZqmp18V2qb6D8/zOFNV10Cm7RLE9v/+72/ewebT8v/JuwwP
GE2x//6vT6FpqqtaSF9xTyAG5P8xhNPwFxOFNusUUb0K/VwFd3npCFWJsslHCDF3JNn88sn8jTfG
EGLvIuVBPd+//fd/Wf/0v30Sg1eBoZbjwP/m30w/R0xCTwXaFHIALzhCEUFYz0VyDG6MbfEFF4b5
QnTgO8LvvbnJGHkw8lmGp+FJO40rZ4+oFfcwLjpl3Rbr4vjv/1TNVj/5S1RXw8JjaLphmJ7Fl6f+
/tFMWqMhYTG1G6dRucMKo7RMHkLySPnVVHBs9wHWsrLV0TTkXwCEj3slm3pKJsA+yKEiJEvOxYiI
FnhHoVPqRE1XJiUyvYuSo5z0GgQb31TRXeQjYVbDeDCECjiLaULJdbnP7VZDmb2qYqJxkqiJlshn
esqLGWMMpcoPcuI2IeO2fMYkj4eVJAsRhBSpBUV3acCVyz2BAQe5WKo9BaBqIKkLb69tRTOcthKg
kaAwXCddUNQH5B72JiAtPQFzcJAT4hm0LUGSu+sqvK409mYYsDyaj95KJhapKVSCDt8fn0tXJrQ4
HLJLxH9pOYO+E7QEaVwmLpKwOltO5QrpNp5N8pjDVIMA4tY+V7h+A/u2OtCPJvkrpnwu5zwxJxeb
mnQeTYdPyCg4M0KczpLKICdYASsUgKByBxUUvaeowA5VAbzNTUpd12X4XN46Hf1nbISYoFVdPLC1
B6pj7YGqwY0atf5GrmplLL2rEzfnu9FXVyVsLWiTn6AKKnCXLMlVcnJd1Kr4xRq4TSqiKC/friXc
23EbjPNSvnP5rdAmOTlNFqEW4v3KdynniJURxSexUnWTckNw6cP1HeoJ/q6Pt+20gxBwGt1bKfze
ftUAMBhLTtLrm5VzmpmmO34OjK47fIUqPQU5BzkIUIU574FZBBsiIJ/ktjQCQdGUxqLXGwhACqHj
o+jihOCfeW29BZ5GkvvHIp3G/DBhO+JMsCy3hFTLnDw7dIohmMibpVwvV/GN07jxOOexrPIRVaJp
g6ER7AkJGaALmt5ZjoEC3s0jStbEK7pSwoqqnIGD4TAMDrNBDi8gmml3jQKyEWn1eBhMOpUFrHlH
/A3ytO3F3/wxN3eXzPLbzS/nK7EwnLXyj2oKgk4bv76Rf00h/6S/JsS4FAdPoDXkVl90qaOChm0/
cdL4+OoOWSHGKmJRTsa/5v5uF8Rv5DU3k7KCI10f1IkzNMgS7AkWSQZb26Mh63Hqyq3wK+rDp8Xc
Z3SM5hIhWdyjGE4ZMhE1jfNCHmJTIF2XafdyfXk511KJ3XVp/7FXHTb86sYJQJfJ5zU0/PInMZFz
ch21BS7feR1RSexDJMNiRxIxg4VVeen6Y/Mve7bqu9Ir2T4W16xkYigt50YTZQ8pjqwk1kyjYClm
5aRyre9ovwZsioDIFtcN8ujquvL6anIfxc20RZq78JXFJ5/89fHbJrRfRDb3XVgxxOU+C+1igJES
WOISRSOWzChkgYN8a07A+SHfr5zoBrmEXqDiShFv3LSRUS7CSVz1PraH8LOi2nguJsE3io2TPzlr
S7zIx75yL7lcaLRPr4tyTq77eLlfjsmVLttOEPnwGTCqJTtgjMWP7O9e5rpOHwx3pg7RviGyxJoC
wCYUp6k7WMNaS53vcomQe7AO4nxF+0XalVgcNH5vcu46+bwuE51c/GfRVuHTyBSF5qHcJ5/Dn5N4
8397rDzsuqWQx12X5dzn/+r3PynozFD1+BgmktCIWvlZcDVbI9eqD0aorZ2xTHdKrr6YfmQhTqfH
KScMIvlxMmx2UkUfS5o0jAQwYi6SuQCoOEf0G9SWIIIBhw0XCiaupd4bMYPvj360bEqLCamUf3Sm
rxvyqHpvorIk94n/Ry0LnGpNPC5jcZvLh5YAxXbQO3rfXb3qxMktJ7q4QV8Xf1kn7npklYxcr1Jx
2ju+CoWNDxlWB4TlCUZfY80I7QRoxDP3btoR5F233/g4+r2iMYSww3RLuRk4P3daqnVc0/sH82wm
SfLxf/aiR+3IX1BlFiC0IPbhZCc6JbL4eGoccpNVOTtAS+1abysSY8X9ss8aOu5yVnbc5QQzC2RO
G1i9OxWbcZj8Xdn/kB+QZSh5wcC7ZKxHUrv4ROSn9AHEchpMaDPZZ01jrbPBEtjXSjikgEO536sm
hFSAI95Lmmnn5auOWtXBDB4FBHTfiCesUTyeeE6XqUjN/PuoADIk14nTwdDNdFePMX9wo8zeftBP
g8YtBClYAyEjuYAyemp51p2mgCHecCxqLUE9n6HGxLNYCUWAhrr8YzIDnPEsO9n17bSjc+7elm6+
CPX5C13vfkPj/dAP2JM0HnAKDV8X7aVFDf/zAjaoBKcz0ggXGgE5ERfbg0fKzMfix4ZIwH5ScrdC
gbGSk48zQM5GNgGUbjKQ9YQSldGGcuuEjr4U/PYVRpQTOHtwZzoI/hb1W+8Owbmlh72wkC3RPue5
1e6csz0TjUH9iEKwlmk/oadka6wf3JbFRJN3aUF3kosM+rXtbLvbvDDfKBvc5SkWuQRWy0HOVXFG
kg6aLVJK+BFmvAOocbQFDr8seyoXu/hjdYLv8WOby6Wjt6DSXVfJAz9eI+t6HskapHMoUAu4ueLe
UolJmrrGTGOO2c6MuwVdNuInzI4nInUg5QsZA5tKgE0f+8u5Udy55Nx1g9zv45B5jN7SWG/Wcp1T
Vd7Wrc2NXaJKdMVEUNn5+MQsJ7tG74AgHp7Z2oNc5yg0bPG7nfpJs/ZyldwYBkN3kHOFkgRUkPnz
0q5Gg+2q65rYnH3eWXejb5sbzhRu6Xq4T2ufkBM7SNTlx7q2fg/coKYhxZO5XGVlYEpVw6M5J466
brguDueSJ1yT+Jd1TyzGsHaVFSeAhvZoq7n9bboN6NgYR420Qiovz/k7Zs0bxOYFd8dts7K/pLcM
O+4VCOuUwmjd3NNdC8dtG6+Z0f1jZR/IKp7q+2Y41REiPhonqzg4TP1Tp3/vsaqGyZbSVqLjJIeN
cdbiLR7ITDkW8dmJt63Ob2braEe3bxYIL738lMe31Xjq0HIiKPdQGB9bZe9CGbUuAQxQ7LTRPsn2
RCFRQ9kQ4dFv7EN+AgIxc8detj9mVOfr7Cd1v7rdwmF2lG9Cc8D7f2idPf20pTqdJ6qpybMOHTJe
BKvwkTDF6pV+tQnsU/8Cqi7M6AYuUWrSkNCRYW7sZGEaW0fd2Bm0t3UQbcgIqcyzmy3ixzq+Q5uZ
3qibcnGyDuV3wuZuwdbyE10CDT2AOV/G36YTUJ2f04ZuG6KKdbFSaImQ9LUYvyFjXCIEeNMu+XrY
Jy/qqnyqVu6KTGCoxGdj1+/oxy+iO2dto/C8Y9BJSs4eU86NtitfIwaW7S0sfwIR6Kuk8LixGg0L
+4Tyv4QayRN2uyrox69em4VxzvfWZv5iz0sonBflNnif3sKn8mdxqgiUXUBwWGcvOCtthtmPLUm0
t/qX5sVcvbe7+bjvvvl7/iow+1vMGRd+c9ahuDsY487ZgsWfzLUqwFrcslbAmo1tnsF5fGnjXRTe
k22rV2AGN3a18zee0Bhm22yky+Is7YcZzVa7VN/M4hJStv0agCZW1zbO6wnjwAKX89DtaM8bSGmd
RUxxYDwIk1izBCBSaghc62/18eRcPN5WvreX+YM9HlwkzutoT0i54j8b5EwF23lac4XEIek84jTy
T+HOuxBGcRNsxm8Qbenhn0D4ZKQSeQARVjTSpgfYjjYRySSCeevB38fNorDvBRb1O0pUdd58xfAc
65c82ZXFLSm1P0plXc5rlJwqdwgk7OiMXp03hx4ukFhsQA7ehKPPo/CwNM4gZJKnaloerS+9slCO
2qZcEX7zRtrkgmYtKmXv5N8H6sr52ufLCa7aN2yRiiE2mkfT3PXfpi9eedLNnXri2euSftPe1XZJ
ZUJ99fJleui/q5yV1Ukrljz9gMVclUBT9+SzxPR+wLuhsNUYMi705xwaNjF8C+fJfu0v2Z37Uu3H
GwyG9ALK/MTPX+n3LgK5BwK+M3/RvQXL+l34I7V1bi+Rb4zaJi02uEv5C3n5FCYdQvgb42BccmRy
aAgyAICL6B0Qz3flR3pnroslg7Qv+kvwlnwhjw8RXodsetEu/dvkuXrGP3ChOoAxaE0aDK3u22KH
SXd+Sffm7dN0bz0oO+Mufqfw6wS0LRcU4H/S7bQP4waoe0uzcVs/giq56Duor/skWtRPhH318KcX
yb5ZjQtzrbwQ9uZs/FW76FYdGboLroXaklFBDP4zXZFtQQka5RMnPZ7mb9me/COdFpmNm34BP3jF
NfXZhLK0CB4KCGH2slhnCyxAyMW2wwKD38bd5RfvK7SXJ8rcq3mXfMu21loht9M9k/6uYu5YctFc
BUjtlsMKDhsCshM/t3hDkY4cBYpknIcnrLFkF60pSdBvCCj/bufbOMQsvrG24+WHvwtOjDx3+W7m
h5rS5b5rd+p+4MpTb0xBM1pkhNPgLVhVD3ym+/aIMTdZofqDrDgFO7QKASVqdRXzs77zXip82SNw
gWVlbEi8Mjjz9UV16xAWs8RCBKKS8s42WCfLaht/HW6K+pGxV4w2l1cETPKs9cuCcw+b4cldBfvq
5G+yg/1k8jdvgSPsSNgij2PpHCtyJXYG95QlXhNnGVCOpNERr9+nMzGK38275DG4Cbbha4655nZM
Yb5eb39uXlHwkbdIg8tG1qftjuLRQTWdehsa/q3m8mDTihGOL8R1KE8wWQ4Dsb+EKa4j3aWTAZ9b
aK0HHQAoZliDCtiBDhRaVjEXiAGJnBsIQYH2LFYOgBTUdZz2x8RsYuDR7JPK0c2/PtqgebWsGl2I
Dq14VXT2kqjrhkS8n1hWHQZUoUcs0F+TuFahYhpADOWc3NA05Td0zWjZKvq9JG+THzvPG0Bu+r6h
cuUOika4r8mVUs4CypjxgeFUJlWhMddNyAPnUPnI3V0EFGHppKTw5CEdYoMaRCyXfYdNjpGupoSI
drsWiltVSFU9l1KRnGsJMKfs89cyBnFGH6F6tHt0bCWO5IUu1LKqmDhCFyvnrusAJQ5kbnZ3vtqv
wDI0S3viC2Z4wki3yknQm2JN2frBWZIDXeTPdPxzbU/Ludl24llaTtoEUz65MZtBVBeuk0AMBa+L
OskLm5DYelllG8WoTc7VEqR4XWna0JCcqA7Xuhj72TqxKyakQ1kObkVJUM7RSWwOUaKru4yQPs3W
HgB3+BvXozRVjn2CCIPbBBjm6lirmrYxDa7H3dNYTQPI7mGjWKO3vRaQVDfvllNiix9jRCZRVLXz
gTRAIdupuap7YJ9DnSfPDiL9aHXGx6I6RKQm8Kjk9f4XidAMsxFubDhrX8rarTb0AMYDfYCRPPLR
2BqRuwtm8Y3XpvWcTfBN+3REkBmLep2ZEAXsoMpauUXPSEV8c9fJdV3fqxNA9FMOUe6g9TUiZ7Mr
ptVkVlismluHUY/h+PZO0m5liU50QTCIibRiUU42oYHyo5XF42sxWdf7b5blcGFVCmRwqGgPOVHy
jH1DrqzV69QmHr+RDoxC0RjPfeNqjNyYqBm8GHXo1k1ta2tZVpVfsJxcF7G2RbxJBoYqz+Ty69XE
0B4dlMbAqEK3VE6DC5nTpbwjuaAfE1FDtsqalQE9yAze5QKdjL9UZo0KnaywxnpM9I5cdtUxW/9v
M06yj/5DM45WGk2Yf92L+//p9yb5/msr7uOIPztxuvcPz9Fd+NqOoYLwpBn20YnTHP0fpgkRydMt
WBeCevRnJ87R/mEASeP+YLqWATiMntUfrCSLTfT02GoYjqnqdPY+dd7+XScOdOdv3THx94C+wQ5q
Y3Ax6e596o65Tj9BMlbN97lpf9bjFJA4bEW3jIIRxNXaDOoIX4zWxm+EY2GxAAF7AesBSNxx+m1B
fwz2xngJQkT3XQfy3LOs4qGu++bSRfhO3bR8kJOga61ll2bWNgym8iGoSvOmQ5MEwylmDEUay6JJ
VKEv4wjqQxPDbMj6RLWkqOXScmNEPWacEiVRWoBz+XPiEPt744ZtiEgmwhDdUJ1aXTfLObmPnOvR
0Jx8srTF8XJ1rvsoZTMAbQF6qiastJfU0W6tqu7etWQ8TlrXfZ0wzqx65JGUkpL0kKhGtsWqFT2Y
mA1Qa4LbceYcSI9a1DeZjvrYbP1yh7To8bpKrpeT67rKxVQKgP0g1yuohU8DIc1GYfO4jSeatHAm
JHeMR7nImZbuvDr7p/UuqpTFUJRkf8i95eRjuRgTtskXitxhX6eMaAiUYJ31cVSej8Rt4xF06qan
5dk0l2AAYmROCnnyEJ+PSt+RGRsmfXYEjkoC5edZ5MnZ0SwBeqODcZJ1naMjsfNsvJFzM6GxEz2U
Jj6KrXJDWzEqyq3WJWwRwQc8ueprNPsiF76n3OYF7gvBuUHmlV89vwzApnBn9rrxNhwzwd90iKDW
IoI+a5PHl7gznzQeJJ2hrL6Oup3vHKOmjCd2I5PhUqA4vaefOPxyeBVgFVWMINyW6ModAMJadHDd
6u5j0Y8S89b2Me9lsDm3do4jZ2G6Z9vWfX4gZc8ZUSl0Vj337GiFd7bEhGDYY9hp5vG6vgtz/+Do
wUWukpNunr2zmeI3jrLhj9cIPfwlRTBmmyaPB1JHmfQUzIiAI3NYGTm/Pm2Qu1zXNVGGRj9sinXp
xM6xMcwQ5lH1LJe62USVJmc/L4dKyqYubR0MGJRj8840SI7iJeQkr4mnWFm9/seyXAnIi74eIwMy
Hdp7OVHTdluDM73N8q5Fhqu1xzqPLlXmxW+91txOapgxcGXEl5Ze8Dg1uHOiwtHPAHlnlFJadvTj
oTw6UTDC2vW6Y6DiGH8M8ULWa2zfyi3iZvRN1cSTez9Fdx8TKpenPNUOv6wSGxW3spZWEgAr+2vf
iMeBuzd9HMM/jhVbMHGS0pKn5jLWi2wBWxzkuuZ96XlD93Ji6nzPHfk76+u6CIERsF3jJuvG9r4m
E+CkusrHQX4UB3saggxqCt08eSStnIASy4UonjE4/TIbTo15mjyeg4Kahx+5ZRCHxboS9gsz9Mf1
ZGAagToR3rpTwKC4Mm/Q/RY3PMiEt61YbwUa632XDnw+ETv7sV83+39szxr1zQD7TTZ7u1VaU71v
6nS6R88u5j8mg15SEp8Efz+hBCc2zA5Xx8SnvS1WjUgNT62TvFwPIuwK8MrvL+p/vEAR9Ocq0Ay+
xjC/IwdqPat6d+PPLH2sSrpmEw9OjxWSdfgOc1SLOoP/P/e9rremvNnQ8sFazW+a51JYR7Tp/Zsh
1j1qCVb2w6W6paSkuLZ2taJ9ldxgTGIH64+7wn/eQQyIEBf8BwUK3btPN1kPVqiuobbSbMs06Mr/
ruooGlsr2mYGMkXPYNfywZ5Go9ZOOoJqe+MQibOtsvZR0TWVpEv6sOCv5mJbis+8o4I64S4704RS
77XeKvbqlJuLWmyU68KAMpQz5uEBNah1o5GCnZm1qBjE8Ws6W+GSDsq2nIPvic4ZmvakeZZTjqmV
JTkZ+n1qd9kfC7AM1HCO7tpwUL5YrcW4C37PSe5ZZsHA+KCu93JRrXKK5QW+HJKtz2lqKQdGwBSh
UhWRaFrdwSmM3zQ1ekmSTnss7MiApJ44mwljexaiWS5Jt7+LYhO3a0ryt9/02o0Ju2Vt+2r+SIA7
4spmTLZTGnWruNOTgz7kWJ363rxXOiaIlXDtQJrYE+whFvv0lky+k1ySu7kU4Unw47+eGse8/9gN
gBrVhlA3UDG5jYmRKFa2Xhs5j5ajnrFm9K9+kGg4qLz5bq7q+dh5gY8BcSxefXja0Ai0jKQQ1JQ8
/rSJffvLQ+TfyJZ0/XcpEDIsx/E0y0FRatkgZ7VPJ40T62NGIz54GxxVW6V9ndz3gTZfDOodsc7w
rurBWcxtdWe7U7aZ/KbFpTMSaltmgFwJJ4BEGY9Ho0o5A2Y8BFxPlCPPot7CzxQkQQS3Ha8b5Jxc
J/eTi5/WXY/9tOHvdr6u4wkTcfKIjxD94xqmunVTmrinNcslsas3+7uMSsIyNBXzZXK6B88YzJ81
5J2yMYIfXZhpyLQC8DlDmFDWxo9/GGqVKrhcDnlEEEQk1n7MyrV2azVbPYyQ6ovdxYFy4ukDNSdG
gKcBI/mu0tVmX/pZefZiag1EVHovbtGeJ63w3yMl32p9Ve4zz86WYOfU21TvMDTHPT6jPmORxGx9
IWfHtDrHpZ2gimA/uWry7WJtZTG3ucTJuDVYr2OVeOQm81ubiyxcN0VvrP1YTS70XZKLWrYq63gq
qOmNXgysZRfXBLKZYPRCEME6uZ+pVMouw0wEtOTPYwe3Ug5dPL1cV5ljn904s7E3+MhX0OX1HbvH
FFQT4zGhOZiNtn2UEwhCA0kcGrp1cd+/bpBzcl0TdVQe/25zVwMbGGH1rz4d1+pBU8OdNxAdD/XJ
9oJ3Mx2129HtrCeHtK3ACKIvGmmMD+FE1RJm8X3JyPtUwrxaanS8Xm3H3PmBqz87c2ZRPAnS/RCE
6gM3lx9yB/A276VlNQ9EoFZ7czJpiCiG8lx37tYsB+0VdxslDN0bznbilifuPsSiiw3UTfNkG8yA
L3PToGzqz8ENILPwZrJ1ElmsUN8PjR4QDtmFDwj276IiVG8q0w4fiFHydrHTh0u5UU56pb6bak29
kUvXPSoSgh7kUX+9htyD0b//8RptHKD90ImdqfxqFng8UlM+ZmWKioKqAoujCFT5mB3vZiL1MEcb
8MusTnny+xAnGrkNOyN0lSfVQHtjutwN5Fa7HleK4yoPYZIr90PWbS2xV5/P1X8AZAuN6C9qS9NR
udHBufPQeGqezbj291udHxLnCacjf090j5AAvS8XA4Fzr2USHnuMleEiuYUfV2PeCfpT3Dr6I5It
89DGyilMCaNdRgaye1gdxUbe3dwkNQ4NWEvyhLDYb+J2gHfpCNVekg8fRY7flKq/KlMN7fOfbxm2
a2mWgdYVIJcY+v8qTVU0FF4FfIwf0EaPdo0OggTXpN8lGUbBj2UvCsO7psIShaK7oDIpdnIrF878
XK+ddkrA7YZGeDerAgBMWXAlD2kTzV/WxWyijxnic0W47gqq2LQyFDs+y3VyYqeevW0itVzIDZbY
6tSAWXt39jGL//v7jKg/fPrCDN6n6dmW5nKbcT+94ylFezRDMX5Thvim8vLiaQTM09HtfmnAce1z
EuVXNnrVl1hljN73KGlFieBLVWSkN5XmC0K7aBcVZDnKRb8r3lKjqe8MVyGfxgoePo4uc2djtmEI
HZXXrojUa4hWINogH75FI0LXICtxssvEAzn7sYxv5CjnEqsqs41VTs2R6GkFOXre46wu4v5MtZrq
OR77uLP4I8xun7gWrlmKoO4xSh3nYxKPzVBDJGR5iN1qRWQKsXkZUhx5vzf9YB1BUXsxNWT2o16M
e68o6weuGm9yh5rrGQ00xb2fZxhaflEnm2b0mq+pRS848pLvTRMmm2Tkom7Bv3pEJQe4BcEiwRr2
r4vmRPc3NpSHjIiemxgK7Y2ck5MQTR/8dbfbfNoQzUF2+Pdfv/07ll/8XkERgcDhXms4CL/F9l+1
2EYwqd4Y2wRl4We7JWqCFoxdk82mnpsomu7RcDFxIOrBXgw3ZJJN93JDquBg0u3pY7eA7OJ9iBEO
GD41eU3d065CpHyJlcS/JHXoHdUue+oL17+Y8+BfJq0EdBJ42rJPC4cOeT4Yy4TYoK08Qu44B8Ez
tyjrKI+Q60llEK8qV+SB6cpXlUvyCPmqmQZ79voq4VSDhrNwvMv9ImryFcFhhlFZwlSXmMuPWbEs
5+RkcEPrgB6CQZyc7UCVqbVh7bokyTf//ltA9/5Pv0JKfSYRZiYVHIOC4e9fgx4RaV+igHqDf0M2
iV8l56xO72ERpgcHu9ZZTpB5JOc4ohddlMQny3VyXzlXt46xHuhpLD9tGKuhxcA4vXxaP411clsO
D59WJ+J/1/+HsPNqbhzX1ugvYhUjSL5asqxoBed+YXUa5pz56+8i1NPq8ZlzblUXitgAKbUlkcAO
6/OjfZOPwe52fTmtViIq4hJDub66tF0bshTv65Yq/D9s8zuvIdytdWjSd58GwHrEB58d3c1+ezFF
K9B01pSdHJT20GzITnJI3UmzsmOzE9BIf/y1//lQTgD7h8P+8+EfpwVGXhKt+nyxud8oBTTyQnGX
rRSbUBPnII8IGepmOxysqH0KB//J8CtnX+ZIITo9KXFW0IyEX/NghncxInC87mV3xCO3avqQqv2I
DDtXCfqXWtdQB6r9Cz634dGe9SRsZVI/ktStF1oXa/vJd7LnItF30o77gLBs4xSEfULtQxcXshKr
d4FfblNoYAzlrH+5KooV0/J/f3GvMhK36or5/gHAVkcIwNJ5hnA/++cXN8pzjdQwPf2Bm4dPWHgD
Oi6tDtSih5TuVfFO9vJIDyBr6Glyj4+5oYaMKX+M9NF68JLyampG4ppLE30BFt2QRG6Th8l3r3Pq
Ik73I/C0JoA2TRCqpS4PTVRtICll6p0zEh6s+GwbyZrMPUtT1mT1FrU6eJuZ45z1uSkmAYU0Aq4v
bXJe3DhE3IRoH6SNylZqicdgQw28BQCst3by6NZImwhQn+cWDe9inmfrJUisT3Nu3T+Gkc8b19Qh
b6fQMz9f/7++3O1SZc0jcRTLf5vqNo29TfgbUVk5KPvczpS9PArD+rWLLeXhk32Yp91sRsWa383N
eTGG5/x2/qd5vekXi6oX1vLTQJ6XHmkv81VRYWuXDu+WmPxvo7yiwCm4dvEcBq1l7ry4N3c45aLd
5O58SoVAjZIuiVeVxhnicE4jCK3rvNsZ+BvPHnXADzfT7TR5zcB8CL0n/Nmo3vFeQPg2/WujWx8w
INuf8SCWDZ6Vr+gwwdm0gvLBw1d7GvzkvhIwcp3RgVY5Um9oA1HeBzW1zWBqxIeLa0o6OkQSAA4J
1ORp0Pt4DSqsWWdRsOyRRjrq1GQXjl28wnr1j0XSfKReXr6C6yr2bUldu+y2YWBv0rjSF9e5aQsV
ABGK+3ie3Fcbxd6nILRQO2974FsRhbEq+JjCUsKnngpodmiJ/UN1PxDHqokhaARhFMptnRJKL2pP
1DTFxvxEb6dLYdo2wLBKWUubFSEGPobw0eYTpInwRrvKgrJd+n40XeSA5xtnF3zCQc7ohpz/IE49
NDLLHp5ghF98BPxFWgc3wHGwqLmyPfxeo1bivOB+KBs5ersz3gZini2Wjif+ZurlRW431Nsr3Wxy
tvb78t5a28jnNpkJPMcbF3CrfK5f+/PDnZxJojiad7iZbo9/7V9WA3LebXHw6XK3c/kTUOst+6bW
B//PYsH4jy2WxeZKzP8Q6SOyOK/o/1iyGVVSV24U19/Nyt9QP1ogRe/pq7aMfg6Viy6lVdbF/nro
u29NQdEKd0r1u694zzl38VctMFQUrix3VyPodWCBCy+5yvVlFZfBzm7RZtBrUNwTMh/PItVXJFU4
75mWZevONgVUw8B9b8z2a+HV4pTkfnJG/vkDt/75fz9f5hjoP3cnlqNZrmk7LI5UTXz2nGpu7OiD
rmbfBQQH9AQGQaW4dzcB1AKnS4+KRR09E8rnEwU6wSIV+dnX2IzJ0bSfleJ18EYg/8xVXJKtBFHC
2w1j6UGX5KgAG0UFK46ouUfEU1R38lA2Ftn5iEyp6HRYHkEJ4W1Lpat2DcSNh476jiO1tDxy8UI8
O0EJXt0tzLu2yoIFEDxQDp4V+mi80+BJVRBi5UjaJlOPNq3tPdxMt2lybht3AFqkUanma4Vh9+iP
YfnCIsxawXyD9RWVymszkoeemF69lV1kHN8UxbWOsqeSbDVMzas7qMapLacz67Fo/b8/JjSu/uNz
cvlCsjxQWdvq2mdnpUfy/1BUlvItVKzioc2UL6QMZWfZeNaQEKCJTrxNF7dOmKoQPqn5GUV2Dq0o
O1etn6L3htCEUgJIaDxfnCjH6sIuhHjSfrV6BYXr+YKwrTNcYtCxVbN6vL2GFfKZOtxv5PWkXQmr
F1+TbMvpTE1/y8fvubvWszRSgZsJBTmhI0GXIr2OHMLXHo5hmuQmLJr+IUuE81XvBTgzy/Wfxmhq
qLzLvB1wR2j5VeUsTZE/3sJBCMjxVg0t/jNEVImL61rGXoaIRjdrD4lW/utJYduoySLkBESzDcJ+
hJ4UZ2jRHsyhjCeAVIoRHNbtFSylPMHf7xdSRTNNy/ZQhYDrYhVNzRJhTX4UiNkEoGtkV+vcHG2j
xB9QfRltsYdp9TOLi/zUG6F7HgznqedX9V6JelpRaF7yq2rFexm0h65zo6cBUOOx6qk9KGZ7lw7h
vTk6yYayL2BhcRIu8dzlO3NMQLX0yuHWBKr41a2a4cWLO3zsT4HeGTv82L8a3TONXdJaZBl5fm1u
qIKF+IVNThmb1NihXAQPRmXnXEV5+6Z/r+zOeFObcjykJeI4sqsoxbCCMydWogqNN8owQJt1YKB/
nQPhxbxofiAegj4oHx0DxHjCf+N7LQ6TWqhfwhQUIwWh+65q8ycxstlXo+xLCQd8aYWKubX7Znwh
+WGdEnP5YhB9uVcM0sOhu4XvEWkIcn4aaDa/zsJkgcXpLvwVTv7IqE5Z48ht/z+pWE1XP/uu+NXZ
lvRauY7uXKNQfzwXLL+HhdBW+TenZkdjFI44anNTTqTaUg0UraStb4uKYCIVkJXDc+I2L3CKfucl
3r7sjWbn4AoBXjBoD/7Yum+d399HUOa+Ri45yj16o3sz98atMWYbH23vU2YJHkiZ2NhBCGx+NjVI
KD90Vq1B4PnbJgesSfADTrqD5zGtrGBzVmmurSjLZGuUGqRdEC7od1rggFXvyCORXd8vZmmXaux3
10NpFQLxycUfE+RhQbYh8pLDRvaa+WrX2fPZbgXMLvJisetA+VFW7RVP5hCE63qG1OECVi9+heJM
NtmkjEX2uIrqPNjLxmPifizQrCaQkS1vNnnkzKP/1WbEfbzzxPNtlpxKjGwErdi5y6CoVUKQrX2v
KKVKmnUC4K0VHpXF82bFm7cyomioCdVIUZlNgKvyo5JOS2PuSVPdZcmWwATloLoXnXS757HPtszI
6/GjrODmmD4aIm0hUHQOg53OcurZS2KTsJ8BF3uexgcDjh8R3Mc+84xLV5kXaScbBpTcaANGm6fp
7HCiKf2wEHIkgQkwMLX0kQVxoxuD4LmZm5mCTHbP09USpAYEk6HYBqKyjnGWFrsA5rE+tBUfAY1i
8tkkQY+ChSYq6ot95OcjkLRyNJg6shvUsdgoLByWY+SHj6SpVNt6SHKEC+P2ok9kGLNh9b714DfD
xvR+ClG+EdOu3voaOLY6n1RSmLwQvohWCQAwyDxVzEZJHtoZe6ZroxCHX8hDQ/W8hyKqhjt82KWx
1C3TIQpFrr7ZxOpDgfzXnaOkaxnbyToijhZ5Tg8y8IO6cL8hAWbrkJXzxiIiWQyTmxy8wJmecGg+
ZvNG3vcy6z5ulGFpTk60tYbJPgVm4+41S9nIXlnkEN1nu0POuAtr99FJQqISJGDH6ughODDfeB2q
odaNHn7I+66VeVROyAHZT2GaTGOh7z7dn0PLuPQtIgwp5Zk8o1IIp27en5EJzpd+pYcviUugt4nT
4MPMxQ+bSqfvQz5uOyedueD9WYmnbtHGdATYNdToaZxSpPvIE/eq3VnGdUBRLO8xz7T3cDIIZssB
pXX1x6JEvjNzVepXJxqKafey6zTJRMHV3K9qUa9Lm+RwOW82XUdln5+Hej1FzuMrdpKXGurkGFZJ
vtQCuHtTRE2ibGDEuqR9XWA/9U9eVCbLXsQV0uNMQNY1PxRa9yJ7rZd1T2UVfbNAfi40Axdg4Vje
UTZuGdVL8EE8aX/bWhErx95zV35ai/3Nbsf2vIfrfvJKyhFWGjsw7uUpie4W+cOzUU5WkfLYVKD9
YztvNiSCJO+j4a4bKyX2hYv11LbRN2mOQhNxgBT9Gtnt+KLfRdzMjiLznGe3UahT5+zGsamBRGxs
qWtO8h4PAbiemDRgR/PZ9olc+5LDQsKzyI0gGwD2F1lKShl8468w18H1Q7I7k/tE2oLRe7xfyJLm
OOcCewqJ/HMT6yRwA1X8uz8oU7bw+xKFqdmWymE/KtpdLPRmp5HovYE/rtyXkZKdbBdWeQ3v/Afc
NXtohu/EeAdgP2F7zKNaEFlFANCIE/t1SIeznBnq6mvUu86LpY3jSkm8ZOsG6qdr+bMEVSyKk91P
2q5PNBv59vnQHGKqNuThYELFLlp/o5qORgL599bmk6ldgeaJL8qXMtUa9Lv7cN0R5nlRPcpTe54g
K5at1Us+osXoBLV2L0fdtOe571nqUo7aTkW1h8ioV58n1ym3NBMgxJ3skhCe7ZGbZNsxj2Z8YDZo
TtST0DYysy746bpkZ3k9JFXVw3XhOPaXCL1tyDxO9jTVtXJveZrHbwOBD8UJoFdpC3LGtSS2SUuH
nt+7uf5sZo1219jF+LVu1F1bAVaNdXODh89/FnXgnCZjvMfhR2kTVYMfnqjTgw7d4jlXw+7eak2U
tTMz2xCCHXe5xRNmTPey0Yj3XY9kt9XslIpXmtsUxUO7WbMyXEGNP65Q+7hXSe/cyQY/cLMzgwjq
auMIwjupozwoldmChuipRJub3E1BGWXN15tJHk1KRWZ7mGtrJUUZPjSN8Uuqo95omfFzY4flTtr9
2R6pylGJx6ehq4xdT8oOkimxtwjGIH/EvZo/yiPVrvJHMLC/Rse5K21y1E1IhUG5aHo3aziW+qha
j4YY6kNFAAiYWF1+6yplMRUi/RgpvF7VegqtrCj1p8Lwv4LpHV5IF10HblM95mOEIvN8pOP9WrLJ
FoCc2IjcKQ5GOeKIiOCWbyGMO0+8DciTx9oC92uP2YMckLbrFSw9fLJZoj2Yer13eYyRoRseya8j
Zl2i1yO7M3rt2vVwXEPUKPZ9NXhbcMbjrin6Ev+IHZ+mAuFEU1d562yXKecd2lPd2NEy1gAxF2Fk
vGTQrPDQpdYdkjt/dpVKAJAfcXKlXz0HnP1dmRrPqp6HH51hwufKyCg2m0SshrIxd6jp1Tt3Jmkn
jlqcSdcwFlOJiLkZBgAo7DI5dq75ioSJujHmnjQBS0qOid1GC9FG1SqzCIXzZ2E4DeLyHuoOf9iq
PDhoiVzAPk4PjaCukpTm9iNAdTCdRPushZ29L9QkX+hp2X00VO0j1hEOh1AX01Ojmwc3ddoPPctT
BMJ0kkfm02cinNJl0blUogcZuMdB4WxlsF42dpC5164cyGWE/zbHTLxgmVmACJXWfNLNaNUlXQMm
kgB0SrrVwjOD5i0yenjDgYIyzzzKR0ndXNnbezmqUrmSGanzbALAPGUleX3RqB5y1YtIxcq9E0HK
6JALorlzT5pkk2UfqDcYR5NEwdOkuMUmTlwwkRmIXz3NN9QV1K96apnQsSt7J7uJPnxtxt56lL3M
09eqWkZIazHVUe59e2if1BRGXVSWS6MQYl+PvdjPESt0XOdD2ZdN2AOqLas6ub9NlAOfuq2dG+SG
QZT4fb3bRT7Z/u2aTUlEkOqMgHVIYh1b3Q/XRhU2dyGOlRipIGjNoYnAghq/jaIVPxo4m4ZphDNT
pD6WYaJ81K5VLSbD8C/9/G3tenXcjQnial6OCp6GRM/aG/D6DgDxqRYkOF1xF/niW9Gx8pXiWdrD
IPxlz7TkaLFEuujd1wahtlM54HYriqH61ljUuEWD/2p56GeaGXswJLPG1wr/g5ygCGCboWYOx5AC
pb2Y2oLfh19/y4CyDeSmfQGqbt5XkZNvtSDpL2KA6StPdaLoh4+q69Pg18bGbJFYq/mOf0x5t5AT
jEpBQaWZCkJzpv1YGHN13vyuepS6g5z6RAJ90Z0SkQsus8BlI/O/Zaq4PLoNfJr3qSsnl2FAqaAY
KIqeE8xvF/h0vdtr6CzoycybAMYKNV5ZgE/WdTk2H06FAG4bf6mFQQpswscUaU78BScP8Hd7xBdq
TGQ0lOW9nAalZe/iRHn2BPKZmaFQMtuM1W7o7WoXqnG9u3W72QaBoGWBMx/K/nXi71NutiIfYFjG
lbf8t8lBU4XrygpJKqNoOYwRQCU/UHtu6+h7UKA+hki29lyNCNvHPcSNRkEnRAl5ZAE5bVIb/CM5
x/x5rKUlQu8Pl5MzhLsyFMHVyeS4eN6iOny7epBuJ1z7keLv6nmyCkZyyU862CoIjxDvagP2joA0
5dFsU8yo/MtEYYaUAHeP/DbbkrmR3VuT+yS+N9rPm+XTLIoCrcXUUJw7bxeLKq8vQLXT55FcItL5
mnYru+AyTBaXKFm7fZY9i8rJyLtSPmBqOHelgb5jmCfaAUiwulRyN/tIkMAMYk/8GAf71RB+/5r5
wro3q1rfRciuHNqwVEESjSRFFqmy1e2UDG0PER2p+ylMhItkM5gmCjnsWh6ElvgnaZt12Y5qu5Kd
MTI9+84eq36F026LUswia4CGG74a/9QozQvc5K8uDH4iYkSsR4nZFQTTdAgITW2rqU8fJgdeB6mJ
wWLiAf0tGRJmcBJrpBPa2oB4azNaupk1HlvUXDbGYKJTXMGNdOGHKFPzDQqbzHgOSwcoVVqGj2LO
6tMoyxnzKT+bSJTe6WamfwMUdgya2HvRmtB8sFST9WusVS+m413qTBRfBtt6mdQ0v8AJzS6qDWuY
7W3yILtyQKnqNaQRNFHnGYqdEssmLNYYb+yWyQLQih9aXL9VqUexi103K8P1B8gV8XRka0ipdzhk
381850xx+QMddkK2rhYjU6aUG956/eASPn4OoFbfySkwNB+MRus/KOUQqH/bHih83dnDY4Ir3E3N
h4WojXxdHOJ8UVmjXgqrEvc1zLrHQUy/GkD6UIL8jnKKv+2uM0Q4kyIy/Eu2TYvb5NucsSdckI8a
NeaxdQ49NXqIhjJ4ZakHImEI0vW169TOIgn4T8jupEUIhnjJtJVdKzbQ/alVd4czLXi1GqL9pRZX
BzkKx+0dh7T9yK00fGUb/FgMdnu6Xoiws5/68UWeqBnizgPlc27Rr7g+t1OSzvpY0Sh45KEtbW0f
EUOsxOFmknaS5PoSb3Ij/A0bvqi5mFUbPJCu+RVZCdJHyzEp0VCbvpM4PK1btU6PeckPpcyN8rUd
ARujLuD+GAm56jApWbsZ9WOLJ/lLmKExrU5le/G8eSOIJMdeeH22c3FePBRa1pzxqqtImsURkltU
7gtvJLOlJNe6cK3oIhu3TTYqeUGP115Y46cVygZWTHyd4KBx9WBEqJnZIOv8Vt8qVjwcZOPpDcob
8nB03zuAhlPte6+5Zwe7vqaozIwn9zXUR3elZzYaY3PX7T2bglbN3cjRykh+FJnpPMpTLSQzWhV3
GY6P4mKgICYnCafQ94URo0g+XwJwNUTUNPPv1ca/90yWJhPwpn2fj662Ajpd3lNaqoGMoDCUXWFY
79UopypNDuVurt3J+Yb8CKiA1ZZ+ksJWYiF01FqHUmsjPctebvnN8Z92Ve9Hi7UfcxFB7+VcI9Dr
6zRyVv+4hrRL0xCO/R5X1UsOdkduhohi6fddS0TZ1tPwbZjQu5CbJ3XQYeHm1cad7f+cL+1dlefP
lc+WQxjeru1assjnIz0lvVxHPQd9RJzlw6gAvpjxV9fv7bzyBHlp7Ke+3EmTYzvuSX5lK2/bEOHb
lEWpVIRX+rf/uryTA3pj/YS7HbAu+sd68rYUbONew/csYT7vOE16WBlqBzggcu/tuRuE/RH/KAsh
CDwHvybUI+1GDLpCRbd2H6oie+5Y51fsN3zdeFGCNKTIzaS6JFWVj1gH8+J11tlwjfgxdJERkXbh
sJBja17g0HK7ez3vBEIurrflq4ej+3fdRq3ZySKJx2btz6UdrDeUk4dMpezJ2o8iUqvV1OvIsM8z
UtvS7yekd+61srsnNUM/VUNlPUWJXSwttyof+PNaTzjNVTA5BjCFQjGf5JTfJwwkN7JVBjdgumr6
PAAfmnQ7POtzL664J+Zp9BwpCBXWtb1F/w63XdYM3mNqpx5lRulpsKBpEfUHxZQ0u84Xd6wfmsM4
J6fJRp83XrFlv3s9wtbShMp4cgzmRuDUWpD/GBOgMdnPTki2TYo/uoixtNrWgD9/7Ur/oRkXh7AQ
+lb2qknnhuoAHSBO+MAiyHuSDQmOb8YgSsoKXO9pioH5sXi30Tyh2yJaujcL5YsZN3a18BFuYXU1
nuTcPEQOJZpa5Xo1I5z9znZkUUtaKk+G3ulP03c0pkS1UEak3IQZdtuh6a2VW7liY0YQ/ilWUFEW
0lyrefeDwl/amfghQhRh9Shlex3GiMl3pnhUtag+V5lZnbWgvZqyrGM/Ps9ohsZ+lINy2mxyPG1L
bUexZgdIQhnlwM7eFjnUK9T/ntRKBUcy+hOpZnPagxy+ziy1aVoOBjpxf5wpJ1k+rJO+hZuJW+1S
1cY5Nc3xfVLZ6uM+6layS73Al4Sb1wmE/3WW1uBTcxrSzkM2inPDmoYv49SRRvvblvlZsCFCWlLG
2JjKnZqg7guhCU1NlqV9He68QQQ72ZXNlPsZYaUkh71SzPyeeaKWKEGwkocxGSliIQ/lmc2K+Gax
bpCCWSdBV18QrKT+1rS7HyQKcaB330BpkgxQGfUR+at+62s8nmDZkmjXKV8ITXQ/9EjferF2ThNV
3aZ+2voPbWcRQg+J9jtZFRzw1bGg6trpZPRqf69XmfHSUcGQJpZ6sjLVeBnoxXNPjvVU3MgxdZ45
jxVVrF3H/vM8OabNGcG/zzPdhNzqAB2XOi7qhTFkRNRGZLfIuUYcwfKLp9xAPzmfk3sEkiEmPsFI
NPdtGprferKE7sY21U/KVOW7Pi7ze40Mdui+P7RiMr61/vyRQ58llhvGjyRd6gs5oBmooGjsmKqe
H01VB8Y2tBq+oKXNo3C+dhL1R7in4Wug4TbRey1fa02s7EnpiVn0mtY2QnF5WyfdryMkmdae0gdr
tFfnNJh5ym1UHt1OC8xCpZ7Mix5ZrkO+N8S7b+vjQxGjdzC4ifc+gNQMMjP9ymMKIiAawFvB7fmZ
P9NJcOO78wMoMGU0dc/g8UnVilt15aLW8qygDY3nvM4WcrRTa+oRcUcYme01+MBA3bQGggiU1z5T
J48jGMrG7nal2iZ7O58vzPw7ytOqXeXF7T51XWPhd2BmCtmtbT78uekcYSBbNx9eJ85HsRK9anyT
gJD9PU8elZN/JveMUvuieuW2X/9VzT4HKht+sOTt7rrQTZ4LYfukk7bFvh5CdWeGoMQKZXiMK3s4
d3Y6nocE5oNFooA0ycYaSiQE6/Yoe3iwh/N1VJ4QVKwQOjBNt2tULrfvpBy2t2uEpjPu3KB6laaU
W8mjVvQkCc2lwKRr2zsgN/aumZtbN1X8t1BFX9KXFcVygCx3tVmZc/Ww7Mumjj14kFG5kBf4fNU/
+lHoX0rddChIt9K1RkbZUrMV9dXUScMQjdYBZ2m0105Dc6Z1BwvcppZsxtm57utkKgVZmK+SLEhf
AtuFSdQKbRmILHlBQEPfICxcL8ZeTV46Kw72AkmKu2s3oEpJd/MX2SsVclndEnzI5MbAVCJgkfLo
1iihQ4hE9iNiWc51Zg2DdRc1DdSpotXAqLXPiKnBuvGb/iWso3pbDQ5qnXM3ElayQ7jCuivVdHjJ
A1AMnmlSDzqP2oPi7LsBKlQirP6lDx3rAFLiezb3Mtwdj1E0vsqxpkQcyg2Lkzwx9j3jNPrBTo4l
ZmidS1tZybG8KOyL50MamK/iZjzxmuynHBrMIH7RuBuhwzwiY7VGJ9R8lvOysb2LKjyi8rXt3lwS
Zkdesa1hNLQie/HQZY4tQpXkzucvU9C8qblbP8oxJyIpVo+GeC8H+Zmni9StIthGnKnYYb40WVHD
N6Kbd/gJsmFQV2akEfcvnF3mFeEBCbw/m3Fcdmqv7aV5aiuIYcKcfs2INIqmQDgs0RDV66Wco0az
wsjUTNM60avzr648UY7Ls6M2UhH9MCHZFPAZCtGrW5YD+Jx4ZJPSYyXG3midYaEQTF82nuHyUc3G
vqw8sjDlJCckr1idcC72+nS4NdPgqwc9MhOAr/pGm3tyUNrjEf83deBu9QATGNj8PJxpVLHf3Sbh
Pw9hzbTzgkb5qyvIbiPkS95qj0BXPohkL5vAJ026u1YrydZpm/Q6lJbZBd2rmcfxe448VJQo3dv8
sXN7HI6xDaxJD/0ZaxnVr2HJ031wLR9/DN1KLy9TrEYn2QNnjmBcNz6xemGrke9jH0WavirzpacT
IA8nxZjvWOY5QNtvhQamv4zgiyP57pGpZXQ5PFmT79witYm0+ypxs2tfq9xjkDrTPjV18yyv4xQ8
wDPjNM3XQ9y4ebRGjwRsXkKaKD+atmPc/CVNV/uUwCwJAH/LNyFtnQM0zen89j7otHylub3Jqol7
ZDz59dGfqBY1PePQzBuuam6kHeT+XaCpxkFONcu+t9A6+mW7TZNn/Z4r7akzAsTT+d63RTh+8WbB
Fi1X34fQbtZD6zariNo+afc9Mb071dSsLbVsV64Jo46FSrA3SwB+iK2aDy3S4pfRTvtLoK0DpzHP
0sIKBch9X6LdN7lesogyVSWmZNUbxbe7i0kS30lj/38dJSGIUpwQiJQ8OUjjnx2JtUvRjvFrOwDi
y1L9bLRJTGGhoIyDG4WWhs5L8FUa69Bpnyr46PKEbMBdkYtmJ8cE6/2jq4xvcszHXXvQdfiTbRPq
F6ezXn2UM3Uv754jxGaeCrFCNRxsNJd7URANPqD1wuM5qREfhae9llM7UKwPwEqQdp5H08lz97+v
o4+1vE4Us17tQ0qHa00/GvPOqJx3S0VmPGlRbxxkz1cbfEHN0N8rOZslN0T8dZ4vB/N5vlpbn+fj
v+3v5aBnTNWjPZpQ5AKSlhIvupuQXQPPaqF30xfmhYeUeQFXYMHzc/NNUwXWJdN0/zgW4VoOymmB
NpjL2scdfzvL6p9ySrfO8hy9MNqHKR6txe2kQasujqdHB3mOp+QO2Fhe2Jxf89MLy64fRfu4Cl+E
6LRjZVX1Uo0D7xVcyl9o8U4/A+M5V1DWuiuoPNYcffpoQr8lW8Ug+YjHzKqsUP6Mc2/Gb7MJysmQ
PCPo1ix627FevSJd+1kH/mFIn+q5qfyeCgyFDJksT9InVEnqRz209rInZ9hlbUONN5uNPMvt0mhf
je4327QttDZshFjJSm7J1LL7DdXAiBfFQfzYIUO3Se3uSEbEADdatqHn+gdN/ZAzriYKEeNH2YfR
d09mnLrTZpO0i4nNSRaVA8JJbXfMDSCpURKXH1NtVMtSheGHkrn31lfPTqoXH1Oveuu+a9p7K4xL
fJAJJSLxVHMLVdRF6RbFJZ8b02sAcE5BgeoSXUPTcPiyDWod/0I5XH7xcMKS3YEaqByTswpAD5Qp
lAer74yjMTdWZgHKs5poJW21FhtHYBLGEQDzmY2Lvr2ZSqM1H0PtrNesC+7k6QWp4vzg0wW/aApM
fkwitvayURwXV5c8BF3NYW76gAvZHS1uk+qh/TWdeK/FCvTvbuC3m4HI7Mb0ou/cN34OwHrwe07T
XvOCkF9w3j1R8GsTzle9r5mA/asbyl9W564gt0NRE8K4S5vUehqD2L2fFFvsI6PWtiE8pTmt2j+D
XACi7pOnZS2NobY/giR1VlpkDQ/a3FUI3kFJst4cw7M3UafBf40JsucBSIpk8oy1lSjGm+tnLxTc
WSd9yKLnieiqNNdxEO2UIBsWsusbM/a3S83/eRJsQqR5p4rsLZzThRZ8E4GlL4umMfg1jEACEX6g
U7yzr/ww4WOfOtOykJnz9tIM5rtbj1VVoy6alO9ZLOD1Dr0gwDyEr0RirmcPuo4b0U7bU+Kk24Fg
zAeuGAge5AmtkmL0P4wxOHk9OXkKt9EjbnzQfLMd2g36VIM+Ozf94KOcEIqzivcg0wQLjSmClj14
bF1gppJvuVc9HCgdO8ZDp+nhQpmj21WPC2jsjOhA5mz8zONlJ8PcVRjM0i+N9SCD41R7LXqiPK8N
We+7sUDJVk4zqIWhCqzKjiYkj/M4og07X7bMUcwEgUQq09xt7x0EzD7qBB6VLYC7ysh6N3kfRLZ7
fJ91zR11QiZvDrFPhRKijdWYm3r8ZnUqYFTNGJ+iODDWBbHJ/CHQnWCdUQG0nyziCHHbuA9qE5iU
NTRd89h0lDAAZN/hXNU0vnnSloeHxkfGfe5Z5qzxUhTxRhGjsquKHI5Wn7rPIVzHo+Ume9mLDXN6
npkn85DT9e0uz1FUxkFBbQ0Fa/u8Ik4fInp88TRT5duVB++p434vOkv54Xn1gmBFGNw1LHScvhq/
wxkBBRv21ivsmHBOMCpJzR26+z4cqqdJGUZQWiXIibnbUad7clG7HzWtwb1tkK2JcAW7HMPzHgvd
IWuN1Cpu5Jdw6On0abmMDSAHckwJiuHwf5ydx5Lcuramn4gR9Gaa3mdleWnCkLYkek/QPf39iNRR
7qs+3YOeMIgFEGmqkgTW+k1oVlAW6QybhBGJ9iPxxuSUQCnY8LoUtRKjXZYd+4upysxrKVTtDgLT
h+pXro4Z+gEU1RwWuCsJDtO6Ae8mu/jQ6qbcGaYF5m0w7C91Qcq1ab7xKx7WaQi5mlvrL90PR5js
6Gui5YDHWmPguxujjKtog3OQB+gbADLlKQM5LUbbOVTz4e/+fw19XG+0ovt9vQzKy+/ddUu+oMr1
myvIGw1l0n1zVGAhDn5FiwS0ItoSALXDa+Qp4Td8pZGb7Uzvta7gP4OEUa+ZSjUer+4EBba6OSox
6sWGaqeHGh+XG5JT3Tb0QlbMQ+vfZKwXuYILPBK2XY5mKgwG/g9T9HcwJ6i2Asjz51jb31wUlp5q
KAwveWZs0WCu2K3iPpNMNkhk7nv2WgwkiUAxiJOvN717HktgDF7Yr6yRAuRsfvrcApLYqaFe7MDd
KM9hz2+oZN30ZiQIX2tGk1Fb8+uPqUR0W7et5GzNTQUh5cotojckf4CYds6zDLf54O2TMgtXPmuF
D57xPqB8Axe4+SLXs35BUvXwL6ZThmQTC8ijCf/9bRj6aef1ibs2e6F9ISN2Fp1vvei5FpydsHlN
BtdZFGoXzyAHXlzX4o0oBg/dU5pg7OodqroJ1EyaEBOUg+JTCUfgKnozojK4aCF5fcX6khfhh2qN
1mvT5PoGrFixbvgCXg1/RtI6dbjssMB7dSlOXMwyfkv7BhXith82Sm2chIXoDObw3UuOQA0A3zg5
jjMGFDWpYD+lajJbx3cvclzcYpLBAvAmW/2oo46QAbl0K+8GSLg8gLOzn0KgAPzfNsM/mkBUvcuz
r74Zh2vW9ixvdFe9iNLSl3JEiaqcUsT/tGStlo1LPd7Hg/Tk1I6OvyuyTQ1uu70yXewqOvl1k386
sRaCFksQ+Td8nBxNd9nzGHoTjt1d+jKkhsAX8dmllr9mJapvjXqsF2FAfgTRr2CBWY79o+jCdVrx
bx7pCFM4pqFcYpCdh6HkMcPv33rVA0Sejaosb2YaxrvMUJSz12u/D2paPVtocuwf8RbkZWoO7X7M
ex0GwjB8UabiKsA4//KzZFXbavpPHpHRs2vATnAQk00n2Ceqg9of7YkXVvXMfm5L3Ufj2g++OyVy
/bo1/jIC/zCSjfna6NjSq2PgnSwrDhZKUgsMsPv6PTLy+IA0z7iUzTq07S2YFap0c6+eoE8RZr61
AZ9Wv1O4LVaO5ri7ce61dRJGtlmR3Jl7WQzB4m35SygkJ94nXUP/rExucqZSwEEomv4VmM74OiJK
La/RDT3f+WVhX7E2/gagS/zCZ8FU2+YnxeBsMSRa+WZDp1k3o5mfM43kvhVm+XYkz3tTgUsux9Aq
viVuvYOj1/7KKmvfk2j5GuNJvsyjerolegTFWcnaQ16G49lU8aScfKG/GXOp1oW6+dMWS9Z/7S9u
AT8yO1Hf2zR1ABN4Bf9xMMRTqKjbAR2DJ8sDAazHzsZq+B6B8XcHJX8FNKpF+8pp6yNqNXjCT7iw
USIxk/ooD7Lr0bT1CFCVi27Zv67JU1gVWuUpOx4fxaWeDw2Yk5VW990K5cniQn4JCJvs1rAZ/ldP
xJ6OFTtjZC+sljePnUQ77AuXZ/H9YBUBq6O+3VQ9nu8yhqA0wIy80b8gmOXvhWzWceyiQghgdb5W
tfBYIvfYUXzRoiMV8dmmYT4dA20+nfJmW/jd5d5TdX507Dq/Cjfy9F/jQ/c6kmC5eWaziciOfEyq
kZ+pKQIpm5tRGzQ7w+DmgCtw8KEKHTtRK5h2spcndbWYCtGfZS9FdZS7FPXFGqvqZZ5yaDXlXU4Z
ialdyKacsqf6tZLNgOXNfUrZRCtha5kY5/AbVA9NS7YqgI6FSJkaLR4xedY7/nSw+hp/A9l+HOR1
j6Y8e8RYsOwarz1T4TGh1r+1ZQY92ujcJxE47pMLlyu1i+n0iJvDgMltCmZCjmB/6z6lMyqxJRNL
heo/l+o1X41ud/1CjkMv2qAoy/052fahcM/1fKa58e8zGWOr9Lv3r3H/rRdQgnufr0iDs4+aK2Ll
zqEd4BOiRARD1vXQqF7KU9OcWHXI0/sAOZZiHsbnbodDw3ypPNTyenn6r4ukTVypWe1qDJ0MooBS
76IOoG6W1sHTlAUBnA2NZWUNTKfKPYqPfzrGxAkukMmXctgj7iVozHK/mKW3k9BdyO7W1M+givvj
Y5wS69GhicbPwbKcfet76sZp1OGgJ95w6CwzRyptbk9uOs42jb65fvSbZU6/HCqD9/H3tm4GOrhA
QKCoPi1i9Zq7+fQtKGYn8zRv8e6K+hddaz9l3MeH3sKSq9EhqrPMS/UguGWNpmD+iIIa/+ztqm5s
hWVHaDQ7So8YrQQDorMTzulHUJb30fISFpfeNSlfZYPaH1f1loKVR4D65jynPBgp2GIgvNxVVFzh
OreZk6czSxabtNwkyZN4/LJyBb+kBGpqML75RtbeSmyCbmmJV0xZjp8oCKBOuKnCUn1r32pU6N8a
vzM4x+Coe5NY59/ntoHwZBZMV2jaLo4Whb7pjVJnf4VsEpCln7UhnJMepcNrVIPQDFV2T1HsD68s
dYMdnupwMeZepSnSczN532VnWhkaS6QjuIQUB96p3mhGcDXGDkSjWXlnecgERe6F5Y+4SygY8tzb
j3555lRip5qpfhAiwSa6VSJ/VeZkV7247I5WR65i4fuKOMq2Mwfl2V8xN9URvyIzyULMQFBDN8H7
uEZ0ajsnuIrZ70keLAe54CGeqs1fHRAGUH2qXHXx6CC/F1wzM4/P/L8s/4rL6fyweBlRrtjL1mDr
+P1g8yEJPZLtM2l9sbfMAq7Wf2g/Mm6xSYOK9iASMWZvMO4Rup+5sIce08mYnPPPWBn6a3Y9DI6a
XTU7c5gS/KMjpCssX2AWhncqTAQxUqbriwIjrGQ+pS3PcpRSF0YanfSw5O7j+MYFQSvzYupTgKIO
hs2dUl7s0UeIWItybRUrcQ7ofu41WT/0HZZUE/8oYJX5dPUYfYw6/0a52WVr2cx9q1ghZVLtwQ3H
H4YW/9RnaJPsTKxnfiXOG2P8JwqMT5WmRB9gGb2D3SFnKAcFQ1Vzu6p00A3Mz886XYKHbI5y8BD6
55py9M21bepp/E/IcJNZNbK0dnR/UzquJIry9Q59KPMvVWInTxLSwBqluRGBwZM+PZAOYND/ihTa
lzjpkifAws0dL/F/n+f+Oo31+ZijHyCLQVc+iHwEU0CiOTzWqj/aOPcqQMPmA8zGdpVPKfeJvBTQ
FRURnzIIqyd51srgNNlsznW0/u+DZH/U6O3v8fdR8oIko6KO8BfQ3L8mkd33i2InTE7iULAjOiae
aLad8F5J8CrH0Bys+ixPoz4PYFgRHPlBctOA1ADaz+nA2EF05P8g8smGxL5yjMiOLIr8Mng/WteP
V3MascS3jKKjrET+96Kk7AIQUB3lSMUIN1hRYr3gDciFQFCt9BlNWrM/v4uS3dt/uhu1V/rLn+YQ
oVO9kEplGmpAzSpNhmVfWclx0OI22D50zVpjvL9AbFFlufxp3mdAz2dAPCbrIXVO/U37YluWcZOH
2tbFOTZD4PYhd68ubJR95NSY3OTCuOVNat6SKoAxovj48f2JedyDV03iUHidp5IdhVP7i1GnwviI
qar96SUTZurzTDLOfXXVgB+HRsSVhlbET4pT319PhmrXzCnPimd5DY6tB7JI+j5ijwV5vxxORsv9
qvO9jhVqhTUEgh2CF+5jjmptUeyaB4x+sFLKeDgE84WlHCRP/YDCoxa7zfqxGqvnld2j+dfi7NHx
WLD9v4c0CRZPALrEZujY+EzgGwIR1FcfODNqw/PB7p+C0RoOgse8BTCNWFU472Rgzb1sOUldX3ND
q66OV/0YcLfcP0JyxKjj8ylQ9N2NFlLESVcqZ1RWo4UfduNHOkGnHITfPuMZYq/TUvHPXttpO1Nr
0oOOgPOpcadgaxRt/aSYVr+Ksyh7m6aKTXNnue+pGLqjIlTwURRIXGCaHIJsyE7Ynmh55J10P6AT
qeDfnXKEro/xCdu7hcrGWE2t+KmYC4txFDsX18YobW7Jg8Jd4JAa7Y8Ot8Z46bRRvy29qoGx4Nur
xk7NQxNANg+iUNma4+RiplWzac31Y2uBKaSk/eRFF8eyEsQQOSQ8jW8t0r2Z67RX2brHA+/AXlA5
UYCYZq5d89W3IwujYMaraZreXMSXF5SurZ3pBGqASxHWZVNTh9vH7GqGEGifUzh/xIomVdaTkWYr
OY2cUFRi3FJW5xPNb8qaD0OetPsyDIvF/S14qsHawNZezWYag6WNMsU5bLvt4z0L28ifCtKn//vT
4d+LgEwGaH5+23I4Ouz3T/cI/fmEj3cQmy4lkTiwd/eXzNluAFRh+fB4zdhx0MzMqcA9XrWLFH8N
Fe73J5QT1lH++xPev60odJH6nT/dfW7dCljv8OnkaDm//IQNMmKPN9nPnzBr73+/+9fSY3FYJ8Pv
TyevVh3roAQuqKj5i5BXF1n+NdZr6/CY3qHsuBhqJV4Bw6tewB3NfFe1PJe2cJ8plb00uuN9gXyD
4lzuA7DUfFzItHxZ2kp2KfBcXXsTVgKtU1y5MVkvuU5GLpzwAa2ihKpnauonRTO+yU55qABjGJY3
3sfXHaT5lgToRtZD+zgUJ7dMfjzGexr5Q575LDhddSUMhbVeNcu0Z8OwamJXew6DQn9GIOrkDq1y
jufWWDk9vqF8tbJTDrN9JOtZbYeoQjLEb0PkKFwkj+c55EFvy2GddU75r5ifNBvPdprr/VXGuCHn
7+sL+TLyqtaMcAWxy+wgm4M2NhfAzfeWvGpokTOq7Apxzj/vN8TwKpo090mGYgQfdohJFMvH+0Uz
/Fehps1RjkjbODw7enN/pzKEtjt50CEJqfbxgWTM+JIEnbh/JYD9y60aZ8D4ja+Ddzb8PL80igaB
dQyiqzyzUmyCQBOVO9l0rBQl90oHgRCZbbz6a7SXqMO+hu34mECOkAdewc/H36/wCNtJGUPG/88r
PDrSSvx+lQISCvrxrIfUDo1kNcwwy1RIbbPo2OiWgldaGyR7lvOIWU/ecKTq7FJur6sL7t7+elDD
9maALlhRz7FfldDFYtTIh0+r6UOMy43xe1y059rt/F/eRK0mDwfWhB1VZZZmwSJ1ddYnaviPY2o/
W8y2PsPMc9HLEvmbDq9nlaE2eoO6xNbUMNQLb1fb2mHnHB2lc/de7tb7QeE/1ygcacPCykvz/+HH
NZ6AapUCd6X5qLHkb40u28uewfBmxlFOLXmhd9l4ukcdw1sMPAjWICpy/gQtf+V8GTUt+X5FSzdC
Y3myrPK5nI3xZNKYzxX6Q9uoKfcR7lHkTL3gqnrgQcAXK8gxduky0bP2PDW2+hyrzZuMu0FirOKp
xhUciBqcSmOVl47yBTyrtvF036aQzOUDJna6QIK2N8M9Pw280+cwO8RjXw3qa3yzptCFBmanLVKo
HjzLDctEkpBUfNNjP5jpsWnKFo7yfDrpqFa4lnboNSzxUONYRW5Xrqcxz948m/KZGDBHcB07fSux
oDrYBfgO2ewElKu4UH/J1qS0Lgrp3lleieaL9YxK+hKlYJ7F88HNdyBL2lfZ6JNyi3J7e5PXZvH0
ZgaRepEtPgm6vH4Yn+TQtAcEKEjV70kfKK8Z+889P4VSXZhlE5Gr52AMWrRUndxYT1H0OzZl8LlQ
uG4ACluk/eTAeND/0z0PtMVUHvyxAG/8J15ac6KhUxNupNN7gtsKsOoq/eiUUUf+nye/bBolOU8j
NoNDAEjrgzXAu2pV8RN09eldWCs5SMu99GrgOC1brh7DZ7I1VgLzJalrUc5XfFAC8/yjxs2xdyb3
LHsn6t/gkIK3EXTVzTLaS92mGS6ObnSc2qgmHc9FRTcVGxuMxUZeZJWqAso3YvOAw8oR9X5/E8yM
SXmIpS+PF+HDk86WPTJogCUkO4oUzBTU9UtMWmtMhH4TiVGjPRwl64JveCM7+9H1r9QZ7y0ZqkUf
LHNM7/YI69UvHiXto9ZaVLyGkgIksqBvighitgnMRCLYwxhvp4Bg/qVZzXeUHYD9RDNN3HTKp8Ss
rK3tTzNnbkAEUOGR7Qm7mZnVHn7hXvmtcaBPaXMZXROYRQFd+sf2q3KRZIX6VoY2pRZT10lkm96u
RyFq7ynTjCcpozXKqsVbk7I145+y/4f82uo+U5Un+7LvzG+JCVPBhhj+IlqyXm0aZWdDLajcJQPW
k6rjX0PHKFaulmQfka38yBzH+pkOt/s8mF7dFKxWvgirbwFfdcrNQ/Vh5U8TLk1D+jZha/Ua4Qfx
2jU4QSVO/ixDcYNNMKwNkNVzZyWyalOQTl/LXu6NyakzZ2PSubdEXfi1PT7moh43Z7WS9iT7HS/L
1sLhn0z5knuiex27bFUhZ/whLFcDfhEZC9k0SsvZ2KHAl5z96gc7MayckgH6xDzYyPwNhY/uRfOz
+hlq1T082Fl4zIsZHT2PSgt+c9BHhu2oCuvYKzjNmdiLn2d9ipXahLhl2tNwljF5AIownNP5MMWt
vcLSiSHzFT1CtiPYVXpkW1cRLH10y5jsRQ4O9FRuH9UmjZein/xLYwfOuS0c/GKNyf1GCu4QDP70
Xk4YOBR+U23hZEafgTnhLZG63xQIzatcn8xT1GnxU075Blqv7nzL4/FDw3wioLKxCP0cD8+oj54e
B6f1zw0LnSNkxspdJK6X7CfFxp92HpdGzu/BQYQGsanm58SG1bSwSdUtKqtt+P3LNruLTZXx9URW
Pj41CJodph4oj2QHdGP6Tz2hrCSZAy0tID0hak6wCkYv+ke1RXSR7IC5r51H/n9cJ2cxrWHvanV0
VSeoAkpDId63Eu85tHrv2W2Aj7j2TUZGlaQPMjntSvbJmO22m8Frp6tspVaS7Joe5bIQE7h8afvN
E6K1wzmeJyt83d1MuEhFumU/h3isIHqfsTExWvtZLyb3ljrAXOiTkca2cPiGz75KiwbVxjiJ1wYE
kLMGKtut63gZx0n9rhX57zMZg2YlXsahXIKhiL56/S/DLupPp7TzvQPBbS3DfhAdPUeYFHu5W2Ed
g5RB1kdf40n9B8p+dwsTUVxGY3QWcnyTG0hFFE5/8Qw1u/m6+VPGLa/0WQdUNrI1/M48tzrJOPfW
Fu3MTOxjKws+Y5Pi/Px2lF5JtykSbFvZ5N1Zf95d37vDupjfBQozx0o4v99dx1Jq2ev+pkFKJa76
4mflaFcyssXnFBfWyk4G9ey3XnWsCsQe+z5K3qYOiAJ5muInbPBl0g7mVRh6thKm4SN1GWACMp89
DplQxq3dYWNri3/H5VhTNd8D0w3fus6EeGPrn/5QoUOWJ+G50gT0eNUv1nrmOx+Dnl79yNV+xEbx
DCou+zACPlZfF8oxNqb+jDoFzFEzbL6Ald8HrL1/aH75FWsu802tlXzjliTfjahVL30wRbNopv81
UYK1HIryEY5OXtm8FrC/N50pgoMKlf2KetSw1LWRH/Fodkhxjz6otsl09kbs7dhgJFIs6GPK63bR
T2P61Sqj72XW+N/JJFwKBDp+Vvq0VrnthwuvOyN6UsQLYSN/A2NkAfVjYxYZZtKh+oSZmvhudNHP
qQutnWJ7uGrjPPLiA94ryhfkIoqXrq7YgI6+tpGxbjLrK8SxXV70xX0EcoXB0ktN0hg4zI1F9Bzm
sXctIwsU83wGE79ZibSI1q2LnMg6RHGMv4B3rHWK0jxe2TdaVfJ87219eEmx20brxEG8iHK3YJ7/
XHKP8a3eL5Hzh1qhreMhajepi7d3rKTK1Xd7/ZiOAOWSoKi/dfE7+GPne1oLf4n0tnbmD2afTWSH
l/XcIcZ/MnjI32K7j9dBzT7AHoGolGqPvFoSO98ns4SRIcLPsk+6TeTG6l4pLfXZjUMso+YRQ2e/
GnAw36LcDHbog7qA9+z6TWTaixyAJFG2QNQPyFnT1FtdiXS+AupFQDGB1zWfDpjsnZJm5abGCMYR
SfiO/r2+T02vX7uDan21R7GKnHz88OvB3Lk6viEyXqvf2yFKvwjs3LYC+NFW8yL7a5pl1lfDJaMw
pKqzrUSffhnT77IvgeO8YVtt7LBsmT5Go1nJuGaxUY2bTCfnNYTvJJR38iXI7zirSIm2hp0qy9oK
sTpjL3GUZ+XcfMRkhxnW/8eQ3vRM+BTCXP117QDS/oCqO46WSPzJQx2DU66i0vhXLM/64sqbwIs7
MPAi+jMYj2qUAWPDRXXa+vFXXG+h3IZBe/4r7gdFfhYg/rvEHpcNrOVl3/cfudXUt2pmLrpo+Bz/
hGC9NzfMae4hqmw1SSRYsQrb2tActVWJo94tKCxj3ZoDgied521KwyzPHju9HazY4ai2/D0pi/v7
wPbKY1aE3a5B5fNs+SjqtElJBUPBxS9BC/kpjBs0Afw6eMm0DoXYmMVorKsXYADFtbYNdWNrnb/I
c8tnY33/LtRxh0YCO1Pbzq8yJs/81LMOMIMusmV4cYCUURZW54aCVJT2+fUei+sMC8FMTVfhOKov
kMGDQzvVAFh9c6zY64VLAND9TfZaaYvLdYQ9qGwaidufyrH4XtSZ+tKYtbggtnhKA195b/U4oqJr
JTvZNE2tX+Rl7N97o37aml7iP1M9DV5bXazkKHdi/VKbrONV2IoAv9CaGa2JOmHvx6ewNtv3yKyX
yWggx+yQKZzMTqxlU7TJD7jx45ObdcktZ+9ptSkgUc801qVdteheclGGW1VBxWSnFvi7OrbVPNcu
WWAzjc5iVqVNWis6dzz8ZZ88BH1br4Ue1mvb1qYUILR4Mi1b3QYgSPY5xttXedDMKlmplY2hnVHk
91jUThlspSDEBdQGzjgPljF5BoOz3qmCAucj5iuhv0LtRVuAPCyn2T2a2siswZN5IjvEkJq2Ke0n
rkPOrhOCG5T35umG/ytKDzww3J9x5f/SxaC+Z7UyAUtqwism6O4OffQIrUXbvPQa/N3SKKt3LS4j
6htV9xMsr2UY3i+jjl/j17xWTZ5Qo30/tJmDQl2X3aqkwNL0f8e7ufOvGLkN/EfEIrXCX5UVNPrF
A88MJUOd1ibAgnMxGRrYyPgnlkQjqi7jeJRnj4NjadlWSwQsauzdvPkQsg6B9Tifxkb92ulUiB9G
bzKuK/D0Zew++M842fsYPNRatU5V098psNG2mK2OoI3s6EPXFAXtQNXax00QfYRJ9i2yvebKgzv6
MOcqeNq8B74zkBrOXuQlU9XoB0qG/VIOStnBgvyC7UEWlmfKyGNj6mEWWYNjvNmxicV1MjbXVNPT
naZWGfgFwz5VcZpuwnrQnh1IYsseOsmXfnKeSbLPQH6WXxStFj5M9shnGRKaRr2E7tg+mw1PkKzS
1JOGMO0hd5VgN1XqdC3DHNNwjEzf+55dcvnJPSc7mVZJCSBu+gUJLjVZAW9NT8FMk/IEVMiFbMsD
kLwYhIOY8GhM/tMj55DD5Zj7NbKtKyi29t2XsTGzWzhLX2tDX5yGvLrKUDyHQCBY57hvtzIkD72p
iyu5goW85hGXZ/qsiX2PMeI+9M/8SINt7xOqGXm6LGmubpgXJzlenSJl41tTAxDL8LYWia3jVMXV
oS16jxS8CM9uYxgbMHHJE05W7oqNy/hSjFZLwdio5mduiVWREaxcAe/MTEztiGILIgbZrBai1W2y
kcFYy7GCl6dugEKzTzZtPKqjDgRNYz9dBKJ56foUJLjpk6zO1Gyrih5hxKE092NWV/t8zkzGKDJu
Jq9On0pFprL14NVUi2xpq031iY9wiE4oqcUOYVLYnDlL5XHrz5uoBcDCdddXSI35hbN13HFhzYCP
rlKiAxtw/N7mphMKfwFfQjnFada9/xkmHNCF7gBjpgiN38P8xvYxLWOYx2wyLmez52HgWv49jFWI
DU5gSk9J29ZbJXUp7iej/hLZdn0LuYPbbWhVS1+HFNChSHCovVR/cexc3xWBBZN/Huxi9fKSQ+2Z
h5plViw1sG47OVRT2/QgFODasmk6LYaXXqXveoeSELJB6ksWoqxpeVbyXgbsesSk259tzGKYP7/2
LZmQkghb7YeSd6y5UoS2yVUsXNJc8SKot2wzMF0FT7Nukqy6KUpjLhsB1byOOzSaREbqkCLAN0jk
5yIU5C1idxfUhfuL+tybP8TVlzKzyqWjVOazAUpu06KjerbjxNiLMTN2mKZ1FzkjUj85olw+qtnd
EH6rC1anPLvm3PF9xioDvTPPaHZeuRxnkUITWNRe7nH+2y7orxgVseoQZqS2J2sXQlKMC3PI8ZsZ
s3WG/hAq3YpRZreoLYu3SlRvRW/ol9Hv8jfeZQG40SIjM3dOSoHUnWvUB9nriCZGv9PqdrKXqkeF
upNv48/JtaRhrU1DrntoxAUMTQX+3Ui/uJF6smYPEtthexL43mdu2rPcaCQuXtwAzOw0n+15CyEs
qbpFYzjtz2njB0r5s07TAYAIklhq2X+B2uGdfKX+fWhFM67TIjUWf3X81bTrht0W5EgZn6IC7RAP
C8FsMr1T2JKGRnydTWtsscOvouEHKzIEmYf+F8qH7xiKh59ehk4wvKL+GqeDtWvg5cB1cctrRkF4
hcy2vbXN0VvyeONrnw8CgsHR1lx05AYDe3EZLHBFxVh6TKhMWz7PrylaRGZgnvqm8V/9oJ9/KHqL
MSPNrPPqdS0sLC/mwbgE2NvJMJHbmJuh8NBxxgz5PpVTeuISKuJNXjqxK35G8GjpzEPtVvRLlj7R
JmU/AS8ymJJVmbLxLAxlMD5Exu2nWbFvGMIFkOQB54cI0QFrVSZj/1MttZecKuM3v7Obhe7Y3jt+
XuMSz93sRRVqtEZ4+uhlDjqB4YhmazwV+wEkDsonmlIs27o7sNRwwbPTqzlmulUsN10ViZ+/ZPNh
pLJApeEmI6ofnDxn2qt0ncPQ9s66VlgTvt3Qp1Xbz1ZAhHp1JfvrkYxw0aFX3Aj/HJOXX1bm4C7y
UH1NHNhXNpIM25Hy08b283oplYWkcFA8E2Dbopyt44G1qlODI2KqvzsmH89N9KtsqaTQQV6/4qna
PGloDh/qIq9XQe5YX8au+OFkVnYrvUa5IA9N0dvq+R3h8zBnI29Uk5vvWSh+WHxnX3i4CLwvgQXE
hoiWKDY/4TbfXwpITOvIdUESew6WmVrf7OsAurWP3uSIdw52O+p04tfyVZu4QeIDgv9b2wUb2wNh
id5b9MPjD2PUirZLtFjZkQD8PtYIm2cmAuQVeui/uSwoROZ66XyYo+lvsTrJt3ZViltol+fUH3VM
uQy2/nX2j9qi7ELSOXxy4urWK2G8H4bIPiLijSLkfLDSa1B+K6qwDRZBD1+0iLpfvb5RDXU7RJX3
GRZ+v24NtT66bCCuAW9xGQsWWQYKDhtct81rPYlg2ZOLhC1UxShFe2GyaEXiQPtUr4Ympm/abLGK
eEq+8J2y5D9q3BSq+xGitfvddSOUVXoIZzxQ4q1do4ziq1b/4dnAtWoz7P4JrHFbBxWFO2G8drnp
wdJTboGd71oTsYXRQXRkTPRl22Iy3Wehu03QJD8WQzPsbFc5+FORr7XRO05p0y1Ukh4kYsSw6SLD
3hS++AydvMXh3Y0WTT5G39FlenKtyvlZ8uNByhkPWGTQN57StgekXw8e/OYLA2YzcxgKl3wEl54A
AxmCML7JAwJl2lFJUKWfQ4miICuWudaa2o527p1RO6t9+Tm45VNl52Tji/oV+nh6RdhZfSsUDQEv
zbnocdmcR6t+6mOgPGUWx8fI+xmrIj+piE548TDuAwcFFOD9hXlSLr6AqRja2ZceVMYWbDrSTHNT
Ge3rnNl6tvWuvwi7hbiuAGozlTha1aoIj7onzlorXDTrZ8ThDEwMPc5YIvxIyhCM1Ih8gYzLA2Qs
8PRyiGx7YfOVRX+Oivb4NuAtdK3S+K3ViuZCopVf0tRT4eub7l1183gBySLb1lH3w6UScsMm2DgP
gwO10QyjJauN4sTZTXYiGt/f8EVwDuWUfCetz4hes8a9FyXl4t6OdGdYjI2eAqrLu3U5uNV7ZcRi
jSlkuZVN27B5/Hga+rLBBP/NK8dl30IDJctm5Mf7qcOu9eibMP2WM6jimATmM6VgZRn+D2vn1dy2
smzhX4Qq5PDKHEUqWbZfUPbeNnLO+PX3w1AWtFX2CXWuH6ZmenoGNEUSmO7Va3WIEPrOIa2GazGE
xsVOQLV29Vp3tL851xULOay/d7rRXsc6Ie2UQfNZBl/Gku9hKKnLoQmrn53+2NkWLD+R75wK0kwL
WKjaVR9RPNOESJEHUuPuEIoj4MTX+ZrA5HlNpx5p6GuixgVFnJjEZJtRKNV1/FaKoazqyZ2klN8j
UD0Zul9PZSS33IOghRJDK/DG82ATLOM+9wTms3tImmxJGYT5lGdysgiACZA4799rq43TMI407rq+
+e130mrCQ0w43B722sDV3xTcLJiyhyD+Wbi5fegLuB/tBn0bqm6SXaBTYUV9JpXJJdxkHLmHjZZr
xWW0S4tiS7khhuNdnbrIdhmP6sfUJi/n8/XfcQ8hOZdBpQDh4XiBlDlbu0EgPzRjZC1jvZOf8vi+
LHkAneR679s2DHetjiJ86Dn1ZQim5IsTl19UNz3LBd/0KO5RWwfORJRLW5qWlly1xtB3jTvKO7DS
KJlnarxWDKvYKya7Ae6ebhldQWaa51KqlteqXJo/7Dx5VAZkgqpMlpGtkdadEeY/OeXd+fwWfvFa
XmHnRxkUTUGzK4f6zuartI1Uu9v2hj1cZcv2VnBAqy8yCUrVTMKfqXkmkwV0nC/z1exr64vlw3Na
tEr1QIKp2RRxnYF1KcFGE8bimau6ZpXeLNPKir4XWb/0szL+IfslIghpED+bQAM3LdQnx3HUYGkx
wPL6TqeQ0x/Oaq3bT7bjKPxkb4hyFd8C36C805aLg6t3FnjC7ofiRfxQ2hZQfKMyAcI34REq4nBN
5Ga4SxwzX7SG8T1Ucu+JUsRhp0CcuoX01HnmjA5VZOr9BY0FAMI0GR6GRO8o+ynlTZm2zQu8qAfh
EZj1SNUa8Tm1q7Jt01c72fLiPZwQ5l4h/3DibxmR+qvNC9QTziqAyH/d9ATdBzUYTilh30UfOO6T
oeuEg8r+MGFPOg2G4KIHLdjX8TkAqEdFTVmvSwOZao/3cmWif7nn5iJ9asLRX9itTfp7mq0aG8UZ
Q3+SZZhGSTzwUFRzIy2BVGh62+2bhuj1aCvpFye2fnQgTa+FE+rXTPP/Rqw9pQDaWeTgqJfU8cGw
4MjmHhGpYdu3UfrgqVPkOmuqv0zIs5KgUX5wyvlRyIH1XED9tFaU6Is9lPmKvKdzTaYGzDJMquSO
dq4pqRKcH5WyGkswS75bOlfh6Dgm0PyQJPZsy6XeJPrLD8u0i3CLiStd7dvet81iE3Gd5tK3HcFm
yfPXdpanZ8mrECAYY4ifWi0+gbr4agGYPAeasc786hEK6mCpjupprJyjnhDHtRxbOeeIui/HwVdW
Rl33Oyeu1D06JMMln5pglw6EXEAZBLvcc4KVbjbqiznAp1/2/U+K4Ua/48QOrdVzSbx9UdVOtu4g
SOLnMvbGAxmEpa9LBkJRubaTB0BscWEqxGo8a+dGUrrkI8/3VYk/+44KDYyNCIwm58NppFh1mWik
o0NT61edERGhlweLkrqmaRdR3TxCFpTshG1uqAr75VLZarfurE5b8DRy1kkVvNhVRxjG0oNPExvl
qk0M7Ro5vrPxKc52E2NLRmo8UWCU7jwDxZtOLWD8CepzV2rJI4wKPFejsgf2Su/3wqYkQF9glwUO
KtlXjgLWD0UlDDVOcmT2g6fxlIzaxDdZkoaDr2fjATw2745LBiOgqP/UgD3iQTD6LFWkHTqKcNct
BMy7pOjtexl5T9lSWw49KM1T90qsNOCM4wfNMvaS4ARmON0HIwELG5jHqrBGdaX5jgu5S/fgEQ13
DJMU/hhK5rkGoehSr3YvZV52z7P0VO2MbMRo8tTkgd59NhECQI7c5yEvrstnVL4Iokf6E58fE4zO
Eob39Go3k65w82xRjHwl8pncmoK89KqAIWw9TF5iIiwq967O/xIDhE7lNQnTaGVZ5XiFYcpZaErd
k2XRxuvNJhvmVo1tHfwrLmKC04J+MYBITpa8C6OlbCDgXktNeeodqzg1Tfzai6FaWGcE9yfSa0DK
wufW5ZeIz1Ust5uYO+G5NFD3lWQj3yaK41JVScPHwNk3tUX8Ph3PRmlyA0jC+7qQIr7+/CzyBGuh
CAtDN8ImlJCUhnUvbLWdEWisoC0NbZVjUuWSpCOqC+pvO8ppusqK4a6BDugqw2yw1Fzfu/d51VtC
czHZwg7WfG+82oCJTnzpqk5ZwSuoc5t29aOTq8m2DvUvrd9GZ7/9myB4eRc3Q75xbBe2mAAFosqF
dFP04FSGJkd056a27vqiHwidIj/Sm7KJ0IQFX7UUf3FhRflqIG+xMHSp/sTvvbKsQ9d7LOwSpbaw
dC+mzIciiCDtCaKj2aDNqzYGt5ZpKJoOUg+qIJ2szxZiSu2JW6fdSupi9apVD4EgZ5LNGHke3uAb
d5NMOG5PVRjpi5GiEk696hTqQ8BNECyJpvAVHgt8s9konqzdCJzKukGMtFfhF5oonIRfh64VfNHm
KcrgEchDL141lqIf6oB6fQcw15Pim9UDx+mF3CfZE8yPa2CS0v30oO42lfKixU5xKpPAvQ2NPEmW
4dCFGwhc0FhJ215aI14qbWNgug+Vnv1F6QQYsbTrDnzXgkVHpureyCLwck48bg3HBXBVSp98tK0e
uiFZ6k1ZPXnDUD5liX3NIRO+yz2pfHK0zli2w9DwC8vQthV3S4oiXLm1e2dkeXdu88G9SxFbh58z
fPGSsNwHsp9TuOFFL2ZEbJI4ZLATsxF11GDkSZWJWVdCuCqNpEfZ1uUH7h87Ye6tNj3FfgayiYMm
AMnRh7yBDKahVfGKegjz2YgjCLxVuMOpqDKfk4rYN0AzeWVPQ2OQlW2ecXuXIst4TqhSAhKqxGux
VnVabwvDd7O+rW1ADnO312D4xZknvGqTja4HTxpbRW0fQNpO/ZcYqohUrmHmlzfCOe3ApOvQjt5m
ZS9KCd34+fa2tu/dFYQ/8lY4axRTrErfdm+zsVk1K4sy+51wloMO0FM7pWHFdUdfWup1HW3Bje4M
y2kvrTdYmyQY85MdHTMidNTYLVtF7p6mSpqnpOw/kZ9zzhnMAjsYHmDX1/ru0tTxnpJ252hpEmws
wlYr34qRyqybqdW66E4HqeDKuRpAXZrqR7IjB7uzu4vwT8sgXnF+DpAvR93ESjse8QLyxHIYI1tH
7iJR+r/S3Gi/5bmvIhOuGRfq0sNdAG9UTTrs2hjRcyMjFWY6qXogpt4uQ6f3XkpCxxsNnoONmFUq
ZD9g+0NdZJrNdCB9VdZevcDWPjXfqiLxdqqfQVreEbYLE7NcVVJRbkEuc9+yvXE4OMhUGOvQsH51
46mrK0mhLt85vOvqiZJvoqnayzMe3KHzPpn89yhaHlYSNECfND5t926MENE0koxOv4Te8CBG4Zhm
dwXoPDECY2WcNBR6FsFErz6WkDzZfQ/f+bQrAp3aZmLXWoWmpF0GV35tdGlvSZQczmYe+PND7AKm
nJxme6zDuegPgbn8MJF5obwo3GTYzs7ChXgEZx0Trvm3y7ktB0ajVJRnhAk21HcPX+zRdFdj7XSn
QUnls6wS7mpUgIMhZ2R/gGwimBSFRFNMskKiF2vGxIOBMOxooSgkbMpbL86mJHOLPO2HCeEsZmHt
RfRj2lksQ/PXg0cBIov1CIj6tmtFbBnYE0mpZgGSeRUNY3rIquC1oTYwPRD5Tg+iN0/MfvPEB7//
wGXeHrgZhPdi/3mdGM4+85X+A5cPW81r//gq/3i1+RXMLh+2rzzp18v/45XmbWaXD9vMLv/d+/HH
bf71lcQy8X4o7YC+ox88CNP8MubhHy/xR5d54sNb/t9vNf83Pmz1u1f6weV3V/tg+398pX/c6l+/
UtvzS54OtQzR3oFHu2D6GormX4zfTUWVz6qUHOFt1W3c6FH2fnxb8G7Zb68gjGKr2y7/zn++6vyq
5Q4VmvU8836nf7ffv7s+hxmO3p0e8nQ+X/G268f34b31f73u7Yrv/yfi6vUwXo2iazfz/3Z+VR9s
8/DjC/3jEjHx7qXPW4iZePqTf7CJif/A9h+4/Pdb2U4JdW6pfRskIzg2UjsxJAI2O8ZvjZiJhqE4
qNpVmIVF9CqxYPY13TI8iumSBNLeiZFl0zrvIdMafelVBrVVtSHdZ0EMgVrdP3EKhsh2GsU5lYQt
+JZpXqwZA908kH3/KeaF3YUnajOWMGIJm2iqHrYMUwcEVkO2f4Iu+gKpR3wpbCned7aD4HNHna9t
RrcGhsr4nKcwkE5eWhShJCdmA0sCzubJp5tNTKuR/qMFQEXkrIFaRmyV+z11zrkqr2+OLqySq8oI
bHiSDepLshGJHU724DARU934EVquNnw3BvXzXXHRCRqQtw+p7pmGQ2AVl0KJi4uiNNrW0wug62J1
q1XDzi1ANrxbbfUOwOS0+QK5IDuKhZWZI0tk1PfzXmJrv9Mqgpre8bZfkBTNKUxjaHl/XVK4pX3X
n1UeLG5u+sgRzVJ3jlz2FDGjF+RNmvY3sXrokSlRfydc38jUX41DtzX4ux0B5Xonv5q07F2DRcIo
ls/TBTgRR3L0Q9I1oCrsvKDoNIXpI7P2eWH5t4GjBA5omMmeA8eF4Irg1W2FMM7LJGuMliQ96vW7
NTfPaijXXZykx48LR2Xw900o3X/YSwyNzDwT6Tb2SmWgVR8jtDbKnXcXNIl3J3qAvTx0W0tv6wKZ
Ja/N7Dwh/DpnjM4jlaWT67zytpHWPth2FBM3DfSDaEZCZweUkfWD6CGYNuwTKVmIyeTNTQxdXfdS
Ck5YkVEcjdistGgdGXgZamM+xGNNod61kqTcCWuLmNwaTK22FBO32cld9LpRJuSteifhO3uQcTI3
Ug6lB3iNV995NlL8R0SGVAK2/5jUxkzf6ar9bbab4AlV+LTSjCyPK2/FzHwxBw1DUHUdFCbTq357
XbdhSqkepYb2WrwIw/JU3pEygWHLdg+iMbIMxfpbO1u7yMSaURNCtHDyTUC2IHw9oHw3xp30bgO9
yAkYxF0s3Ta8LXq3YdnD9SrB0LBSYUY/6lMThnlzFEPRm5sPNur0oI3lILacJ/6rDeZlt2uovbPJ
oLZLOfiU/SnhiIgCsppcfdlPr6GRcroKEZQQE8TbIjSoEanN4EiHl9Y+UAowpgsxBnv6arQM/wmh
BXkj7KDHnMO8YvYthbCl2EasnX0+DHOvpxrDqfejHH2RmpRMRm7A5KaH0WMAQG1vWwQNZD5hL0Wr
7YQHBVwOZ27Hv1oTjD3NqK7LzbgEUmVB4T/BSdoJTtIMgHryMTdJPU5dYaynGdGbfcSSqt9YPfJN
s6sw/24YCIjKvFMsj3duWw/3o2Nc9TrpngoO3IdcV8v1UMbpN083SCkBsCJ0NkDyNqWg5Mj9XBgA
V6MC+rWwrt2FVA97ATYWKGTR1JXtLg3DSdazTcCWU6rq1gn4raWYuMGTXccNt5rNR/8d6Nmr22gP
8+L3m2NDFXcVwJiLwJV7cArHOXBy1dOF6IoGLnYDCEGFpv3NWlKm3ReqsdFmT8hOXWQ4Jx/yRsjE
To1Ybhd1AMCSsEBuVj2MoSmE6vLo1cjmBNVdmcP7LHqiyYeEattUB9XhVq8T0Vsv9gA5wOSsb4Wz
rGnIQUc+nKi1VV36NP4Uuo4F+XAM5FSKB3RDftlCUlkXMeFPvT/Zkz79FL/tEbVPhC3zU+3k0Rnu
/+jclNaqcgh9Qur1ahKTY9GN4EkqJd9DQnuSR3voFsKn6kBQk/dEGT51IuoDp72Stq6CrejGjfHD
DtRs+84mLhX+zOEFP4m+RMi077UEojvdOSRT05sKjJTzWPTQCUaXxKx2H+1S6xx+Z+sN3z1IiD6h
6T753HYVVjEWa0TTDpSeLMVMUQzyjqxya5jKVdf9/FNNvNmXAbKbsa8/E/WozSb/5HmpjIJ6B65f
zj4pSMhfjM58FCvC3I7PZc5DY64TrTUbfmh0Sq6Pfuq7R9FLuvzr4NnmRoy6oXCPXgUkmZv7L5fw
rTfbOmCmqOG4qE9Ms/PEbbHYR+z44XI11TqrtE4mTvx/rJudX9cGMioUVrCR/SDbFqPu3UtyCQt9
4cSfid59MXpd+Ym4tmPopH5tL3yMraj+4rQRKZ2w9R/80OY30wilo1mb8fHDPg2kX0e/K+G74UN8
UuTK2ndSTvwJ2oFFjXjOKUBeYjg3sAJu2hDoJVgEs3wJI8lZx7B1LSwC5SRMk2gN71hzaqaGZN37
ZrYJF0VW1lFpS/vZLhbMQ+EmbGmumbsxctBq+8eWRj6+v8K8XgtJR9RJcnUNg0KoGHEHC1byrRjG
cp7cOUl8B8A2ypdNipqF56O25Ws1PF89ClyKFvQLSLU6Euf/aDL0etF7NeD2XoipsFPgsRbd3EtQ
gS0Iq70zukVmrrUuBOXmVM0mUCJlKjnwH0XT6BBIoHV/L0ZeAQHO7NFNbh0egTX+8uCpCfyjgry3
UqTVirSjdy4FSVJRxzy2u1m/FkaoM/3zIAiR4slJGP/sM6+ZfaqJdklMhKHm7WSwejAI5dozXCGR
q+TPbYUS3a/Br5lCKqRNSnUUxTDT757mZesQKoel+BmcfxWzAWZcf5qYbbff0WlCH1wC6dPPqmjm
reaJedm81eycIdhEvDZJ+V2vx0dq/fuFTcb9MEboxaiJ5ZFrpaQottymWFZwlfiN+tBPkxBj2MtG
AZktfHvJNI5BNendZlpbkFYJjnapBhcxG+T8RdIEGnMxtMjM3+lef0Q4SH4sh3VLfUwFkg7IwiR3
bmfaym1Mf58idHFKLFi4OBPl0Up0IRYfqoWdgeykDLXc1EPaV4tCk19db/PzUtHrgomDYeCsIoZE
2alm6gHhRVL2YFNtfOfWmvI0kPRcapGl70FNKU9+admw3XsuitM5VGGy3i3NKftqIPm6N7Tir2KU
bY6rkw1MowcIrCn345SHFY3uKfo+qOu/xKiZcrbCN6B057e+057zctET+yqZVO5h6YqPfdQV1K/z
PKXwPlz0EsCMsLUK1Zq14zrbsciku5w63fVQt6jN9V6+7KtEOYyiiSsATtkkJ7gQhndT03wG18fB
S9rXnnB5561Fwec0k8sd6J3yoMoQS76pDQrJQTHMguxIWsQ/ClMtVAmrhNSZKacTBf8vfULhXJpU
zkm9CvQYycJ3K3olPxqm5R1vG4iZeZcxhe569fYyhrYiUT568dII8h+kUvNHMlDFoyTFX8n1tyd9
Gimy0e+ATCJlNXnkhVo8ZkGzgvp8vAp/pRgRIu4pkRKTkmFW92pN6H5aLha5bqwAOELr+3YBO07O
SWpQ26/l+bIjVLIwIyc7CmdQBONeHagUEtdHIULeDzZpSYirrVZ7aapSO1sS8FgxtDxIlceaqhwx
LByrWsh6ZJ1TT5JfXte0raKdpQSecbdwtJd5DQ+x4VVVUfvz4bQMrPh7Agbnkk0NKUzl4quJse4n
9dLZJiYSPUMnIULlRwxFI1x8PXjsQSceZpPoUTPamwRn5n3IHdoHN4Xy9+1yN0+VWnO3d8C6Ti9B
NL2lw6Ce+tvOleqjwdkzh21ArY9qX+7Mzht2tlLX0NNiilVTo2pFjEVXWG9rxHKzIokIFLeo1v4I
/rmps98syGRqPqNA2ikNRwjRxK3ngrqaxpUsqTcj5S6v07PjB9s4rWjMxnldLKZ1LVa3Crj8j1sb
sWMnaHv+Y9uc0pedNsDfCC9IvIpQnPmsNE7HnVZHpNP0ss+K/QwpsvUJarPyXIVIBlp9nH5O3SFf
2x7l5RyxIXou5YWVycrKmZD5SEGnR2NCboqesI0A0YEVTzOiyd56YghNGtOOEUPL00033qzbyzwz
n+Clbq6Kn7RXVTHcVdeheDPbTLnwzlXuboWpo+gSltmJ0lUb7H4vjKIJIYbYmgA6Jp7r5jo35mNY
u9kVdKbFUdGgiDOrSgfAPRcsQlM+JwZoNkpMVyH0mrucbPWnpuIdqkIDyeFJiZn6X6qr3aY+6tOw
q0GwUiHsnsSsafvfusEZ7sRSELCXpFSLq5iz9Xzb6Gb8IOYCqV6AwImfFEdxnjvkh2F4cUzpKYAp
7wpgszpmLojUaZRAbXDrNU6MCIHSVnsx0RteeXVKu9nBpMXzyOQ8TzS+tJcVvUHwAjfhC47N2zQe
wJTZV+yOiFwR+f5t9W3OL4FjSJqyljzP3TidDw9B7GUX0cgG0lBjjYCuGCJo/DpR5RXUNLLsbWbn
dJpFcqJb+VEO9dzbLlGvZBfPV5111+QIBL1NiBVGR9QulCzImHRpY8K0vec65j5VUI2ZyCnlSWoP
WS60ggWt5TyepxEuhPBSjIe6LnaVTvGyH43bjPw/LE9ee3U1lc/b1NOic4gG4IWc8qsldLNuivrw
BxIO00Sb1yUVDIBJiRavXSmmTj904AmEgHbfObV1HaaGqlxUgEuiY7ESWFc/MayrobjWtu4jazHb
dEVSTlQ4HYVJLBW+0Ngs6lT1wSiym5hUPC+4XWa2zZdxWiqOW7hpjo5vtXsKsylOj/PxxeSRe5Xo
DfHIaWjDRkXZvn7ft1L1GOnW1pPVEaxJ6x1jEKbLQAx1K1rHjVftxGxQ9N9Cd0rVg855Lvj0Ci+4
VSC+50CIaAVbF5WSbqDlCLZiOIYFKErFd85iqJQgPqX0JdX85o47VXxbhD4LzMMwNayFV64Z0qIs
wfOLYWpB2KkiuK0XfGzNPENpATqgfZVb6ZYfXe2RZAO/5BAJ/B2Y0G9DiP8djsB+aSH1ffngq8MT
gBYLvmmMyjuPjyuKd51VLY/asZ0a0RNNgBTV0Sp8t4ADnRkJuNWi1aIawk2GUVk9aE4dvnRR7YRP
edrUL7nc/FCaYGNbRXGfd7L6RFk68Miy4kkx8LWnHrTHyjM6dytmA53zPqolGgAMnAeUv4+RC0wq
mpxLYohXSsAPYlKsD4u/YpvTkLD4efjFKyUYridvKYfYf4RYXjYMeRXzVXsQDcVXsuE/dEabP1DM
ORJLkiG7HN0oXtoxx9VU1yFGffOv22yr+YZxp1rqDzdBkKzvlPjSZfxS8jgJOz5oxEszNWKiT1Nz
7/XJc20Wv0zTgjS183Nphsubf2N6h9Afz42gKJ3I50Vvburf2IbE+Hd+87Iw5POfSXW/0mMvAivt
wrgz6FQMTzWnauWrMAbRiF6bkydZiPGHabCgwc4P3JOw33YQSz74zbZ3PjlcHRu+Dz8UuVB5yODC
7640LxG9j68m1YkN9TzWLf7oKHac9xZ+mi8Z64JfFZi60QhYdjas0nxqo3xjTNzSYgy1SQB4GEDj
bOt6DQ2jd+NpYSOMYs3clLYVHvK8k+4BDhqPbZX+JWVGdxIjQq7qhrOZsWr53DwiHLILoqw/pY2t
oJJDpcZghir6pql6ETbRtKkByaWtZmsxzKUR7G7Rjntitnz+m9L/BBo6oEJNadAKzNKN7gzNOYoq
hzqVwDtIE/MrmxK4BiDkj6UHBt3zL6JnqNxtMqWBHfmfE6iMET12jRdhN8ckhIZiclHin1VHIkns
kWS2DzlEr/IzJ5koyFIbettY+JYDCQP3rxhhkmNSx9nR6sP7QDeSbfhmEvbCLP188bHbU9GOlTf6
tlrMv3N6203Y/rxl7jq/dq9zbwvIyV4rnZOeqzhoIVqg0iCnxmQRmK3/IwXmSRHRT/4ynzW4sV5G
JatXrmLHlyyDSRByP3U3mIVyMXlGW5ltky8p3XdIPtTjydeBZ29Kn1Iiq7L61Tuj6IpG8wCot7Xm
AtcCsw22Wx1P8/QAxX2zaFzeJnSTv80TAfSwKLGheSkn2QN3W36OoSMVIyol9GOVjV/ESDRdrk8f
mq5cq9WQPQibHEAEU442X25MLqLZpGqDtZjTJxP0J+p2lLRmOduSpLYXQwtYfd6oj767Ctrlt10p
BztQJhcuxB7Cljpwy7pxH26EjYejYFmoQb2DZ+SS5QMSH8gsPbSO2Z/hzTyH04gy+eJhgIV/A2na
uBJD0RDD/wFQPiQ6iVtcGc7FJeMtFglTTbX1FmaDdllCDE2dcD+AJHORZuxz9RKDjtfzMbirp5Gw
q76pH3l2OIiRLY86KEV1KLYWklsLYbw1laxeXBWpMK2BaU7Y/E7W7vQhXFRJGa5NRyrugtwgOws1
7y62FO2O/7cN4NlSnluTBIrc6v7fQ64sE8hQKOZu9UOqB9k3v6Bw1YaVCrIjSVpHY2GddBhKDk4l
61uLoMi1pR5yBQWL/GJkwXcyXOVPK9yiqOFt+J0ptxbVc9fGUc1lVnjYzKZxFhnP5qemdg5i1pQi
GO/jgY84WqPmTgYLuY+RuFlpammeKJv/AaWCTwGFgqT3ZJqb2WbC0b7L5IZ6czyEXeqHvIXL+tcy
ajf/l+1+d1Vhm14h5y517YGUL6f0ZT01zZR5FQ3FRqsQwO9pNgkPTx2UTaPK/EEnX2ET68WQQtAH
8O7GXozmfamSSeEC2WaUSx0aYOWTzHLyVLQxxaLWV6jsnUtFhm2o0mKXqXJwl3Y11b+GZt4TDUJ5
ynEhV0KHdIEshvG1N5rHLuITLPXV0ujIcXLKP974Vd9RrYru4CTquix0SmUmZlVVM2hEb2qEyzix
szZT1DoYk5+jmg8XftGgue799jvFKoeCssoXD3KjLfXl7a4I3BAZG/m7wWdsl9oW9DuZlX3qKUDa
OvY4rMWw6ut2jVBTuhVDd+zClWxo4V4MHXUiv0Lo4jjwU/nJg8mKciOotwpZls7oP4NrTqFfK2Rb
fe6V9HVYTvFWMXQix4WKrH2dFcPkmuvrwZN/tOPowPxqyqgOxTpY3zqNQEd3nGBMBcUS/jOrRGrl
sxiJJvGTichC/RF2Wpqse2uvmgT6CRtolMPI2q03PaxTGFN0JIEoNBMTOlIOt1m+ajolSpN3XBrq
Olc7uGffpp3C0PKV2PG2LZW1iyF1pXWNVMyyjdvsYEQJOoHIxa5G8OffZQMSBtX5Ko2dsR4VPzg0
pZ0+apH2HRHPZJt7HjidxsvOorHdvj519kUMhqoomtU8qUmesjRKJJb6puh2EBp+ctOCYkKnVBeO
akl39SQYQjbAu6QxbEuGor2z50Xq6YvOhnwyqBviBriJVTDQtvuxRemS9EX4pVHhqDQN+1vdedzo
ohye+Ja6jKarWzgjMucbNEHflLwtH3VtiA48KilrKJ67bxGPx7HmfNOJ1JGpzWWwsKryoI/2D7GO
cwC3b8pO7nsqHslHNDr33cC4UZLJ/aOumMpXKkrR7gQishdHR9EkHIV8K+c2NZ0mRRMUlH3KdYFA
eGrZMA3no3XOHXMlDqF2OMm1pd5ScWv5UkWhfMkq90sZeMpejEQjJsPIXXTUxp1nu6aq+qnJtbFA
qlKunE/mqI1n0w2GRSsjKjhCMrd21N7eimEiGc+oOi9RY0UTY6Kt0ZXQ511T/ZPoRaOfVAvR9Tw7
qhbzlGzXHFpKBWQ4S945vnaR/VvotenA5jj2p3BqPKIw6arUus9WZjZbMYH6lov0SZC9mHpKxWFe
+hV/6w70kOj6E+1OOIlaTDec062ZmHxu45tTQ8pNQesLQqwJMy1Q0RV8bgrHT99CYxReaolQMXqu
o7qrJ+2eCrg8d/VQ29WJqj7Lrfs6C/VdeBg6lOF4TrAX1NJ530cr2pahrv+EYX9fhQ1BPkgaOD66
e7OysqsI5MdqMS5kL/WPYugpvr8uZKjJ7Mh6rvoRfaRo/Gq6dr6J657go2OVnyd7VqjDV0pmoWXl
I0x6Z1mAkDpkch981u0IMmOnemoGWCCToP0hzHbS+dtc6xdGsjM5ox1g7oapeerp/xwOUt9N8oVM
37o3dx+4lV5w45zXfNjn5q0gL5Au5j09x7q3qIPYlqnVnSQv6xC8R8rK6JRLg5a5jpgvNjEbyX13
Ek1Wpk9S71nbqApN9yxsUIOAoVHzciFWADIJCE9PuxbpGO0U8j854q9ofVOTlMfdJnor5uIPaI0L
MWsE4ZeskpvdWCsqVQ3TisCvyQTlZkCV3pujqAKD0scEYPaNY2wUQW3Z8kCT8xBS1iQxtlIZmZsc
PjPYrlVFXnle/TPPCeVLcYFOIHUvVFb8Envn/4rse9O9TggB+JttYsj4MGGnFsWv8zbCW6jE34Tj
/7n/77aZbTf5+LcVqQGzCt9dXk0wvZpgkocW3vNrNXz1wdNTbaFIVbEixpBdURhLr9bUA19AAZN5
ERbRjD4qcmVnWu9cnbgeOA/tbkveduiLIeFnzG3WYqXYWrfl9m4gliVMetL6KF4YOmHkwA83Y2h4
zkLhvnrO7W6tiKFYl+RxRjpT1jeyR9k4ZX5tcwpAhM6vTFydel+LH/yx3c4TTt20x4qg4+1l6PIk
AiatEHK27hPCTo1DoFQ1Cvs+rhz9DO7lIObkyZR1FkQd2sDT0TQUE3XedOtScZyVGvIcvuQE5y4q
5ic1aOvmwx/1YkLecxK78KvQ3KNmM8+D/av3sLqcLTva2UFj3NVGFnN/TUiBKpUMRAdmg7tw1I07
0bO9Utt7df148xNLvC7+O3XTcZfwTyPwzQqLr8SurrRgYU67Cr95qwkXOlh5drhdUoErI6Aqa9VN
2caubTxK8PJ8J4ZonSMEbFCKJIZ2AtVH2TwiGGAf0Zewbs2HoZgQttYJg00++CHMg2D/tLCLF+jb
lPdozJX3QUjOS89VKr66oeRtpqHO5L1NOHMXrFdxB1uHGAo/sbYOefbQCTDf1n7Yr6r8eptX1GIr
qJ4f9ax9bZzGOnY8NFACD9MSxVS/JibJ8gIhBOg4jbDKyg3c5XBOQDNY/B9h57UcOa6t6Vc5sa+H
MSToJ+bMRWYqvVJeJdUNo1zTW9A//XxEdpeqevfsuWERCwBTlYYE1vqNUYcbdYVfTtVl1WjVE6Ag
wg8Na6RZxzwK800sMascT/g28c9QpkmyDTZu6dWQ65trGxaqd76OmvwQBQsn+vpLj60mlct8VM/Z
fsMTZBmesV6xmkA7zbAKWV9xsNNKw4aZqh+CPsI4pmMVn2N4rqjPm8ckz7YhOc594kKrmqvaPlKz
dfahNTxq5gDLGlXklTn37ZYN1PQ5JYsA/3R6EyGaCHxD2m2T9dd44TTzNT7k4pe4Gj8DJ7mOt7JO
u8VVEUmWEfmkoa4vzeKum6Vsj9tqio/z4r07uFgLGBjobeVitmuycdnzi4o2qjdEmvUcOCkPqGVu
XUzOva7F+24Zi8eBd/TC4BUJ0/lBOr25kg2qPWjBYeNgm19Mo8MeI+xj5MwtKK5CilWW+Omlj6vs
Cceluxo18XdgVsXWCaWGwJpfvfswmckfVZD98Gin4I9rYn4LRbO5RboaA6EaE6DBa66h0IkQKKKS
39wajUYuLQeerQarMapDNdWhcuGxByGOPGG0aL58DFRn2iLpXA7fPi6vwuoiH7Ehij937ns2lvO2
MWVobOvZgbSosV3bYERar7mPSpZRS5edpPV57Ezu4rmfZFsSSPnq32aBpUqOpm9urhdR17sOstL+
k6GZzT4xk/jycXBKUNTDtP6III8UX9CxxCthju1nUpLhQcU+hqgzWXnzOjAMbfPRYUwe08iahju7
z+EdLi92DarTsgHZgXrTxsysX/8K0yUV11XdF69Jh2MYTP3R190/Dyqmmqrjo/nLkKTWstUv7Z+X
0ebAWgfYaq1V78fk/+e13OWFtbaK9ng2H5D2mHfx6EarZpHQalH2RwrAqzaV5punIvKR3lJSWymi
Ubcp9Z31ZMcke4Nm0nG5ZI5e8qFMszipIcgPxCgrYcAUhpW9HzPXZfXYaO/DYBxgzqHGrUcjxa9F
u3yJ13P9w0xR6oiTSFyq1jrKqNsOWn9MpF1+jXJP8pQ0tZc4serNKLXh3tHteOeirXHysJ5Yd9lU
YW0nEL9v2y+5dJMXs9Lc+xIicYHc20tAPea5DI+qSx2QfgDSrEt8AxnNuuJBSmuF5+63Gq/g59QU
PD9Nba1aNmZGz+7Ij8xLu83EWnvjmitHi9OnMOr6p3TMk42XB+0uy53+SS/L5JY74KvqVIcxDD57
rBbPqoUch7uTFtzNRCcttOZi3nIx343+vNgss25HIvh26loKfnPJGmYR8elRyAZzsjRRPrlxW7Gr
M9SA4lgbeAj/5cSjjHGMTCLsbIMv/eioZfUFmxcXiWWyAFoeUWUa03uFtAJleFe3eXqvQFhLn1xa
qi9MkjupZ/pqall1uHZbUS5M9RVY/erRLa3ykbU0ZIliLnaqqTrMEp5wkrgXFZJ235xF6z5fxy+T
Qm2xSw3Z9GRTn2TrwWq/Jn7YndQQKhneXTs7648Jht6udW6SZ2lYq9RlEZxWcW8jFZwFBz/X7pIm
1NgsAfy8YFnWX/JBUv/XM0grAVKeO9OFs4BHUbMLAsPkTQzkurYjSmTLwzQTKdrGCbY/S0sdVGe5
jPgY9p9jU48L3ygh96baTel4qBOyp/aQG7mZktw7jWNU3+FRUq9xac2//f9H5Fxj/P0anVHjSWKW
4b5Os/ZJTtpbwN94LpdWU3TRfh5GY61plnwyy7F9SrM3YWXpo4rYeIzgZGgPW9UXT757sUZ0kkLZ
PmSJANZcWxf2pjhz533/deCRHdla8ta6vrmVvhkfylR3Lh03A2fwglPDY66BrsvpOPvajVcBgMT1
3UMOc8ZsaW7Fy4T00rUpeke8dH3g/tL86FWD/2luQe5vj+ZtPov2rA6+jvIBD90SKce/YupM71C8
IBUcUAUpFoDnlGOrq6MsubkGuwVNmnTuPnfM+ThXqGMrUfYOBySeSe5zb8zafuo7oPqFiN/12lwj
+hl9BTgJHCz2XoSbYJFYgcFJe4RdzfhiD5q4pCjIQG7iZ3LOw+rm2ukkrXtwQv1TBKWBUk/wWkpu
Eb4zd7seA5tN6c/mcx1Z8kT5o1+ppkAc/D6WKSY9jdatTfOTIaruSfU1CCykWh1dVMuopmrtXeaY
W/k9GjjeaUq1dA0AAHuRyZlu+3o219gtRV9d092yUrI/9W2FqohAIcuZtOi1WgzBlgFqZroYkzQj
ik5qJkvr+Otc29ticu1PwzBUuz69iUKkv2cQw833uMbncGoN7dXph6+N3aR3qqWLV9m1+guQuu6B
4tptlpU4f3cBlUyRhWvVFMWQ74ACOzfg9N5y+PGHunGKGZS9Nu8rUNciIzWkLwc7GtGc+nk25ihl
sBkYtqpDHYwqc67jXAQ/ToiGrT/mZ5IiCvZHnUQBIoi2boGL1uh17IybKb34nS64Y2bGI0rNwzqt
pMebPocr6TYWclzmuK68sDw5XV1719M8qMqT4dmkoN0KRUbtW2eizk3CrcRqaAQGPvGUKs0BW5yu
HZ5EsHiG51byLQuCNanH7o886e8txKje54kfjGXW1X3rp9W+HxxyhEYuLmZS65vIoGCPZvcXNWny
DhUqRD9ce8hXkV40L0WP0XrjBv2qCXEApz7YoyjKb05OVrNvU6d7JiexeI2BbVe9TRmFFHmsb6rT
LUP/iTdGdakDduev+Hf7t6plOtJbm94A4my5NNLF/3gt1Vlrs/f7tWIMTyzT8G+tZbK6ViKewyy3
Nirt1ttdhrtR3P6Zr/ul3Y+at847FIfksrZuBdofM3owe7Qi7OfMSNxt3RfpTbustfukQfpW4w7c
L019NOcLWWvqvrQ0oxJPY/qgJqqLuXZ1wMFj4JlHPwZBNWyt3D+pa+nm+M+vFL5UYcyjxwyD6yEU
rQ10NErjbdfLbqV6/L7+s1s1r2P0XBoHcB6Hj8lJxc4iRD9oZUwmt9EGjNtJOHibAWOlFphxf11C
wSJ7rkfGFGPLxOl1dB4DrtWM5Dgjkad7xrutR8CM2y7YDmE5fTZntKf+Cnc1SrsqrLv/GP5ttLpI
seT0fhutwlGSfPdLtI1H3ev37JzsXYoa/bM1hd96p5m+IRLyqCFA9GqJxIZcZeswNxu2P908r9QI
ZBa3Q+/D5gyiCkB798lMjHFtUoG/ZTWJ8qquteWtanfgxodFF8ofvrG0xrartP4owuqCr4z3PogG
t6OarLZLPnXXoLNzdGWnnfveFzdzOchnhM0HdOXk+K1szOXGY/1BYmiH6vCqK/z5uQfYgj6JDsZr
edfsBrjHP8TxULttrUp/Dj20YAfb/nN8jFHUx/iP+DK+X8YHLuPV9dUb+vv4j9cNuc7fxqu/5/fx
/3B99fc3y9/vTuXNSAHl2fTtH5HZDd86VKDnNMMfxlvBpIsR/LeLPSkD8Q3/9O9jYrlHRG57Fpy2
vUc9KNkGXjB9Rq8NKbZG++QKNI/rJY558fQZRZ619TNeQLS7xpfxs2f1e7In7SrHcOUkrbRpVlmu
Oad6MF0MPHqxUT3qoDo+muqskSZT/tZdJt2xi8Zx/xGfjMEmUxbpT9g6o8uUp+K96uWLR1X1D/R2
c81Fb6ybh/2IR816RIZlm1V+g7QfB/y0mrNqqjN10AbK5aHVSpRQeCRpULSqub1Vh7Ty29t4Oahm
YI/2GomXdvMRa6yOPLZqh9qcbE0rnFdqnpqiOqYKVVk4nQ3y/q7+3s8mVm9N+FJ6dnzuB9e4xqcE
iZMxc7DT1HEkYW9gXfoB+Zc0y4+12+GinoHm2vkF7t5ot2tnEr3w5lyoyLO56N8V89MYs73xS7Zb
7vSEO8j85OFdAKW0x3xxiUG7mTB2ZcERO9D8HHEPuW16akcfCVxgGSgf+029DkcPRkEmLqrXiRee
FSixG8OM5qcOIa5lN8xisl2buum/JdH0yUCX8I8svXdRMgxXjgM+Yl54gsjq33QZ6xZRAjvo9e6z
gOE27HCeiy5IQC1bTHPAyhclrnGvuxHIAANhN72ujqo1khq5U2f1nezr8Xqu8Yzd2CLjPRsBAsHh
hzWUh1DPa5iJt01RjeWu6SeWzAjqrSlOjrc2tK0CLSiUfsz+ayDL9VhNFnq3lXYT6nl8TI1hfpR2
guQswnL7Ubf9G6+N5NYbcYw1tHB8bdNF8LEtooNIuvF18hJjxQawwIeB3rlOeaJggGfl8YhLSc0T
4+cBE8g/m+yPkqPm1+jRowV0gQbVv0i3W7MWoWqSGNw20hBPnKUJzx7Ru77YJKPJf8l0F3XNEiwx
Kfgbp5LirdIWD3GZ+ncU3JqTBboEbyithy8ZRVsu3q7qFnZE4XniQR1Y3N+ZuoGUYYh22TWO7ICl
VfcS5PZDmUFMicWM7PZfU6y4HsgbRm8foRmRzr1uktD+uAx1UoxteDJep0qEKdfZ3BUbI8AIuQGM
c5vOwvyEFH8d6u2n0hbhxUPMc6XCeipw0LCcNwNVS+r93hYLdnBTKQnFjSYWuLJeHJq08bVNlzTs
kcrC2s69kd95aVhcDzlWJxhDI4HtAEW5lCArd7qJD5stu+kuD3sH9o3hfkaieVtZYfmjHNq3sjHG
V8vVhxtNJPKMw9twLtuy3gyia5/7Og82lMjjvTTi+ZX8AjCasIF8MRjTa+R1nzWwJtAEaemhzfom
H56sorWedbBTfLzza4Ezz300+49qUL18ZeA8GCs3RmlZFN1O08d0W1vo98F9GV/M3j9rPHe/OB46
mOYIOCeOcZ2Ekoku3Ti0X+oJCl3pZt7DiLLYaTDAAUwgtb/UJN9M360+obyf7UM3jHeytdv3pWSk
BuDSiwbuVPTHphfiScT1a0fedReSC9g3i/Br6xvG84I42qaNGx8x/YUEiZjVGrMv8XXU/qiFNn0H
UMrdD774Y+S78d6sYnPvyUB/aEO0vREem7+DH0JAS/vWhF4G7kaK+9DFtlr2LpazQB2KUiYnf1GQ
VodgmvUz2J98Oy3Qio/Y9cxDZNpr+UJde+xlYGTwFrumRdD9eR3eGwcjVOzV6qoYj+Hsklr8+6lq
q4OwrPGoQyP590F6q+mUncNhPNpJzVUAMEZghJBK0AGZmbHRX8Imth+qZuzvE/9LYpnYqmd5VJzD
KXhUfa7f2g9R1ev7pgCTOkApSNapHVk3fekY1LCWdojK7Jpbc4nsG8N9C43HytvlNSp/UyWM/dxQ
kobM7rIONqj4yBn8NwaWfXcvZQzsXx8uqoXgbXdfOR4Z5iIVNyqmDoueAl4FxgUjEy6lYm0g3nJD
a4/XEfabyMMjGYoZLdEe7lYJ1gLvmAX/WAv3gep9cpfpPiYzkfeQm7X7UOR2e8RTO16pZuiO4g43
RVJ4vTd/kcZwHAVIF81P532rWdaWRYf+DgAR+VPtIEftgcxT/zC6dXr0bOGvwiD8w6rSZcm3eFjb
T07N2qSlbrYaUVB+EWmSbWRQS14/wwgAlOCtK1mwuC6UdT1vvFMX6ZKKbdnfBYtdARKx01PXgRKc
LC1/C0Nsm10XoTrHQV0AnvdDFcj0Ky5+4arPLYw9BiTVUk8KzCASoBlunz8jF4sXVpe4Dx2Jv5tp
BH4IbdzYtrWEjQHwYO8Uwjz1LHoPYc/b6OnLPUJ32r01D+kt9G9uRc6Y3mG1yGORXcDDtJiZ1GE1
P2FvppMewZBtdD0b7ZXReMM/IYVxyI/aRci2jdz6u6VPh6pYRPgDG8ZwN2NxkEfTyukN92V2sMeN
u4ZNddjAkBbpxpdh8wYCCWcIs0R82HSbtypbsRcK3ybdKc9IiWRrNSpz4XybmYftyDIJyZeNlxXI
ogrZX2wZNPymnQYr1Fp79SIfUqRPdqIU/ZMdamt9Okf2pc+qGM+asTgKLJS+mVXx3dbt5F03gC/G
iYevrOFQd82yGaCsg9RFHjYXZdcjEO13Ha+uzJU+yP7OW2hkikmrGLdgMXvk8PtHb6HjqtCQhqiz
ZL04+l5WPc1wF4+YTPerukn7/Qgmbos9kn6XtnGMfoVxUS2QsgBTlgPKhe0uRZ+YJ2RoJTe1OYiV
VuXOI3IsYjWNTvC57+o7XCC8cMWj1lkEbXnV27hIYY7URbwtzJIn5WCmGuCoDE9XkbgQM1r3ljSV
OW9CCFesE7vztVn3gdi2NoJMHmVpPoYk2XqpoetHPZX4bCEzuspEUN+qQ74Ubxre+fEaTIs96jXW
WXXquYX6CDmym9rGzCPzQIW0VphcMjPfOhrS9xM4MH7GpXWf9L55H5V9fYFgiKrrXyG5nLUoTAbj
5J4+4mOqWWtH9tXWiNMQnWgMO/fXy3FHBLsz2ddLqQtjOdqdZTP8YcgZbf0xKn/kFzl47Q8ttbuV
5dXTk9fMPv9Taziys/U3Q1t+ZQXg4KJBCbnXi4hKGBQ71fzouDYpXqW+LG7/Fh+tTt8k6Gpv1LCP
Q1mSwrCKexWxvLzyNuNkdGth+cXNGBx1EfaP6hB5vLWB6PWDaqJUbqD4ixLPKPtHjW/hIzKXxS70
PNzll1kqhpom7HUj8Y9q3NBCfEnnYHudsAwrRVRs5RxMGzVraKz+sWn0VyxJy7MKjR5es71MLmoS
2L0St5FoX1GhuBgDibjJwLnSbAaSscjyc/cU71qYh1vLMcMjaWXj0ZiRd1UjRld+JbulP0ndaw6N
LYdt0OIVrJfJQZaVbWLyIoJL3cL373z7jCoJEq54CWxsaxGpwppwgwxscyBv6b05PFziyrVeo9hI
zgMYtHUVON6bGUluhXqTsMsu7Vc7wP4k96J1W4KYNwwvPcjcNM7g0+JdkiTDXdm21Q1qo/oj2Xpn
bUmZvNZ1bKAvk6NL70yfNQwhvsk+OVSpafJs86ZdHMwBvBIOXcTN2S8mwe6GbLwTIKyfTe+BnXnr
dvbnU5327kucOTdRNRNHf2VnzOim2oU5vheCrHSPrGtAJgIXcpMSyDJ9KoGFRdVY3XXV3DwE0fBF
Ta884WxyG1l2QfU6jfNbks3mwfeBmnfV2F9M1y1uItx2n+3asKGwFvEX6eAerbY8zXCI+8H5A5GD
F9tJy/e4LOu1Lg3xWIxTuFVXHNh6XK/oott60fIB86nRKZ/rcbSB9hvxFzvqb0Uq2ERxxQJUxXeD
itf0bfGeMUXkvTuxyecxOObZzCPrKRqAYQyZ+z6YQFk01AcOFirST3qYsYtEoGCu9AJDr+KKogsL
qztx5+jWCkUHqrVbT8XXwKtjDKgCb90YjdiHPs2hzxBLGgZck8nXgKFurV2sYRGueseUHVoEJHut
es0aUrsLtRBvP/uk+cLboFkcfs2iGx7+xte6M1pMu3L9bMcyu5s0q1ioauPzgjCrSnFopDO9sNev
jqFIohsFLPs9Hi9xBUT7PV6xXvinuBqvjVVDRTK393qWhNvcNyIs6M3kJepNbdel6B+4QZK+DEKr
jo7A/FL1lkamse+YeCItvb4vcFMfs9vZWIo4rfyq4B6W1mfHYUCm4AP9oWLUOynH/0R/aKOVHVVM
AURUh7SpC0jAoa6J0LGPQ9utN5uUkbVEvNced3YpHCxPqvcWx+vXZhHQJwmIwtkyNPthp9uuBNWo
MgXW1FkXdSaWMwT970Ztzo4q9BEvC6fdDT9nqQ4K4n9ODVr7l1kimr83s7T2wjCSuy5P3U0J3Wdj
V6isq5g6hFAb9qLycbWCxHMnm75jgQv3D56Xte7ntOd/+HMK7mA7v+6803WculYQQJpsF+LKL0FN
D5yNO4N36GwZa5veKpt9g9DtKvNlhOHm8gopr6Cura5znb28glX17iYPDPJOZuc/OLMB084Ym+++
+aMqk/GrXRXmmrchv6O0bB8jDMK2Arvdu8hIbTzSpHuj5T47S6MvXh29h51Ti24/Ls3CbpBeTr3m
qHoRc+iBMkXDedLj4tXu8s9+MjgXON3Fq5WwledXdWwjvjZ6xqvKWa/ewfAhbxRZySXR/PwJ5tCd
itteWYLQgDQ846j07g7VZvKd4hXbd+tUDfGf04McibEYFfWL6WT/OD0E1PLuzOV1OiLs1il0fbF2
cxM0hhkH69Qn25OaE3sBr0s+ye7NR9TopW2kdh9mFNJzL/nUmZF3JMXT4mlTpZ9Gdq1b3ZWgpfhM
Vr7myJ2YAhzmzCa6jC3u7CP60Hs5YZGkhVO/aaPKfp1j548qw52izh6gJrPEXkgY8DVWiVNePNMa
z8ppV/nxLiG+79hx2H9Z9P4MNTWehUOeBEBYm+7QZPVjgjq1voMT0P7SxDumO2AV9Vh3enmJ0gaG
YeDnG9OyUEBcDnnefc6QSzlMfY1x4NQm+Z2B4vg6cd1uq5pqnL505JOgiNiYxfUCzdhsfDMDhdeb
0/MYkEVITPmGA2FNhXyyN6CRloQCgttocme3Iw+1V7vNVqmdtm+W6ejHYPS0tZoVhqJb5zY20apX
f5uQ93sj0RKf8wwnNTjeLav3JN9MMqiOMtadDWnNaNtnPMHRGOgdeIzswFzreloi1C0B5J7BD5El
6an+p5HMD+Yik7Nh7e2t2qHh+Y5G2ZrsY/LitSnILLxSf+QSpF7gfE+AIZA2ducns8CGdhyt8GTZ
8NmQiohvNBfOvd2U+BXNpJuppqOPaH8duAtTGgyRtsQ2YTcGlXuAu+1cZOzXG3/KxFsj7Dv1QlYc
7VO4kFjD8SCt9BmoQRkkd+rMkfV3TYtcCoG/xeum9TGwx108J/W5HzU2nL1u9+fekcNZnXVF8ueZ
O9jaSY+BijPgI/y3obijD9ferl90VZyKxGRK2SztonzvY2V1LZsNfEC3tUjeVGe1wEXKeDVlXvas
il+uZn1hqVTcqi78A4qNwN9ipzpZgmTXa9Wxrx3zkXJylIrwHhM7e4NRE9CmGDa7igXLGXn3G00X
lItxKbzG60DIfU/1dqVGfEzIYqSlfHesQWn+dZE450/xYkR+lpdRcTUr7T1r46fYkauOX67OC1p3
caJXD2wluhdZeLfx1IMEWVqekb9oeuxfVMuV5fcgXzQ5prx/cXF0x2uyms/20qzAM69qyxuATjBT
R7RmLUK/P3Zy7l/SPprWOT55BzWXjDfWkok179XcUeeGPQ2Rtbv+DQYKI0GPa4Ka61Hk2namnm1V
75AGNtDHxV+vxoKzyR0sFPuheg2cZD/rwv3sWJqzyQA/QB6Kqmf4g/fXOKocm5T9/Fkfi/bRs8QX
FVfXiSeJOqffzvdOAfe6b2fv89hZBnfbtrmL4tS/OMJ2SEMYaAi2+biRI7aStRcN97Awh3ttoec3
PCZn3Qdy9jNuCzvaULi0WaExQnWEtoFZRYECyxIKK13zEXad7grMSk4qlltpsuKOaW/qQ5sA/jZY
xd/UvpgOKYXN56GcH9pmwCeoJRc4ubJ/dlzIiDgEnIeldQ1FqJk0aM6qVgJfDS/zbDip5hQkxU2Y
RdM2SMEgel3nbAvF3NGjoFtVyynm8Vur6aNlCUOsW9g9BrjeatMmESCcBYdrzOku9+djUbnae8st
1c5ZkbO13iMyyrcLROR7m/t7TNTKFx4S8oRC7OKwSxyNoG8Trje68WQPRRltpvuoro1TzDL7ZMKT
8Toy5IKb9soexuax0Ap/H03JuBuTbHrOxfiN1L/zLXG4j6CX8KmsrGzrgbw4kkyP75HARU7GSZ1v
XvHo6GP3tRVY/LqBk118A1CAlKBeNTe3TmgjyFXAuofbHE11CNLBOi2JGeD+S/CXU19Fza7Ot9SH
0Xxc+lvbSNf+stVkeb/GkCA4k7+2vM3g6vEm1jR30+Wte8HBu2PPk/Briap635umC76GjtCWAEZ7
e4SkyM16r4JUtLxrtx1FkE18p1+NKHVtOgO9E9105ke8c+3dYiyFhdfU5tyNxx+YuzTYNCTzY+iz
4URk5aJaagLVQ30zLltVXau6nIVtt64z2dyrIQHPsMNcGs7KRA340V4OoUB8IyxS/6CaZh9ml0jf
w3i+h3JPWr95tVFfCFcQ5x91/uT3KExT7JLi8kmHu3Kj51gMVKiyHNxgjg7slsJL5sf4IZF7eYrC
Wlvxw28/93X25xUFNZC/rijRzdr5c6HfYBUq9paRomnRNMEbQsw/Gsds7iOYBNg9+q8qPJk66ZV8
9nfeMqpyzZ0tYuOZ3faM6buw+ayJ9+jjbkaw3EecqeRbkW/Uv3F2HkbHZMsLnc4tK7jY2fhrE3dL
bUURylnn04zR0mA150SDcLqdltN+sQJSB2nULt4hjKkQQGlXKvgxxkS5d2dXub6OC9KOyhnYENO+
aClUJfwmVzYYzZfJzQR1oBkecFiGN0PTeq+ts3yDyk8Yi/mXcIj/uLYAbe4lq71NZHXlp6nOW26t
QXEIAy3eeEHQb7Ua3LXwcerKe55UwdDv+MqWbwWiJ92SuLWgwGzSKsX+EyHaBzt00xXWZvOXDiQp
T7A8exBpmlE+DWEr/pRqVGdKcPGqynjtYaPNKjfYfozrkyFfx05urgu8+YauGO6n5ZDVHnn0sPrR
5WiAqJaKm2EMi7SeWIuiv3wd5mdNfVfZb2rUR7idWODYosz3Hx11RQIrcQEwqqup15N6b4B3NYv0
SzWENxa3hksmR3yuuil+LMDyrIUDCnVqADAMUVl/Noz2FdPL+EdhUg0VHXdd39gVnVGxBbTCo/Ak
plKa/cOcIvPNr6eIDE4+PoshHTdFVVv3PRIwWyETedsJGCVisBZC59BvPvDyfTR2a6/yoehRMKPC
MkTyVnVL+KA4www/JBvEXU06GCmeMsUmrnyYOwcfHQMYV6FV5N5TgfkbRpN82nF77MDjvcHMU8MT
8iyHtJfRupFDuecuheyiTKxNtNxw1aFtkyq6tlO7KZqVKWGS/+u//uf/+d/fxv8V/ijvSaWEZfFf
RZffl3HRyv/+l6X/67+qa/jwnaZrsNr0kJP0PMsQnusK+r99eYwBHf73v4z/MVWobpACbL+2KLSA
3SofqqnpHwatfFHm42YBdqWYbWerrMyTXn9Vo1i1ZmzaWHmGRvGjWrgZ6mD3Rod3TPoDCFjzMCyH
Kkm7489R9rIj/xnSQ8dC/VXv1lWYjK8Z+ghzQFpatcCgQnqIX6M26x6L2YM0yphQC+QlsS123/f/
+c1w3H97M1zDE8I3PUMYnql7v78ZAnDd3LMl+To3st0aVpdvLdYgB9Jl2UsylHeelehfCi8nkd/Z
MXnTKLmL/ExbqY7Ks17QcA2eoLUmxz73p5t0rLFza9onTC6xRpyz6LFvk+xwbUZLilrlqXUSf7tO
SzA4ibIOrt/PHpXLntANTwcssT4y2+pMaKZ7+zFXzfq46C+Dma9eV434iAcjsEkk6qCsARk4VcUU
nlwYzeW1HZnYJfJu7VSvswz5GIcQW3Sd4asZH91ZkhfOGnPz8P/3bTX//gGZptANyzd00zIg5Fm/
f0BjE+RtOLj2lzEIbsxFFttYDmykOlZxnNloFQVADf4K1t4YbRqqHb/E1OiOYv8pLTUL8vgyW7XV
WTSiEqzPObnE2UQpqu22JDMyVgROemmiLLse+rFIkD9XAViyuo6uAqNUO2x8QOJhf1JzVPw6hIrw
C/IkIQIJ0tBXpV1ATzDxLf3PX2T1q/3tV206rul7tuP5hrA8529fZLtOMKvUnOqLZiXF2mWRvyvr
Cqs46tLvvY0gETJFr6XndSfSA9BRl7iXIHylV/Z8l81acB/a1vehciZsB3kc8auVR1uM+qekrlYq
HgVmvGdzW21V0yhwfKMg98wmzDxb0dhcL1sbFffXVs8vsx3l20wYAzraWbwVXujtiyJ1Pw2oVaQL
xulv8TxcW1VXfg6n1LsZ8Hk4ZMhofYr18ooXS5Ceu8Yxp+0+ZaQHFG7rb+ML4gr/5cdaAi33FDde
+bSkmTdVEVtb1dSmtryDZLRP2b5U6GgKCHtRXx6Srqye8DslYdbKH9OkGTf/+dPy/u22Y5JpJq9p
83nZgqzU79/qppZobdtm9KWPOow9jfLT7MjgIclr9zKUzbBq7W54H7uIchCO3pDPPOMFyYMtDqfD
u92P2c7rRLyzrby9kRGFS5Ny4clYDh6J0pNqqjMVi2xB6g2D5kSkxT23FRj6Oj+bGmvLe7SfcP8b
c3s11Hp1DoxpOFdon7+0k30XNcl8h8ZE+eIL+wfpq/ZWtaJlz9lWkTypZt7Fw7rx3eHQLDPrkCdv
OJvuTvXGwABvzLyR29AX+TFaEARAWrpzv8DDnUUKuFu3cpBnQBggZ1RE9X2MqgeBKqxXvYWFRDik
S4bvAZCnJV2bC4d0J1vVxxaFyX2aSNbGmc6KNP2/nJ3XbtxKtoafiABDMd12zq0cfENYDsw58+nP
x5JnZGsPvIHjC4IVyJa7yQpr/UGlqxF3c9e68Xe2B9emdkf7bKPMM2FymNvnvBKXKseuupwbZKus
1xrL/pcfXv6wv7+mOltOU1NtQxW2qWmf55seZdGud33jy6j71Sq3CgBSptK/H2IeeMjl7lNeRdaG
mTs6W6Vj3aYTOoo2elmyRFojuZqdAN3Dimb2COnWuSfCRVaTJh17lGnkAemP7OLYPmn4RiiM+VjI
OoiIsHIeLh0zz/7vD7X4PFTrpqHyOBsqxCbDMDTrz4c6FmbpGFqkfbE17xlz5fzcMMr8dhh6xJag
r2jLGGLOIkUr9EwSsF+JzHNvylTPNzGrNXwxkJQzs9w7lE5oHVQyorsumaaz1w3VpsBp8wY2Qb/o
jbE5FqFGaEUU9Q4MHUnfZFo7XurtBXCMgzwr1Kh7P8v+e/a/Wj/qPvoRJ42Xf/+e/vHy66Zr6Y4m
HMN0WYt9ntKayJlyh+XTlyhNf2TZlWiLdx6iyLqEc2pWpltNPY1XCFiYq486eRa3jn7S8Et5v6BE
cmAhT6NpxoQZ5biRN5CdZQPCBPNi1juO5CDGX8i9DsJoGYwB1Hmnx9h9RvPJU3WoZ+WNMcFMqetJ
I8H/0cnPAvXX66staelznY3x8fm9C0n896Ixd/Gh0C+QDhxR9auzm6pOH3THFAfpHYGxZHbjq2az
M9FEBE9PUR5k3zyN3/umwDedhVkG7c5Xhk0f6TXsLafVFu1QngE+Ol8CNcFt2AFbwYLXZq1ovojG
d79Yvd0sAaJCFtd656ZK0NbT5wa0I9jd50F2JVHqX4vJQ0NtbshGPKMab8Tb1Qzyczuo82qfhmgq
ngX4lr///LZ8D/4YAyzWNC44Jdt2wJQYnxfgKJAlGtKEX6wBIGBZh+xlEIteR0pvP5XC61dwgq1d
MBeVHkieajTZWbYydWPGyCZ/LEzzIYMnJqtHi1Q4k9sb4m72U6uRznNyoS5lo6ujqu/xqnCYW538
Nuj7B8wmyotZmvbZ9EN92SKU+QZqEYC8Mb5MdQGIAxH8fRb6xUOlVM+yQ6dk9cJqx+YW9a74GPhT
sk68QfnahAvZIdczd1W4wXj0iszF9tdj6p9vjT3SQ+6O1gOrGGM3GArmMpJH46QWuzi/5/dFtWKr
alF9i192fQua+1ddlYnqVh5gvv9eJzt/XKtEXf3e76NOjxC+YE3xx70+37+0SfJmzUInGXJv2+ol
AOL7mhi4RcQljsp5rdgvfYQMcG2/dg2UiKRTK8Q3POvVLnF3hYHyCOyJNCF68WjWUA9bBqRpnVk3
XTYgYZrA9HHdct8VxHHhfSe8JoaP+yfszQg2RDX2RxYeffDk5s29o5PK1PP6yQXveZ5E49yDTjDW
vYtWT4i55P3oVx2uRdhYRDCRlyxcAAwO7VX2xbSZ7EuleJCQ6OtrxDarfEoWsvX9kDdL4UbTbWL2
zskcNGOr/5f3Lunrn9jsH5x5fFGnLc6aNx9V8oJP138qfrpdC0FjVZq6tZDXStb8x/1SHGQOaoFD
RW43667PjRuz0BriVXysMZ8Nc51sVQtXfz/7e78cCdiNqxIy9WbIoiXRi/LUz71Ho8V/XZYINWgn
VwIeZdmZe8uzYvDJNdIvJuQ3GWBaJ9ZigOLU6FYecq+Bm+qF6XJOjr7XNaaY9nY2o7/mfu18UJsW
uHKsXz8ujexWuehTu+yjUV8jVvEoHHe8tdWpXmp9V29lUR6GTGsXfeek+64ppltZp6WgvRQw7LIk
64vRxQOkGM8fVRg1I4fcRjeZYTY3ZvbD04j81wkGFaIoxhdcWn4QPvZvXEUTd4MWXJrRHl7M0jJI
jiLGgeD97736mJEGpsxlTAtglhBAcEk20hI38ouHUs2dqyrDfe1H8aojArz1u2m418vROM10Esft
spIwAJYepC0BftC3yxUHbDGTkxbf68wRyCyPt94MNMOquV1bWq+vZXF04/A2G8ulLL33GEttKXwd
W+Z63sn7CKqj02JXG8MTxjHUO1Z/fbbD9cvemcLq671skIekB8WzcU1jlibpq4XsLVsaWz0HSVHe
aS5aqCU4snNsO9rFa8kvgwkq3xL0ZFJUup7zNM22GfJYO1PNi0ecXG5lhy+h7tuHwK6VEHEhYLpu
I86D4wzXPBqHK4ym9AK2c/HeQ2Mlc1RicfroIbv5RYYpjtUANBOqw2K5cgBNBzjNDuYwf2dJddTw
8GmClGJiNd4+y3pjDfm2RCithpw4eOmbgR5CGVvDd3wnwInhkHbXTT5qB2lj7bxIHRl7Hfu9S8I7
51r2N4scgQTL3mRZOu6Zj1MIyM8twH08lwb0nOr818Gdix91RSr4GWfezAbAgrsICM2/4Ly0lETQ
tLKRUVLB1URlbl8DlWlZEkCnMbmz01I/FT3f8lT0CHgiwvVlcmYEuqYMl1SFjyzQhtcFm1SAfMui
0covwMBJJgduDjS6bV9hWllJVn6ZwGxuvXoqtrKY6Idi8Mj2D2O5m0ZRb+TFKHwtc2gLz70CeL/0
4nEt6wMMtZtIMx+LSe0OSS/MlbyNVtkXNaniBy/rYYK2yIglpiUgf3jDq8CVclHa0m9iGm/x5f0i
6zW87lfA9aRO9fASD8dg7q4Det65+C+tZa9CNa+itojgA2g7G1ahIMDWD6+j2cDoLBcx9jnLPnbM
R0tt7cXQ1NNL49cx5h3h+NWMfGiIlf7diLIdAEAfTI3yM4fqEi366FqyYw8WZC02fZ5WP2I/vVWG
zrid/DCDAGcONxkoyCX4V28Tx/os1ai03m7Um5y13hDUay9KFhVyWFfXVDJvYWgQPiq+0k2c+Yge
R696oLrssMpKOXu9ppwHG1mXWC+PsuqjXp6pvdfzn2LB+alBBIaynviwbYWpMwmE+OokISoMQvEe
x8xIAKi5yo2bF/4tOxxnYYDIJbBOneX32cXUg1sizqdINfqjMWjiqja+eUX+PZ5VdtaySh5S8qao
7g/tgciy2BstSwZX1YLHPgY/RSYzJinYho8Qr+1r3JWMVzRaXjzc+8aPvAzDx0LVqxUuClhYuENz
HuZDoUewdbNqp3pZc1Ydm8N8Jhtlt1IYxdKEk7GWdZ/6lcmAi5n1AAZbO1W6Oh17Ny3xQ6ijh2kg
q+GTS/sRIoPeCO9HZwa4iqMkQvjcn9Y+AID3i+BjlJso0RYmyLejPQv9aRAMOvTHjG6niObmvYhI
sDiNNWT/hb0W0Ccemww96qrgNYnMtHos4X2s8XkJto5vlY+ZgToZo7qN+D9FvRT4wjk5GmZzMbRt
excgDbqURaftygMLzOi9iECWe4RmQjp57pxOlnrWC/97oj948aR+Bdn3LQJx8zrUpbfwK9N+SCq9
XuWOFdxC5sg3UT+o50Eph100jeohGfmREquAMY89w9JS9fYGwhTIff7tLW1sLnAszJVfjRqb7O67
pgX9T14NpUqSnxEru0WM0vVTiUH2uipAfP10Mj1dxVbCG6BGlnvqS32HaxYvQCGsp6zMjEPhjePN
XCqbgm/KD7JHQF3JQtGMCU06NX20fQHCzVeqg2x1tQwJLWSKQTjSqndDj2iRO21kkSRAtO0J6K2n
MUsfkRcRi7RV4pOb18FV17WfDIbdcxik+a4ANr220Bl79nNXI+xXqJDsaXW74KQHTX7XZIwgpo9O
wVxtl6I6Qk6TA2r33CBfuC6GWt3KVh4WRIuTKiHdzi37flWRdX4SqCJd7V789rlwPNK1vMZoh42O
2xZ4rfoOA5kcpFmJA0tshRcf5ayVU6X1M+q3zwDNeT6jfkkCw31zJo+8+3yRCZR4OwQmzq/zRYFD
4t3ApfJ5CpL3iyynXzpV4bz5fQrf2I7qO3/+pFQPfv8kMA31c1b5z5biKz/SsvvtkyBp7SbFWjCW
moB+5tyKzLjIQ5U2m3/Z5M2xjlzmXt6TLLotdKFaBM7IJ/8zztNmXhEoKvBYOwoMdNza+KhXmf6U
6tHr5Ef1FR0n/SkwYgBJdfUwlCx9+tFbyU5sxnGpBDn3fknQjIdIkCSWxRn/skVUyOCH4xbOoPQr
qObGTt4RxS+SZkXcnWTrGEbXGEeBG41d+YHoT3jJcy/bBQmy2azW4HGbU3jy3SRfBBFbyjwcIAul
A0YnifUge/jDMxI+3b1sD1CR57ObiyyFGlNROqrJYXSDJ6d2LfjvBrtx1dp6laHMuBDnBFUItPdc
rJUs2sVxFJE+pugm5YBammvvZFE0FkSfotGPgTPeMxA/6Y6V3dlxl93FbDkA1mg+wVzehaUf8fKG
WXqUrSQA2/Pff0HN+Ec4yxaG66omsRoL0Lf5KZwV2YwmZe307PCGcUuAcDJIkkwMjF6K1kmDN2p0
bk1VHK0q46Hi/wpvAsft3BrNGy9701UnuiuqPL4r8STdO7HZLLQhgifoIg2nojO5rdVQWY950b2o
HRNzmxrN1a8dyPPFtE8UvXuZun7aTSaonACtn5fSgEg9EQK7WALDA+B+75eD9m32Ts2r0893K1oI
T65jlecetfmnEbSdvLwupvxQkKzCT4Vu5aQlaPun1SkFTPTs/PpM163jo+NmYil7+Sb6TBqj41He
A4kLzwZirzjRsByIBN7oCAbdFGhp+wxvl48qd3YKNQY0eGSdPHg4K2wEYonvl6LOqZ1EaT2reCKe
fOyydrmRIt8zn33U/a+zv/ezI/fX/dz/nn26Sxy65hYkXNP56m3dKd42CsJwyQZtmndp062WBsnG
bLt89VHna+206lrNWMvLZEMn9HIpUrvbftTZpoP+zaiXG7OfvgPrQ+2s1kzePF/dmwZhrMnsER6t
Q+cOOd98aWVB+6p35gNwgAA+lLKmAjy66pQXo+zqL39/vvXPaWDDYI9AWs2CVEjYVrb/lgbOLDY5
od4Er+gOhPHBsne1kT2A129+WE67Ncda+6L6jrkMdNu4lkgk76tgsrZwN/NTjpjxIgcHsiBhzkM+
HxRUmldWDLBHFvW6ufz9TzY+Z00M2zVtg+CmZTjCEeanwJmlqX4YkJX6Mo3DKnKnmkwsB5EUWHja
drNjmxwvetX7VacONo6t2BMt9FR0r3ZWH2FqgB7UQMyTRgALn6b9qw/8cpGaqXrukYC5V8b0aqVq
/1pU/EA6DgG7NFjBgiv8TD+PTUVocxDYpeYJk7zlOhouWLTIM3mQHY2s6bEhCfN/yYgazqeBif+4
Y1toYlq2ICtKnvHPODukSDVJsllN2mLANJMyP5Gf8WdfVk7t+ZDqfn7yCiiEBLD3n+plUfb46Cvr
EjNHei8RWDfNN/nU76P4cW3ugsMGpB4h8Sf6OwOt2mNguq/gQImB1GJEb9v2zY0jalrnLhB7lgNE
yBtZJbxi2DOSTkgN0ihv0qu4ctROKHaoCw13alH2cKNvzCjnlkrHs+lXLST8+QJ5E8Urg0VaaP5R
3gTCwHiJcQKSjWbdxmuv6IVMlGA4H3UsOZvuGM8HedbUIl+gmtmuPzVkKdK7C9nR4lVZ6hq6gFVb
2KgjxdMyMMLuwU6s8cIXctemHWIt86EcXgHAx/fv7RahURbJ9Um2IZ2sZ1lzyhMsDKyyQZrPDzQk
uA31lGjlrzNZJw/x3Pqps6yTrXUj7L3pIzbQT35xVN2W4MOY3JpaURAX/89BNk4O+sWbXIzFUZY/
mtUIhUqSBgNJWhf7RGVSNsY882rzQfWmfaS16cWZ52G1NnEcb7Jr/z4Ng3nc4L3XIlk8t87mDCiq
ZWQS3ewgb9KVqXprthvZJnuF6VTtEdEbWajMc/n/+lStw9DYE78+NUoHdekMZnbI02lCEBG/rQQF
pdfaTQBFaYV7hYfjXGWx10flVe+J4hvwaU/doGfXNGu+YhdpXBAJFhd5ZnmCHSCi51ZZCLaJk28s
ZEPEPh9V8Lpcy+LHQV5RIdP3UaWSfFi0WgzrvemVs9AatHX0zNkEqqWcZd3HIbD8YOkXYXIgehwf
kWTB0Gk+k4da8cZ8IU/JWiUbpO6uURskp8jPEDRximzt8DOsqqio1imsaUjCyHsS5BrgMbQ//TKH
Dt132X3dzC7Ho66u34t12966uEDohvDypZlVhF7KosNeiM6B27eXLJpOBH+Ss08ODxU701l4jTCe
h0G31q1ZT1tZzPF6WohpjK9lUPtPFSsWzU3EczKNHfyzP66yupsUzDPLzSYiLqDXb7zNhxEMzbNn
5dU279n+5HlQIFAW3skOCPeMCzvwrJshdLujWeQoQg5u8Za938ApFGeVCRho6EToN+0opoW80POK
WyIlzWPn+QViAegDxhlgxNDRD7KDWSIxqhB06Rzs8YplnHqie+hdNq0ekjvsnKvNjKn+OqzQwYq/
jjF8BJbMxs4LdfEkam0rmyMnBpxnsV9J+8paO4E5HGasGDB+lISUQDmWUkBoUFeZjRaKxNn6RbwP
6iKFZuU2xyH3f+Fv9aH7Tj6huMXSZrxUZUl6CqTTay2mtRY2yhX67Hg34r9NXEtpdnGmD3c6olm3
rTjJNllTaXaxTZrAWsoisYtbIYR1wCIr2NehYWxiVctfxqzeyO/CGtpuGTRTfUmTkhTeaJrvXy+6
mqssy7NXzeClxmRB3Q/BUN6b+HfIKzMtRtGmMIGY1i5SGsJ31+4wBl+A3r7/ELqHZlLvILlmIL1+
VZMyW1oVPFelQ8EsE0jV1SW0B7hKpft+MsoTjCHeT/7bNKr/nz7//Ajuk9VtNS8LPj5C8XXzX6Zl
/Z+zMkYjhgqWTNiG5X6elU3Tb9zUaodHnLyda5y0V9TYy1etxe6sg3K/lcUMFrZV6QTMKjKDy74l
BDn2Ky/3lS7m67GLZYa+EZwPJQLh+J8zRdguq4wx2sqz99bS+pfUJKzzP7et88qKtKRl43cIhMj4
vOdh71CXhSZwUqt6dNQQUVQrQ9vZAm01efZR5/6POtnPza+YwC1GJSUrhQRAsg8JTh+6qSTymLje
odOL/ZhNkbHFf9nejC0zz3sZswE8qhMo7kPy2rVNsjLqyj6ULvpwZn0f2UrCqszK9mEQpgzPFKOx
+46ZlnYDMt2AwxF+l72IAKRrw8GYRhYr78EG0vJcdCxGutqpLGxqshLpoLB41lvWH3XQYOc1F8Mi
X/mGVz346SRuef9Y880AndHGSCN3MVAL2Ok5sZdsA4Q5rj1Z3pPtDRtZGuPWvcqzqnVURGOwR4pt
1ERxIqezYqWvCKJ4+4/O8nqiVBt1vvS9r7w2aZmNZWU3YCIb+gakJ0Pztn6olqxV+uKZELANEqBI
DvJ/ErnuHZlLQfA27B67JiPCy//IQn56CUVwQEAls83XIg2/BtGUfgun6FVUuWDZP3g8oE68E3h9
PcwdQuaJx9AsGep6F8jcvFx6P5VrKH2M+WW1sa2XwuCP+FhYVVpbeMuPpRSCc0hoQ3bYTq1IN044
lXvW484DaeJbwwiNr4XpxQhg+cbFMILi4pc1k9Dc0AbTpeDFenTVzN/bYdVtyp4Bp46+yXZSz8F6
SnAYFo06S217/dpg+X9JEtYVveYWX3U3ega036HSpJsHErnKStbzrS8j3B5fZmm8bd/a9dYuXOUl
QItAdkiwA1nrvVEdkMuNHrKQAM18Q9UX1dIZJ+cMGcy41kVHSmZuaD0SvgiTKLe6V3vHKU3LlZWa
7k3UA1hGZu6prvIaNZrCfzTZGxS+Nj53tl2cxkoghzFm47OL5OemCY0M4CutYYFOnoKTx0W2VkDY
bZE9I5oxXCpUsNmS0CsOp2k7+graFm04PTdRGy9V3AyO8iLb9dctSjwPSt0rN3aGMaD8YGDMe9sN
upW8CA+tZNV4jrVHoaY+VxFU+2mcAHbU864pjIzHjyK2H7+KZeFVR0JLvxdla1gRcpDXNrNZRlj6
hHRTco+uIPFvBt4h9Dvz1ylTXzfbjZbeQYOVp6z/0SavUDxzbcSWCiZkH2eeZ76UQ13BwEY/KAkS
QvYxCZpOt/ZJPisNeYWKTYgdHYvRM+/jybl7r09ci6hbNCJqM3i3rKZ/yPqaJckyreF3gkFPbtKm
aBbBDDVRRtT308ARV2sq+0uGi1WuRqgkdi3AGrQW13bW2If3U+wH7IMseyRjtrioIXnAJIu2gThn
I6pkdYnzwntdWVrnUJ2Uw2/gmrnO127HGmcDBguWr6Dcuih8q3r/zo688EfXl1uMJ/NgUaRvKX6v
0aJor+yMTXzO4wiCsj/9qEfvalVO/4aZwvepyrVXfRIDIi/oFQ2EvReI/qKa6Nk2ClEJOwj4CC7z
kOohj9Y5BLnmU9lJntVGg/WH46RLWadUORcqAfdI5T3IIIRb5Nh+yuaP65weJ5kAA+R156XDwkW1
FupQ7K8VqxQX9rgq5CRN22du1J7BbaH6Ywb1vRKwVnawUv2C8M/V80ErLpSVn3Xdechg1IR5NZz9
+SCLvp9qx2AC+TM3NiNK45aR5ouuGmwAaBwI9oHGLrAgcv2IhQjcJJ3b3yCI0x38oH7RZrsdeXBn
Yljrp2f8fpWjrJJdrQCNLw/ZutVHXzvASEozg10SVeZK10f/qqfNhBmJNWI0lIhzE6ndGqvj7AGb
Ex0qleG/GQMQmJo19KKLi1WMSsO3fIhnQSVNPLohWlbyTpWv/bpTPvvtGZaiby2lMs+EtnIzDM7O
XEhYhp7TfkrQ6enLcFPbyixzTYudiAhaCXZrS5CQRE2iZsdJehrms0gr05NfVM0ux1Dq/Sz4b92n
1tyv+7UKMxN0gHpwiY0Ccp9PA0tVD4rJQRblwTSczFq/d0KoytTRTaerE1vaMteK8KZDSS1xjOQZ
yI9+cERbr3QL5hr0Z4ReAqIDpiHSGycxsNWbG5C3KVa92zqH0g/cpyppl4klBiTvIZ5nfTduZBHc
1x5jIPMBq4aIdHHLxyCm2mLPx1fN6jsPa+8LHrzhMs1nvRnFqDZZEmYnVBbBMqOiuC0nv7vV3Glc
BgFkRDUh+WDMESZ/jjU1fSj2TlY9f1TJM6fsxSqczalU/Bu0OHVOGMw6bPoRUUU4yFzqc1HWycNU
sHJZQCHB8ctBawkBiNuKANhSIx+GLmIBM1aWp7k81D4oJllmFv9P2U+rZ6FmSLhk6osKfjit1Own
G0Q02DLzzSkAGgSxsO7AClubwCnCo2Wn/rl15oST0lSPbZ5BZkao8Uf7liRx/jPTwZBWle48Kgx7
AAeS5uz3lX7I7TTeJmVb3rHrhLGdlslbh3+avErriqs/MloB3POWDK3bv0f+dPPPaCVZQuHaukpY
2DVNQ+Vx+jPmRYwy6By18L6Z+cxmnQz/mBLr89Xyp1779VsaT+sXE6fybxF+ucs4PI86TkdaDUtM
MbUQ48Nhj7EFDk6lZ7Aiyy9hVNX71l0ZdhFu0yIP7oLsLomba2744qAqJn7rFmzLIi+SZdi1IGCE
6q/ZNYlVro6IuAyJytDB7SBEIdm2aZ81oYhVMyLHQ9yu2cKDJZxsVHuiqgEq5drBmsE3toqDGvqg
L7qGVkpmvEQ/QM4aN1P+iLeQC9IHQUqd/CZGIE52UjVP26ZV+6i4E74TPglMqJPmjmxquuxrXD/s
6J6gByKtel9fzRFjFa+D9RYiCnpUVJuUO4J3iwzbvU0KMnXVe9iNOEGy9Ewt38AoUTe9lxibyfzW
Cj3bd4Ra1jbx8aWJLt2GCDhWyVXB2tts994UJjuoVWBlJnBDsYm7uXVyXA9LHCXkT65zcjyxiSRn
Wi4GNZzuezRAIwUzrjFgzoetBUVcj+01OCZlDfCu2IwGmklx0JO6j5typaKvg5A30gBKr3+NcxSY
Oisr15nvZQtFKfGq9vXiLgINCKRAP6NJqp+bhrFUC1sEtvEhT6PhAODYPWJIhY5tXXZrcobBfQw3
aZkMOiFHbHoAIZbVHlmlFfJmJPOjZj8hSwz3tlhYAxGDaGq/pWppnIDPvPmBsbUD1kxWmUfZwuvG
8kA03G/89JQa4mmILOPgN6q9ik3UGFm1+MtIcxuswKyaHMsDu7r0BDczPZUM0mOAhl8LI6OKvOI+
EMWDaTbpwQxJVXviSPj6isqJ9cLYuw8cvHqxkXWC7JwbVvRcKclWs/sej5KwXuakI28FYLquEosk
sEE/FAF+PhgiqXEXLbqua86tdZiAQaxncbYNHo3nNnGmc5ADUFFssuKCn6nwMA1UMe3Y2IMwD0UZ
PeWp15+9kaBsDAXa0Spv1476rcN+dMGQ7OxRoUPjUx/utahqL/Kg2whhDWWGo1JQAbqC0Hw0xhqo
nGGfCrKx1x4kymq0AtSYbVwFAdsue2/CRvvsl475BBtq4QTBEZt776CkyrAf3e41hQ54FvoANtrg
Z8TKGD1iA59IdvSAG8FPrroKvqs3Ofp2YCW7SnV7GSrGN7Uv13qoM72Mw3BWs/Smqfl/Zy34WjiP
sJ1Ho1nFWYuvbRqsCVi428S38xWamCtr8L9autH9y7Cm/RkzYFSDCmCYmgkYHIqCY3xKMRJZc/NY
VOn3FLWUA4JO1hH8yAqT2gjHhwSxDZTgvUUGGWxB8NDDVjXBL1V3MOYyneXfB1lX+2PzL/8aTF/R
33NdjdSnJA7+lhEagJzrHY/3d5c1MaTqtsIdNP/ROcFMoRmb1STceGFF0MCdwflpKPG3tmmGU9u7
0z4XzrZUbVbQBLF2rFSGA96JwJ+a0N5oQYlo7YRUVdsFLyCS1Es9BRf8MTSgBl14Tls92bbIfJtr
uRnHB+tZyUNvoRfRQ9iW94yp7tov+hS7lMTcVqrxHCa4SEUCSRhhxUjSzOHuqHVbvi4UDtrSUtea
3+3TtNaXgal2y9HXKoxAbEgtc7GyrGRd9/bRh4iEqHS6SAesplAB++k2YbA1w+ZVzyZ0m4r8LneE
e9B97dCHyj3CI9FTzDO00Bz3Lc1RIjLGVj2CEhG7zGc4y5Uk2pqeXh0jf13NKNu2/YnR+JWnE05W
lazHHnG6yovbk642DQhPF0VotTg2ZduckxSvR8vP2yViiPEiVp2QqIV2gzKzQjYhxAatHqeff//9
tX/MsTyJ8/MIOl3otu18mmNzZNjs0vSz75mtDjdd5RZ4d3iiX5JluK8DnUV6QYxXn5/OosyDW9OJ
/oUfo/0ZgJLPoGmjNontpIvHxWdsPFJLme1WbvYdIJ7+nI8gDDHHsDsFilpjK4QhAnYcfG7h8c2K
zix+YgxgbwPWeBhBxPhDx/EhBnfSht0IXZXZ7u9fk/6P12ROlgLq4F0xyEF+Tpxqil0PggDAdy1P
vuFq05yAOySo66Q+sE6Y8jKbq8fVGWTEli2Lvw9GbVgTAwYv3OfOJjT1N4SZ2/OAWSDU+FE5JnBd
ozFTV33f6aepxxbt73+29im2x1eL8qoKk9LRNXdOHn4abLSY/RdAIPs7HtvY28bmV7ftdey9NUjS
nl/uM9sCUzI1T2awJhi+RzzW+JI7w565DgtTfJiYtYv+onTFgnCle6jtMVlEDtrMiDkvNR4r1o6O
9hCWmroeg3yHPoa6amof44ZuxQIhvFh1ukI/3toP/lSvCDU6294hONY3CTzzFL80zClmmdPk2VOG
bGP3qFEGJHePJXjLdel5MNH9sDvZ1kgChLzrRlGwZGvzqF6U0fiWCZKBARTCZayM7Xr0B3uTm07A
xi3vVnXUldAHR3fjt8YmyM3q1uibFO5rYq8HfEs2nhARU7jL8s70e8JhUwNBzChXlfCbpVew0nOj
rzDpgrp8U4Qwz2XCgkxRsC/UHIzTyqTHvTAKR4JH3gPcMnffi/Bny0IJmo9cbA7jHgnCYlfUOKCT
AlW3TLHaAQ3BENHEb6qBraEXYRDX4SuSN8HempNTgv0p7l8hDluB2Ne9P6x7JFyWrmVm9y6qtDu3
a3+YSEmlrAJQrtVgkN0UNUu7K4gdNkQqQNODN55cvYh3QdlrOJuLcCK8kC3NMlmOWL/eGLaCrV6J
llevukG2INSv3IbZSybI+KPEraVH/MZYTGXayu9/Iraa3te5sHaiq6dlQ8xWNbUbBH5nmwfod/nU
1P8yU31i0Lw/ygLatk282kV26BMpuFU9l/fS9r5bVRiw/OiyRWwr7iYGsrPR1LAlS9t1F8syu4vw
NfzNIv+YJ6j9MrZsBtHdd7PhElS/h5Qf5e9vmj6/SB/YL/nXEUCH4aPpJO9t8Yncqal6UqVlEf0Y
8MZC1BzXxV7Nb3lOclx7x36n2/jIFKROlgXh1k2i1QujB5wshZSLCV2SaERW3Ug2hmbVGzAKRPrC
Jr3N1cxdq1Ogb6Z5e5LF/8fdee62kaXr+lYa/b90KgdgzwCHOUmWJVkOfwqyLFfOua7+PEVS3SLt
cffe1cAmDmdgwC15kbW4whfe0Hh8/aEyVyMNF6TE/Vhy5PzF4/xw3hk0FzQLwIGky4Z0HhYoctP3
QdsEL41XvQM2LN1LFnD3HITx1OamnHVVHt6WiNuAk6inktzBSJNMaVpqHNiCgklrUUjJl9asQNAG
hgII0q/vjebBSsyvndOlDw49/78Ci1g/fgumItOJURTTUjlITjNGXfKKqECB+kVwmpnUo5DVJMaH
MvQJFVCjW+it3E5cwU7WcHZoDwGLvUc88tYIrU0s6dp6n0zVonItFC14vXgtN5ifJBX5joTc+MQB
XWmUTXGtSOnap3C4lExn0AWAWIMAjrXJm16cKHaxxOnhuQMp9lkJTIArZX7tR3a+pDYcPER1TtmM
w7Ss2o+//ubOEGz7hWiqJG+mqMlgXa0zvEwfVQ2ZW+C/mJFczK1Ad7jBbWjfhfle8dJgq7eSPocr
9dIJ+H5U7UboCm0btfkc9hJ6ko17rbRivtMiN0WuVPpk4EN8q5jCGgOqWijVR8i+mHtB1piBXvQm
WRHWU4oqSAz4TnbTx/aXSqw4o22SKniuH2x4Pdu8Qlr218/K+vnh+wb/Q9AimyxSXdLPzoS8ibTC
dOL4JdQ0cQaStrmBDWzhm1o7xtojzMQMOZiBk4mvrd65V0v3u5318jQQZW0RqpZzvf8jsSjtIpAh
TwoNZCV0K7+qgvecvPY6NYvPOGq2O4Fyr1lGc0/Ib/DHbOewlEyENt0blc92q2bm0mNtrSzVwaI4
FFQMnzXlJog/e8aaezrEnAxZblQNYkuZaKkJ3VVUPmQ63vH06JVAlbZ4zILlL2vM64kSggrcTAw9
PjW4Gql7rWzHd6cVGvCTwomH5gcpVn+nRfGkU3UBjfqopCAYpO+EGNn7EoNKgJ1WhiMx+q5gafhg
WiU8Cl2YzWhRvAO/mNzI7UNZ9t6KlNOhTq9D6o7iFNPIOpwCBJenvfKBkBCIZ9G8VHq1tbIcawYu
H7RdJzQVg3chYfSkB9A69xGwn0SDrLKu5ThPZvENMbu1NfXE29LEwkE8ULWV5NrtpjO7761XyXQd
YmljDwZ9thy/uFWWbQvqmBM0oNtdiui6nWEzViLV1HKyLzSiLihyFDxENDSGUqiqDRW4ujYmOAls
2zpHI8YPH3U1x6JsMFSUTWpuYIbgxkjbwu2Ka7X+ToO+fBcSDE1KMlqke5rl4CP9CNB/Y+fUiJPu
qxkKzo4THNttB5HWHGjdxO/QjqA2Lm614Q8Y0hMM99KdY6dfkQJ5yeGBr6REu0GnU71Tq6pdGYjj
NcgMvpM9IJWtFj3HVX6t6ogMl6Zz22Cbcov23bSQojuEwJPvhsPVrt9Q2zc+xlKvTzpaD9tYlG9a
TZLvO8lddmYa3DbkmEjYdOWKY4n6duM2OEK4MGnB6610j9I/anPEFimW5z6RyRbEe3ftVJSqetMq
bh3sbP4iojd+yCoMXdIUjcvQsCTwhmfncI3RGKtOrV503ACmgdsRxUXwskyr4gwlAnpnmhkLsljI
WPOmE9+RzB0myTMXn62l7vXPUetpyzBAP9jX0JH9QtXDmKBGY60Df6hQkTlxne8w/IIMgrIRR5xz
DTdjEuhxg5i/rU9kBZq003TmTHI61JijptuJxZcgjFcKoM87JAIS/KCwmEaDRFv4ifRd1RpzA2tk
iRS9stZaekByWwafo6IOZ1DHuEUqlzSE92oiT1vAiZGXkAfghjpesm3QrgkG+7a4yKv7ypelaV8/
RHS+1m3c+nMxNh00leKX1gRppLd1uXRsGkrBsITt3Lup/bq7Hvxiyj7NDznM/zkRASr2okDPCeo9
gMHKs7/++yGJ+P9/Df/mj985/Rf/vvae6Ugm38tf/tbyJbl5il6K8186GZl3P3662VP5dPKXeVx6
Zfe+esm7u5eiCstXMaPhN//uD3972Y/y0KUv//r96VvkxTOvKHPvufz9+KMBly8p+gBp+EMuaXiH
44+HR/jX76un5snzfvJPXp6K8l+/C5KmXpE7SchlcLFqv/+G6NP+v+vilazqhBmgUzVDVLid4iQv
3X/9LstXJIsEhJrIwQ6YnEClwIKOH0nmlUVBmzsLzQS0mKjIvD77Ucjp8KX9XNhJUoYr7s/Ak8wO
QIOKwiWXPeJOqsnne6vsBNQ3HMzS5Xsx9YVV2IUVRvQJNj2xhGpvIHwMsQ2dpE28lcpK/WACC5jI
Vt5tgii1ljgxPqKGIqHaGtMe8ERpJtIy3KDjMiuDDGFPsUooQ0n5srYKe9qWEIHSslw3lRJRXNaI
sEwh3ilB8eDB3BVLD+BIKWw6cvaNaIfNTKABVFpCCgUSKwds2YUV53Yxd5piRYqsfzEtaM+AJcAT
WNwnJkZKK29o7cN8A3WJrfncIs247ds8noh6Us4SFwOXwKzeZ07tT3vu7UXVhBD6C9+8Litn3hf6
hyx2Z7JV3GdJu1J1O533QqlR99HmbeWsQKL0K8sxiklsTJDqw2eQC2PBWsqnImrakBXgKNpGLdJS
alT8kJrnIk9Bd6cqld20onuAZ1oj6F9Lrftowla/wXXqvazm6bu6hK4Y0kppsiB6D3cvBKZv4ILp
W+okKT3trkn9mZoZ5cfCtL9nKUA9PbCiRUu7byKCbZ579DCySJoFA2ROtqpuLqKssGpxUvdr0Hua
iuxza9dAXbIZtA2VmnT7PaGd/a6phE+CJ94WuCXcRRoZRxUUzj1O5IvS0Nupm6npdU2fkUIbDXQK
c9+RAm22nis++6Wl3+RG6M5sECYzhzLVKut74K0GUUjpglFIjOyWoov3F/mdPgSmZwtZ102DzSGK
4Kf3sd6bSiS4G9VH80u/jzMcW0S7WsHK1eYDsneOH4W91qS0nPO+bhT6X0Rt0Mem22sSJxxa6bWV
pDMBFMBMb5JlE9TSe4PCwqzoa0BCMDQs50FKUgQzOtPZGGn93gvEeom4Fx2tFqk4CUHfppJuQilI
12RpCCdTmW87vGKazEDXsCcLyAxvpuA5tqstcmkUPUWhKG4Qul+6HeEPvR5vqpfhs5EGOIlATiro
kdM0eaxxGL9zU2le980XOYqdGWaGDn43+rQqlOSdL3V3hWpSM62ACRtOIz/kYZKBIxZRCkAh5v7N
IXc8St5qwsniac7K0aGi2cIhZJoY7qjaebaUggZzbDGN7w3UXWcYnRuoZ3fzpnaVa8WhyGBrH2PM
r9+FOxrV9dbvhNs2rb+UIoCawEvbGaRuBxxC/qxVkKuQ1+FqlWCWdENQF8jXnuRha2fKaIkPfzgD
JJPLuJ8XaSNt/LYBhmhXU6ECxoX/1BobAnPjtV+Rzg82YVp/LALBXPmhB8gLPUHRM7CEN6NHRA4m
1EK8D3KaSFtmKd4JsoI8EnzrELtCxcnaW83EFF5t5SVi1t5GRxoEtGRTTw2vlya9kaJ4VezCMI2X
UdULSxUjtrRHvJEjfp5ZLU5fZvrZEwvzVm/UDeC5aCX2yrdYr3Y0RwHIcbh1yHMvo1rKMEPz4dw4
zQ4Z0Bm8AmNe0m2dKfCHaL2mC9dP8ZjwAWVBprC2HUWcqsFGxHMTMMjYCyDTJGEyCUhN7L2J1FER
U0pt6crNOvKMqYR/EWDOmo6Mb30ytOo5gcQVuIq9S9UPUZF4gDbrdVAW4jQsSNMdJVi6NDhLE4dP
BNQxHm58KgmVI64iq1r6ajwryhjLPrHIZ34o3NQQnpG47LVtqksf8LR7V6lYq4ogj2Yofsn01b1m
YdGVWnleAb7LNSJWc7cV+1yeygiMzlLUVbMwUG8qRF8HdQvBNblJarZ0Tzthm3lkx6mcbAw9nZmN
U61VpLdti347FgjtIjMEcxMDLp84UlqRjKjavWlWq7Suuk3XOdd1rUVLNvq3Ug/kSS7XwqSSLQ89
gOA5dgtktWGLbqhAhiVdJdYVCiPIH8l9sMsol7gIL28rDhM57eNr1DXiRSdJCxsx7UVWwDNuu/eK
G6m3duUhKGtrS+LQfl51GhRyZN0gfPAHwg4Uw6tsQ0qSDRqt6Qpd8HhiaeW1GkKT6hvziyJ7zgLR
vmAhpfqKTRCs6Dcgz60VS7w41EncyFBYRcWiL+wEG6VAJVx20NTvB3uxntKeEzg7txlEQcz0ttSL
5yp3m7/Af1KRPTl4aaubID/pASgSKiyU4JXTCAIPFZv+nyHc+WGOHBgyKBM5Jjq3aEvPoAquewsp
liAzN13b0KgyKmuKZIUrGN6azQK1LbC6bev1Gvka2yuK60cnL9KpxPW+rp32G6512r0XbdA6gJ2P
Bj1UuBDup4l43VLIU20epWm5EaA7Ri48w8xMP7WWGsyyvq3WjcZKhvTmTZuyk3egCr25TvUfUrdh
zJHUohUvQ5jwKp+MoijnkSwhg6zEL7qtVOjVVOaERkY5SVK73vYyJGHAuB1+6rsMrPMCweZ2oro2
47eeP9dEmdL4FBuKr22kOCtg9xEe3DQXkjZcUZrc4JaMRjkGj/NGqL0piVC3Q/MU6dhSkOcdG2uH
Wok1LUWqIz6IVu6eUF2WSBbPqhYhhxLfMvwfBW2bdeJjHblf6tT7CoPVWsq1AwFdB+kgoWBL3x8o
Pi4fBY7Jbqn3C0zpzLlBi2JqeXGzySm/+ikZVM8G3upUSCdOrdQLzy4bcImlet3ESjoxuwgdX6sj
LtMCZ+s5fL1l61PqaEOfAyBYkrBA+vJwFLDS4LoELjPLkzCeJk4T7Ewn+JZQgFlm3Z0nWO6C/BYX
KkUo7mRfrHZhpj8o8ZRqe7STYnMvQriresO53f+xauvq+68vL31YlH9GC8OiVQYhU9HUdcTVUDQ9
XbRNJhWC0+f2XWG31syqHWtr66mF+Qzq7aIqP6Z5tKJL0N7V2rPfWwiiaPhKAhOhzZ89ibayFOIw
mAtiSBSMxs/MkxN5gVp7u6P0WgLvv6Mw5m/aUheWKPq/FzQcbcwYXx7TQnUujYx46lmit1SR1fKy
IpprplxPoWlaU8vMawTOcMLMMDCcYATWL3qvDXeyAzwp0ht7ycf4qnuNhIY1MBYc7bFYVq7r9n1s
G+autfUCdiASDxTc8PSxw5wgmi9Nx9nIoincG720QhinnBIJ6jutmWN8Ud5CmolmiR0aSwOfqsyr
hMWvJ14d8omziVeH3Ia6sKgYyL+dTnyMpGUuuY5xF+o9gjy+1N5kKafnJ7Xq7du4tfqlqIIZw3R1
0ZQl1hXuNim8apdqEtxSVfDvouQGcJQwz8qwW8BD1GdVkD6Ktqht6wx7MxycrJtB+Zh7RZkkpqTd
xLlIH9ANEQJVgzXI+ZCaRwo7KymMVSKH5AQaio8YTQQPEhoaYWB+xtoh2fS1605j2Y4xBTMnKPUX
96VjF4jGY/JClLwW1MLe/HqOKH3/ZJKooFM3oAAiq+eT1ES5l0NV0+6IEbkxfUR/POk9xiPVJndr
ccl7ftJlP5jqNdITYtW3pCt+PUVnQV1HKG9jQoVoaIDBO7Fv20yx/iCsVTNnlhppNkcVXEIRXtoi
FNlfizjVUnOOcs7tWF8D+ao3+LBdG5n/MalEdZUUOzeqd6KRJosidfHIxjIF/YVqUeqRtbQK42vn
Ai7iVOwfDGTZ81ax1qmClxP0YiyoopmUmt0kF/1+gaoWngsmgvyS6Xc3ocohF3iDjr5XLARcZieJ
laibrIzNHXIiHgpITQX2v8NNPrjxYXN+IuXWVrH3ca/N7VUqdIDAvTZw25pVnas+iBK9EiXoQTMX
1HAIJDhINg4twKlPt+wdOKIaSRlwMHK7UAURq6xCEqZW6mO5kWmf9IZt2ZDrzNsm1mhPAjhRk8JZ
NREekH6sS9tkDe4MRW1LF1YCQdOtpDYYblh5PhPKMLpu8m6KHJc3KxJ9l1Rhdef14kIobSRyyky/
6VEOn/me6O4szftUKQXHRoG/dhJ8ldu2fDIDeeqVg7WjZpuriJgQyLJxC2r6G/6AHfY+k5KG5yyO
VG0iVbm63N9AKtp4A1h+hyvvjYd5bNhI5rs8E/IF0K1krsqzPg4LzCebdSYK+mZQgEhwfdqEzjSB
gImVqyFssKJdY1vvPCoBCp9653Xvvczd5DroCa8TP2I3Kn1oWoppYV7M4lboyDoFLABl0K51DW2o
FMx465vGbZl+iGRoaVlGlgN1eIHSIeakBSePEy33ekkFtV+UF6otPU+ID2HzYkiVMRMTqpupl8PB
AWXyoHgb1xPcXWY6ySItQg80Mn81AUwbEdj+JMIjpiWKY0uR9spY/5hWxpph2lUUTYiWQmrb5b2i
dHiRorE+MVDswwPPgcSLyvNfdBc4zM53saWopKMSLof7gs3QfXiTkZqxFFUFteA7TSc4aCPLn6Va
ZWwKKio3XEp3vc7Rj66E+s4IhHvZHdQFM2QCwqbNlh3V5qmEXsBcI7trFS3fKr4K39S+FaIY3JYf
P2hwBOSyf48DibvylA6hJMyGP1hmoU49UwfSi13fMpHTBwQktaVYcG/vz1klp4HthQNGzEanHZfN
Bkte+xsg7jsxVKwHx4kXCV/zTR3Y4ArBZ2FphVYvd6Y5h2WXTuXabJdEuDTrLaGChiSFC9RY8aAU
dHtlo7M+bV295wC3y0lIkzsXOnMr9KZJWTtxVlWE5nUKo/zgBaxVyhbXzcEzY1AAip3qs4Gege8H
PdxrgHhw4N05hpDaNE7f13GJGq2QuB+UPstWgcf7hkLrP0T2vQ6/eE4ShHoQAl9rSy3CdeVhEpnZ
nG6i4bxHjUa8tlF1Q0QKDSlbp9lq5lQ+NOVjoSNv4HZysNMxgFzXrhrNnE7051ZlPEeAB+4ofetI
53loYCtCOEmTFf2YZgsDDokRH6J32FnGLK3bbIB2CHelRIubGsKyQNpn4iHdOvfiCuIBCV0r9UTz
npAtwrBexgR7k8iI7Bs5S6yJgFbI1EUYfmm6eTQpSyG+KdqAukYjPHp1gifvgANAl4YzTq9IMwg6
kkTWtrH8IIouEM6kxjfBrvqpjS/svNLdmadAD+mjBtRfZeFTBjAoQh4sZ+lkWTk304pitOXEE9fx
P7q+g88uipOzsKIBFFNmnyShRQ5bAPn39e4984DyZPDcwDG8T/TB0Q8o7MZL4+KdHoYTJCb8adlk
0TMqSty49hN0vm5ml+xIR2rCdZB4CgVFewtxN7jBQnsDYzT8AD7iKwUbCaQEfysza2s5/V2WhcoG
rSz5IYzLYO5IWNTq3mNUCKjigcS4tV28A9M8wFOkEAFbipHJV2gFdzQAW+waSL/V4LudN1/3srj+
o6wIDrCMpl+0aHUpyXtP+OaVLq6FOd60bqg5E8eIlWVXa/QBxMT8oPZhtKSKmM0FP0yWAYIoQAT0
R9gB+gz1nGKHI7g+s8HlKC73b1tEHfinyHsIOzmdlm3srx0t/oCEXbWsMN/YpOJDreSEPHT9P5t1
tMry67KHjN+jorEok/KbpPjmtovkgXHaoeUReAtHcr0bkQL3+8Yp15pQ6wtHFWKO17R7DGyWHcGR
C2fzE0okLB6o1rNIk+JpxymOY1UMbSv+nLaRMVV1BJdkX9vVeFrfGm3STwTUom9TNb+v6C4tQisT
AMRYmOpVcPctm/Jk7bXEZELRbRxMyWKIUnOEVetpZVrRMophTsZO7U40WXI/RZKRTQEpGbe+llJz
yL9Rp5Bv0NFH0szzIHcGbr8A+49SRK0W0xL/CM8pzYdVTGx0N3iYCHGPobTqfvDtUpinDtyJMl9l
HcqZdaFFWz3tCAPJnyaVoNqrSDCxgc+RS1Z8qb6T0gXCb8lcLAu8fbDs6idRbt+2GoVTtY7DNV7j
5axSFXuDs3TOROEQY0h4dsaFJ3Pq4PpQZs29k4ThtWx27VIBKBYB657sw+ZOeyrDNF+TvN8jvBZM
u86CiikgyeN5s9DqlmnlP4eYPy7gBog7ORMnPbIEs8aw3WmSYI+gd/ZOaLL+pqkDZ2KlA7NXVQlm
Rclc9ZKCEoUBNL34bEi9vBKjrl1bEkFCUPqweD2jAUOLYB3FYhxmInFSm+gmyIrFpFm3bJacvlTV
3IQoN1FrUr6HGVJfQQsVTO3id07uyhM1zTjTwH/fBbm+sKxHCSfXTya1c0yANXHSulWx0ondDzfl
/zedpTdNqB9aS380W4a20N4+4yH5n/3Saxfn5wP9zV4VZp0kVCe9qv2H2nfKfjVG+ERDrfpGO0sR
ryifkyAPWUeYxM7xvwuWdEW3CQSVKVr7F60k3unN7Pyn5//1o/3YwPtxnF999EMXb2jVEeGfd+r+
209Pew1HBBSYZOTdeBG0vZ0Ekr8rTTWAXR/m+YKeHgVtiRB01Jev6lfErAOSm5r+Tx7fUq8AguIj
KR/e6YIen881wMzGPb7G4+s6lwp49uFFWejtt69bVzJYHPoe6uHn/1tb4Dmp4nLofQMLiN+2nmX1
8JEOXf0/zpIf9//ZCG/2v3WlDTrjiJidPrxlXXHXKDK958PDX9wOkNizf/Pxz9r9bx5fvgLxIpsg
RA9PebYETOUKKQwQmiDk9q+LmwWT0ubIfaDwVaMqqkODOUwC+IO3+8DQrlRwWSq6WoefU+W7rKsA
LN/ARRh1GijGlQa1BYwG+KO3j29qV9SODZqe+uHx/7eOgbNV/OdNSMWBr2zs08vIWYNHo6E+vM5v
Qsm60sGoGFw7h1m4tDWAtNboC1ExrzBJ4shTCYmGF/fe26VgyVeqgXaLgmXU/nUIQC7qXtRGHwcA
mIiKQCgdj4Oz/TBMgoIGLjWrwyRd3nEgiodz+i/vxbMtdXIxGIQG4KSO+4EB364EU78iAIF9BGj6
MvcD9KOBvzXuVFCAn8HzwzH+8FWfz4LIUuFulKTjoXCB+2HoSY2bBPVqzzaDgnn4ps9iBB7+aogi
YdHo+1k6bMBLOhRA7/ChR82CKl8RByNXDEVs/zpbCpZCICkCfBSPP7+4pWAYFifZuEmQruAeAlYG
rbx/nd2ShnxlQEPHKfLyzkTcPMfmiwSKxAewLo8pwRB1nB2KPDvVPJCs+9fFRUqWpIw+EwdILlHA
wEHdv86OA8MgcQLEaxrH6/PylgLwnbFLQTavaHMRcSnna4DowDQUldLUYQ0cbuILOg0hfMn/wGnI
dw+M+j/ESPCMrpgdcJLAU/ev/clzQbMgATg4fDX/8yBJVa9gzomG/JoTnEWKkqRe6ZoFv0y9uAKS
LLJMR14HpAuYaQ1yCKfnoKFfGbBZLCKnw5d/cXsAsuNAsxl3GYpXEt88ZKnjEj/79k3rircZcqU/
ywq84QXtAZBJg7zA6FlQBo6G8vOU0WALYOEni8cI2bq4O5ES56BgMGoW2AnIrVNEo06yf50FRhaJ
NexgksrjWjhM+yWtBVEb7EpHzQIxMiUSqoUA5X82CwaJAspU0I0v7/ElfEjGPj6RD5GxZFEu3b+Y
z7fhoSRSQ1KJGfSBl3RhRwEZ7CFjGXUdmgMTHmO3w7F/fiBqZAci4fMQRA+vi0uRqKENJa9Rm0Ah
B5IpJ/9x6p9djlwLJMpcv+gv7F+XNwvYuYzeC2SKFEsVwzjUBH6oJFpXtF2HrsOlFtEU+FWHbTpq
RyC/wd1IGe3wOj0RWAtU3MkjrEtNFuBdKqMLSNYVOtkqndafXwuSpLMlNGXIp/Y74uIKSLA9xpfR
JLpIgyvLay3xPERglqinEkEc8+pDfHpJIcJweI88HVXlCgN0XbJeK0hndyQhgsaZgTTMse58eYmT
uif9jLsjgFVgK0M58XAFnHebLLJnOBuiSM3u9dy4sHgB/tPom1K9orKu0FI73hFnawHTpSvUEMgu
BnrrpT2/Lh0+1P/8dlBYBZDIDORaD18ym+ttvGiQQEJXhz1yvCMvby+grjR2FkgaKBTI6tBL2r/O
VgHdd6Il8Bmv7YfLi5cUfdDXGnUiqAZAC8wxTGiFrzv+7VrgYuT6GBiHr3n0xe0IiE5ja8sqD0lj
FVDWMY0+WwsmsbXI1TEI9L3O0oWdCyoLdexaoOuI8ROloyPg4iyDAPhDcZU44oh8uaAQATzZIPY2
aivQZUGVDJ0q8c9ayclWGPqNBshMWb+8o4DMjjU76vnZBKYFEuV46P8ARaHBgoyJOZSaDnvg4gJF
lLuPDcBRl6NJpGUBR/rjKd+uAgAICMyA2bncQHEAUIxdCyx15NogVB3Pu7OSyhAuD4oUQ/t9/zos
vks6ETRTHX0gcjly2mEVfAyHzwKlw4E4YOCOuKXDG17SLAyyR2PXAuGyQhREfnT4rs9ngRCBK5g0
+7jsLun5qauNTRfotqE8LfO/s6gA1AG8dh1NkWPsdHEdZxSjRx8FAz6Tnpo4AI5+GiebV8hpEIlC
xd2/Lm8TEMeP3QQ0WkClcRIwFfvX2SYwRWCaikHOeJyF/8aB+Df2yx8EGDx8wm976ov3UrxRZvvL
X3hlh/w4wJH1MVA7Blz7yS8Oqm2HoQ+o1+Hv/z4B7+37im9++Npn3L/P8Z8fH/DHtz55r9enev2P
K+8lf8qf0TLaC8gdP+ZBDe7/hk9fn6Knt5h85p05//OT/CA290dw9BcDF8HZuAPhYfS4udcn8enA
1lDbGz9w8BQXT8XrSHsxPWsAo44defoUet+TPPZOPvUB8zx6bIxx86dvyeun/JNXNH5khGSfSw+D
g5PB9yC0sYPPXkJkCPOXtyMfiACjRz5qIv6WfP9tCvc2+no67QcA1dh3wYYk976dfJ9UhYeC2tiR
kZrMndOPfOSJjB35Pws//mddyb+11dffntyTBXiE5oz9wOsQWyrsql4ndb8jD7iP0UPjrvB0dooc
8IWjR06a02VxgK6OHXb749l0QD2MHpgBquegO5nkAxtl7NAIhXjFD9N84HyOHfsac86T0+PIpxs/
bt6FT/G3t9NxRFqNH7oonp4hHb+U5cmalg/IjdHje8+oODyd8usOqIDxQ3MXYMNwsrKPBM7xYxeF
x//T1DuZ9EMn/58YPany86EHos3ooRMc1U/PEPkAQhk78s3L1/zpLHqCxzz09McPXT+d3lvHBvH4
gZvfVk9RWrje6bXO+EPT8Z8Yf/OSFy8nJ9URAPdPDH790nrPJ9cYg/8TN/rNS/Pb5yQPXudgnx8c
+i6jP/egv/zb9AltOu9sJVJokF7f8aeS0X/rar/Zv8EM+7mzvX/omIz9/O9c73TGDy2I0cMGIRHJ
aVZDWj1IPY4eOn9xzinM+4bB2IFvX+K46ML66SxNkA8F6bHD37nJt5ff1sUPd9uhxjl2+PtB7fun
C/HI4vpn3uDHhTgMT0li7PAPzP5LUbychBTHKvj4sdvTrPIIRhk77ofyyX198uFMObZuxg77+JJH
3GwnIx+Kf6NH9shszpb3sbA2duiPT9w72M6dbk36jEPpevTgL0X52+PPPvyhHjZ6fK94TlDmOYnc
jui10WN3CUYBzusk7NfJgT7y65F/Vmn6A/r+Y/3pVRTlZ//stLg2/MZz+PKU//v/AQAA//8=</cx:binary>
              </cx:geoCache>
            </cx:geography>
          </cx:layoutPr>
        </cx:series>
      </cx:plotAreaRegion>
    </cx:plotArea>
    <cx:legend pos="r" align="min" overlay="0">
      <cx:spPr>
        <a:solidFill>
          <a:schemeClr val="accent1">
            <a:lumMod val="20000"/>
            <a:lumOff val="80000"/>
          </a:schemeClr>
        </a:solidFill>
      </cx:spPr>
    </cx:legend>
  </cx:chart>
  <cx:spPr>
    <a:solidFill>
      <a:schemeClr val="accent1">
        <a:lumMod val="20000"/>
        <a:lumOff val="80000"/>
      </a:schemeClr>
    </a:solidFill>
    <a:ln>
      <a:solidFill>
        <a:schemeClr val="accent1">
          <a:lumMod val="75000"/>
        </a:schemeClr>
      </a:solid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5D3927E-C2A7-4253-9BF3-FFCE2626FAC9}">
          <cx:tx>
            <cx:txData>
              <cx:f>_xlchart.v5.6</cx:f>
              <cx:v>Sum of Sales</cx:v>
            </cx:txData>
          </cx:tx>
          <cx:dataId val="0"/>
          <cx:layoutPr>
            <cx:geography cultureLanguage="en-GB" cultureRegion="NG" attribution="Powered by Bing">
              <cx:geoCache provider="{E9337A44-BEBE-4D9F-B70C-5C5E7DAFC167}">
                <cx:binary>3H1Zd9u4svVfycrzpRsgQAA86/Rdq0FSoy0PcRInL1yK7XAewfnX39KUtmk75/Yn34dP7G63ZUlQ
kZs17SqU/n3f/es+flyXH7okTtW/7rs/P/pVlf/rjz/Uvf+YrNVZEtyXmcp+Vmf3WfJH9vNncP/4
x0O5boPU+0NHmP5x76/L6rH7+N//htW8x+w8u19XQZZe149lf/Oo6rhSv3nu1ac+3Gd1Wm3e7sFK
f378nAbV48OHT9W6elQfP6wfkiC1A1WVwX2F//x4WT56Wfrxw2NaBVV/2+ePf3589pqPH/4Yf84L
mT7EIHZVP8B7KTkziWCCEWbujo8f4iz19k9rWEdnhiEwJvjwoat1Am/cCfJfH0byvi3XVqr1w0P5
qBSc1vb/by7z7JTgVTcf/8N1ClRm7S6klW3O6/On7YX44zlQ//3v0R/g0oz+8gTL8XX8T0/9BxGf
nRNAuVynag0Qv33J/hmURJxRQbluco62ByD2FEpTnBGBsEDE2CHND5+9Q3Qnz9GIvrHMs7OHkwd8
fn/n/3+I6F/x+sc6WR8u6/HaSfQzzhjVGTJ3kJLnkAp2JigiREf6L+3d3U47SPcCHY3pW+uMQP3r
/ARBvQjS9FFl1TvCStkZoSamxBSvayo9w6YgiOj64V7a4flLlqMRfXulEaYXqxPE9K8yGLL0HREl
9Ew3AS6B6S/b+tT2YozPQJENkxnsYJufKepOoKNh3Z/Yi3VGoP71/QRB/dpnECt5B4053vpS/QzA
ZDrDe4cpnltfjDjERphSA6Ed6ofP3mnrXqAXYLzt8F+Pkd5aZwTq128nCOrqsf2weCzVY3+4tu+A
KzrDxESmQfDO/IKVfaqsnJ4xLgwI+fdOlR4+e4fr3zIdDe1vlhqhu1qcILp/ldF7B8H0TJjgVskb
OmvqZ+B2sQE5zQ574zm2B4mORvbNhUa4/nWKqc15VgcqWL+rh0VnpgB9FcYoBjYxII4F+N69ER5p
6y9Zjob07ZVGmJ7/dYK6aj/G63ZdPh705Xg7TMwzwJMz/ZCQmiM7bJxRYCYowaDSm2OkqweJjgb2
zYVGuNrOCeJqrePgZ1amwXuGw/xMNyhjJt7nrfg5shibZwxznWO697GHu2rnYf+W6Whsf7PUCF3r
FLXWyuKsXD9kh+v7DlorICoWhoGo/mryipFxZlAuCAND/TTHOYhyPKT7c3qx0BjQyxNU109ZXfkf
7HX0vowEhbCIYWpwvjO1wA0+DYnB8Z7pBAFpwUbu9ak8LwD5p5nObxcbofvJPkF0rQzIpvsquK+r
g/Icr7EUnxncwAYhkKhujpE15sAyEgHchT5ysE+kORra3601Qta6PUFkN5nebJ3kyg/eM4aC+g0T
BsPmAdtRdMw32EOIBenuDvsRo/hMrKNB/v1qI5hXsxOE+VCq+5D9/AAOr05+vGtcBb4XUc65sef7
R2aa8zOEmS4E3zNWI4V+TbqjQf9fLTrC3rZOEPsvQekF7x1HGxh0V5h0p71j7RZnzATtpvqeyQLL
/jTkOkh0NMZvLjTC9cspxtCrx2b9sD5c2eP9MeS9xGAUgimyQ3XkjzFmZ8wwiAnk8vYFI1R38hyN
6RvLjBBdfTlBTZ1AUhS8J6S6ODM2cOlkxGEI4BsFJ1SHct72GCVFe0mOBvOtdUZoTk6xQjt9zMDw
vqeC6meMQkAsoJlie4zcrCBnlFLCKdqTyCNQ9wIdDepb64xAnf51gio6f1j778haUArNLybi+oFw
GtfyMBR9DJNwoDUOln7HRW0FORrK11cZATk/xZR29fijXKvoHdVzk88CdUggr9nZ1FH9zjTPoFKw
0d3XazwHiY4G9c2FRriuTpE3vgiUyuoyOGjLO8RF0KDGOBTm6D6aHeMKvpRz4BWNfT2AHT57p6kH
iY7G9c2FRrhenCLBOM/a99RV/QxxygxOX89gTHK2IaUYRvvnR5hupDkaz1cXGWE5P0knGsdBmgXq
oCfH6yiF3gnwoRT4/11oNPKjwjzDFLqJDbFnICAefpqRzvcSHY/pWwuNcT3FiPcyiiE6etdOUyja
CEJBU3cudcwRm9DqhDY5zKFAMML1INHRuL650AjXy+UpBr3pwzt3TZhnUIM1OdC/++N5XQcaiIH3
F4iZe9zpSF13Ah2N6vyNdUagzk+x2XQJ9q++j/rDlT3eCBNQRp0THbojRnAaACe0/4Me7+AewXkQ
5Wg831xoBOjy2wlq6aUfvGdmis4o9KNBQ/h+28aI4wUGiSMo7wj90I54uJF2Ue9GmqPxfHWREZaX
p1ivuVgH6ePhgh6vmdSAzv5No/ehpWnEHDHzTMdQZ4eY+FUF3YpzNJqvrzKC8+IUk9LP1dp/PzQ3
RL1OOLAIf++YetYVsenq59B6qLNR2rKR42gYX11khOLnk6yVZyX0uFjrMoP05R2TUQJBLgGOzyD7
cGiknRySF2FQzCEi2h4jKnD1TK6j8f0Py42QXlkn6Eov1mUfr9OHd9RZKJFvgiMDEpSnusoZuFGo
pRJzb3lHnP1BkqNRfXOhEZ4X9gni+TVQ91mqgvfcoQzEPIHeXwKbIHfHc2CBcYBQGIpv5usVtl8i
HY3s2yuNoP06P0Vo19C6lHrVu+4+5xD7YmJw8Ubb4Xb3OdTiDpQwPhiKXez79ZdMx4P79lJjdE+R
Kdx0bl08dsH9O2Y2sCkSGlMINHnv6zSjzAYjdoaBVIL+lhGuf0tzNK6/WWqE6+riBLX2Yq3U+t6v
1WNVqYPyvEOeo59B+z5UwPnrLSzQdsiQATvTBYRYT/nfZ/IcDe7vVxvhe3GKensR3PuBt35ffysA
V5OLPd/wkmMC0IFS3BCLm2OU+hwkOh7c/am9WGiM6yl6200JcvNvngcHBTpeazfjJHTYcfWrNjOK
kSGUgv3pOrRA7Ld2vID2l1AvQNkp+Wsyvr6p+ckJvlhrDPCnUzTMWVq96wZJCr2/0OGPTWhL2h4v
vC2gS6FFjZERK3yxE+UFDP8Y0jfWGcN5kpQFxE/fsjJ6P2XdTB8gpk43011ew5MbZ6CqCHr/9wnt
SFk3gc9GoqNhfXOhEa6rbyeopjuO5t23W0HeQxmBuBcy2+3xPKfdbLeCEg4MFHmd838q1fH4blmt
3Sm+WGyM8UmSFo+q+nDocH8/BYZ5XDC6CXJbYJ22x4htFAj2wBIO6c++3QkM9tNQ+etTsV4A80+N
8+9XG8H89csJqvLVY5qqPm7W77pFAxpihAk7nfeM8cvNdfxMECE2Q9l2dwGE009RfirV0SD/drER
xlenmA7d+DD978NcvS+nDA2nsKkKOMZ936E5Sok2m+ywgC4KGPC0PUaa/FSqozH+7WIjjG9OMTXa
bRL+P6gOwShMBOUBHf9tj59WEMBeb/ZhwSzM1xPf53IdjfN/WG6E9CfrBC32LVhsmBb6+I4FeigB
Cgr+GFpnfpnjZyBvRvMRGF7xxn7ZXyIdje/bK42gvT3Fpqjbx+5dZ59iiJeJoKCcu2QJCOWnsMKW
AAKJFHjhfSw28sJbcd4BUjipF6uM4bw7QU398lgmkP0fQpvXaKB/NswW9usg2OUM/4xoDBhWwGAk
n8mgbrA9jMOH7kpCe0leoPBP4+W31hmh+eUUyIyn1+b+6TjqfzhMGvplgPM3OJASL9QPBg+DWT3M
6BoFSL8ZIv1cnte5xNHbn73lxUTt/5u5wm9Pkf41fdteV2tnO7b7ySDp3z97mEA9eus+gXhVy3ZY
zh/+/Aid2mDlfk0D36yxf+NOU55M5Dio0N9ve1yr6s+PGkS2HLbNYQbFHkY2I0I+fmghL908RYBM
BqwRNEhBy4zJgExON1QCDBWHTR+wGZZwoBp12LFD6ccPajO3Bp7ajHGDKaiCGAbHOkxu+zVN/SqL
e5ht/uuK7B9/SOvkKgvSSv35EeYafPyQ7163kdXY7K0FkgzpYPk5tDDrCJ6/X99AoRpejv/L0Hsw
FVnQzMoYzfzK9azaK85pwAPLH1LTMqrqrtJ+RiW5EagJZZ4NlZPWnWlFIVMyFTGVgaaE1Yj0a57R
S1SJW9GIaOGlubtsip9dHZ83girJNbYKsriVKJjHSEslDxvT6mvaSdMz4WHjdjLO6DTtRWClzC1l
OnwOzDqUPR5W2Neuc1MLrJzwteqiz9zUr2PYIi6R115QrUwkv0KO4baVreeexAXvpIdByDJJztt2
4hK8DnGaW30W2aj77IohtPSAXpv9TRObt2Vr2NqQ3paD/9Mv2YoZ4Y+6NS8V8y/a0j3vqnQRoXIV
4aGx8ioZZF0zZOVNeTf4+a3vZjeNW3xTcTntUecoVNV24vIvlPhXNY9+NiUIz4z8Ls5goJhXEdll
cJlhPME1y41laeBzPYXrFHkgs8fLO5o5eeBPSKJPXVc5YZuuKrN0YNL+FLqwVo0Z3sWNO/Vwq1vR
oJDtpQ+kCJ2yFPMAwWVzVRZKAm8JXSOXjek6XpUQyePIIay/0COtk4wBqjSaCUpl5CeFhQqQIW5y
IlEYzxBNbU9vZecz4eRIzGnHvru8undLeF/QDLmMQ83K2mQZpIlh+a6uJNveKZoqJBu+YzbYIS3z
SeTHSEadN2cFC6wmotcDjweAU59tFg6pK+QWbVdpDzT/6vVwHfKYVE7Ria9hrfdShZ2wvSy+Vl6x
MIqusZLQClg7yChPjbnRFnbbdFJRlchAtas6NQtJhtSpi1LZJGcA/OB9jpTZSZfXwjaz9Kcig+nE
YTrLAm8VcLh14L9pJZQha66wVWX8a1mJZmnG3r0ba1hWpXkb8hK+d8C78EgmVdxZ3K9bqVAYWn4S
DhNaCSEx76+0Bt/r5T2OAu1GV66NY9OXXp0jm/h2YTLXMtwFHVA0KTkPZma3aEVJJFEga2vweePy
ud+k1lZZXNPsLOQ3zlBgag3oZ84bZOOeXCcN6EyJzNui874GQ7yKAsAXwwVCxnUTlLqlY++6qNJg
EvVubNNEybBI4TTziRdS3+rdvJvr8X3XuFaep43NUv3GrKpSejeorSsLSporPUtaSxSxrGPz0a0c
P0hucp04OO2nMUU/mcs6OegbxSuieex3nkwMY9X10c/OjIiEIZRClnr21WhnfpxJl0agCegrZtkC
7tFONlhLbVqe0xZuEd5kuZUkgJWXlpkcWu8OZ0rYVcYauE2VaZWqvGtDhqU2TzyRyiYGFdNA6SyB
pkWenLsEboeA3HKzDGWTRzMPD4sh+hEV3iQSiaUXcK1rkAJh7yctsV23EzoEt8HQTXCEr4Tv55bg
oDRlk3fST0oZZcm8oJ0GD9xlRXjkxD48z0T4g2CuJNhGIdvCvUtLv5/VACFUi2/1kmiWoLUDz6Qy
NwNTBkUX2TEDe0pSN7A8vy2k0caOydUdj+BzGS+IBFs79VV/LsB6RoyHVptfpTlYoEQJPCmStpR5
lPzQwJBZYVXMkxwMS8oT08p8K9aV4eRegaSOiMyRzyZljG9qQWIr9Ip6lqgwt/S8DWVb9o1l6hud
rfNC9gFfdSEYy6ws13pm/tS7OLI0FdvKLzrbLXqZRbk7zai2FErrppVHriJ/WJQ+0R1SwAmZ/hel
wBxFPNOtviXnQRumcD6ZsgtV+9Ks6KQMgxScQXRB4EJIIxEXnrtEQRVIMyCfNFo5XaVRSwxUUhxl
NgqjnyRLXMvX0mzS+Maq1QDBhhrKSj1WyyZNufR78RnVxiwT2LewIYsLlJStzOowkyiplW3yDMxb
0hqSe7Xj+Sidtm5FrS5qnAanyG4ikVktNa8w0SeUXGoJQKG56bmeu/eRzi0P48j28/ChTuNPpAW0
IuOurdpEDjwaJllemtOiz3/kEYJzVsZtA87XYsQH1YtFLzXdswiF22VjSzylX/dlFNqeWd3w2P+E
yvqhq7vPJYt1KaoKjAXzrnj0sL3LO3NWRb4vw7KRFZu2tPXhbugDmfPsMiDBRCQtmNuUlvOCiE5u
HZbhAySDBoJmmnKtRhWpdE3SWKER/CBNftn11ZrX6U+fJtNwqL9lBdwGGMcPSANdTEhlWp6eTBOg
7J2goXNXocYSpmbIGPnLIjSLZafcqdEZ0wKsfe/Wc80LeunqbDW0/KJtkeWGCCyw2+hW4btOHRgO
BEfgpwb0iFj1RQxeIP24vx5I0sshLb4F9cBl7oEz0nAEprzDSHIGujw0ZQnOKV5pyoTzSgXEF2Gy
Rm30tczRAg+pDDrwkxEoG0KPBvVDS7jd98rVPRnR2LOYt4YhFY3V5OdG+82vstguS0NJFxeDLLsK
WS0DY2NGbG7W8G5eVekEq3TmJQGyy1ZZWuyBkfJw5dQ5GJ+Wa7eqGcBUCI9It9avm7q0irrrJsPG
QLKO+bJR4IkRQbEVN8uic2XhhYN0GziJtsZgk/3Wm/aUyxivCAdcY1RNEh4TuXWHoDxEZhBxxJvo
Kwxy2Wl42gRgEDVPux366q6LhmjRZTW10hKMrUGvkRbZAUb+xKzBU/rkwqiyTfwGYYNm5J+0Fs7F
Ny+Iwi5YtxjZfoHSc4UdL9P81SZ0CXL9giulSa7jVT+gu+2dY5IsgzugtITWL/xUYw7vtEzW4OIm
NGWREw20lKWmLtvG/RqEySymRiG9lclJBDcSTS2j45Xd+e6VPrS+XYUc8EeuDHHuO1nVyxJ2n4gW
F4vAYPmkQO66qg3DaRrf8Ws3lFxmBf+SZBAqRRqEWSyaGKYreVaFkuVNOKkwvYFLns5gC0K1rPRu
/6Pos2pZto2SRl+mEDI5rGvMBcFqKqoczyAC/+YXDLyEV9lKJdvguF2UpYmdNou/xqizfU1tVrsx
fL72uBFORJ7riXTLAS88BT92j5EaYjttQib1fHAXfhZfhiHt7JqgT0LUapH3RC1wmqhFxieV8EIn
qHEjW1rWC6NG9SIPwnqxfbj9UW+ecCe9p+oFoz9aHFULrnG1YEWVWaxvB6sOdH8ZJeKSst6YRIpV
C1OUpixDzCyNqKWpl2KiVRMmWn028MDpFF3hxMdTFDBD+pHr25QWIbbCqDaniZ5OFa1ILNONLClc
xwV8UdRnozTjSbF9oojglquCUoPI26sWQ4W9RV87QdFs8PQ80CR3mAfKlKIuo6WfrvqoQk6qe7pk
PfbOOavO89qvrTJ2CwjalXfuVvG5luloSnzCFiKu2cKkxPEZ7WZMq2SZpp9c45F1qftJDQQCMLO5
z7KyOfc5as6H69hnq7wgkSSxMBbwKZ+Z/z0XHlsQ15CB18TzuApjpyjhhhEKdYuqcTVsbX+NuA4h
Dot/bh8FeRxBxM8HiYfwU5iwdhHisltsf4u5NFLuLTnj+TLMgnrS6fxbqg21XcDNag01u+OIqUkG
DZ+L1o/IggGXnsi/H+udpzss9R+SqtcXKOh4Ine/0ohaPY8gdnThc7Qy1xdYc1kiY99cJq0KbAhz
IrB3YphmiX5eZI22LEOaLzwjtbaP9DaAdMr0WGp1osntRsTacvtDbV68e9jmX0jguhOWVdyBRCWQ
WVK1y8qssKO3eSwRZ80yQQ3khhyCgCgN2nPm+lxuCGHZl94qGZCxhHHUxrJIUrb7zaUlt2mlEbn9
2/YldeEuUjUsMAups/0LTJ8xlixNQXnLvLNqhS6g8fnCbcPmMQdh8w6V36LSTW1hILZqXTeBjKZu
lm3Rsote087DAaLwgbafgkppqyoxlmmrd7IgbbwseI1vNZWatp4xb7p9aAz+iiR+7vAWYrO8Rfpt
HIT4XA2dL9smzqweJ/kkNoVnVwFpv+eDN+Udj64jQ4+sMuq+JTVPvuS1aThxCgFClBoQnjPfIjVc
bZ8zIL9+8QuvpOt4k42PsvUNTUsYg5tFQH/D82w9NjV9oFlZz6pEpVPddTa5ahD1wiapuK1LiGoI
grSk6TNJA/Be/y+fT2F3j84E2rSuPv98s6d6b1Z5PVO8+2wMxarkEExCIkiC6AGCfV2pUNbMX7h4
mP7+s4F6eXnqnMF0RphAhKBc/PyjIfjXaDCk9SzuIU/cJIyqNm+7uMfSo701UDRDvvKgzANXfM82
7S/5jjG5z/K+DDx//xV0vx7+922WwL/b9/z9x8032P39CHo2d19999tXwTiqDXOkxi/aSPNrLRBm
L92GcHr24AX59Qa9tfsmvTee/N9xXzqGRrcnAL0gvw4jXp4yX/s37akvaIaErwgx4QvVNj2RwDvt
eS/TOANmTQcCekNGHRivTS8HzO1DOgy+hlxk8+F7xoswmHIPs7IB+22zu6D/hPGCvYUjJYI8FaIU
CgSbENA9AlMZnt9JJdicoi48f6FXNaRk3nWO02oaeXq2iH29WvRRbEyNyJ1uH21/MB87JULhDPVR
Pm/wgxHk2WL7Q2S9Gqztr6gUuYWqAXLvxHapP8igitksFNn3Crm+ZUIae44Hw/ZJ8sjgC/lgGmZ5
AYks8ChmO+kh04UUHjLMIAnP3c6zvU63G1bjSzcpAqtjwMyh1Jdp2eZWCryY02M3Anc6fGp6HE3z
YVjWdRtLFjFz7moIMh9IBWycQcLlF1LBF/XY4LATSMG76DKKHNbyRVGaw1dwfGnRt1ZtxudZBG9O
3R8qZwzIFvd8MKUi4NKYikxgdIrEzoKIWLrowRhDv6QkddcudAPoO9fNG6fTSCgrzyQzf96UEFS2
RcCANmgnugZ5L0GRFSi3AssaASvldVOsu5ed569xEEH4WIbgpHL0SPRbU+F+Evap7iitjxxg4koJ
FQ9NDqKOZEYLD4ibZDbkzeccJb5VuUbpCL2f1NkyJ3k0Db3wJwv5TVTo+ryKPDCNNHIga7+Kfe9K
5P28wmFnIwa+MioyixZqifW6mYrBUWLwL704cAIHQQprJ322LNIgtyHCci9al0HUrHuuExb8CsIv
LNOqSqQZqctSA/ImwDlQDhFIzAe4HpEb3Q5pWMsAt80i8MJFkt2EuB7WSp90RfvYmYE7T1yUScwq
u+1LSLVjBJ4liz8ZrWnnokBASStqF9Ume4asVUZm1jkDdyspytCdJBVkhIHWdnNfixdDd92L1J/F
eVzJiNNbMynLhVtpc9qIi6TMtTlcmiUvMrz0DPLYDEkra7fCNkSUBFID7SpoQEwDp0DATjsEZ1fG
cTPjpWKQS/BGelETzlzKgSPMkbIGL+3nbdYHTlTi62HA3MpC3b8VGnfSPlVAtxBwyJDSQGRTaZdI
h4sZRd7cQM23rjZ6m4Dbs2LIWVPMUqftbb1VjS0oSaWnxdm0KTofAgeYlhFf935sggSovxxaWgMj
YHxuMhOk140FCtvEygjy7Kar5poOLB4h5Q3zQgKgFZZfgZ6JsoUrbhj9Tc4qqxb0IXZx8t1Xc1UY
y5omC9qLWuImOqd40CUXt96QfsNpjW03COjMD9xhorIbL++DSUbVzCQpkoVW93OdUamTfhoCRTYx
IN6bJtw2RQvo+cC6VqjxbdPPXKn1+gT79bIJ3F4Gcb7KElCeovRl1Stt2mZWU07rwbsiHZvoBpsw
Wg9W0lB4QUpBw3UfTasknOVc7yDY6yd+jgoH0q/UaktvkseJ1dR0sGD05tyI/ehCx8Gl3uWZQ60A
wppV0n+GgGmYGnmZWJqY6YnmfYJ93eZFKMIVQuIbb8DbtnVhY42fZwm96hK4kYGZa5a5bvxApmbD
98XlU6YA4/MA8i4gZVUqIVIz517wOWhVLeuo9Cdeoq5dXNsVGywPGC+HDBlQiykQnHGtxVM3ieDe
MK76ZhguG6XutMb/GtLIBU43651BFdm8dMUkgzVyI/tRQlYF26TiyRALR/eG3vFSYIE0E62BFpda
YbmQrUvqtp6jquSnHzeL2swfXCBBV7oYwDY1vi6NyPAh5+fMyvvBt3WkCen2lFmQF1CpMtnUaWFR
qoV2lYvSinl7UWnBzBhCPqExXg4Du4TYOZ9mLM+dqFY/aKJlk8w0H4OC3tVFWM71NPBloOeXwNdC
BN0Nhe3rKJ+SFshNSkM7BdNm9wGb+2GtTfq+X/e0JxbPh5nbcDVDSdY4KPAviEeWbeMR8ETdOSQb
QKekbTURUbLQy2am4kC/KnWnJO4s5Cib5pWXS9V7E6iL9KtChtXwhXe0soDDwY4YxEML5F+mg4vA
bn0ORORVwb1iFmbxQ9EE92EqwqXb+LXMtLSZ+P1XXkXCKXsR2obo4JfKldQY1mVQgr6UIoKFmDnN
NdTIXI8MyOPjdhah9mffZZmDI3rRKrOfBMBsxWFXWE06aE7alcUcXMs1op+KLDMeePuFBfFdxaPo
UxuYhjQN8Jq09TwrRu1jZSbNdRo2N67BhC3MrpcpMZdq0DULRuR9D8rzVkQXYeouUNbZXZUBxslg
1y6GxMOzqjyG6oXrmTYMS0TSBJ5JVk1znxhfvcTzPiEfagJKgVVJVr2pkykaemx1JvpC1HVNythh
AWQhULPInc7rB2n+wALSQ7MHflC0zbQHDhNlSbTSfR8McxHNqrzjE45jSTtPgfoVG5Kl+K71/eCQ
WGeWabbuBAFTbcVutsl0O8hYh7uA5sAHB4GNWwMyi7D+ngng3TNUfauYENbAPCYrzFurisOJwtmE
ky4F5QeWyMCDZ2EfSiI9fE+yZeLgjnA9XBpMezBEBTSNgZRThmSwoVzYWIZZFKug14AT9tzgojVj
x2ibuUgqcpXhNpl7KcDKC92qU6bsPuSRzXLIXSPVLAw6hA5vgOiNcoNNEwg24iICT6GQOwVfe2kU
PvAiZQWsYeYvkB7PtZq0dueZ+XnOy0IGhpoVpZdaUR2zCc/Qlxo1dyQAqqBXqYMIVJG6yGfAP5N7
v4dCRWkAC5hTKfRomuY4tjZcj5WnwLzX2g0TzRVUE2LLUEtUKlDjQGn3Zgj0a6vdmii89EjjXQyq
WqHKjqsBqJIg6KG2IcDq9MNdlIPyUr0xZ54X9jJP1R14HWOS9qVrdwKcGVRWW1miQZPVABwBwaUE
s+ldZkBnqryGUpNKF1rZGRJleJFWcTuB+qeaNCyfl5367g4ZFG96HiygCPgYVBBnuEM6C7UinBrc
mxQkw1avBJobXjI4RpIxiOzSzOKwO/gKoyGWmhF/7jbpKtDP2IJdTO6qbNPBqSB7tTgfovMoBBow
gVjB8u80TO5Ayt5SJtRAA6x5X5RR9g43p9TjZFo3EESWWWrlHPlOlBjhAtQrlgECgtvIhjmKUyhc
gbe2VZKABRPknCZuIEUUgBfMPQ0YqAgi0laPrjPgKwzgYU3EzEmU4EkyYA/iUMamKVCnChsz1RA8
g5RkFZqBvkQdFKhagz6UwsxmTFX2YEDEUhu3cH/qTtYiqAgzYJJpliy0JhFWAtzpHJw33Bmksv+H
vTPbclTXuvQTUYNWoFs62zgcXWZGZsQNI1sBEhICIZqnr4n3PmefU+MfVS9QN0rsiAxjULPWnN8S
2memSGgiEZqdAwt1mgY7xJRZI4Bx/N+MB1PRe+QjNKHOVziDq+TLRbMVDqqN0m4Jt3LgqsSa0+Sr
wyBTd/1UtLiem4LDw46pU8Q0ddzpKRjCj9VHX2nD8brTvst7Hn3AGDfFFk/2s3EbN/dnLI/3l9pK
L7UdRqPRLlYQSp9hbfqXLYouBoMjn7tZZp1QMAFCCem33R8W95i/IURkQzjYEwRwhllQveogSo3P
Rcmt1W89m6oVTnIRaSinCEe6q+vKG0yhPo+iZso2nWv94rjLkAsZN2XEIVa3SFMmojtoL/Gzhxwj
q52xLQLc8r7DzN0PLUT9WL1Z3ZPbXrdPQb9/HZwQWpbnhFdvgT+c62RSZ0iJSxGTyIFZyU9TPSMa
VnX3sPv8x9rtdSaajqdkXfpcUP8aeoY8IBB5oo2dCo/2JCd0g3YiyqSd9Y20/v406Qe2El3wKTiF
2JoiJbEtkXNMX3exIqruxXWjLYICV31Sa1AXXhOY1CzyajxFHha+w4nn4ymM8ccjngJTfl39+X1q
6cVv4vdNwSZzeRNks4ogrcOW6RZMo6sHu4N2QWmHJt+DtsGZ3kZn54+uhy+S7H0WMVh3yTQVO/to
hm2rRpN1NTIYJA7fxiTsTpOPZdU39oSp8Wc79iF4hf469hTO+a4ugVn7bBwkqcJoOLOqmeL61DD7
EzURyc3Dwp7VTZd2W1h/cjr7S9BJl2vUmhxesmWjeWsi0p/a5hcMOLeEx70+7Ht3FY5/9bdqD1ed
8vmdRr19Qirj7rS9xXrJoPgtKWJXmY6jTTK9f7O4a9+3DgrdyuUfVridveGebxlxvflE9f40mBhj
ukl06lvfL8W6t/lOy3mB8hVHl9hdVCpGn11G0p6HZGYFbjgBmpH89ImDMMvxw7QmmBm1nb6wYerO
0ZAzD4O0kSNkuQ39aKevsNEfJHNamNM71oE4uajQ205hMr06bqcyutLwe99FhepU0XaO/OV3oCqs
h6E9aI0IV8It7DGSkQMXbOEwn9cHxtqn0fjisyEtJugI33/wnLEKVisyx68vwgmiYpQuYmVcl8zH
6M53FwroLjx14nEWudv0NJDl09w2WCJbEAIuFOaar8F56rGswk94Wpf9PRj659X15wcbWr9sfYN4
dgozwJZHYDXJrAZRAfhnLxg03hTW7otvgyWTrnjr4zEsCZL7FY80L8doA2oT28tqB1K2YbSe5p4t
BfC+rwaCW9HUy3JxBOgM6v2ckkRgnPZ/Oq7LBr7qzbP2Cc+kgk0J0COdO38CTGA/U+6R6xiaPW84
1vg1iHOGuOBB+guCsV6LLAhqhJaK3YZh+j0Q+DqqMUUk4k/tjIvdBY4oOHaQzrcBCgCVg77prsnW
ZXwbY9YWFPNAuULILD3XercEHpBx3cxqqjIjnWwVcViAFAei0X4dyXj4kmGHydT/1BiC2NHG1ebE
S77H8HI7ByFW7ACJwbnhttnfU+t9mVYWXmKWBiO7unXYIphDCuMWLJ2cJhcWk8lA5+g0+/w13MKr
H266XNqpL6BBmIzUW5N6q1RXl09VvM2giLiL5Fx5OnP4hpXPwJaI5Bdftb93H3+uDzakxwEG/yp+
IPL97vtRB8XBPLAFfVsqjDa3p14K1iV8pACQMB2dyRaTVCJ4g+SM4RDjK0hWq3TQ7lcCfaAZGIL7
bcgiPT45yed24RFwnWSG+Dw/S+L7lXYdv8I8BT/g/nqfVVDdj+7NAMdplnOVkMmmm/OiR9Xl1Gm8
6t7oSHuVOpr7S0zeXub6i8hkL/xqOJpGLCGWo7F5JIR0Jz9sIkRt9JnUvL7cP206TuHeDIGeKhvD
0PjXSbjGZWkE0qBY43rHz9Dcj/6nlxNwBSWd6RIfJ+j2kVtN8XflSu9yf3F/e/XXteB2/O2OnswR
giD13mCn3c/4fhTY9kkgzC/ntQ7AfR0/ddo9Q7dnF3FctJ7N/l8XKehkmHm+x7Nw7pKKmNkiFgni
rpqbZ2PgUMbGD/PNcc15hhWoMfFU6mjuRxT63F9HI27T/TcMAgC/8Me6zckS+imiWVPdXbhgYkAQ
XLXkzmyZl+3dMlfB8f/WdUICitsU1tQ9j5blSmpbwfX8u1kNpwLX5l9vWqwo6CWeSpHrPjsjX6ra
jS3CSBzRo/nnPYlo/SzDLiNrvVSGeH83wrEjMJf280oOuS32XpkGaQP1T1W2Wbx0mG2b++s4VP80
nnCHCkH2UGlqljxx2ZQuirQXDywVNQ4fzhuW50rMQlcxYnR06IFm4eho3CEpMwRe818vHe56OZ21
TsNDIbw7ZRwj8eKR95mxpQJ1I0+6aR/WQC2VPZr7+4nirIcOap1UJXuUKSOPCHibbUVjpPBa0Bn9
mRtYzP27193uvihfIzGd72apA6wgWxY4oRMbTPVPIw7nkpNtLdUqgZHhh/j8rqI069wdiALzYMbu
zmHLSreBircE6bZ5w4mpuAoiPmTdAI+yPyzVf5q7K/qXQXp/8zk4/sLdCG2PP6iPD5o34SKGPl6P
zjZnUsRjVo/qs4rQ77oQdqCztjmLMU3GSwuhFGmSlC5JE7aqsjFvdBkQrlOOOd0LP+yqTdrxBbrI
Tn76Gups3AWXhTu32k6XZIwbMCsbiCxuZBo5fM8WpafMRvV7EqsX1own69qonDvvkw7o162XS1H3
pdN2zUnp7rnd7IpUWptbY0I36wn51TmfQurrYu0bCpoxedsi9hB0oShnROspbRZa9tuvvl3FKcE4
7oFWpp0vHoUTRmXHUve8SMtziaThDObPz0lSOX7fFSoQbyxZZRoaqKiiL81MZ+QXzGJKFZ/UkAQ5
680fhHTzZY4QlTr8reUhiKUO86V7smKL8jBCFySHXA5nIN1VbUuaxPNTp/BnEwdYz87ULVgdmfV6
4WU3SpKKxaauIek6B78MbGRhKPIJQjnO3HkPXfQLtZEYQ0tmQb3WuV1g94Gc/e6It6mP9zwaiZNS
gYTLTwZYYNwp1RJfJtpFVdKNXsrFSG6xHC+8s29U2psd1VZphfQsxDdLxaTnZ2BR2eQEX3S/ZaCV
eNovzlcVyM/OrHaACUeWKe0J7m+UhhbcTCQL9W5pb1I87aEUVS/Hr20kgAwQAm3D8S+x573PAVbV
mPhxoeTqX9jy1pll/AwlKyX+cuJ0nzMqliPtFC8ri+J8kl2JZyJ2mabeWsTe/M2iuA8hJgQoQ77D
sBE/iJ3fZby6wBybHwYMQTrsDk23BTfDYfOaOov8gQv+1RddkYi4pMYf0jhQJ2b9X7a3n9qFpY5V
KWP1817HW77O0D3x9PGToRBAIEukK1nb0xgDTOnDBDM4IEtQXLSA/P4kl3PtriSPbA1CQMX8RMOl
y0Y2Niexst8BB8kQICCHt3Coa/Zl185+9mDe7npGZucOceop8bCFnc6DiX5BhrCm24oU0yBGaKcP
aAUfy9qFOYtWAGFQGGGFYCnBnrLPG1h1qByTew4SuCFb88WO0k+neIRQBX01m2Rz7b3n8XX38cV5
stwQgr/vQQLsYoBv2c8WQqjOyaqWWxDwroh8C/zhhqGF3gXEt9v6OWVR9B72bX+W86vqgcmtwfrm
en1YMms+amcWuRO5Ark9utnUgYxpOwQ+yimbRr4z3Bjk4VGuWBOWnQGFNiNjnJLuMkrdpnLbRebp
w4TqawBEONM6SlTpxV2XelFzw+BKDytDxLMpwmQTme3jSxAIWOMtKNK4n7vX8HnoW5EHMeOHtNVA
iwkqVyffWaLch1pZUH519DT4g0qjrrbZDKlvIw4DOPaxhYlT1QPAKA/ED2ubrG2E9+LV7jfS8Q8I
20DVmOrTZbgMiceumFsLqcwJQVzRjIYUzorUriGDByRvBaRh2SkyLShGf/zcwFhBavLLcfBv3QRb
aldAa1i98skNSAkS4mcUguYGSvvnwLqWffXeVLvsZeNTQLhh/5ksSwNXzUIpqPlcxCElZV+vbrZZ
6M8U0zDi6RrM4gL4uekB0zmpkFs1NOTLwo3/7J4nXUwKPa8edHRRCk41d8h3OakvchU5B12Wcx30
JUv0WUdAoySPbN5u8jzvmNh9ASxIsqQIGJbTdsEMPje2TMz2gMeDP2LC8oGDIbnxgxmfDWkSyeVj
I94i20YZGfWbv3d15QS21JQZ6LPt/rbYROUg4qCs7dFlBKintgASrV8OwbidhdeiEoC+8aEdM4Oy
wJPXGABnrD9tW3uznHlIuvo0FGAomu0Hc6b91NUrBz5OPiPw/Oo2gQMZaz3FFOu/asbCGmNT0bNb
245T4dKvc711qDIQHsbM8tbUA9TkuHKXAMnIQL1TvMWfltAr9s09gT4I0g5+DBK+aECqrL4rYb9q
OAep13AQePZ7qxYfea33Oq1gAI3vpL2ux6xXbHmw7vw09eI3xMDQkqzZdlnZELoYfMseMn/dXrrj
vfsP7k3raFn1IpFVx8QbdM2ubHZEKfdGawSnMybdpG8gi22SnVsSPi7blLp0fO37aTmxKBv1Ugk7
zieiEDPcmxqA519HW21qN2u8ti6n2suHtUg00ODBh7UyO/a61SE74RnwWeLtl7l1WdFCk4RNF9Y5
7E8N2gziaqj2Kg6n9SxqfusFFh5Kh6dmxTJOOy/xMrmAVBpEeOGuuyHCb9dqpeCNoRf5uVCIX7FI
TohQgJKRWKR+N6nL/X29C/8EyhhJffKiId8X+wx7suWvIGZJ6QY9qDmU91dAEFcTtdXgz1AK+x1Z
KaysS3wQbmTSDItqtBTSURIwsjsUmyv6a7An4rp7c38N2QJFBOkV20BapQsxFGykijIUw2Ds+VNX
hAxhJzma+9G9WTqBlOp+KGemqgMKdvlVthCGVh548Ie938MMFmpLMLZFiABu89q5gFr2i7ndWBmH
oJZATWN1f4lUb0jBlp3HbYH+cdyyuG7/vlux3ZdT2I0Peo11jop3J9vHjufYU36DYN/yjCL5y9rj
o8JVQjtnMt1xOTq2vLh965yCkPRnoO5Ff0B//zQBdo6sJh/kfno/vP9kI7qs8XjLM0dlxrUxbIdR
0j7KZnjnR59EmYneM96ON0cucfkf7xky3Sw4NQxUZH5gzBmANAtDFb3bO/7r/Qh+tLnM8g0IfVBh
5gyq3jKMBJ46B98Q0nb4q/GOFGHfQy7SpjY5DXpoM0cWQQfkE/ejexN1q596ixryCVja1bfOqZPQ
qdsOkHYAPa9yppOsJ1a1FDQiCdYY9LlOoDYfYX2I+qPUj0f0sSPUvzdxO9PSZ/Fjf6R1pk1+qw0q
KZb1C6jFdg4ahOEI4WSLvqMOODFmU4y0ZYVscDAdMOxaka6TUdU8xHHmkQ0kppTIef7dADcSZ48h
hZWNECmua1/srfMntOg4Ttfovxr676NA0ygLYvTRyDRJubbzIw9q8xdAQmZdCE6Gc741e3xwxK5/
NiTM7EFq9ke2iO1akc8w6Lj3G8EiDvhk30BzTGNM8gT2NZQPs8DER0g+KBBpyShB1QXe1cACgkDZ
r85pj6K+AkAMPZUO5yY2cN7YoOxp3sLzjG1mq36oX1E1Isv75yx9zzC2omPKm6Y6RE3U8mKSHXZO
PCNWrxWE39DgZG14Tvw5W+6JkBPFheXq22QxwoKja7hthLiVxnvWJYGsjgW+0sdP7y9DOZpTQM3F
HEmexW+AUHTddNlDTJTBkQvSRrdYOWZkINMOZ6iB8ZRYiMLB/IP422u3d1PpH1koHng1VIKj6geL
IF6vzELzHFtcC6vmayx0exkgK9wRnFWujfjrUB39c5yC8Qz3IL+feqO/bUSAij/OFJVoSIgC34Bs
xi203O9go9z7s8hhztKS4UOUuwWXhpzvf32bW3Sl++G9cXn712fDqtLVvfGnFSf6z2trA1QmhPuL
M/OPhgUnsjTJabIbupl/9C70EG9HrZ1zrtdjcjneG0Oi0xguRH7/xiGwfAGTCdehc6ZvOwC9vFvX
1D0uR/MgAeNU8cHGmmnK1MKDv8bm/RTtpmfgtRo+3ZGWj33yo97UF3HII5Pe2IkcUsrxqt7aX3bt
bRHvtapq2IdZ2NRT5sUWQ+U4rft4ub+8N/vxgwXAbm4pNPf7ma+bo8sg8B/oFD2yUIAuwd3t4ui4
K1uDYq+St0gC7TJfbN/zigQY8v0MP3zYvmEFc9KO9OI08PHFEaXQw6cA1SpnyudHT3pIH1iN6hbP
y1doLSnK4W62dZ8RQUCMxMzlCwOM36JqotVsSwMC+Vp7DcagU4H8hHo92J8DdM1U0f41GfxvnSHv
RCSPevBojowyPNFBhrja0YPo9v00dB2Wc9dU0aCuUzy8R3MAvyNyX50IhXJ9DCpna8AYTP0Hoz7Q
a+v3hRhQwdjUcFyhLNog4Sfdhl/m7YrKmBsQe5jt0ZK3/vzYLeJDTQLzbHiblx5lkFz9hBw/vVpo
lVas8Kyb7VXU7tkgHkuYNhmiwkusHZNj6/06HwW5QaZ/TroatX0vXlyvxRDyDYt7+7QKRMbtYGSR
bGER+EiMEaQiUDHLZRjVT4xIlB84CMr8Flyl704on+t8MP0T8Ae4BfK66YikSyAvm9TzD+U+R3Ed
/mzqcYM1cVg8CjGq7VmeLO4bC50nbDSNkkOP8wtZzB+PIq7XjX1Z9RRkk3JoeR+MEJ3nc9d1MN9G
97SQ5HSfRejod3t2P0StoH/R2wUYAua1zXhPntidkjaSAj6PXWze8v9Zz9Zs/486Z+/YH/r/xnr+
62E1/8l6/v2f/sV6ev8LG5p6foSHaf8X7AkINIp9oJvR/YnNWNX+jXyi2N3DTiLHfhPgmfEAbtQ/
/4N8hqhyxgOcvdCDxYRy+H/RrP+F7LLf6u/X/1nkfKei/4ua9u8PdccG5wElHmSf/wY+A1RdjUB9
WLWsRSePeJFjtOczWZ2LGupbTVkVxftYwZf43B+03H5wc+760gKj6w6eTh5kHWoIwWYctJ04uLvV
0D0lCxSLMOjD3Ay9C28gga3SfeKOiYoFFRJACwEVHFTfcvB9gNV/j7CFDu7vP27J//At/dA96O//
/p64UuBZQWcDknb9/wNsXadoi7ifkMtRgZKpyCAu4f251ohta2QkVZtALDeUgURzXMS7Ht5jKgkx
zieUvO3iLD33TdZBtUcAk4YRPsDOu/baIVhrCHBzGszgp7wvxMRYGWb1STruDyzq4fO9ET24DEJX
t6hpXYaE5au/XFqnh/g8aJg/nSx6YntVbjtfriD6Lhu01nO79xpu+QpuovaXK5044tU2/M6DQecj
32iB8wVGCM+A3J0NA7EZGplxpVvdm8ksLshdFV925+Wft2l81Ir1DPKqCfIJ8/P5Hobem6Y1cLs9
Ghyoyd/rtz2k7aCuX1ZYQWUNFUGCx+y7UtXBuzogu99WNTzbQigdqOY3Fdv0N+W2tOgOeLiZcc0k
jeucEdetBoexkyQUhe9cSuiLqEIJZh1lLBL7Ty/st8KoF8FXflgBSYm05ZWgqLsaUORYwUIbCoSG
8IyOl7tx6X809/ecAWJduMXnoZfNqQ2m5/X4rQndb2LLfPbXxsk7gXoAJQLIVf42Qs7DLwOf2diF
j3FWzzSEom6j6n60gduspq/c0bY03rxC5IV5wKTIJqHPA0PGBo0PtkVNNwv3BvnA4qw2TVpAviFq
qdPa6O8+n73CPQqBmkPv3gLvxTV4a3f9ske88UBJDJa3sUNxbwbiIjJkqr1aJ2qvqHNbSz7Mb/e3
7g1jK37YHwtAFLzsLipAUzHPDowINEPyx1O9BdhA4RSGHwMXFo+1fCAROpV21xiE4h4hydnHPFwi
6LEsSv1xv7YBnQurg+uoxgeBLAG6n/+RkHd3nnixojQUphpSWMfF1xhaGNgqcN6Ug1B9WEh3MQCP
egB3sPRQzib3rhpRk3LkWSzeW3jtyL6jib5R0vVlLTsYXsjxsHsAuUydaa5yY6QMaPuZIUeC5inm
bH2eew8sUMtvYu7bEwSbvFk1yEwaocSJs3PcSSd1BEgKKA346JY4NOer2U4OKqawucKYzY4Gw4sk
9iLrjzmcvXKvUXfaRpafkCjD+z4Mm9WFz+JpX2ZqVS/36HegQqaNQ9aCqK/4//HlHh7uBLjFGCFL
aLRYz2aDSNtEYdVRDNHeNh7YJr1Vvi6TuQvLECw7COkroGo4TIN5G1vznezCqdb5vO6Jd6mTNZOA
iK/z0ohT0+pPwGjtFQjkgGCzhHgMGXxP8mFwIboePh2JQ9StJ0XEFuSOYnhH3W1Q+r2sYh1Npxp+
BijgAFw9LhF6MT35gYcZz9PyTRrSlysX+8Wyn3ctXx+CvqCvmDi2C4/2ARK4mrL7RIkFU59DxMI1
VKzTvvYvUzzHee/yEaQm4IYe20RAsU+nJoqxQQAwDw6oLTPrGmWRZ50yGMSTMwVbdXB6F8q+3NNr
0BVXYvgfyviSbbKaee0U3Le/O+WWy85QQuh3qLxcmtIR9FsTo4gTZROlC/EJ5pi6NMuQIk2E9oCN
PdINRb1V0jo79Bry3Uyoc5uHwFaNdvys0/zzAm4o0cEX6QMH3xLnZGb9qGZ4QH1S/4ayFjL5URtM
vgODA4puvglZCUhzJ5L0H9J1SaEF2ytGYTeMEp48smt04ZF8c8iOs4So0MVHxriB9rGTqPO5QdKN
2BwPfZpKNvlvdeuMKBiqX+PgbfJGINnCmUqqoPKgQ7yi1Bq/G0fX3d+A65q+OIw3+Cgz0jFXXijK
nbqGuzmF/5lDuI+wFYibhT2SgE66Kt+QruHmLIB4z+0AQWSO5gJAB0GNxO6Dq/PBkYzmEs7oXjJ4
FSuKLyVxIbMH7wj3u86W2Ej8N9maRyjRXs6mjuTjqi/Uk9GNRFCMwI5lk5mHnCdWpwP+R7CZ+NEL
nKYIWmHymu9ArMexThVgysD3hjJZgS/U3Ncnd6M/1k6VrcPrl52BkXUZAnca2acBRYNgNC7a57Ts
CFDLI/vijZbnyZcQocrFDNu563vUBdD6SdSCo/xCf/U9BO4RZai92lDX2SJ8aez4Ix4bk4EPRoX5
6gxF73SmaIXdL1Cbzx2DSBDAL0zAXqaymb2zqvfbOi4oB9Z8zCNo4gHc/WCYUFfgUMxHO6Bs08Kj
oUhpBAU+ROewtHuP09icL3Grjkptx3kh0/HzDhpy71eodEVVMIwJ8rOuGf4dSJRNsNkjgt/3zLHJ
hm23c6yHYuarLETkTxl2acjmOBHZouV76yIyW15XDOaUqADMflI/L8TXn8ggbsiJCyMEtoBIwhGk
s1MeU1kZGPW0+qT/glx38vlXPOYR0R6BvdeCnS/sOD7v0I9yxZF4WzeVHOTn0OVL7PUY5/OL647i
5MzI9Wb7EZnorRXBjgWFo8CzRbf0Qu7krgFkOlBUW7IxnVpAUMrg9sN5DorWkLnUqNIJXWxcobeJ
P2hEbF+Feoqa19qY5WlhybuW05hPez8X27GlxFJiX/Jvgg4mC6UzgooMwpO/JXuGR79863zKinqG
Yd/0xHveJuE/9w3EAlV/Q31BchqG5bNekEsFNvwjYkQmQH0feOKWHUVEhphmzjeFwkThochiiiW5
dAMytukPPPTwOksGJhwqTBJ5FzYHhZS9Tvc2hL4OASVdzLHXC+noeVWoUUdtlD4xMfGsdxACzzUU
C8bMQ0xBFw6fQ7/3zwSbb3irviU+LkzbaZrtcKQXUJ7QnbMJW/Z8bO4tXJLtLcGGGsk6h4WZnXwk
E/pptOdgY1GbAqnJo+LXhMKqftrltzCC64n9LlISqhtMA3A3qOqEVpeoKuHBhs0zGvI9TkcNqWBn
Z+WHKFaesAcQ1ygqVRsY45qfEP7BJoLeA7L1EH3G/oadNbSZv6mx/wF0tMkSxO7dhEIv95MKLEo+
seECSqeeQ6eBvdLLcvI7ME007LPB+zLd4zzWnYWANAFnEENh+7Fb4MAeb04yCkqta+w5EL7Eu/+0
Q8I499L1Ms4hxfGVPrEasPkeFHZeOyQMSZ3FEnAetLPf61CAJCAv+5qQfJb+zYGVmBA+lsqMSWYa
CKT1/LEeJRAN/7aBanfi7jsx05I1IVAu1HkbnHLOCapGUILx7CnAf/7ColwkcFTdwZ1PtXORMwqv
VetjD5WxabFP0Mxzf1RfzfZrk9hPiEnyuGkKzU762H5i1l98f31b1/gb9nr6pHzILtTYH4Y4gNz3
fsRuNm/AsFE0GybnYKuBKjoZaqCajCv07PFiZozgNpBD6ns9HNh1gl+L7ReWMEpSBPoQeI0po83v
isVb3Rwq7qMFMcVwl0sgtrLEvkc507SAIQKGCoh3sIs3rYdH7KpV1MwHcu2xvQgtrCzJAKlJX149
lMM0FEry/H2Z/C9Yb6BWHvhpNP+B83LRO/a32tuFpNO+jxfEnH/g8yyoXpHXYEGVlEPojSoYkfxl
R5j9OiEcU8FIctnur57fvnZjX2MbJOwd0EQ/UTM0zKbP2xphkAXkPyMwZdHw2gCTd4T7pa+5m0KV
vwCHByAxdF81avewy82SEpbsF9Q4QP84SopNP5azu/spTMANciIqQPYr1v3hpeaPXgSGmXcPZAiO
TQFeR+ygDgI/QCYXtbd6SzYgv+TZN+FSLAt2cPF04GNKkRXIlxZuywU7vujzTuhcYjMLJE6aryc9
wMrnkQLG7mF3o3hZUtO0F5/Dp9qE9rI6CeCeu6gyRD19QSwwIZ8dPCAg8ZQl3Rct1EsQgVUcveeF
Ix4f8Z2jMYhPoYwf6Qj2j6jo6gz+r13brGZHVhXZuYKJDma0bU7xBEOcIeVeUaQQ7J1XDA02yVHs
ae3Q91FGpXsEMWODL73CGHcV5kIDLr6ggn6EweDfYLjuO6zBXlHI5eJJrrBEUeWR2shB2SVDWQXy
G4EV8/fsnLcAzu8gawoU3qZyMF5GXWxUJqnz2sC9Q8XelpwcOvYA7sWQjWP4mevjkmIuJNiKaaqH
DY4mJDqJHQ8478FESPKkHJT+rP+bvTNbblvJtu0XZQV6JF5Jgo3YSVRn6wUhyzb6PtF+/Rngrjjl
qjpRFff9PmzGtkSRIAhkrmbOsQCAbbq2ucgua9ZoHmKKb8Yn2vPRN3XjWsysXjLVjzWWtswxzxhL
vwI6SG5SuWsnY5WwMgMNZvqVQHXb0OH9bluCKyfKUwKrCRETte+CeFdr1rGNlaDL4JaY4bqu0M5n
llNuyc1WIrT6C4vjHBI5osXdyFhdsgITkkCRKMbf3RR/p9U3rEJDf/MaaiATTcJo+KpUVh3EhOHN
infeYKPPKMK1r5K4POK1IijRF57YkH11bXTycu+rDCIq/6SIZVYifkPBM6DV8ATCAzS9V7AIR7dL
Dnr5e8ja6UUIYg7N0DdxezBDRcSdO82uycovO6CNiILrUUBQoAJg+3qLOjSyzXqrzw6YldlGfoCO
ozPiTRXQiGy62FphG0POlcQH04iBdGmAoQJPR65gm+NapoTwbl6XKyRe2BfndKdUpHb9iKrT8ShG
O+FrYcZynXglgvL0VhXVL9PpfhnkIlaO20rbWu700Y8tpeDE5aYfPrJOPseIMnqBBSjpOYasKVZm
6QVr4XwA/lvR52YLG2kSeYH4lrXzvrVIHDKX4ntTP/PChE0JC1gr029aSysIdtmadhyeVUmQp8o0
2io1OsdSfcdjVcDBmh70SRg+tzEoLdYqLTw5qYsDM8CX1BrhpSOXQ+WOMaXIyk0Vzez+ibOeNDNa
l7WK1haru+hJLp1sQpcbDsVaI8K2vYoyMaCrTTl2SKPn6kULEQo5ueFHemKjD6eQnwXzZfkvP2QL
5aobU6QZRZVulf2dCiKX64had6oWlRTYsW4+RFr0rRQZ+6soj5ms5Uqyx2JcXNFMSYkYuB0IC7qV
ymJsf7nL7b+cyLQy3uWpr2ZOhktt30T7bRu0LDQsOyTdI0uA6WAGND6smdZlkGYxUsbqwRtwSFaZ
9xs75HMVb6so+yWoBdSjjdzeNIJNZNmPmBfLVdEriRRnpmWYawdi+7ekdMHvBa8eCD1/9ORLQRC5
NpugWuHnfBK4LUxUImubtGjNHX6t8dcFItbW880DeIjYjl5LSbgxFM5aS2RIFNpiHxHFvLYyLA5q
rxk98iEKj2yOXzHigE3JMLGV5dLMaVODXJ59IhzHcR84nLdg0LjZSomfLwjoKNI4Go2ajLwaIffV
jr2dO7BQVmK668GOwl3Qen5l5njenOqHZ/CBRRTfkJMn67BHI+1VyTEKOnM3BRHlE4MNKXmrQust
o4W5G736VA3iC24Qe6z6wEKyiSt3X6r+DG9onU5n1pC+E89M20FYHecvU4h43kI0CGYF2BFPG/ZG
h0dpRGEsYDOm0vxA1og8ZU6n4TehRSTqm510IS7SkYZAPZtrFDerOpXeBo0ceQj8nnk7mZxAonzc
T8VDa800Stko2fUsOkl8d01oZqisTKwrrHQxmQB+tHgtywmncPCbuKq/FBAga3rP+wyX9kPueZsa
c0DXtPvWK0+GRTSflf249/T51azH56CNr+hhACU50a/KslB2tKhPJvtmZ/WbFVlPSbs27e6ttK1r
i36zy/PVSEzhjtnRctNnZXK39ET9UW7c8maTBm7pF3ngbYLQPXojWSse3yJhY8iC7wHZjehiSlXj
0UY/H0fql94MZC1awUqbH7qy23tCXbXlXjPLX3VTvJcuucQ8knH16msuoRYmuqHWZOWPqmsrv/fU
C3K110B/Fo4VrqxS/G7VdJahjLkWYflw9YwYAmDbhc34lc7V3p3dkCY2YptGfI4IplcuzhPuDPMH
Adt6iBEDdW34Db7jgV6pSxJN+0v18WPbbZzE+W306cUtUeRVevgZmd5jQMYZl9XVKazfQuTP5fKZ
xaBeHUTsecdCLrUYgaGOro5vau0iNOWcoDko5Nnw0NhHw7a31E/dGlGYueWl0s5jGBsHM6kOKWHq
QsEKtk3h6VtXG++qqy3duWE7wiEk+nogA8lGJCbTTJd4iikhJnJ+mIgka1AKtj75Rqx6qvoY50Ph
PcfkCmatsUsnbwLOyT4j5MDPgxaqRtjm5FN3GJsZRkkLWhFXwRUS6rp3cwfcYbmxVVCvZTyhT8WY
ly18tzTkLs0bft+pdpvN+vdy0tIVJtB6B9cSKlQe7WMDesGotcfAWXRNDl9oOg9fOU5q3MmpL0sb
1NlAbu7ksqFEgDP67rm8DFb9lm51RFwk3rqx1WLrTdpENKLXHEgL2QXlMLpWMf/IqlEgzEHBFfc0
QXVSia3sqxVGVWvrzel7mzRyI9obQlFz4+RR9jxqDyxEjp+1iLCW6tMe6+5HqfJXrykRLU/lT4tY
dy2eMic6IyTkTBdNvIlUP55k1PxUUYh6PLb0XTkhcwDW5CJfpkBA9eZzhIlxCJLMuoDIJESV02M+
W/PRG8KNyI0Ei0qKcyHMN8bEHsIKmit5jaKUFAOe7gqGjbsrKyf2MzMc1sGsT/tmn+WjusSzopam
m6uoWxQXCn7MYJ2NLq12evbbjMp84+GwX2cThUrMESmf26RoS6u0q8aEeJpyszdbBqLqF0Prgs1s
YVjVkc6s8j55nAS81SAcXwZgSZtSj5HsmjPyagd8J8ieVV3wd9WA76nAcjQ7YJnGxBs3ubSfPSOP
jnEIrCBJHujeTjh26EPH0HJ3CEx/xPn4s6Is8+AW9oNbZY9ZoeMmmftqWwWajUXQQcmduD8aG92h
K4O3QpoXYIc/Rmo/x7qcMdo5ZrsdB2TLbcPmiPSU5R5ShWza5FwTIzmYAh6oxH8muOVXvTF2axLH
+dTK/Fcy2ZmP96LEUUdGALvVXosqe2qFbp2dlPoc5ettmujZjo+yV2NW3QbsGTSlzUPc18NFE9Fb
UIgYN/D4qZK6PjUF0mkZVtXGGu1842IqN4WmXaNhOkzjUqwE86DpK1NhNtGMCJ12QxRnJng2p8m8
xrVb7AojQZSju+O+w6K8QkrrWwNKFpBr020qrwAFSqT+VfcUF5qvNcaBbaLe2NohAqdwKJrfTSiG
E1/ez6FOql1SzjQzPEHPTpyAisVHV34z6Yns2pQQ3xX1fO5a+3UwzPLqVZcCdYBF4rz1chxitBNy
IBkg42g1yahFvoIlw8mvaJ7UQ5CBsKNxeqI0225N2eEd1Oqfbjfdwim5VVN0VrPzTWP3SK3uG7he
e1cPfKMuOainRrVz4l+1wleI6O51ERE+BPJ3P9OgRLO8guCFQpGUftSwi4RoyP0pRugKlexmleEj
paNhx1KINUDJ56IXwdae5UvgFdHaKMvhqR3iX3Fa7BU50sab2OKHtHwbYrgNJbek7rWfRWpKZEha
tYmHETCk5n2LnfJFV4W6BiM6iwxZfWdO4bcwIOPQUqi/A/YqsrqeJthiCozj94ouwTac3sM5PaqQ
Iupcud873bwhZ94ghhbEdlPgD51tnokgOklsGBZo7uKifkpMbSAHypd9ot8bEn9JP5xcRR0zQ+m0
ruRgIVvD5oWMzm8Qaq9dPTqPw7S3bRS1ssIUHpczIFc3kBs9n/dlam8rVeNSzobLYMzck/XFfhAo
4lZJUDdcguSchuueqjNQVuvWQmz0XErgzpJNRum4mUOEgBIn5zqP2l+W4DijpNqWfRJsHM06NzrV
0F7OXzl4ibST0d4MyiO84m/WYAKQBZrX5c62FHhwa7ON9lbnPNoDDBriu3lj6Am4RV0X8PmIyqMC
DpC5WBtAmiLMyLXgd1DquY88aq931kS9Lr0Ec/5FchXtsEltXcf7HCvDpDtTGpQSu00Sxug1m1+4
IZKNWMTEmuHhLBCWe7GDxyY3rZNWFzeILThvJ5PbM+mv0us+wjGBKDqhhBHyvc77zzIaolNKt3vj
JXQ7jTLdYlA49Xnd0PeoKO5AQKFeXkIhqmu/BhwqIwfMqcqQy6jpANwD6kZP9DdY44trf8CWvcQ5
NhPab92DjmIbVubKSIt663qTsTY12wHNSVvabNutGMPhoOaqQERcPncihtI27D2cgCsKi9mmR56f
5JRnkm6p28/oS7IWfXwa0K4HJ5huvpeUqt+j3uKv2w76U++hNszDS65VMPGUtcE50q0ihCtsu7WP
8feU60O7meOyPUR1rW+MeLgN0LwP6YvK0tlPaoSsg5kfAy6SLb7wjoVKGE9T4vnO5L2mGQiZMW6Q
F+EZhwxT7gxDo3OjxV+EDfNGybhcG675lNZBu4kpN+MmIgKpMGuuEje/pQJ6aADAARE77FHaYtmq
KdOfoVWgAVbipjLlcl7c8NFNs8GXvU6xMYHPkT3NueVcZ5TH62J2b3bObuDF88UiIWTR7ta95boP
0L6+ioFAfRyRjgeGEb6n6tp0vwNi86fZKLwLKBm/WLSQM6KHCfztujM6Lren0h2f8cLVexTnNmwJ
s712mv4jn6bMj1NxbTvMD0T8J6GzPfeZis41xGanLjaaNdRvDcwYPUSNPBT6tcjSXWO4p6yHqdJ5
v9Loc3DTQ65xN1VWbfoAiXy3tPaYM6N1pw/WbjKKZsVKS/Cf5C5adtuPrNQDJ51IWJdtdpSavu3e
k7n6XTQwPXoFpbUxMVCXgNWd/MHO/W5qynMSucAxzG7nznq9awTLS9WgY84RcIsx2s62S1IUEHoP
qLBG+BwGy0WOgmYtZpgJfSmpSMfo9IfhVgYsPwoSLBYTPPotOonYDH+4U5KuVa8bmyqZz6loKcNP
XrrFknWynTDaJmN+6rq0W0kSB9obY7OZQnHIKpiIejrvus5OT934rSna9qARG60h1vgwaLVTihp+
nefU9aqyCzeVJRU8GRGRkkKbcCfxQcnYehjy+ckZ0gm30/yDaEOgq/9EZ4jrdVi6QhjX8TDjwc2K
ARehtUuthM0PauKTucQ3DvBwrQUmAF/avTiUy4OJDS/pzew6BoB9Ra92teUbqbOnt/aVNKr0MbEk
2OgFJTHSDz2AXeJJ48FtrcNg0Qnm7dttVWS3uJ0f5z7tr52gSGG5fJ14xn/Qrjy7dpb8Qnl7IMdj
Mwv9KeJTEOC0t2mKTlrVAg+y3R9Jiwigk+jUtDK82FbH3jcjuAvRjSepibjdwDFPTkWvTV0dp+Hr
07ml0/rcxLynwVrRahK4qwKUAOPh0YgonbixMP2slvG+D6o9XXeaxgZV7WIMcuo87UboxXcvKa52
mZeb1mhoviSnbNTTZ1d7mHHOne4PQiT5CbEdmUVv4GzhWoDDhutLb+lKppCkPSoEd+thU5LMx7kR
0zmS5REk2NrIICW4lfMRly6922g2H/GysmrSV0Q1QCeirbWjGu1voSpg20f9JonCa2En+Xue8V0r
mu+FE2MvUDY6kqXTqdOvMnrHeEXHbE7XhhYhxgECrsmTKSsz4kGKJsWxcxzMMPWL2U2u3zK1YUOl
Lu885N8UvaRt7NAUmuuhB/4UD2KN+gSIqJuOjykKSnNU09oux6sjQX6lrdjOnjn4NWEgQdyvsZjp
W1LHHDD6+KZH98CpMKlKx2Zggj4HfjQRoDRUiCx9OKJLmXdeke9Co08uoZC3VMupWs+I09kDKdwp
lI6To1D3jP2whbrQYvoG3JJOfucYB68N6sv9QXNB8wKt7m0zPliVBWXDjLRdhe+UTLSx0IUlzXtE
ROVMfbEDdF0CugYwX8jg0mmt+ThmnXGK0D+n+L1WZh+RnwbY+qQ7H2bb9E5mTipQFM1j2GPOGp2H
0iF2GhUdkCncy6KAFoaeYArnI9zat7BGp2ow4XxHpx1xvpZ9Stuq/TyrYMvLcNoEkIs2xpC8lzQ2
pyzV/Lo3TuPIwlRW9UG8Af/HCCzyfkvdedjHLZu7YQbcZHOPj04f6bxVwWM4EnmHOIZoQ/fzzcyU
XOuzeQq71H328vlLrrzOsN4qk7C2EjC9qgFKS5efEiUfOjhE0ky9XezkYNVi9xGEzroxZO1jJsBy
X2dib4/VbzONfyKpldsaWq4PEMjy7XhyqaBY3AILZGzmaioN+0e24MeGBURWID/TIJO1DVKUInQP
MnW+F3FMdUl55y6fw+eExmNS5GvCYlbG7LXW2+GC+MuAImHY4ZVOCBldwRQKSTygs/DThoWuCoaI
jYRiIVy1cgGstQtpzeBLbxf4WtbTUIsb/qQL5daA0KYgtS2idsp3C76tXUBuBUQ3djGAPM5Ettke
w9nYBgv8DbJRtGkWIFylGougbpOZ0tiJyc222Gg4UovqWz4daAPSrCY8EHR2tw3IuQU9B6fI2msL
jk5MxXdHvpg6rSENXl2Z2fRrCqob1NW95GCbRf6B159smxqQp6YbKX9wUAndGAS6a1BGxroKmuaG
pJhcqT1QbQk3Oj4EChX2w7CA9WLaEeTIoPbu0L0Fv5dkTyU0vmHB8kULoM9bUH3mALRvnEh6gfjl
EgOyo4P1S7SJ8Rfqu5NKsdds4ocuFtfaHhSWQ9bdOadspklwE1YVvfTOwBiHan6yxhYeDbbbQwG5
BHpHS+g2Qz7u4mC/lLzHKol3sbJ+ehO5feYV+34o9V1hNQ+I1aaHpNDfUj3JtiTw04O3PNz/z9K6
CUtvxOSYWYMEPgY0TPWx3dxZoPeHuxoDaUI/QxwbaUJHaIwaM8n/rt4n46DhE5cErBH5FOqwQkHQ
oBpNX4hf3X9/f2hHRk4oIV85dFq+d5+Eh7ljG+jtY7SYKO4/CilH19BA98miaosthEOZW8KYA27c
sGZQiE/VlqjTn0sPNlG0mNV5QFOIACSxNfIwk4xv8c9Q4cYIvDy8ZYoPLRf1WSGSF7fp1Dbpnfmv
H3mePvx/bu5fg6H+i5bahtf0h27337C568+M2T7NHxN072OY7n/1dy21rlt/001J485zLNO2LcYe
/x2dS0r4N0uj78C0KLTTJI//q6a2jL9pOoYz9NR/R+j+Q01t/M02me3HnbsQb/8fR0YZfJ4/VcYa
hwUtw5EOtTPGU1nLRKk/Jkap2WTf6LrxUgym5+sI1yo1Wngrq3EXVlH/WuJ8O3RWLDd1bFMtbGit
6iqudnHQPfcBtOVcy77CvDz1oxdhQSouscMsnGiT2EZxzcFJPgTW9BELicezQccJ84dKfPU6SDle
i2Qar56SzvaPL+L/EFDbDNX61w+GJoek3bU0SxoOUvU/P5hVTFXqRV1/CQ0z3w0Q4uiUY5Bo7D3W
u+JUum5EdaBLdkUjgnVHpHVqhlG/VJH1S0VzReG+vwKAHEFs0m81O3QXknDp3KSVrw1N9+jGkbXG
pL40tUKCMhlkZ6QeP/t0iNGbF7fS7fQXNy+btc6iQwWv6o+xBE/saMVvRVZ9pLtsrCYGo4iiHg5h
XyRHsxuSY6palKNu62L5S0PfGfXgaEbDYyCE3LRBb752NKsoUljRMfJpI4SHgmTo2ZkrE3YI7c8Q
v9N/OacO1+q/nVPHBVWONNXV5L9K79noIwnUS11CRlNs+y6Kt17PFJxQueFLH2pru5pZjWeLg41F
DL4v+VDl8BMsc7uLvdo4tgqfOfqIa9935l6VqoNt2iOASHbN2NjPaObSm44O6x6Xeh6EqiYgps1U
/9BnzkAZvS+ORC9+aEkq5wPjNgo4di9p2YSI2pPnMYsWBEQaxhCfK33lGnl5sUY9IkgNmsXlyXyh
UmZXuBkbretVsql10EOTMegvpsu59GYGBTn524SghkL/sFF2FZ1TvbxOqBjcCl9oPM1qHxn2LY3l
jJ5R5W+GutR2V5+w0tNUYJzAPx56D4PuNAFb+s/XuP7vN69rUfLmKsdxwUC65R744+YltQsHyrTt
pbB/pOFcHiWT3Th1idg3DNSguGUgsrZs5zz2dPZBtvpOABOHaRIwaRMsYPalAwVyinEUmZHYebhB
61pjHvp/At0z7vCfLhtXd10dBStQTaYg0Nr858O0adRYVRsWF80Q7QMYunPh5LZvRwPCicnx/svb
3Z0RfzgntOX9PIbfuZZ0ENrJf7n1MXxNM5FaeaGzqEdXoVNVxUAlBLNu9Ea3LpNKCz9G3P5cc0Ot
NKvdoJIpjx49sLCztJt7Q4YZvilTyw809VnOSC/p1makzW8l2FmM2gseNtAKH/Kpey7RR20rg3ES
dGmc8385f8sB//MH4l4zbMPCT+wsu8k/n0CkBXEUFnlMUmt+uFkUHV3G+a1GqTcsV2G9DqnR+65r
937bV+JkshIdm7kz0KDWtzg2UOkuItxljo45sRq2lf54f0gt7xe8dAgQMbcgg/kgJDBT7YjbXq3b
qCFubVjZdT6dW8zDlo7UUjIdHmoJXjjOe52AxYT9tLSUMLtmFxw12Ngh6b57OTC+KGJORxBd9KSD
qa0QqG1yBYtvblkCKiTF1QCcF1DHWUCx0pUHGFQ3RkKtCsF72/1WrRZdRKPBaFxqrHg29ZOUZNHV
lM770MnooZUFBDhLFYwO/k/Xrf0vUwq4kPDisz3ieDeoh1nL/ffH/aU5nV3YdiDOE7q8YDFDC3t4
kjZjyiLBwtsntIsaSbkkmn6mukx+mRSNyEKGzzp19XWTUoSLRKId0kH0O2Ugm04m8oN4eW7frkdT
TD8p+1ys1DyMhpN8JCWy/lxO0TWNpumxzvJ01dgZK1HhWJ+WHlCZrm5WLRH7NfT9QStjuq6nRxSg
w2lOGVFiWx69zUJ/BtdpbSejBm09yx5KilbsYYvU28IarX1cQNrAaY5+P659yymyS2irVR803/sU
jiNKs+bNcp8aox3fZWsrbIn+fz7BTBz+t0t7mS9tkpkT61jsKoxC/fMUO42MNUTONAIAjq5rHfqy
Jzv9iHNRY7hQrO+y2ZH7+y/uD6MMAgHYmuc0QoCB+8ff6IH4quaq+eNHfzzFdhMd5NXyh/94NeQR
1LrdiWbd/XXvvw4yKlbUqf73mbMjUDrG0tpwpYBVXI5SDE0Oijzb/vGH91/89Zb3A4wo3G89y3r7
62fm/Qj+8eYUAPkyArfTDm2kNv/nZ/rHs//+uvoyNQzU0P0Y/vcQ/zjY5Rd/HdP9OX+9aVfl10Tf
6A1tQVtJ7VguT7s/gYEukprN8u/7b+4P0/303//X4pZN60vEHr/TESj6GP5PwgyOsW54e5uGf9tB
J2Dp673R9BNRBVvVd7jNiWPfenv+PWcq3U7qdRLD7x4A5KFLzROp+29tVJRPp/iFAWif2XiHGI4/
cN7ZVPLBjg+uTNfjeOw8rXoNOvdCtWsp7TPzZUYUYcSEq6U9n4tO81FmhbuuyI9s+IiR9KzfYqvx
kf/QEw5A7JKTI2CERQy837gYBiz2aXwaBNt5iK0spnevBqdDRhKDMFTULKHso3ikSWGA9VpJbXwe
Fi9D1/MaMcgt5D6/iM7mNRwi08/jBwSQ63YwnPdWGhcn/lkn/aVP3eQcm/eRhmqbOs2j3hvXLvQm
n5ldLqAq9AS5o6aN24ldzm2wKTwZ72hA3iKzY0NyUNHI/sPKPmTeIDlYxFYxYmLbbC0KrhEMMwt9
AXRyjgqpVA50vxINQvS0YvxD7fhtHHkrz9K/zeMsqNxQr3IvYdhGRxo3wAFhsUvb6/aN0/ht0Rgn
e2GRZGX6LQ00oJYgWvRs/JnY1bNhNd2mdIxbEjZnUDkSbmh+m0OLE9xWmJtaqkxw7YqA6muFbw55
WKlBCun6L5cScJMViPGoG/hjWZtX0/pIVYVBuDJ3qMjEOmKkgGzRUQqn2DHZScezz8qob9gv40NT
7UUN7zJynAd27GPaiQaLShZvE1QSdooAsGcI65yMX3Gd3XK3EGdDskqWlonbb9yGuqCO7GKQxOSW
rAsJewHmY47mBnGYfRgjPDboieMmVNSYAHIxauNU28x7m/rgAPkdIlVacKbVjDx0TIyV0UbhZu5g
6xs5S3HqvupIZFezASwEpFSejRSaDZpO7ly6nHyN1L83Do0r6GcPYlrPxvjbHdKHbHyz7OSnU3bb
cmx637aSW4G360Tf8aHUUiBiQ00pbej8xOh/ME/ulAGKXov4ptjnV32qn4o6fcYIIROK4rFFG1Ef
JgOkz54xWEeV2W9AZOrrQDMT7B2zJtv+samdZqPI9OjwPEeIaxE0O44fNtVF2EYHmpWicYyL6eyG
3ravrfDBC3QfKPiL2Vc7TcY4D5iQSPkLQYyKM7TMYwHK2GJpTebs52xRZjQqNeCxXc+VFi4wb5uo
u790uUKyOWinEFtG1TAyQJuci20gyXUAMusyQoOeSry+TA4pEED0IryyYFEJa9O3qRMpmR2GmgI+
1RRMBfZK7SFHJ762XDR1sRM+4aoYubUS+KqfOSSYDZJQroNRbsnW1YM2oYlx4Oj3L26SXfGg+RoL
Ip5IkNjz0kls0dT79phcuhZ1SN5hXUvs9qVedPj6rJ+EWyL4cbmVx6Laz8SXSEzLV4KtbZJ4rwNT
KrYoM0+61uYHZdTfuYZQNxYSEX2KMcPOUcfUAx7fuba/C8n5G7H1+WhhGFZZxrSaujsk/SSdErtn
lusr5gE+M7sJnRcztva9hsbfEDXWUGTwA1MVGAPZFjR93SPp0A+boRHM/kIGZDuI56V4EzG+uskJ
33vX2pGKjetqZiIk1VQ7Ts6YE4d1HyJjnYBZJSW9L22CumoXrJMZWdGcWMlTJmO/N6b2sdUSuqfW
oUMQwhdgNjvHoV5dBQx1CZTnbeelGqfA/XYq/QBujcDEWLeOAxROvUdtehjpmK8a11omNeJb8jp1
mezHEt/bgSoekxErqscLyAuJ3pOaDembE0mjyr1jMyF89TwXvWtGETzTzJ2ldyu3rpmDxqRCaRzz
CiuSsp9jLQP7mGI9apB4WgHaCaPJn4sgIwJVFELJi/aIOIqdbn90Xn9C0oibozBfbEOe3IBveFbR
QfaRZL4uivI2np+N2oVIpxh6YJT6uO3NT26wfpd18WvKwkkptjXw6dY7dLnHOY1B0Q4WppI0RMsP
r9djwNdEe5JZfvyzcau3OtVudPLm7wUESezCQN28hFaj6Xxr6hEImPKrnLJ3YHRb12WMYsm83y7H
YgFnLd0OKWIDCzbRuFDJAzFOjBOHy4yn+TCg42ZQofmso8+lgFOyAhgAdqEdv3QCXUatC+yfol7o
ft5RBZW9ozDx6Cbjc9IjpCijs9YHv7oi/aUjBWeYysjUDOjZuj5+A/uKuzqCHxvT4AVTEQFfH7tz
jQYE6TJymJBZJ8ou3p0G99nMRY5cfyH+kzVFdn2I8lPrNVsWmLgyrS9mROynKdC/GbbofQT7w7EP
PXGBsqat78+4P9z/mc5FeGVW20g3fu79+58tfw+Lyv6SIe/NCBIa5oxhpb+euTt8aMkLAyt+31+j
HaazKPvuvWY/3Vq5ZjwMniuuk0CEPC+vUcinPs/UDxB28aa09ejCAIr2lIEQ3jCTW3zv88a/vxZW
GYRE7OFPhhjLA6lYvutycIxJRNUff8GnK6rmp5HrR5iE6puwdHAehihPlF2Gs9CiceNpXf6BSH17
fyqnHjEeFufnJOonsrchPURYWZ4ahs+u/nq1/pxgJPsyXDFQ20ZmpRVSPchIwFen1PIaVN43e3lf
Ks5nplBH3yZaWD42u+g0dMo+h+nSR7W86WMOM3/QnfrnyDAhdPd190zIc2SibOpPyH33fa/j/8aj
s7o/TbPeTdpnP+iQaGszLprrFI76g90qGM1aE7+5hny7P9OegSDmkfFOf2X0Y4xEx1y04SXapAKO
Nq0o8VHQRC0pf/+UIRJHzTGTZ6wKAvsczk8XpeSTVRs6Iic+C2NgF4Rm+2MsPQuRrYyunVt6Dw7o
pW0Pb5UMXr7cT5Ce1Y9sV/V7ZrcmrU8upjqtm4vtorwtNaP5LEsGDi6vir6wQ0Bb2rcqDbK9U1o9
sMa4vjG8fJGI8RRQSajaZfCJu90D5iZAREPlPAqRCb9GvPkWeNHz/alhF96GZCkb0AfzG5Qwx5zr
7tKYuSBU66xPReflrxMpxbAq5qK/0Shv9zKMqr0+KO0GPwWm0/LGQ49BDTQrUwt4DbvF5tTpU3VC
aGZd1DROWCHy8muw3gWkt88+YFpB3TcaLaRSXQyqg389oWCkpAn1M4kZay9EE5x6wXTYiWOkrW8W
X15Jfjmg53AiBHyMJzhPKJnOfakj4Vregk4SBuEvzVk0J1LN58Bx2/PQOfmmTib3hwRKfz+UpqO6
qlzvLFUDxrxiYHNeyv+h7DyWJFe2K/srNM7xGlq0NTkIHZEZqUVlTWBZ4kFLh/76Xu5Zt6KYfdkk
JzCoQGgAfs7ea3NNFlZ+HQ4HtRe3fM6a5g2BSeSNXasd9CD132ftQb0el3CbdTkn+g26mk4CiazN
uCziXaqKPl4QFtB1hRvjZq6NFGmTF2zKzvFxZhCTK18KdQhIOH7R3HLydK5iaUTD7d19xan28a6d
gA4Zg07jNmc4TVamV2/xloRvMb9KdQwB0XLNBxTfRb5TXBXy1CQH929uUrErz7J0fD0mwoC7LLL8
05Lr5na28/itnPudei+h5UMrqNxDkmoJY4MGznZSQsWgN/olRXmhjtNpcA0az83uybRt4ILZeDNc
Lf0yROVRHSeeKCXEaTvdC1MjntVfmp0Dt+KV2wNMCXyLxN1CQecvcY8JyT5ieph2aYVlzfSql8qI
1ojxp/fERzcDEh8Il1OZD06jfx+1DBmn5YM7Ct3w1o+529djShqefADGtmvqktiZaC0fCPnqaICa
41dDXKkHmpDjth11jRPX83xrEeW4c/3yWW2sK/yYyVyT+klezc1UO8XHUdNseSBWun9KW+EenSa3
t1WWzO/uyM0N+c7dhD+r1+PqGOQ6ZkUKfOrl6243rilrWWdY7BNUIbS56mUOAwnRDgL9XljWKal8
smzkyy9jYLqiG9/queLuBGzeAbWj+bJ49kG9xAqF42aMZoNud2LdORGgTPVIep208b3cv0eQbV4N
M+fqjw2I/c28j7/4U0evEvvJXg/c7AvqbHgafJbDFM8bf0koHOhteN/NJaHoLoM0zRfBXV0a3aoR
jXFXi8S6XjpUFOq9T3V8pMyzvFSlw/jMIG8onYLlrUZRbvTzckebAyKYHQK3qFvzlKR28dj72tvH
qzL5oYUwNG8hvNlnX5O2KPkJCOR3WeSVz8NCaA14Xsa4U5+9d1Dd5Kvtl9HZNiJxjjH+rlVlhtSI
zerh49MRRJq0hD5wLg/REsYCCaY8amv0zyOF0UfPGPPTZCFJU2+CvFeTC/1XaFc9OLGSn8xUuc9+
mzA85QvWDJnRK39ifTSGt+pnN/sMDc10r5vx92ng0h0Z2URcsNluLW4JutAnLLrOcRH1eNfa1P2q
GWl9KCynOVcxyFqjtEjqsCvvXAMO3vnevHAmHLiq9g8B7epj6oE5G3UGq2CL9nhu4lUb9PmaOz//
lkyth5km/rkKECf7dbAvGcFyifnmzpl2ZyY2CU8jLvhBEAIXTO4MkU376vk17RkjgQY8+tVz5QfH
JB2nVRE2Flph/9CWjAETr/NwHTCqjmzSvvBVben0D49abpNyZRywLDgvvRlH+DuG4dC7nbmLPf6j
RF8D7AA+Cjcma67ChnhiNYkQz8PNDzL5pZUnz09wjavZyYEp2IPig4AQ730Srk6X9Z/3UzurCdqg
8vSx2NvxPiqxU8kjqwOo9US28xxq9rKS03iwrjzHXvW2ohLakBCzAUqhjddx0MiwXXwxnzlWRQIm
yRNDBs3DwzOKrsdYx1qHDd/vXpL4C4I2SAgexu0WMf1JSOpnIydZr3OvWyMIngn6ORn0+U8jKMlD
q2sbx5d+QT6iXY5zvAMGogVGd0IuAwfKrpAB9jBZ6DwCsR5uPWS4HzsMkpWaSXRqISdqLrvSKU4d
rMl8RF6JBY3OfKf/rDSNNxRLcKKazFhkFyfAZIc6cReMpEz3kICIyv6C/Ka6AqWdEUECShrHn+00
t4VnXXtRK/ZCfjz8ywSiuTGF4YNW2tUYMKTN8KzeHNXR+oRgHJmqLDkChu3sb1nHUTVGKrvSS56N
AfSGEN2TnsYoWjIeAA6czwpWF0DHzrhODOjRap3aWuLXB9ZZb2IAsRsQi+tYJnWVJQ4fRuJ1B9dN
vrDYSoNNVTOKq0D85qsl1SK+tD23Y08iY7UltLu4CIdtZQ43dppg8WFo6QXWVsWf+z4EEpWGDqy6
JewSjXDo9qjaM+wXVK+clXqej6M7yAVxfPG8RUJaTzoheYnt7miEKRF4YXaAK1tuI05VtFj0XDK/
cSE5lBzSBH2bs5Bo45LEtB669r63y36vxzRS0z6f9qbwrl1tRhmSZMDH6ULTEEHHtlva8SWxE3LJ
4PFUURBA2FzbknsbS5gsfrcWANBEEXLA6+r4E74r2dur64rzb2rOMqDIPWlT+H0U4kfqIQn0e/LQ
u8a6sYey3reVS7YF2nNzGl8G+RfS5T9SSBKxmmvpQVDiB5Cz62J72HaZuxzK1npZksA9h/m16/fe
nVY1MUiVnPvDtPaPPQ89i3EY1rkI7F3bAOdIU8fepl6SbrAYAgDwwLT0Lkz2EI86Vq15D8om2FqD
0d+QrpEeo2V46ZxeSs+s/Ioo0vphmRuiTmEYnZFLWzuZDYOnM3bWNCG9Hc5s6zQg5D+FE1D/eeLe
YgoZGnNpWAezZu1RE5S3fk+aWkOBOAIqotcI3/T5KbLH8C6rgpRgvLzaQjhfHrSSKiPPg+amp2ab
xWlyMmY6HKmDvjIfDQMOlkw0sYPz3NXezlU0FYWf7Jsq32OVv0olbFVNiglNpCCjYq7Ma1+ewOKU
091lkqHUxN4DlkT3tO9RljzrgY9kEYrjSav6FzfWMANPNBsoiHgyKQRXC0YD0CH4t3fzZN7FlklM
hnAYgvsp9BUGOtuGO3/+1wNu1Bh252Aa7X600I/L5PfLpHLRCCykday0ovoWxkUABwzvRExignr9
o+AfQIQRCsMaIZlKvlATSk79KfFeAlyLR8Ef9NR16W1S5s5OBWCoVaVJFIaaGwDb0lVwXhaJAMoR
B+bYwS1xSuQE6LZGAu5E6h09cao1d9CpMDnbETlifZhSDhYxhgz1O4cdI6FommSDORqqz2jRj6Qw
zldOMZFBVwWYCiDoeR6XURXjoSZqUUfDkqNQYItO+dyVwKNRvhM1KSzN2YRlKYtdYI8WOamjAcd+
CSnIADWOcL26qQb9ScWjxCEvQU183fs1pxJU1DoOZq3Khl5+loLZ7WRmipqzf0eoXDboQNaKFKBv
JONT1ARiF9eVpniObBMmuCTpqUnRFOJE9PKvRbXOzwjAQltrI3OUKD6LdL2YQLlV7HuYhi33uY9w
8YULhm5fPjQzOZXERKOunQJsCf6L6bgMjCSNur4yAh/Ax1TgeaPrRmnU59xu6hL1RAvU3C1j9WIP
C4UaW79HpG1xLwHOZjQwCncz54tI9mC1rkPuQOSPSpFRE5e7dehFZFerd94XGU7zPKBKKX8V6p1k
Lf+hkOG6Tt4MfiUgfdm73juESaIWbGZjPMAdA6ouT1s9/04YQS4eDj28o7xGLuti5VtiXydyIu3p
hNAF11wwAqNbAv2U4sg4ZjBsGSJx0i48/mqmzOT6WCbwehWFfX5EzYolgKoaECiLFI+gxqsLQkia
DqgV8GPvTSsnsCAqd7iYn3KJgZ7lf0WdDtTcp3WR25+Iu2nouPK76DsSJmrUBucUTeI2j1tJLMnK
a3qF4OUMH+No7PuoBgmv9gq9o7vLYMysgECUxG/pU+rfTq656xnmvtODKTZFgFw0yLqFbyMc4UBq
YIFC49yDjqYEHLHeig6uDGq0UPGcgDbukiluvgaFeU5osT4VTjtd+WjnN9lj7ATTQymW4AYkqwTS
DXDYaAhaMb0lm5Y43BBDkD8azbdjU8Mx7zQYzL5rUiAMiNMT5kibBvMEtVjTuTacal9kbnxXjFnh
c/deAC7BuLatCcf2Js+5QfEy3oPh1rcTOdQgvEZwFI7DMMrQw0Pszjtz0cq7oi2pErvWXeg3xKgF
tG5aUm89ii9fjIAEFmD8nK3BhK+dDJ0q1iRsW7NV7Vwzz6498IJ0Z3xiz4soeMqH9Eerh/VZLVGL
5xYQggZKUuJBRODYrxMGTaLCjK+9TUyZZRuoL8wieZ3QQKv1Xj3QRTBj4+haWfvSFu2+qlLnIRir
t3YmuTDILGpKTecezBkBjLk4T7XutK82ff5jnRj5po9K8VoZ5LZPUUlTSG71US9jrsF8WMPWJqMG
Y1FuxBpGC67N3jC3r54bAn8Lgm8NrE7unhZyNKtMegJjSjmQHsfpobvJsDPcqoklkH4i+g2OaZOh
lKgr473TWsQDhfMU9WHPwIAbD+Hk8x3ILOq/wUuDoPTFmkVywJRzppHSb7UqNu8iOTdD1SQLZKoO
rY1PnFZ9dhKZPd/HeautwWHN63mZKwwbQ8dHjQtlylPSMVJij4x6CU/ewhkox/Fy1GPHPIgy/1m0
GLr7sq5fAoDZ6yIRFNvsRduYFqIz37cHQNpzB98sS74N0WOQDYeotvSXyU9OgtjWdUqK/RNK6vxY
TgNaWueRerIOhURzeBEelxEDOkVgiwXZ30TwUJ5DIszycJWnGZfCoBP3bVP0VxNeVCJe4MUJgZRo
a4j+OLZN/dLS4IBwmN/KKNrInqwbSBjQmk3zKSEc8sklDgSAImbajgyUqRe3Je/C9ebi0Fldea3+
6YnrW1dJiRmGVtfMY/jWuNSVD3mZ92fLbM9qCZ8ph9YbOjdes9IsCENWuMS3B23K7Vfs/vt2qYpv
I9nE63BII2xN01sz1aR22DSXweYSUus75r0jJ/Cirp2UOnqh21DxGPWtTWCLqyDNuzu0T+seaQXm
+xZ0dOjOQHWW+jjEdNtCK9uEFWIRYtaLKzPk3jMcSuuLSbFyFU86IdJG/M3Hn6FBR6Cv3b+hu3IB
Kgmwn0FUPQUBZQu38b9GspRAqbK+pkHUA0Uh66TOHJ3Wxzx/93N36y/x8hYEA4qoPC42kW9B5dAr
XHf23D1CE+QM2izJd3z4G7/23J9a2kzZDqJItOf2zD9VdbflRBa/IYCMdoUfF6ex14P7HiPP4kyv
RhBZz42jY76JuBCYsW4+O2Hza1FtpcNJk9ThVrHCnvGIZe+6nmb7i22RQdKEEZIVuUgk5pehxSKX
muM/haMvN0MMOWMI8tsZMcAV3hVucG0qwI5bZLdULYs16ar0SpOZugnlXd39HhS075F4xE82uZB7
uiTzIdJ972ExdNmGqcg3s5bxqdzjJ7X/qYPAgtCXv5Yl6cSIdwoA69wlJQGUqKLFq1HMWfplTNod
2sT02U6mNz2rUmgnmf9uCmI2fLP5OQLpGbMQbM5SHSj+kK4rJIWudjgtVzklUjhs2DAjoI3YvZ8A
3RC6yR3BXgMxRoqYZmwtDC23SW685Um0HO1FdGd78TaGm9YvNWf2IrWfB9cdHwv+86Vld7eJhuVB
m+Fz8iOy+Tb8Cu9jVmx60XcnItGdq3roHqsmf8Iz0W1Jjf6amxUmFziXLtzZ5AEaj7Fp+0E7REs9
vPKYL1kLO6lr+GO0tIrXDYj59dxR35qBrfMftf3XpZr8lS3WGSb7LxYd/gJhf6MbtwQO7vMo1neN
HfYUTDHKUko6UGZK1g75ewfC43V5fa22Wkd4Ykx+4coKc3FLV5gBI771NQHyHdlXpvfYzgBWRFW6
RArAQ7IdUt26rI9wWNDLtHLnnGZ6/BZHhG9BK/0WG1g1hxQighXN2mbmjPxdTD/saaQHO1r1GXds
BWNiMG5E2r9MhImuANo512kvvrat0T7mGNpPoaxvun7rvPtv+G6iPYBe42k0zPwq6ArjgfjzcsXZ
NOfOt7Sel8V7T0FUa3HVrVzo2dslJFuV3NsSHFBKsuxCYc4H1nPEi+Sv0haPR9T5+Z62CBcxPZqv
kcpQV8D8taf7VZ3tHlSfY2tnIJDxln5x/VC3Vrvzu8pc//oGSUjdWJH55Bawc/wgE+8iSXeokbW9
A6T16FfyU9GtRwgq1lHP8voKz4h9NAwBucWZHuJl0m4MAm/VkuMOIQ3WVJxF2SEBWeCo0NzaOF5i
/ciW6kfrGPau4NvfRiKZGEZ47yOS2GWVcSsG/y5ubrqORgZBjM9iQnhh+In9FgzPZZzO1y7wQASV
Qjtbul1czbOQUiL9ShTLX5O22nta/5NOxt2YhggLNdz5Q7JMV/hornOgRc8JZpsrDfkcHuo0uJ2z
PrjlXzkj/jbIekaz9RN7F56Y2F4OtKnSx7w4tq3wT60EyEa69iisiF+hEFRIXXO5qcrsjIuu53qH
kX4Ju3gHX3rZmTE8AjWYFkXfXYW5eRxHETzmhoYAJknu+gLZw+QG4oZTlFf5N/nIsKqW7xD9k3Zu
Qm6wmnGbjs+FPvdnihf+jei8gnHF4Ly0cbwvAsKBptAgKGu0a2ipgpTcksd2ThOcONxzpo+vJFX3
L+YUWZCDyu0UNvWb7Dy+J2BHN3aKuWQWWKqdggYC7wbaZj0OZJsnGPjGuds7dfmdCu8tPCbzHoez
v8soj21qker73neIA4WMvOpccSrtRrzA6TolURGvC/k3GUQJNCJppvtsdr7pdeHKIfx4j8SeFCBu
7Qk9NkhBrMS+GyjwkqvyHFlguHJ0rN9DeUepTQcMRSSBJ/a68u8tq4H4OAzDN58Li9sHRJbHWY48
yEikRZT+fQi001z6Zy1MtxjuEy51IRWlBR8scHo4PCXcPEdYj7ZHl8UFqXtLTiwp5IiwD1Ewhbuc
3gctfPFejDSB+rb4JzUaumqGV1yP0OVPpps8NH6dbHI7rQ6OP5DpC8sE75MD9KcAe9pbeNM0Pa8O
wjcMPvseuRj0o0W6d60D3KBN7VX5q1PqlFio15cdpCKKucE3nYuFHkfFY+2lt60n9I09uMFtYlrd
vvbi4WqukoiwucjdGxX9VLOnl+UOb0XVRDRvZRiSZ+xF0HENS6IvTuSNvOAQ1TdmOqMWZ4kuzXUc
J8AGhvLOTJ0etlpG/8lgKMTb5kVZz1EHWwLS232dZrC8EeBuKWAZD0WT6g/8gVtIgR2dUdtm4Ge3
10oqDpi83WqJyDbuMhicV2JSrmt92HP9QBbVmy2ona69qhOu8lU7HyME+HvuOEKsaWDu9BJKHgDC
9qr1p/aKsfIN6LcjyVnj89Tm5ybrrSP3JuWmtE3KfGlsXXGbxdVNvMUdKZZT7zTk/GrnnCTkGz/L
O65wdnym8gVYI9chFeT53i46cQVC42johXYXRgB9poG/ck417LXN6FGW/Qs5Sgmpdzedb+U3oD8M
MtvjO7WqyAzktIW5Nut8vqnN7ClKdO9pABaLvDR4HZLWvQfcO0z7idLJQ5rA4CV7ytwPU4XV0ZYM
H+oknnHo4oo/TA0E1WrLfaRxq1M4e5N2xVfLpeObVs5Xx+2bh7TmbC9A433TG2NtVVH0mM0eMIQO
G02UfE37Idg1jgvCI+qm1w5dUlrCoSoAKRw1MtwfM4cfLO2Pgx9Ewl1VTkTpr7Aa1C7lI58GRakW
SjlKmFU0f+uwvBe69XWKDIADUxgexiWYTqAirkkKLW6r1vegr1Xte4eseNAzoq4zz7zq4wm34sAn
kc799IrxZCG4NEppMHnTK/csCCnD9qG3JY0iyu4ZQ5SbkVzwLQFc7cGhgCFrB9FZTZKJQCGnNMDv
RN26tTvvSU0ySrszbuoROs7rWCCGatIoBYof420hDVwfNf0Uxn1+FiGXY7tEAQNqIDuAGtBPWTia
GzLb6q9Uqu46K/yiOdqBsfjArRWngrSXAaKgR27Kr+bM6S7towQ5FVmJgnYOgpRcQ7Y14LKVAe8a
bZ+nbqFREzASGBoQJrpt3IQ4banY24zVwaJpQUYCNdXaNEK6DVPkZ5Bp8ynpMSL6dVtfmVrGQCXS
0ZCPkFw7RHtlZxjnWTDMrHKv4d5ES/eIbB1+k4zbpjG/7127O6dDcB25wAjMvkJkVtBwBgBD3Q1t
dlc3xUmn8B0I/mjZYJ1skozOnk+PiiJm8OATaB7k0VdhecFLD0rslHM7gka0Cl+WySl3LwzyS9wt
eXmLwGQ7eOZ4He8NbPS3Udxkz06cbAZDH8+NKbuBhTBu28j2jo1ffjHa2LhFx3JFfmZztHq3fPZK
0p2nJqUh05BwN081xYo0+Tbhz0z3o2+G4I3n8cmEp2u22Q9aWN1ZcyJxzwi4oL8XhCQzapQXiqrC
7JM2Z2+k8aqL0UKb1dOC0DtvXQovOWQVfnxOHvmhIz6IGwwmrsgojoFXwxmE5T5r0wP3QKiiAY6u
isqhPTzqzlPcdcC87OI9MIGtNCaClDZ6rEHOrkFwVW9lHdHA8ZyfFm12twxqbkQd7uKdYA+vLD0V
TmWcKVOBHqfVckaOR250q113ZbMtKUu9eQPCWoAb5E5F4WtHTfhAB49yH8N3as53SYuNqbGKp7Az
+3tL81dOUdKl5z600Fv9vdd89HYaPePe0BG30TU9Or5HyagprBeIkQn8CI3yf+aYL6aLXGDCavw4
FkRdVL74Qfzcs1cj0xn6ZGH4CsGMpra9o64HryaETD/4j4VXn+Os2FK0ck4T0aXpTFhk4nCmW1H0
4O5Nj8DyU9W5nQY9YkwgXl1R2TA+WRXHwie8c6gPTg0IFFTcQw7qe8tlFd5FPVLVRGZ5PZvOd5uS
1rrqtdcCIC/hFM14hyF2ujOcOtoFWADp3PSIiOgmp46P7h/i7AsjvhusSsSGJD02u0D3Vh3CywPd
d4vKR+Rep2Zz6yGB6HwzOo/YtR466hk4GqGZ44tdhAPfnCzAnaVZ3tkFvIfAuX4gSSLeEV+4MTUb
ok2Q0xSZKU6WFFUPvhEHe7yN5gYT9LO55Pz5luKuwZmytaEGIXgxnl0waocoyrhhMCq0DMSC0xVD
jNgm4RawVnSG/vhrIvPxTlm5FAXnqfq9KDT3Sk00AaAzwRdIySUArN4RUGFUzSNif+Pe6+Fl6gnZ
YnWUuwXsl6RBAAHJB3a0DWiG3kHb3adyAgqi0WwUSF7jbjq6qhvDuIpHPXszSqSNZF4D85XB6h13
K5S6rRQVpwb7w4XJaBUpQFmbQA94nURcAhK6TVorX+P26w6DRtlwHrVxL+B2bVsqqRh4Sv9UyowT
g6iH3vX8K0ra/lUgs3lFujRbza1k3IyoriUK81GkT7Y870ZG4u+HYmyfkIYwkBedudY68YMw6vDW
JmFvU49TfXJyxBquL4oDKnWZS4gKpnwXIVGjhLRKMejc344Jf8xQf7aGvjuDAyV8oTG1o2ZED+TQ
eDdT1btPc8f/PcEo9jGuHggCXdORpkaNBq5rvwbNsLxNLmNQB1zaTi0iELl2qwWNOCWClV6V8cmc
DPu2tuYGeelCjoNTf7FEZ92N449xJK5rAWgICQY1UE8J9sxYcpcZwBG558wZnQZkPKAucchge03t
adhlo64fzaS/449GJ9/UB/zz6EXdNvRIhOanGldwtPFEnMahEdsQgg4M99C+mtRkuqHq05w6WqvV
KkbOc0Bve3IzU78pxqTbtGP5Uphjs0ZobL25zXIoFsu9b1yMA1VFZK3lQvKL9NXUp9PD6DXX3B0E
hzHRkdtWWfpMO5CcGykn96325LTcW/ukmj1AUUapTU0vs8hqpBzVpuHKC1O0kFbd78uZzCTIQT9I
bGPIk4ibPB3tFb+L4WhQUDl5/bCySJJ6QDedrsGp2we1iNhr2HhYc++IE7meoHhfVwMZKtAF3CvA
cWfUzNWWSqm7Jm5PP1f6oJ9zOG2rIuWSaFiReJz6t0KD1216QjxW3CJrkflGNoT+nLh8FJFW/ppT
67TBb6EUWHuv05BPYrp6tPLgTBlleFtmSlwEmCBsMtp1ObWBu4rIbdwZaJAwo0Ku86L5K4XRR2ts
p8ekEVDL8gwDgItguR+L9tYhABSkAqTTRQzOs+0j1gTb333hLdEYS9Lqve/8Z2D79wl/9X3sLNQX
9e4OiBWwPB8LFHG+YJKcePK/SZesmXootOMoP+Y6mie9RLxDNS58sgXaaTN2T16cTzeWjtksToR0
DlT5EZNtezJ1IzxlO0Cq43WaDyWIxD5875wUbXztfhlSx4M/7/4AuxRtDUgVZwDw9rYhfeaBEnK9
1pcye0O4+BrRnLwqFw4xMho/uh3yhCrQonvOn8jtoUQjQCWlGKMsoFVQEo9qAv8K+80SeCdzLJrN
4gHuHmsvuVaTpKfB0cTWu6rgxugsDRj8m7oHycwpEhL6XcfZ6wA0j/wQ6q/00wd/GxI4yI9D21Z0
2pBXG7ggkyZFzW4Ue5RYzaoJC5q6A8jPBuEOAzybwnbndXs91ag/2Zqzd+l9HRzKvuuspY3XxAFD
IDqTB/8bHrTgvqPARVqSDwGw8sSWU5q1rhwKysA4HFkebkASrpQz7n99n/73JeZMqBi071U9UyaM
u0+L//6Ed74q/o98zO99/uMj/v2cfG8rUf2z+//utf9Z3bwXP8Xnnf7DkXn2X69OYg7+w8KWW7du
vu9/tvPDT9Hn3V/xbXLP/+7Gf/mpjvJfEBdMy5CBb79dmvIZfj1SvoV/+9ebn+O/nH9Oyffqz/y6
Xw/7i7mgW//QdYqXFtmErmvrGJL/Yi7owT90yvB2QPsZvJnLppJgr/jf/tXy5IN0G58y98G+L23F
ogIryibjHxa+cJoE2InBlNv+/yTBjq7QJz9vgFjdoAdgO47h0tj6FGHXgL2lvFuSDUSAY9S4IaDy
ul/2WT5dp75LQ1klusVmQBwlFSQcbEgvIeqiXUmIHm+IIbAL1AqWc11x+jmJGFGKmkBw5+YKbOJW
K+avhYFcwaqJhgrKRhBGLGdLPxgoJsvZPizbj+1qEXEM8J4sYBSqMlVl5mptNXc0aEYcVn9RTQza
O7+YJ3Xglcek+OFXRMYGUnOhJuSv/LnY0w3dzgZZG6EUoC1SAVOORnGqlPhFzXaLXcPW8eZNJ3vO
aBuZyMbzZVHNSboJPf+FW1SEH5GcWDIC+TJxpGKtt50rxXxRUcFqksjG8cgwcLcQp6JW1aEzrecI
wn+jMlwHFRjsqob1UFUPuSHaHbQFAlvtAenZx6zXE4OXTQ8OYzo+UzE3p8auf03UYpoQjWcQOdxi
6hyvoqTk4i08+gcON1MwR1FXxyH3+yEd83r40RXzndZbIzUVcuVEUJy7uL9tUz3azWLYA4oiAEUO
HmHfd9wZM4iN070RtvrB8IunPjbiVR23N+REOHvsbVtSJyCCrl1ZieHE3V4B/qPYUkQVo0vjPcyy
rWcBkGtHenwWsSUrLaO/WI1Lnljoz3ICwyOpnlHfDe6y53zpGtKFSqBQ6vuLliXZZcL22+7OrkaX
NkSHW2rsuR2A90EpT3d/dlUpQA4k/QkhBLcncg5N1a+5yzqL+qbMh/pri9rnsnh5nFqnByGCAChj
23bucQT+fth/cZjPm9VhIzOG96VmP7ZnOOcRbFye01Ev7rJ8eb7/+bq2JmmagQA6P/lZqEnR6r/m
Pq0biKzda04Aq2r36ak+PoJPH9OnxalMx5XeC7B28rni0UCOJsJTLv8uECx+Tcrfi5mIMTxdltU+
bYkue60eo7Z87KQ2qWUbHtvceYgIzQ7Tz98c9tO6y9PX2HQwpf3NQy77XF4NKKZupXFHjECN1642
/N1+l+NpEWHjbRZcX1ZdHnpZd3lvl3WZMG9bFx3Ex9s1Xe8ZDlC0i2WitFYxqUXF8L2X0RytqWFs
+jxr+miKNFD5aU/mm+k2AkCxERlrlzubtTrG5WifFtWxMi+TcUbyyQL+bKiM5JPDXLRhbqJTlk/9
d49T6z4erPZRL+TjCJfly6M/rauKySRIUkesNRILWYdf7S1BxohKpQo3CRiWfywnOdkca7Xpj1ln
JvAsz+nzrz5vqnvk2cm+kyd1muGcLOaSqLIkgU2u9JBKZ/Shh/xjp0jt+kk6eVmkPIY0L3NuUHo2
pEcy8WW2tpogxeYMbWjIgZdZIL5gg9pPzTlCpntfltWDL4uXw4wJQy21GANUWgUlBlMCPodTUTYE
28s5NXGqYFg3cGlod/7e0Ak88hmRnb3Mi+cM/efk79Z1GeddetS9vA5O8reu5kz5P1VzmYqWV1si
Az+bPRjc7GZkoyWu3eMD8RmWl8nN550/HqfWauqvDhNyl5p5fFBiPzXpB+jlOFKHNSHuzcmVFzc1
SaSKTc2pDQaJotQlqle9nYaj0kmqienpIwGnKR5N4uy+TPKjoolPVriwNPprNLwmX1BpNZDHeSMn
J6fn9HcRBqo5tS6uaCiVCCztxFxOkxdik5GT0uH9loP4kEJmwv2leyTzbDUg8SasgFzWUU6oB+Pc
7l3kvMUIsHQw211kLw9tWNmrOa00BDH8YNT3O8svmagTfjBqZa9+O468CAKDzSn/r0OUIpy9XQzr
yKnJ/ZQfkfpgQts/4OPz9uGi26egDzDgyLnYaX/NAU9k+Npj5yyKkhqEkhyai40igjvA6qRPaLbx
tODAsDHU+nMjDib0Omeyl/GRD6o6OcgcV23teWvHaVEgBW1KebWg15zFOoZ6WREWsq2XI8TeJrjJ
1pPvwV4tcatN2rht5V2dre7eMnk3p5a7y0q1rLaoSanYdjVBYDQjQNp+LF+2/7GTOohaznPN3Zkm
0gT1PAt3hmQ9QruHE/PoGyO5nYj8F8bPnE4sbmw+JlNCWmQ9WgejoBsYOUdTblcTUvB+zQmF6lPL
6pGXfTpNlxA/dczfu1/2ad3GRgymk9kmZftqsoCS4cIvl/mVkWhfy9vdv92O6lFfVfiHNp/2UXv/
N9apXT6eRT0kTMYfURC128vTqbnLWx2mkYQBeg8Qovkg1Kd1ebufFtUbzWjrL/edvCpcJrTYOXP/
XhfJKwgwDHL4unBntaj5Q3VpYZDJ1eyyo5rD6MR17fKYy+aPwxKmSCvq98HVSk/IT/XT06p9/tN1
wG+rtZVbO1eP6CVLH4CaYBvmUJ9n1XKpGb92+rxZOA5f5X++/Y+Dft71j+WP2T+OPZkT/zqtdz8O
/f9sV7suCZU1Yfz44zn+fvbvn+nyorPZeEJLQxia/DD+OMZllz8OoXb6vKxW/vHwj+1/HMqiRyoY
gmHTMf+Y5L8Xiyrd2o1GWqlcdVl/eQDkvXBbL/nXy6rQ7ogLBThAvI+cVVt6yuUfc9XMuJAM5Jlb
1ZOaTDNa60VOstRG+a1m1Uq1Oe9wa8MjZvfLyhipBzmxaMfTy2aEAgyW1Z5/HM4sEXCbY13raI+Z
Vds/nkktp+3yhAo434meIPTt5eFq7o9jXp5dHV1t5ut+wFIABqKYtO3Qmi/qv3L5R6hFG4hJefj4
X6DxAGR+2Usv0KJj0CPVVF7sR+WpitWgeJSD5MsEamC8DgDdYLVrbC5F0tWUVojz1UQbMIdQuJX+
pYVm+1rN/l/2zqO7beTd019lzuxxD3JYzIaZIqlAWZasDU7LdiPnjE8/TxX9NyV13+65+9mUKwEy
JaJQ9Ybn5/2sO3JZRqI7eamJZ8YU27NRbOeuzYyc0PjGct18O4nY8MYNX9nsYEGYSBVwm+7n1Jk/
yJhdpkW1HRP8PJb2CPGxvim6/sUJF9khaiZt02rma0hE1lqerRNuU3gERBk4l8Snk8f3ayFP+HME
k84MMCcoHexDtdMRiCf+pg3JpLANXuZo06NmG5MoiarlYNpPKZ/FssZDY7YbVWXrxXcHq2y6du1u
OZNVENfJ3fXsKk0R8hSbjdawrmzUkbyBmPn/b7B7Z7D7XnR5K8x/QVTkHyxvJtDB/95c95RH7c8f
/+ux/aP92fzlul/2Otv+L8xqBhxU09P5csMgvZjrNEf/L3wK8FEdS4d+YGNI+2WtczDJWdjqbEN3
NZ0rfpnqNPe/PEO3NHBiuoO1Tnf+J6Y68v4/mOrw93N3MnWxSsIog9YsEHHvEHCphi6ENiTWz8oo
TjJqZqxSKP7h7EHDgp0+gCNYZXPtbeWoKiSn5aguQv/kaJqCyv5vr71O/rtrNe+PKCjCVQC74CAL
N01R0Lu2MYZXB0cUn/oQGoQUdelUmqOdtyNOvrk+Xou09N43IzNTDvgcvcozsPOn2dGwPc6qollN
COxwJHS2HGXNZ91pfyQ58sfBOAP9CNeFU8fotw7Tq1VWuFFFjEwwbiwvbtmXq85sooM7+wT2Vf5B
1uzS8w+5H9j14tpOfNLLegSKE7wJa9PxUUWsjThYuRByoNloBElgn9UOsh3a3R1RDOpbmUTxborN
/BjPYXFMRRH6vLNTFdbRpwHZlIUdQTdMSvQY2AhSLXdeMBD9Im5E4pRCdguJokEw9Ru0Sl34Y3UP
stB3b0NRm4koIHAf9nWJ3lVjNF9h8iv3LeQsQjdxzI1oeSBxS+ErCYWDpijhdmiutkPQQZrKwCWU
RJ5tjba91QjIug1KxXzUioic0J5waklFBUo1nEi4fqoy8GCoiVg9si1xc0PupmNbzblT0/bM5wBU
EUEvk32yEM+KcDUFe9m0oVKd/+kieaPU6ncGcl/7YTSIhraibjrIpK9rIftK3RnfDcg+Nt9Pv/7m
rnE7xT3HoiG9qyFYPgLus8h5tQEjmnb4OPLOWPQDXq5YH5COSFpcKpoO5NoZenzwFbzLEV2c3J2L
sz4So2EpSficIKe5GHinHcqc3JWC5APkL5v4q6ylv2sNaLdL37XmGLq+i9PQXmtpHS019La2BLAh
YSzbAwiwbZB5wa7XJiKe5pAsgGaA5DGimzTXPQ7/UXXPYLNqZECz+Afw/3Vbhdlr66NOgTspOlkt
oRVIsJorv538DSwG1CRKP9AIGSKCmS99sSkJ0b0NJwgGqlMXt5MoKocd/+jVJSprDNQEsWo8N4wo
YUtOc1V+d7qRsNGUvPhs4ETtVcqNaOZ5T/ZU4czKjdEVrzyefKDfzRpy+gP5F5oxZ4fZauGJm4mp
HeIcSO6qJdOZTHYSzGTnZTxutDe7ROjLyaxoXYQKxAiiANytpXxX2mw84SgwbjNCz9zYSeev5A/h
Jq+iwM1R/EL0h5iOiRSVZLr3yAC4FLm54orofQ8UrkVRwUrwTaaO6bgcTX3akuoVPRSEXyx0cna/
R0OwG2MCzSxEdp282iZiHZEFq55/sMQ6IpuZXEyubf6Ad/4MaUHIkByRX8lOYW06K143MwpW6tFu
dPtHCMbJnK3oOXO9Ya1afnws5jo7RWClLlP7fIZXmBXP716F9xeA6//KuwzAUt42/+d/a5qgW17B
rqbtQaiGemmbnm3zwlI/A3y1LOpQnXR/JnaU7iNPGPx0kYuoiINaS+ag0DOn+rn9eeq79l+qn69t
pjkh5mI01+Q5qE9dFZwB3I13WRTFTwU8vKzJIPKh0IWClnErC80G3eMrWXLM4U/JrkzmCciqK64Y
ocis5bzrZb+vuPZbOvrEC3nFv/+MKq9PVT7kj5NbQ2LrUTGL9Lo++jZhJpbdln8gx4ZioRF8zTwF
FQ/XzzZB7ZZ/9Ic2CpI/moxEFpT13B1g6eYrLrR9RtT7MLePYzDnqA631jkLu1MwOd3LxOFxN+NR
XGtO273kPVE1Wd2Ed5nVBLs6wAkHPzgjxGcKX3u/mZaZqo7HPid0IEvgZIn+xh1hyGWzvweYnj/P
Yssu+jsvdqBgxvrWz5LwVWvvBsJpXqDWKbu+QxlDdge9uW/jMnoKSE0+tCjdrlBgjl4NPV79y7fP
xbH68dsHOJgVzzRcgx0OX8WPe5s5NtzGVuFUxlqCUgcYy/tYTeZXhHlsdGd19gylb5y72eVVXhDt
kHr2Ugna5jg3k3EOA+V54oElngx5z4kc/WNtqMkxK+tfNdmnuNk9Ho9g96lfzh07G5V4Oe86jLvp
nmQGfuN/czvZpzbxFoAhOYvkiYxdNxzVliyNpCZqKCvm4KW14ztHPNzoS9+z51ef5VQ9JPxBTuW8
9G5q4aTOD3IRBUVXe7YR9F1rpFgh5tEG5J8opoL42D2uvD2P5GYAxQNFlJqamgnR/V34q/Zx9PM8
ZYw2HJ+44uM8YvU0TB6ItLq5px6VaX5feKW2jw27RqD7Q/91buKX6lE20cw5tmPm7zA4T0JL6q+3
k31IYN3pQzru5KXyxrL/82WZp545/Q8rlJs3/pxOX3h5ErUDePrFnqBbRq07vJGRfpqTgFSsOGkB
eaBuS/ZLuWgtrz5rUSZSu/InLR7jO5n89bs1i8wwwuie9D6L72QmmBiTLZ031dPvmf9P14H9fHeX
688L+Amy9fEnyJYY+/jT5UwrT519UgICi7UoPLmoJS9HSy9WmWMGJ9kna9cCWCwDQWoubSxil3l/
NzkUcdb//CRbHwHrJmcnQxyTdN1SdQ9RiE8PctlNhcO31/0BmESzgGFoRLPK8wfCKWgUKV9kI0l2
g1UqX0o0HR/h7vSZc/DRIz/Zds1+4ncTzVH2E/HgX0Y94mIfPMSHVFYqa670I+SwYNeUKqBYUTNE
n6zJvutoUfqI5vyeJ2sDMnpaPhP343jsXk0d7byqJmt2Dn4VcqDovJHjxH/65BT8zuxrxEBJsi6m
cHEdQWW/biNny4leMnmLf/4dOx+1D+Tv2IAnD8YNTrU4WH5cLMcwUvSwNpQfUaw+tnPtPrhOHJ+a
BJVguWqy7freEUr0wPYyIo3hP/0u/c3v/n6OhmVR6ZPYpn0fnch7N1/2k1byPfX/iGrv7LXpTJq9
m2lH//ejfKmJPnUmFiTG57PwwkZlolgg5LAs5BMta3IiOxDIpOTFCSkh1oXLzV0Nfw+pfOpKKTh4
VGlCFEbv5aink8ybFYYKjcyIVrIJUzDFwoxighgEUms9Gj6kgmjMikNkvc4oLbn+ZB3Sqm3uBuxu
yzZKsu8Vf6LYt8fXjKPI+jrDtn741k3Tu/beEQparWbzxbu2S+Nfdlz2X/+KDodD09VJ0Hd1zvQf
/4oBlA5FHUPjh5Uj4YqtWjtKorws7CbityirKEKyOyyDtdFGyPGIebKrynm80qg31nNkmXBUEvM2
IbAmNsLmZGInuyXv/Fd/RJjP2ps0c/lpQF414q5rayTe2g6x730xRwKej6DoKtKzl2qMtL1VWM1d
I1KaDVET/YVpT7vLXKyYpLh2CQIPvf4064V37zjRoR5K48lAkfhejMHzezfWiJZpDl+KIp2g9ijV
vhkQh5e1eJh+1dLftevotRYMDvokelNv//kJc/+yilm6bbqWhbKbzVIm4sDem1paO1LjKcn97yJd
RNMcG5fpXHFmUTm4kCGWHWQTGQ/wj3U8r4qZrfFCDn+aGLshXrLLdDlpFPeQM6/T5S1lU97SLa07
eHbZJorb6TYyISEv8LN3t+VB9syDMd0mstspY38TDCo5UjyC+uI6jh0L+KyDnOWsRdPtZfjXXTTO
1Yu6RvmiCNZl7cL27pWuPmqkHBMnL6qyQHrbP2TBWjZU/KHHd5Ov0yYxEqqudwCjFZUlt5Ndlypi
XCysjuFv/CYtSNnMp03JLmYBQqE4yT5ZWJy1CKIWc9wBAVwVPoAdtuGvvuvEEJmxyx1kn1da3sWE
+iHk8cNxyPjLN8BwHdcmcM9VPeyBn+PiQif0YRao9Y+kzefGXDsl8RvhRKqXW92jxdnvZevS5QDJ
XBAEPa3ALHrL9NIWs+U4nNbpZnDq/ZS75JRmodXjdije3UYOyLmRjbJEWwjlsrIGWl3MyjfEi85F
CVR+gYWMABf+DVD80/PqdfDLAHRxrj6qpMiS/qD4aJuqMfHcebV37dBA4TPR19oQ149IAMbogIbB
q7hjmDjAt+qj6QfJ2TXCemsqpUG+VJV9N1V1W6Fj/BL1mU86Hkl9Wmr793JGWtsDodQxiZhy0RLr
02h26hHHAovWUE3lwjKCdCOT9OTIdWKhdyIVuM+XqDw1D95YXAJzzcoLH/UBo3vkuWjVi2Dd3zNg
GicrbfTPlTAgWHOYw8H3oxVSefWD7ItSJ9tUHpt/R5ocgt/tnKP6g5wo+xQvJt1Ai5sHOXC9VyYt
F8SULbRGaW/MKiRfxs1vu2DEICJqDtmDtyUyHAeNXKJP/XKGHBRXyqnXiyxxZS2u/H1bOUP2y2lo
kl5uK7s+Xf7xto1X/MumTTM/Hf4dQkVUk+MX53++oLA0P653gTfHlle2ylvSJGu4/xyLldqtVlrR
jbC7ebNc3yUu2gq3LplqvFwiEpMMfMNUgV5Wq2Sef82XffLKmazo2/47XyRx1+u9Pt7/8kOj2PnT
YclLxqx5yETRO+dQNav7y85PbP84gl97AjdL7sv4aAIvHFmFHhLI8o+eAjSoMQtzG/ie9ZjPdnwg
H7Iih5TRURutR3GBSSzA5QIsrlxAvmzaNPlW7lDJoEO/BErBTjaDrOrAamrFTubRE532a1Ra3q+j
0rYuR1Ux+dO1GqrFT0U2ZPu5HP/0Jz27hzuQXwol6H/MZaLtZZccJCmw38d6/WemNfk9+NZ5NXq6
wSfJirwDigY8Tuxq4r5JlpM+WXfVpHYHqGDl2mp88uxA0dV+aLzMMwIIQVVs/bELV6wt4WNfGeEj
KMs12WLKnewagbqwySrD1WDFLHHdoK+9toN2pET90tIKjwhzz71zRK20gmCBNSXdXwfGxDNPaFAs
5bRrv7xJ1+bEJInr5QC2wnlBggCbDfJI5kNfwyO0EvbkcVncq4r9vZ2c8WXqC2gpmtA9KMvpxe+K
O7tzh3MShv/2HFjivc7+IihyoZYngrA1F9eOrWqGZVs8DR+fA4cAlqrP+/KVVLV+mU2NDXcRjPTC
iDTKS932LevQO8KPG9rm0pJDlwly6FLUVrmNB6IGMNpUpBnl6eUYVIqm24bpWn5ViIBAvElp0rX8
Itk9fk05GvdZ8eBxwJB216uBFlzGU+100f7afzXhDv8ZlPOlLfc6zVOHp3huzgUyvQTiRk8JuapO
n80vqMpl+5DwHVbmenrx4NsvPPamt4k3XKYps9OfcC3rS7lhx7KtbnxLiy7netkni4th4OMp4TpZ
Hh+uR4NPzeudXXHnTzclyeLYGuCvYPfcSntKFg0PmpIMzwjpoRoEyuaIAKZ3VIIpRE4ozl4ao76N
Go6XeNTZ2OZBG5x9Y4CXWLbVnUk67uOgqze6+NBGY2W7Zqo5rYqmnKbjgjmWWg9GzJ8qtuNjdg8a
Ibtnb5jfB1P21JejSoxVQXq7YZfjzsh4NuUUWbRicmgXT91QqDfX/utceU/QhdxAsYrL/WKkWJcE
qtVLHq7kzA4aSn9jkS7vWfFZFqCoXufMnA6y5Q+ae+8nL7IhrwkdX98bLUyxa9+n+4w5Ql3/vG+2
hLfz0wNEdgJvE5wjhtg8f7IiJ2PSZAjQlq9tqGc37J7DS+ohDpZsmZQecOfGyhtQBuQj/t2wHGhL
61tD1teBpID+sfXuOoCFZ9lIIGSsdN8lrF6MkYOjnVR/PBcWMLplkqg/q8IJjn3tWrtJs6KlP+Jr
R40COXKjKovVAF1jV8Xdc5RnI6AHFFOIAfPuLHPQUAOejWc3N+Mb2WeLZQ6VLM63frWVrXky0V7z
yflbDYiGnaeiaMwFmWjmgxvOa/mfynRWTBXq2XqO1f7RL7rwAQPc0i6C4VHOgJaP+QApjr1sgtZ2
bwbxgpJNzRDqvEk0bFNzBj9kknxluNOtTZTy7Vy1nAa0ECGbAB3IZeh2ub2SQ0DvX73SNXfk/xIs
FQThDqpjj/DNqJ1DB+ncmZfSOUigB5HRqp1j0Vf4rn5SqlGDEJBo3o1uRpgA0/DeCnWOe6JAbLi5
k/3YGe5la45U8HWxd3DtxLmfSQKXS0dTBPOmJxV9q9VDcOja2N6Huf/QpmNzkq62Vs+RDPAEXtbo
wkdZkE3ykCROc5Kt6wzpqpNX/b6HnBEFqEwbPPGL67ooFztda8JT6//41C2bTq+HJ16xsnFdMuX6
KMf87sd1sZS1yjz1jVvbt+L5Lt0YhB6WohuPzp0dWwMyZAVGfjcd2aeQmD6qVvy1A526yNqq+KPK
2nty9P0/7fatzycb661WrsHV6D+aVnvNoYd9CxI7WObs029KnZ2pLtItgcE7p9iBzAyPt9jnWvLg
ov0xr0LRJwdy99EOs+iuVxVwgfYYICDU68H2uqUY83RDDPCJb8ED+H7z++8KzKhLDwyD61CrOXdK
2CcHW03dE7BRaDlDzZaosxQkcESnp+F5XlVocWzywYkAj1vWTamO0SLsWji4jWkFK0VNvI308LL6
1A/xdJcq7rbC+Xa8rn8Ov41NNLMmXJa+vjm3oausHQ338BAl6Rfmv2i+2b11CHsveo0zimV6EFDV
0lhXNUcfKBwLOaMgPHbV1nVyyjqEuWzfZCGoHH2vuAUvXdeDLJXlSDWJQjavRV2pAFLTcH/t6uxk
2Brkyc1ftbpBo8zB+W+i/KdjRbkfsQ7du0psA3iYnS2iNSA4CcfsN2Flq0s5bIqJMBYh/6sBhhnk
DN0IZQWjN7xtnNbzDTlJePUTsBWdRsJ4b5rmsrF857lyrO/jbOU/y8RYOB7ux8UcTChN1eNbomAD
1rvGX01s5iFLF/VjQSKTp+v2Q9q41WMRd9EaVY1kIweNqHXufMXbyEHZFWigwlo2UmjHcLmipsPB
CiyM5IMQv5qH9CmNjfQEoz9flXBrmg3JAhmhvRgtwhQTCMluWDpkVXbKIhHDlxopx8WizDGRXOfI
JsutvXXNUQGIQZbwYjRr2MZR/DIWo3fnV5l314tapUeIvCflhCwXzSEpxp1fB8pCy9AXTHxwNJ07
Ti86FA5vdJ7LXofvO5YNmgykTIIWmr/OuQpN0NLjsywC5anzoRwobJbPqL6MB22qX6/jRg0paihH
fSX7dLX5wy3GmI2CM0zjFrkv7BlBSY4qIheerZNIPqjOraZNYCqFX/hvZpSBqm1Qt3oxzAlVdfSI
jRDanGzFVvCuJcbYaWAqEzMLTVlfW2IMIkbyM+P9dkiLLr7v8PVdnrcq5bAyOkTDyedNBkzkTX/w
TRyNfpkhLqopXy23Wdb1TJ6W0vRnVcv3UI+Vr0BKxmNlpNpiELPicgBAV4XlWo7CpGtWYVMSFVFi
wJa31os0vddayH0izkMW/dAX29qPf/0P4sDItm2QQJwjAPs4zvq5yxwgFqhlwFe3sVBog9ucZcEx
H8WFwlq3PkQ1aQyuG+xYYdRy6BBm4UtnOsEQ7XUsAH4Q8wqzlWQd6Ul+XwqekAcr6C4O97Ln2n2d
GmpWdi8H0kwbxVSIyyAVSmK6dqj26WtssA0CCHb6s8EpJuCPTgbigySy9slKUQElqX4mDRyKARHs
IwQDsmwQhsFwbqTRjQd86EkNnPqmD9x3/eZoxIixFm8AdY0zL5+lmhreF22svC+F68PaH8qzbMW+
86L1vn+SLR0FZ6gfFYHRYmoftN4Kc1m6lc3IsNttHDn6St7NhpBx4+gK+D7Xbza9RqSsrnuYOPza
OqomJ8La0ezFACzsjWfvodeS4AmWobsrofFs1KioTpM4mRdtvm1qJfrhpIaAk6fdI+AIZduh/bnD
st+f09ntFnJKnPQrfGvqazoo/EX6EKebnvX/YoWVgt/Fh9OY4aiOo7kGTFTL0D6dxgz80YHmlekr
GKCF3VfdvWYozRkQVELOU0JG9Vi3Z9lXOo3Gop92W9mUA7PhfL5qVLQdQhut8ghCjiSCpTt6qJpC
pfhdwSSYPRhqoK/7XsGS5RjQm2ThZ1aFxqP6x6wozSEPHFCpuqM3B1UUcopsmoA7fo1cL353jbzP
ONXf/nnzrUmb5Iffl8N7iKhF4jeI5/jL76up1SYcMmP4pvd5tskCLV5I0ohkOMhaGRJGv4jU9lxH
TryXfeQ/OacLHc/tvAaunYEEgujskJQ+ZbrhHJMeiQu/CDiM2trdp1pPVsalb/xd+5/PG8iHaa0A
sRIRrGgRyLAITew28lgsm4EZJwdpUJHNxBzjd005ep18vbYtgN99mnxtBg0KewCW/KU6as7RLYri
zp2SHXjs8FEWQVnBgvYMY2sJG2U6e/md7RhLU1ertzqZFLTs8hYESq/vwJlmu9A1E84FhgHIqrd/
wNJs+Gv/sFGIFBKM8U2psSTbZVOSCpPmL4i7KGslHLWtbOaj80UpnPwh1+cK45dxS5Z49hKlRbML
lY4QKdmM53lhD/50GuJ++mrkP+Nszl+GNM8PBnrkfKG5NRFSkLLBN9zI0clESzbM66coUkeOE/wP
5M3ULAo28n9waZpiherzh45U7XPTW7dZECKSbcXRvsOtu6oBNx+ytIQbBHZr4SZV9MbD8S1yC+PR
UGNjb0daCFE4rl9d500hJ/Pt04V+p/2LQ006Za5ff8t0Pcw2aCMbBu5DlfZH480wzWNUz1aym0hG
5pVkaGglzOEW9F3CJhqs6sD+BtVpXthDl9z3qVl/vc7wFSBVYwcJeAj88mYicQhv4pgWCEfPb2lX
BEdw0uGjpWakaYlR2ZRF0A5vE7vwY8hG8fF6fT6IhJJE097U4fDPj7tUVP/4cU0VJ4Vuu6buOM7n
o3bm69kEsi7YXbx2RkmcDMF36y7VvJNU/BSnNumYlu5o2d9P+SKXHmu0HaaboOsn9DydFgipbmwn
XDrh2gjgXb1rX8cl/NStl//ySWxhXr5+FEKnwcjqDq42S1d105XOmHeRzTPUnErx0Lm3RzaRX03N
NTdNGJPzGkDJ7jv/oAi6RthXD2EQmFvZkv1t1jnE44tR2SZ8011W+B13w2Bm+8mOOZyHJvBdR+80
4DBzszcEULSq7PK+IEw/qNPpLLvyAhhOr0AUlU05YOreo113xBmIixyiQY8IFj3JliwEEpNoYsxh
PTEmqKESKOuQX78tOp+vU4zfmNNBuEQ1PD1aWL+fxwgzuJtNT7hug30VO7CT+t5qhftlXuqm467k
6ntZq+UaHLXF1jTrQwDQBzBXkG1jD9VyMy1/FWViCmlVK303EIop8gpHXCEn56X9phm+TcBmSUB2
H3TwC72kOrS/a7UckW1Dn10XgRrn+1h6RBiJicqo3raqff/JgHPlS0mjTjQtEEQzj7JbAqiutp5W
D6pDI1hgoQvNiJBD5Ss5Eq8mL+072erau9Qs3KdM97MH1QnvTDFHh/V3UFUzAu2NuAtRsdHWjiHO
D7jqz0R85mdesvFDwx8kTFTrEbFz67EKhwKZ8rg6yL4M+aQCxMHWB3SFcI3SCWBrf/BS3S1BWP+n
LWvXOYjYsq0WBef12xBxI70n3fVy+g6xOqEHUT5Ju7201MuaGXZIShQeoU1TySk9QBHkOs8qCDlu
FNLqNcFz0iLLWkLP0kEr05SF2gbWXW6WDyK84WaqrUggxxL/VIO//TQtrgDVXMKx1Rk0U9LU6LaL
AmIQbMrpXjYw43b+yjXDr0Wnz/t8HjJzIUecSFD+TE1ZyabHl+ngtuhF4wo/j42DBvOQ3ssWCKzs
KDRLZEsWGVipzUxAL/tC5svCLEMOYaW7zJI+POX19KPxe+MpsUtXthAUMZ5iZX7XCv/TajJdf0oS
/92YhKBhM4cLXtrzjRXG6o2stcM4X2qyj8B/Y0HmLxFhIqHWEYnWRqH56tp2OugZl7pmEhifxWm+
cMJe37vVNO1H1G2PuusTAK5M/m03ZPNaITTrXGTQV808bJ9yCyKsP9TxN2R4fsYYAr5bucbXeWwJ
OYti2BwRp8WmrhfQi7KAeMLumFUK0KSw+dOHS/GSe0iVmKWWPRWEJYMjJPr1nxfUv6SKuAYuPE79
LKospgx/8uclth/mQ9U4T2GLarbcMw1lVy3TIU5vpN9hVEiNKFEvupF7JjkqMdFyVEWj8jJ6vVaO
6ta47/SifPi76+Xt5AUAGBD0q2t9OuTVqIKWDKFQf4xXszvij7BiAJO6WB9Bpg9HU48aZKS74ams
/Rq4mz08mVhbOpzriqLfmWZUPs9uJLKw0V6VTUy86toNjIlFklE7cIgrqtrqNENafrasYllNVbrt
rNZbB21o7wg2rbZWr6OPMltnuSGY2hmGNBE2jzGZbruG9PBt0MbOk9Ib54jY3F1gCT7YWN2oUL6/
WWgLrCLOJyfTyPVD6OnW2ivs/mvW2F+le+L31KwBIy6nOr0PCU9Mdb3xuRhKRMJa3TmZLnkwK3RU
1mpcdIfWC9mld8BgTjrx9SejHdw3PZvPNg/lm2pUP51wtL8ZZQbiL/PnZ8KkicG37f6JPFmTzare
PaZxPq2qDuuSqrT92q1C8y7P0WAlEAHFgbpUt2NntsCuTWcHpNm78VwnuzGUYtw7w6Ae3KoCD28T
fe5FRbTtxtK5LWNLgYWH2J9OGMK6KIbunMcFDNPIbb80tY4RRs8HaLZC7CQbtZfIATDWlAOCdPP8
wiepv7MBODlz5fy0yMA2uyK8CfC27aqBj9ObeXo3FVP1kJfV2xgb2jctMNVVE2jVTdIQea8hPCX7
s7F1tjXO1M2IeghgdQt0uxt+Gbq7kYd7P3sQlktycwjNbaIlCsjJdxNREyiipBFWLlQDuyufIj8N
Nsj6Gghl5cHJDawMXnEVPCeD/XXw5u6nksSbroPdaBexvps4jC4LI+nOaMwYG6NT+4NDsBALYlBu
ujosH5ssZrkMjewN8aiNVtbtAe3kdOkkpXuobMW5FLJpY0thD2KFACsZ0NArrBeyqmYxVTnpUvXE
5UY754cEeczft5E1NwLC5qgg1nTFa1bjoNa3vhrpN0BQ9U2Am/wLHnZ4Pojb/jTCbwNKC99zDvjL
sc7VB72a850SC3IAnLp7NGh49CqnemuCeimvQSP8z05Xi6cyM5NNx1fvYAGpOZF0CvZfQ3yyYNfN
azFGUayEQid3H6IwxC5F9tfd/Eiowa+ua38za+DumDX4OrGUkPou9/hv++RN5E9Ao+olQ9STZHrX
WhGdGnzpYBTetpl7rysIK8guG3X1JtGmO1V0uR6yORYhXls5COEzuzFjvDiy6ekThlR7azoqCm7N
2K8J0r41YA7d2a3SPgqGapAm2B+1PkWfyzLWvTBHkqsTL3rda+4qw+ge9S54N62bcO1n3jPY7mlX
Yl/NvIEgKb1y6+NoTb8K2cySib+fZaHFLeVutCK4R4yMXBAMzbJLGaxXQ/UQjJd9s82D7qsFujTi
AnYZ5b8dNfSPlDDTJULRJawAnzgPp6apn45WlZFncxHn+hOuabxoG9ba8maY3a2NwfShEi/y2fO2
5An8aomxa0uMyZmteK2PH2b+9To5E30AUhb/8xN+XxclCopmNRQJv/fxg/ndgF/MO6pNb51G155u
ZY8sprSctkqckvv2caCxU04B0sKPBK+68ur8JkwsIqeEf5UHHDXX2t/JlizMJrLQKIcWrkEcTaDD
uh2MY1QCwlxbziBHCToH7+9MkX8TGfFDJIj/skvWYJT3qP2gZnMdwCxZb/IsmG5jdD3NbEZcR+xa
p6wqVzY52NuZlLBHlATUA/sHCDWZ/lZzgP0Sae7PudXDp1rrh82U+xrCk1BnTNMICVEJmn1ZDOCh
RzLtDHJKnDIrH5My3yaZXTzb+QCQvsOoK5uILqEmVVst6X15+TzNerRUtBsbscVbFMezFcZEnfDG
wuYxH6ziFlLErDXmbdooyp7NAoIrGVkX22me/7D0YlhMSd+ucSm4T12pnxG3yL5nPb6vsSAEzZ5V
e5cahED8zQzM0gWYSU3fEjmqbeayxRulZxlAzLlcZ6WafeVd9oPANP+nrn/r2q65T0llMXc+uGSO
TiVaxk5q3Q9pQZY/Jq41QV7Wi1oqm3C0su9ozf+awf9eBexWOGvHxu/YlAiEhFnCFlzEmOAL6ZZp
jZFDL6PoZTKWkeIO6JsKJymc7wCM03hEsLwKsO1EixZ2Lpu+2CJVdND/DDTzFv9A8laTiLLo0YF+
dktUq9iUJl+mPtJWPh/mPo28dpMTq3SyQoRfxhap9ynqw4M/WsWucAv3hJ043cToPD/wFyML0CAS
YAoyu9mwB59PRoWSbKEXxj5QleklGXkHlKOHs8OvTyPhnQvZb/rNjILXyDSxcI0ov12nqUllLVqx
gilTzt1a69e0JCGnKPH+5NWePJv8Csnaq78F5NetU9sNj21c1beplvjLgLj+N41U1wBNm0hVi+UM
AujODjz9pkFpm/+sXj0nRXab2Yn9PUvTn7ky1F+cqir/betrfQplY6nysALpGnZQbECCj/gxdHdM
NAdjzfSkWpl3rs2vrtGx8JKfeWP1sG+TNKm+ZXCOF7bSdnf9UBkPo66Ry0l/Mv9f2s5juW1lW8NP
hCrkMGWmSCrLsjxBOSLn0ACe/n5oaps63OHsM7gDo9ARFE0A3Wv9IVn3o1iFwFyXRjkke7kRkcWo
sT4WZatdtIcqKh+8ycVAXIvwe6iH8jGtk3o5EO14M7LpIerKBqK/uy8tp/rV2OVXY0zdVwW8+zJD
enBP1u5X2zYqfswNWbeuHL+ETv7YQFF/quf6EPTXKjCN8Ut/rGK/uBMqORO5oy+SSd2I2W5C7vdl
XIDM5HCK9NLa26lj4qpRIOVcWUa8xQGRlSVMJZLMbl6/Z0Ecoa281u+PmFcFLJDUQQDJp+wHhTgG
g9WRThrQ1/3PBtnFLm2GyI7onQ/rzB1eWtO+V2eIpeR7QqtKj3OVAkrtISydFE6jKzB20tWT67TV
2lHnzZCqYj7oRcOPFr5OpAfWL8etHmPfVT7DYEOqLq61+wl2FM9/jSDq7+GoBb8P55s7D7dnu6Q6
6h8nA9WzzvTFzomG/K4Bx7YoAjv/XNdRixOznW2Vusk/h4791vkmOuD4Sz15cAhk9ejl7g62Hpzy
eVA+svszdSzqTVSOXqNiZxp+9tkrSvtAer9eyuKgjE/Am+/imYGe1/6tg4nocyDaFK9Eo1/J+iAP
7nytqZ6NdlzlHp4QalpuzLZlCc5K/tiM4uPhUkewDuveojYWssulQRZRmhJrIOHOKhfNuBr0LH3w
KgzdWW6ovCijfos3RXUMqrHY46+S3WRATg4GN+jOiLsOUiqS7WrQg9GLUWEcs3h4TFPPX5Zu3rwk
OAksBk3rPuOjniB3PBpfdX9O3pfFz7psUD+TvlLWFrMWLyLW6i+6JIiChVqQPfOd9jveBk9Gj9P5
rx4UzF6mOoeGhI7fJQ/qnAYtcHTzZ5lt2UYq7txmzCys320ymfrncV5Sh6te5DrKJnBIPHP2Kyu8
cGdaBqBPFjk3RRmCfZ8JI23gKBtTpCWqAPwiuydPDfYs44NfIKP3oV9Eb8RCNB4UQ3Kbeqlxo8Kl
3mSx7jy5NfCDCC7wz9hecvc7P2qtUhfITSuPrjYV25bFwM0QwM8PKtablZ6Ob3imHJCta0+NmqD1
TCRvQeAz+BXmeI2axi+lbN8KUAGvTpeUq8rtpjvDKcfdZOjl3vA7c5MoaXiAmhtt0rDRDkatRSe1
rfAyGcLk1RDpJ4hn3U/gSZsuMcOvYwJRtLTH8N6MB540VR7ugro3HpwQy7xq1K1vjvjCkhl/vjQ3
xCkaxmQEUFKKw5xYFnk4nGQDUK73M1Mb8dyyimmhjpZ934v2rS497NDccdw4uBhszRlB12rmSu0U
73lMRXUESBst1daMPndFDM6Qn8dOFr0JK54mEAihte2DKJInfe7lFUa6w7EWFvRcJHhH5FMJv+eW
6DB45r8hKUG/XtBtUzQ6QAQikjC/UXJj168UNA7uZJWDRfWuTsMtSR7jkCaDdUMSz9uaZcOTQU0V
7NK77jmx8dxQ6158aYPyIebXESxK9NyTBFuVPC4Po9EH39pJg+UUROYL1m/nhYGSfOdB/clvTeO1
bLGG6zCoWcsinnYdorncaedW/iyRYzfzz3Ef+0/vPtswCBDrOC/gP/AnSpEmJjg5dqU8Cy/XAKUZ
xnKspv5OxbPkphG1v4GNUjxjnkzOU8+cHyWAzqDlJr70HaGN7MfklmUB3aMyfy6rWZFsVmn/3T3D
8eE8dQqgHg3/ue88tZVjH9JgIrE8M4PyqcsXaZoeWiK+P+tWuxlwEvjSNr25jNo4vzeTWt8V7Dt2
QaHF9wGkHFQpi+BLBgUoYFEuB/VogRMFBWAzAXiRfMzSyqJnJ4jRGgdWEaKw8JwIsvbzE0S2/S6N
yXTdNo8DnuT8Fx4zWMf/zGS4pm2YBtRH1Tb4h4Tzf64+CN/4JjhQ59kgJ79KcDUvX1MLBfVwSrYg
/JqDqwqoL/K07sgjt/Ph3JKbo7eUlSJtSCFPo7sMMgsIsD2dJEBJ4pjk2RWY6aoohDVCpWtt5Iu4
ffZmh9nZQCL0ydF0Fp1u3x00pXKOWHz36wae4Qvc2GAx74J+ZuURDqf1Qw7KlIhBTtxtVIM9vxzU
JAG3ZegaL05astRP73S9DH90QqxdveEuqYJiaY+gmICTf3Vae/qMRFSzjA3VelQRyFwXSWSf2thU
dgDe1X2iJuHJAuexQWBQufFC81OIyNM6BR11JESHdNMchFGy2QsRnCfvSjH+9GNEt0x+IAApAer0
8YtIPGuNwcX7IALh0XkQ29bq96BRQjxqtCHqVI/Og+L5SvO26XwlX1fEs+rbpEhAbm1708vWuOKG
0aepDb6ip60dhZHEN1MZeyx2iTLiFVmum2EIduYcg6wMtVhY1eidY5DoGSzm/eZLmVornDBU8Mma
/bnsfzVpP35pu3bY1MRTdq4VO3M1phjFfWAmnzMn89HjgArVNPorujn+raySB1n0snRD4D0+XtWb
ja4vO+wtcIB5xMlqPGA0V0OJR2dHnl0Osi5BnmeHFTFPKLdn36Y+5cmMFE99bHznnLxjA4TW3dw+
6r2tv8jWsVOtY+09BfXQ7PUsMV6TyduQpLOf1MEJH+pQPGEMThLMbDwEFRN7pUy6sVY6COhFWec7
Qfx9Je9azR3znTe63bkoWzNsBXxt3Fpl+8uat2aDr8JwB39HFUUl1k4VwN1Hv/hhjI5ybLzROckF
bqhtIketTuc1r+7aWCSbvd6vCE6znMGfai3UGLmOJgQWz1KNXWawgh4VHss4zJ6sKf5YP7HrG3Ir
e5r7W13mvZn6MR0NEBI4pbwkJE5N+YmirNyz9HdXwujVnT1Z/AdkITbMbeue2iQsXpQ2WMt95ph3
5R5nKKzgE717Goew3JYu1h8yUegnGY4SiekdE76y1zy+L1Vt/ARs8PmMXgKkZ6wmDCk2rI2dm8zv
lJOLF9bKj9vqM66898Ec60To7cbOcutNJJhLGazL7irEz/ee0jTbKMBIA+tZfeECMvrR6hszaX7l
vmq95UjKFeza8YZ/P1GU65qPTTmwE+ypPvTJq9Z5U/Pkk0wqAFqac0QO4db555Q3pIz0SAs2srWv
92Bmx2+us8hH9uo+/51YRRUtzh1OcuysIkLso3HeuqxeN2mrfc+KTl14WjI9pCySQHDa7iaNhPeS
tf2z7FFnERvWKH1py7TCQDCP9lraVY/dHHyTPRyIbqXVj6eSZ9qqnQmu0vZBqLZA3SjDVU4LR/b1
dkx40rGxiO6c+CUboltDT6t7+fIpKDGgvJc/47ntUmqN4EPp9zjf54f4z29/T3X+/P6fcVJkfjQS
dX8mhhuW0iiBOozPk3dTK5ro0MMHTOZ5Zo8hTIzRzwijRZ7h+8wGCFu7aBU3vrIQbe9vuhwOdB8L
iF/EJg6ViShOHqrPiZNgmMajajuabYwAeE5UeEYXSHR4PFPjWyxi8qoEMgHD+2DzZP3kmN6n3E30
O1nC0Xxh5PFzggfZvWbn/g3P7XoV5I71BsXnhwPC8QETdOU2mfphkVlCvx09pSIGMTyEbd98Qxvl
h4U02ltNZA3QST++xkYXLaM6vcetVtwWMbSnyHWL29pz/F2siWZfszvN2EOux67qnwZdnY5p1H3R
Jr1/GqtcX8boxW5sj6xCybvuh2c3C4PvbpdosbKr/PbbWCM8kplZyfcRGCuhefVXjbs910vnFXV5
f+uYdr61q7J7CO0SW79Rf0N1ciXzSpijhMtRFOG9E1cPQgnj/TBE9sHPIRHJA69PoKVFhb7HIuAV
WhRR/0vovG/J0ESV9zksfJSdDLU+uM7Y3pES41XaRSOWC0OFqLhv3tU8nZbCr9yNK0AULLBChMLe
Jc6j66t3BvjFrxpIp0VR4nziO2XJhmfcFKr7Glo57pZuVCwqUeNzOnXx1q5VbckTQLx6Np7WtRn2
3wP4V3VQiXDRGc99bnq/rF55YFO8a8nOr0YHqsmIcXfbau1CZKG7TUz8pouhGXa2qyBBXGBDMHrI
Fzf9QgUW/zrlHQ64ABo3hd+xA8/bO70EeNmAFv3WJeLeJdn6k5QTMRvHWwY+Fk/QeNqbFDyT11vh
LR0ydeEXfXiLjnEP3yQ9Dtg+PchDVanaQUnAXs5ViaLUyyhzrXU5m6UJZ4Q4IsrPg1veV3ZePoOH
ftZqD3dvV1NfCkX7VASac6vHZXMarRqfV5TYyiyO2cL9jNUuP6pR8OjFA76SToalcR0V5lEhAO2t
p9DO3oRN1Ljs1Hoji8po37kl20Nb78VtZ7fDAheg/M1U4mhVq1140L3uBL7WBbiOpII/Q2BDjzPM
aH4kZTjbO4v3etmYEMQkXDN3kWWkF75gZZSven98ITOS31Vp/DK7zd5iK8idNAntBmfYHsM2ntRg
+rMtQZIfvHfFQ+b2xmkYnJ2VmmG0RIeDgJ4Jd2BuVGcf1X5wnJtySr6RY6SHgJK39yJEGs7lCAm2
xdig/ekPeb8uiSx/YhnTreFM8FqbizbIraXqad0+RxBwE3nluBRto8Cut438cD51zI5tEisudynm
WjQ4H1NXV5ahuC1F6N3kzXhfjbF152btlt3n2vSMH4XAYUeN22/CtPr7qc3KpV649aaO3qYawFfM
Tmfs4uaXMJ+E64gXjPm8IzYSWMth37Aakg72T8wjHc0Yf6di9YiNBc/0TOnK+3w+c0ztPuOhf5BV
srEvmmwrBH7Psgi4KbtVtPpbQkq4aBzruU7Ufi8au17KooNbNpG35Gus5PYzYnbiMeuKZTqXykIF
dxv03XpQB+U4zQdggO9nmEr32z60v16qLt0ufT2jxPlw5Oq/Rzp2cwB+/avyS/dmqJp473a+dyB+
me0iU8OpLoqabVgbyS2pxHFjYLNyN7m1s/YyuKRCBPceb+ZdkRXZAQG89ibk9t91KFkdDaS5Nvqo
TndD1RZrH9zHYzdhPZWaQn0u04e6tkAduFP2gJBivOvNut7HgdfeIXEeEfdK6zfdz09qxZ2O5cy+
0/LmS1x3xhKIZXZvkHbdAaRSd33ZJcsKI6i1RhR1j9F4jIKMMr8ysNNyHUP7arOx0NXa/umW2ZPG
GmKJP7V6L1COhc1a/jJhA4Y8C9+Cnk8owqS4t/Ko29Vje+tyK20T3RXbwQIrozousQU71F9Vq/mm
21n8K7dPwGsJ5HIz39vknt+cEMxd1WvNI/ziblOlbXGcfWS9mJygHyjNPdSwbvaGTL5VxbAMizr9
qYZss7ycNQm4vnwDL7Q4TJNhnXRwJKvQE9pnU4wnYiAuiUpP45G9aVS7wkLZmtbCVasbwpTOY96I
n5BieFCStWdH3NgPWdPFByMKkDXJ+vE28+bti2V9i7UygE/TjjstxGfVDlgioQjx0I158N0DJrfQ
8mx8HDNTQA2o1U2d990r4QkSJPSI5oWzWxXZgy5w9eyGZofhWLp3Js/ea1NcHPm/TLaj2tp3HjT+
VSRmevwQe7tRj8ZjXsKjGCLPf7ZMs7l38AhKynghDLEwKtK9wdCmpwjdHiy363YtwV0B3+XKFrh4
SuhXh5ImSBG3hUQP9Kvp3EWHiNazqvb5o4qMsFG21sGq+3RpmL3Yd50WrPFuy99g0Pwk6zLcVx6c
nMIIf2ABCHojwTmuV8plpBOHRUHZ3vdRP24H3AofA114xCu75rvt1ahHddpPhZRFpUbOS6UCEtW0
5M0d63JV5IZ3n82HUcPgRI/5ofq2oisLAkHaaqqdch36tXcvO3qebW7dGJv4Sx1KEhCTLB4s8yyy
W2oN9r17nvs8WWpr2wBUQy+m11EJwrVblPlJCQgAQvZk/dwb6dGLvS9OYninyGB/HTZPk2FES33S
UUjzsImu/RvHc7VTCbNoOSHoCPQEFVYvbfR93qcj3uQcol0+ZvmGzXG0K9kprEy701/R1/qKQvvw
i/zcBMSchQq77VrBRLxpvWItiH3zuEyD6UZJeVCbivUw8BzZqaMSr9LK1l7sOHB2fqLkaDvl3K9a
+hkgTLqaXDzqDLUcjxjRN8vMwPwtto0BAnpSbFx1dI5F1WHUR0ruySqcbCfrLgetcf/o0rg6cTUH
+BerESRwmubVbUSzyB0z+tSjIrrqM8u4T7yQLSpYCID429iY4HbAJAHfg36U0CuBt2F7ErXBFpAI
1VNGnmlR6eawl3VaZtiLfmphgyvufWxEzk9yUcjuLls/cB8Dg1VypKtfVUUZb0CeTjemAuJ44SPW
F41zaKJSBAvB5LPSROmbUEOYBsCBZsS5SwA8vIFO0KMvY9jLZHBnXf5kgestCckgi45qOeByJQ3v
S1VZ4Qenk9rz/MfREY+ggU+Q2gPM4WOFAEvSbfEMLB6Ip8ElR/gaAmKrQKFh1QQXun6xizE+DcQ1
CIW09UtS4g3vJeYzvx/7eRqhYcFzdrsguXM6gj1jfqY/SyJfxS5uVeHNupZsaFkXV41/25bfZcEO
Q3VdOCJZOU493SdoMSwMrR2glBjT/blOtewtbiJgL+YusoHdgnlnKUdZU4o4WapWzgJ4FqUZPKc6
dl36fobNY7JGp8hCV0I0LXlY+pxPeRLxu0rVfoNGKzosFhpHigonP9M8H5dcDvwMvH0HRc7w8ulk
1TYvgCx+aCskwNWCxyIrWOdBmwax8Plm9lZtOQ+yrnWR/E+aaVfEro6iAZS8DmtNzR8Q21HzHHLQ
eEvWybhXxxEguh8GD7hD1/hhjelOYWtZ6cEEjXCcQwh3IFhXvaWavKZBbnqlDokqNt962JinsP8B
wpxEazeWG88lcFtGiXPT+A1rsflMS5CsOFfKsjy0OI5Ww7jBbRczDlslRVFCYRVK+ubjYP8F9VrU
f02l/cTzXlu2sR88gUWJ1mZc+3e2yo8iSr6yuSIB39WwLjqLV8tclAfh6aBqLY/oAIREmrAksPHn
WuHbrt8bzWNkNjBSVTtFBIwvOPZipPpUr073vq0LiDeaEuGMSDzATKx0FWHI8SAPVQiXk9VWt9EC
9b2ubrGyrQe92g9pbZ77CU27JaFnH5MCUyocxsCJO5p500ZEWjxEE5+10G4eRYPtFIpgz6bTr71E
VR7mhbrfNdqrAWL1SIAAi7C5aJVZtoxHEW8yvUTiPe+RXC7Rm92mapqSiy2+u35cIFUrBPatRJpF
aw4PVgG+f/RSvDA93z0ktfIpxLP0UUBtNbu6ecZ+u8Za0YWt1mq3ZaDUz54hrGWPKCJPWIrIfvvo
dxOa8Vv/1ioAVcG582/z2P6hTVP8GmRxvY8wvlxVXpC82tCc1qZoop1shcqCVlBolqBXaEXXGHG8
RHnCdFB95P0BjIXqwekhnIaFvbDZaB4cZbbB6S1jZxkNXr++akN1S5pdBoBpBYHffskIJSCY7Kor
4vq0jqq2LQte70riWIRYQvSCgImu5Vjd64NtqZXd+jy2A3TG254439yZFV6zKSaQ8bI16Yn9meNU
nYvAtHhhjYO6kZ1zkZLfxO323Iqtab6uOwJj57HD4K8cEtpb2dnoW1T6Q9c/t6Z2063I6VY72VmN
MH2uelJC8k9IplBZkmFNtqi/7yzH6+96tFY3WTSVRzc5gD6JnhXMyzVVPCua0z9n9fAJ+pt3Ksx8
2FU9rFvFGMRd16J5EvUepC8lss91rfa1mpTy9lzVozJxa5Js9tUSYbWYHTNA8/DGFa64k3PkOIqs
2D9HWOoNy8zJBUu8yFkBn04PQQBjH7ri95zg1NeyDNEfLgzrLvOteBcN7k3bYgLdWclLpybBK0Ry
/QYhZeT/vCF4rZO23RBrHzeyFfBAsyRH6N3I1sKsn7Km6O+DyDU+dV+bKgt2s9vPqhRWvcB6qV7h
gVVvm5gkJyLK8ES8EjnqNcasf5ym86mpZZW+/NDhw6mZadgOj4QPAuvRhz37yebPIyELjHfwgk8G
v7YHP0VOeC4pljDvsKp/lKV4ypFcysV3War5o+HdRzi6DVX4aaqr7uAO5OjkrHE7GRsfZMoqthXj
bvTV94Op7B1FBHeXahb8eE34wYvsdKlPZ7fpcCRTfNVQBLE6u7aO20tn2YV4BHsd2z2K35fzezaM
Vq1pLwgZbCLRjm/uZGOp2AJqHrVcPak64S6w0ysXnyuEC2rctmd1bXlAyP/9LDUsl9s75x3uILgt
W7XfZ2mR4WnRQyi5apCdZavolOBDKywt9L5t0RCVIPZ6nrVp3EXaTAD3OtjgBFhma69idkOTh3j2
yEjngzy7NFz6XRqu+v2LLpfpJwDxyULOfxn3tx/hX3S5mupffMq/vdrlU166XE3fBDMw76r56vu4
THP5MFfTXLr8b9/H307zz1eSw+Sn1PoRF/cwerz8CbL+UvzbS/xtl0vD1Rfxv091+TOuprp8Yf/T
1a4+wf809p+/l7+d6p8/KbocNatDo1he+0/+Q/lDE6koFoQXX8pzuTMxopX+kefyecCHYbLtuiwr
5VQfR11sKK/7X6566aOSd57Wl5aPM12Pvy7/t+uzmWHrLUxsnD74dJ5nOV/nct2PtdfXuS7/t+ue
r/jxL5EjsAC/tyrRby5XvXwPV3WX4vUH/dshsuHDR71MIVv+yidUNlz1+6u6f9Hlr4b9Vd1lKjD1
3WpEUn5hxmNz2w2hs65BxC9lMexnrQczb0Du0ApGy1qqleuvFLcp9G3a4CLT1B4ryrlZdhzGAEwc
4JUj6gJ4xhftYK5kc9CvTTP1TmB+YdDJqn7y0kPlsQos9VLf6qPhrEySSkt4f0vSDEAvZ3+Qs3uI
NBKR9iFw9spqIU+tYUqU5cVURHfeB16qLt4jvm/EyOo16Vc/apS9icbgMs+yZEtOiniUmhWPoDJ3
ZpW3t6hk5Y8K0Zej5bX3sk32qrhzN55dDyv4/Pmj7KZjWL8ICbbcyC66r7JEylmaMqvskJYFGC4z
1haXif7l1XW3v3cs3SeI+hdX9kYks3T/W5AbROByV5wmkFjgwBBtOcky7kbhcki99+ZLg/m7i20q
dCkGuhTifZgcKw+yn/d7FqtKwk1hQt7VShgtRh2TBZCn8kCU0ImhztB0OZw7Ja57An05bj+MAXn6
R/cPtUWope5yMFSBdQqaodiK2Le9Fjm38ixFLLnv8+50Vc+CKFqxPuU3dDVgaMNjnwTIbPwxh+wh
DyXbW+S77H57qZNnYer0O2iQP6/q5SRl4x7qcrJvZKOsclKxydRR7Cvw9mAmyRPiHGDxFTnL3K69
c71slPXy7HIAXmcfZHGSyoXy1CWZ4tfx+1g5rDEjfxUZdYvJBrZrQAD6ZRRPurdAGLG5X1QaQRJU
9BV+tUCoCdvZmLN5RXsvArW9r7XSuXF691lWXerRTXu2stZlr0FXeciAI2/wOuuX4zxS1p2vIWe6
VMrruE4wnq8jG9Ry+oy9W7OVNF15hoDXwztf94q6i3qiVy7ObedzydmV7N2wHUE7tCuvik4hOdwb
tTWMFCHNCi8+pVJszn0Fc7+P561m1OpSdvfbuh8Orabbi6Dps1UTG+/c6UTpPJfoBuzoy8EoGxyn
iObLqg9drpnXsj2IXejYH7oaii/kcEnERndiESGjjFMHMWvTgCjdpK59CGdQBJZE6pesQNZpVu69
9AhtTdsbuciW+v4K9JNkgM83stKZ7angv1oEQFbFb2wQYlSH3A7IHM0RQO6Ux4gs6kHG9eQBBVDc
UdO2P6sdlpMKw3nu15INO/cDaiHWyNVgHNuUzcMsLbGJ2jpehWiLhkuQgjlwkCxeCd+rH0ox1g+y
TpvrurP+OjHajSzL5qt5BjW+azo/2Pd2I469avVHT5AhXshyjOzpwdVvi64Y8tW5geATeIDB6b6F
qKmTuNf7paoE5eoyA95/73Nd1YXzfL5+e1Vtq5GyVfThoXOTd2+qD++Vd9uq2p+WxBC0D2+Y82uH
FODh3EeWP4w8v2SEj9dvAOhpCcPPWfoKGdMsjV6FrxXbfHY3kYf099kI3L5ZXMqyuRfJecRVvSyy
g+63IP8/N/gUTwsCn7CmPEjMmRkpp8sh95v3ohm0iw6YyFE2yvrz2B42zjKY6ml9GUZU3V/1ZaUt
UbfCRsqEcAgNSqDiaBpRBAhYq9aK07wZY5cFN23uiGMe52xMo6bax1Na7RMjddVHYRE7UAc3X8o+
9dwxkYyE0QMZ3ZF1Iw55K6vcUC+WLEYFui6NpmZLT7eTxTQ4047XnHYHmVW/k2cZxlP6FHWnS72O
V8gx0y1Ep+jqqYBqF9pQWluHjw3Fj8rLgbAefwmo71WkYNhwbo5MD43R31eTvZv5kgM2z/Jqlw8Q
1nlz7BvzfLUP9XlagY7BiEVM+n5Ko2pLnFp98roMhVHFt3/oqKWHXSa+uW0uljWk/nv/d9/IcKar
vsL5XHOZtApv7UAjBdA1qNqlXkM4KQ92BkJb4txc2RERSZAO73UFxKpiqFD0nkecB8t5RDgH9arQ
XTRzS40AnbaSM9pDuJNdrofMc0OtjQ5yhGwtrGqV6o4z2Hdg1nN8PmPCq/OfaIfwRLSk+hraMboe
VpPeVXWC2RzuORsLnsuz7Ct1dv6zr9pPFmkaoA+KXisLR+OVJDkDjd4rkGESijOhQDUQxJOtkm0g
Wx0XoINslWOLjjyk6hmmVy995lma5MkX9WxgQLyeCHwFfupSlK3VbH0gW7MC0f7aBNDUaNsYiMfC
9NPmDqESGDzz2aXhUhfOrSA4tK0dw1aQ/eRBtM57A9yNHxMZvkkIkqiXAfISVzPJS4yonSxkg+x8
uXY6fyjQV82pmtVfHLNc2yNwvMge4jd4UKjtq28BXwDJwshcA8DX3ipLA2RVjk9jIeDnKUlKJjzQ
3pxcdUh+qv4pSCcVxx1+sPNwOWve5vV+IN7772b1Bx1tDEXBPoHF494SrrXV/B5mNvisBcJv/THS
o+A1LKd9UBHtb914ei6qYjnMinbw54pbvUOmPph7QVpk7Wwjai5bvUSv+FOYUrbKKWHliaNsjUz1
w5T5mJMoZg63LX6QUkjJMHgFCHqne1SVpN13bmhvENe3PylTdCvfw5ceKcDPfRk51iZsrHZpmciK
iQVCRdVWrpOnODIOppMvr9bKkCpZgU+qahys+L31vU62RE39oWUceP0szkt1Ej47o2iektkvyEhT
VHTM5qZVhSJufxdJigYneZhyZw85ujzZCjY4TFTsGhyyH+XBA+BRJmDxZAltC/1Ume3B6E0Ux7Mx
G7ZZJ3oesgyYuP8fnSxtsVqJcKFEQxBV8la9KdvOOckuo+6LW9udtpcBuj0lO56gsOrlAKjM1rK1
qujc53zdKbkriyI8T2Kgy3kXjiQ+5adwgOHjE+pbC9lXHkBNpyuwTWJjztNPilti6JcET0q6UmNE
eYuuEU9jUOvLSOC0JusGELdHUFE/vFmoV1ZVhYlUUKaenLkK/Shlk9Q2q8i5WLLpezSsz7JNdjdj
eKReBmWnVX3zZsz8N7RDxMELAnEY/QEUujyVBx7vitIeLh2ue1W/h8o+sugXbVAtZBmNumitW1N/
nvPSB7vs0V9eRst5rXp8/xznKWS5zJxnVdTB9qqL3ai8UQPvJbRqE31rz7xxeyUCOzipnMrDpSzb
ZU/Z7KBx9t5Tlu1Lz3OT7EpCYlxqATojspOcQ55dLmmjP2gs//Jqsid71BC5SJCJqt4Mdw7KkKt4
0JK1LPZeSF1vDHe9OzkLgQbF5qrBF+mPkHzL/rq+GG7CMtMOdV6n9kJOMrhP+liK20APWsBJmbPx
2Fk+2GpWL/x6EntZlIekcx9Vs4+PslTFsfbQWcMqR7H+rphLnhkEDxAzL0MqVDhOXWft/LGZoqXX
tagMeNlXDfp3tETjZeIW0VFplMPnCw9mKDZNlIFTquol8B7xUDuIj0EEAFfpP8mDEdstCCLLv0nn
OrcBqDpNSruSrWTru7s80G8q03sfoPdAGCyMS2QVVLRs7Uw9er/zcLC3+bEvnF+X/lADgXfZuGnM
Haq+GpdBH447WZzasgOMZkdLWVTc1HjMy09Zkr5fDVWkivCl7eyNtE1A3RQGQRt3toVBBDbmL8Nt
F218DGHmuqiwABFfyubegCh3khX+3EH2kkV5MCI7BkeDSfhVw6WooRa8CS0bjOAnQ3PL0zAawQOs
YpJNs/SbBfBx1Ypm2kidN9+Nwgc1chfxWGZ/apVjzc5byL6p4QZPcjzk/uvxskc4i8VdXeH39WXj
ZQ5AwYgwA0L3rAh+QIiGV1LjULSwIe+cXKVdw8wIEBKwxPe6jYObeMZYL2Tvzo6c5Rgaw708tMjd
nkofV9+6He9zG5JHFvvZVn4mtMHf/Maqz1p3iUsarVGsYZHIr+N3q/x02V+0poTEPozt5rFils3L
1cTakasOYDilUG+Ssr4BLoi2FADY2Qg4jeaE/1xTqLF3Yw/5L9l07lT73Tqt3Gh9GRMIzOrHPnif
RzagQv3/OM/l2sN//zxdP6lLw0KhrEot41g0+raPdWvf+gbrrbTvjeNYMQ1Lr9Q4prYR3wxQgLGh
MY6ySsjWcx/ZvYKUs9ZaDy7JPET2lHPLojJMKhABvGQX/8faly23rQPbfhGrSIDjqyRqlmVZjp34
hZVpc57BAfz6u9B0LMfJ3ueeqvPCIroboOJIJNG9ei2R1tInI7nnK1L4iCYkH81XzSJ24/T1Ll1J
4HwWlcnltpuED7mV2FwiqWHu4zq3AN3GPV+EeOQdaezR/Z38yOVI169qIbav7zXBGO+Q5dPu8AMJ
z26XueuxFBwk1b9sunJAcAWdOQ2b7QWYd6Acp0Igmfm5Z1a1o/lkogkGvj4rfFNAi6Lmk2Poc/do
M6mtk3xEP8dQHYGVqI8TNH+PfxuSg0Ik6MjtZkJr7f8cSytlcfjVscGI1tjXSuPaks5MgFbms0LZ
qkyD2syb97/joD+lARWMZKab+R+4sWjIAOPVihiAWfUeRyY6NFEfvtN9zAAtyAIO2rY8PBlOiOYz
1JdNMwfGeTQ5AMzJlStzkHfpXmIvvaShVaP1HhxJGgDMU/nMDCThkQVyTuTFG/28xoR3mvvEia4h
mpWecUjxszXxHgNpEjuvMn1TVs5DG9gQ67oN0Ryy60MQmmy01pu9IcjKLoltWkcSYp5Ak2JJ3h1I
mzlQqsttrIG+vI7Zyukr3LyguJ0eJ/d1As2ig8uzeSqNaP5opYnvAEqzqtw6Q66zk5vSiPmlQqOV
31XIk5mWxS9kA9OnWFal3c4h5JBYYAFmtmJfMfmzCy1jj9Qwv4CNdq8nkX4yOuHGy/JZolfsIpRL
dkI7Gfa4FdzxYqgK5nKfauyfOdJEsxbQ6Wa5pGvePkwWgqQ9ASymAob9QPZMeGJZQ5tlMy91+zDk
pg8Idev5g9yWK58NL3V2RcJCECZgxzjzc8ZavwXUH31bGrb0i5vRkBNwt7RfpHBgvhEJtYE55rbE
zXGz3ZaZ1DITfqcQVx2fkEJ7RkOl9ihKaW3Kzqy2Im+yRzD5fWMAPn7/PWCMoVTShEjLEBWQ1NEn
w0HkRWSAemTzlV3n74emGlIweSn4NiTvh7klNK63Ahjr5dBZ/JSnwAONgfsZ+FYj2IcGeO7RxAOW
r6bSJNI0iXlCbpefKLodxSpt+HAoxT9ZaZn7CBRPB3SS4r+q1iCMhM7QsgGJGKyQPx0PSAmRV6oQ
OqND06JJavZ8HNux4Hu7/1550CMQFEfL0RhJpA6t0PU+kSF49qEpnaMNGgc+GZG2HWsk7Cc8R5a9
VRfuP1lm5geggSukPuM8P7RARC0hiW4saVLrZp4fd12Md6vC0SDNVOnoWh8kOgCVsKoagjVKnmfl
ecd79Vp631wmaDqc0ID3jF1n+bnLk2lhlHHw3HWAIxl9KZ+DOrYWnmiL58DJoJ9ehh7kL1oNUjbo
2e04OppQNvD2BsT/5j5tM0mCeWgQ1QPYat4Nb17qq/v/nZtlYbx0BmzJher+5B3gMbyJDbwreM7J
VmwnKJ8BxS5RMzwMYe2TbQTkclrNbjUl70vDb9QKJhq6fM9gje82WrUFfYrrp2jb/cLS5KlFi8FF
72t2HvI6W5C9yHtIyuuAkXsK1Iv2Z7yaGZ+DqRZ7/AFaSMzk6Rd0t7WLNvSCO2ABp4dKExeyhyyv
11lgWkiM4SJxK9adCTiRAM/mM/S2o2T8MUwhdCZwW7v0lZi2kK2pt7qZhw/YDgJDbxf2j/iFCfCf
UCTozeTFTkAL8/pmDb5JdD4VMlqBwiJDD9Sbai0Z0WqQ+VI62QloPOdc1Jq21EILT7O3s7BAqpRs
8dvZzTufJWN56gqQY8WhfYnw9rrDd5Hf0QFN7OadlQT6xs54ufjgoKFMgktV5e6OYm8RIOhHJswC
5rTPwgeQ+xVXo8kSP9AB+y9bNI4lWlUtrd7JvosxWU6mHF/CpEn8qUnfR7SqRPKfEcQTlSXxMo8j
+WKGGho+ClBtbsBuk+NXpOnRmVQn28hzVpYOTjA7EtCojGhz4qhtCPmDEP0NWmwdPHCGditPOcjr
ZS5+NFlzklrVoClE7WneTVO7HdSAx0PbnEixlvVI+PLaqx4kgIm7wdXYepwq7QkZrDmCo+lnkUsQ
D9kJWqIK1IcNRZQP1cGvKD0bBzDrigfwKMo7kNZveYGPvdRLWa4tCUFtiqUD17OvoLAzDjSqu3hC
T2W/BRF/e4/N5bKfGpQlgxwKlUqZTbTIw5Uc2ZGpFfKTw4oVtUCDHhXbYejgrKjL2WWOsXBtWz+h
QXGZRUavXeNASh9yCaWNThnQ4tIhsnV9r1nqAKx5jrsIToGtNRlaCrpvOe6NqBQoD4WrnvZ/Oy1C
CZIXtMOi77WW4yVW92uQfVmo4WQWtvVoXCh+ToEo1m0VShC44jABd3uYnHqTudLZkolz0L+Dv/K3
kCLh4yGTkbmYwMKxus29xdFZmLab5G2pD2Gpe9Y8I2/jDShXWLKCaPxKCLu4t6osuuJ9KNk0TGSr
lsXYaeoZGuc7fdpZZvNtqHJvzXp9goYEBBFJLJFswuun5aiN0NVUjn+16WouOvzQmnqLoSlZ0w7L
To7GigqPN4LouWz5ro4ZQXZqHQzDJ6pazu6ZO/rP87m8aXKOJmFasis7e92X3Sc3XoH8cmGxMTvN
9OWphlZPp/hjSBzmxYAMXdaLzSzH/StUqF7kG9O5WoJWpCiyU8Tb0mQ3lbLV7+tQqPdi1yBgqkCO
iV0yDpAOt/22b6bFzUZnij/zxEoPNLYUY7ngJUS//us86NGjKYgih7QOT+OQOn5Zp+9jbisKEK9t
UI36AaELe1/X1t3896AhWK/QFh2+fl76mKiyzWFkdwsHVYC3qfOQPB9syPh+DcKmXhhs0P1W4M5G
7AJVy38AUN+fQ0CLgWGFrrEiK2/DOj+aJnhCKYomOWEP9gXl/XOSaNPTa6nEiA1IS5oF2t2qVEL8
KyzlIq3s8UTjELpG616ilEg2TcW8D0TXtY+7lTPPJjdywgYqi8i/AXvNQTyU/DRRedtpheT3dJhE
76ycoQ39m61Bex1KiNC6zQvdxLYY2qCDUnyjA7LV4FttkPMuxgAMjkrxLbJTfteMLxTwztz1xhp0
tvmSbLc1kJMD7ql1nHkNctgFsfDjVVNdqnu7HlBA2XqazOGjA+8c31F67Xe3xWsPP4PK7PDl89gW
DEqghHlTruWsRJ+1Y57b4pcIrgogE0nb0iFx3psoVE0EWNmaJ1LU21q35X9fS5biM/TSjb3LooVj
W6/yP4lRQmLVCLpXQSJRghSJTZ656/RMPPR97t33eaRyVBABGsLB3AQ6oucxEleoxRfGa7SDdpz7
EluZj9G369EMXa1PNmmO3v2I9WnUVcZznEfPYxo7l3HA616d8mhHQ2rd8SbngC609kQ9PHnihZfE
ONCAgiIw06OX0XyMVd8P2REdbNIeqKnGQjPYsoPm4cpo8cuhGRSDDuTXS92WUpdykMQ9UZghyugS
NOjzU2vo6Lw6DrhM7qnKlh4U61BpwGbA6d9HeX/XTJk8kIkOFVidNs6UMpA5IgyZRyAtEsTpFsAD
qebU+3o0E6deG2Vvb2krkdIjjk7pAA7HYCUMw1jQNoVstC2hs5vtNuODjRYwUfVb6G7Z+REaQAEZ
Al/YO9IwNIs6u0bPoMSg6MTQ7vpKGFbKxrcsBorMHqqQaw39k+tGFUintMrXaDNI1yQOf/PKkH0f
DSBoUNKLl+hTcvwPMHkakrdCyXH23mDyBKdHlTaa535wzEspbzrhmwxRSmS30EUEMaqnqQJTVwCd
XhQ8DOsp6NgLlLSKMzk7wRYgyWOPdd54D5JBW0TNiXIoKPIBfbgji+2nsdTbXaFX6Yq8VthqfuhB
pp2GgVO/XmBecnQ+XADFxHcXiN3WXYPKFKhXtLmIoxWlSwyRdqEh9HLB4mawZZb2exB4uscukBDG
tuL4W41GjomB/xQKfuZ6YKUNUosy/TRqEMRWAQBQOiC7CPn5NhO6jtG32sAm2AvMz9mUW2uo8uBr
ZYG1Phtz8MMozEqvwC63A9kKJdmdeMXmZvfiZljXAEoizwVVtw9TaagRmFLNRZ8uhL7eFpYPSYwv
k9WFTbXolD4FHeyyQ6KKTpsEECyhDjc32eQURqtpQCKIHB+XmNepGhSKkYVecdbYx9th6Pp231eA
Lr3ZQ6CRjnwE0d7q1ylaDvupfRdTinjcpML71ocQDAdXMjs12poGoIYG8MVWIuBkr/MN2clCZ0LN
GdKWnfBuczOHUAIFpx2KrL8t+m69m/23RUMomfVFG7vOkqFzSu0paANiBa69Gcf0Zd6iKDudfdh/
oFH4M9TagKdVEcCXsXWcjMgWq+Et1lGr1VH8Mu+AyDvvZ/p6WAHQ5B4SntdI6RTNtc3QwKdrE5pR
8toBj3DtPEobnekgrPkH2oPuJwP3T+TwjOA4JU1zYBxASAhP8Sv+5sMi0oT+QxNnEmhTc6yavc4J
DC04tmHcHKa0lL4xyKXMS+yKkdF+Ebg/L3qQuJybtgedhx5i9xXlE6Sxwf0Avki5zFpwOTqDLFeo
qCRnQI/Hne1KbcOctry4hldj54M+LO6BblmRh8l4uB/7ln3+MMkQjQa2VbO8iAa8B65kzs4cPJlD
dQIvkOgPapx1ahX8KW3Gu0y62feUp+ikxNvbA/g1G/SYIiLSdP7UDD1E15E/+1vE2xr/GoEmNndZ
oAt45XbpJ/BS5PcEdOh8HdWtJ0u2DRrAokcCVJSRbu9HcGzNMIe84oB6Qg1jzUewV3Xg291UHNrd
ZWmyPSEhkiKeF6X5YkWLSqAlaVHCUKCx05kX7QzZ+QlESwAtxruK7gz3oV4XR2gbYAcCVbl5iB76
9kK8sQZMyJ2AYUWZyK5MTaIXR1ribR0yQYl16SSagT8z6PttgB7ReAWSj/A42Sw9t0oBsYui4nun
9unC817kpAerDButOcISer+IANLxgLRb222CBqq3fCroANpzWWUGHND/k5Q/vRkt8GBDn1SD8hLN
RtGmXjBwPqgHcmivynFCek3m+TmvwCXaKL63rk5GAKr+dDS2hr2EcoTIqM0z0t7Dt1g5wqQyj4yD
h/g0IlWVl63eXl/zOwN38vWIAjUJFa6CXupfRfoMidf8OzJ9+jL25HRnAN90RAM7KMJeA4o+9ptM
A55PS9yNFN3a0oVzsGVgOSukS9J1ASJFoIyMeHbHGnMOMf49oB+C0GiG1rtdxtDETv8ywKx9DvT/
czeC6eNmBzeOb2Zp9PyXeFvZWeyVQDa24CIrQe+RpQ1+pUGHsqAa627YLFA2tqBEiNyFVxnjwrRz
Aa3fmj+3qLw0AklIJAfuoqarFsSyCZ4VUFpp4DukoWmb/z2pNkyA8wp5QpKqBP2tOmjgqQS8EPoZ
YvplU44E+nJQhBkAe9JtX4LduDLc+pi0Ul4idShGy2+rEuzuakQHAP7NuMVLp7J4eaefO9SKaQRK
R/BxANkHLevwcDMlY5Mfhl7/QiY62J1X7lwd8mM0bOMm2hWN9RMSPd0B3J+QMerGtIeqa9ktQYRu
ocY0VMi3KyN5KJLO5nAam2H+s8h0HXiZdDxiy2T49dQPC8JaGgO6b/BeDg+NKYbO6ACWNPAWpMeb
GfS9AHBWXfc6oWmhjV5P+jllDqSMNOE5uCdrDH+5rgl8WYfuKkm5fGz7CHlUy7swHViuaKzAHmob
2oGc06DraKgs6w15Xdeqt1AbD5bkdfGoOdnS+YrOYvlogQv6CjmAsmmablk22rkewC1GkaWF7uxa
FvqO1mENfjqtNUifvKzthr2BflewYeITAceR3CcMgnBqWYoAEhKEfVr9QKO4ABEltpz1kVZDzqoD
iX0tQaNlQyjWhJChZfTYhk0R+xSgmRUFjxg0UZCQ3Q74Iu84aHRP6MrGrbkJq8ca5BjQL4KkXok/
WoCETwi5oHalh8m47cICgAuVU8V22ljGcVSDFQ/DnJURXwDNkJ7wUAJfS2Wi2UYznVUiEmOZBflv
gZEDEYCgztd6UUO+2UL1TVMluGCyRsC9h6XXj+KOTOS0WxDY6J45rCmCHHYHIieaT7bbIobVAaOb
d3dk11ttgCQNNLPQr28cm64utlUUXIJJM0H9RZRWYc5AZGWAI3UKku85nuUgV1GeqPVwCi2YdG1D
9HlBRnA3I5xO51BQVxZ+16EsBV3xlec9R6WQ51sKQGom2gKCWNtS4oAccWuOUDBvmxVusPyeHBlr
UfMujWcQZGR7pywL3Pg8tjHzzrurBHQNciuGoEIwTUu9cZJnMbjlwpny4Gvt1nfDgIT8YpxeKmz4
8FctBTpI+vpnauZP1pAWL52G/1r0L8tP2A/kq6jI2kvXl0gImJZxcqNx2srQ6fa17g2QU2Z/XLkc
zfdXttSVtai6q2SJPEuZvaBo//7KfZc+JVWuL5PC7M9TXKxBYgY27snUNmYpta98wPfc61IGMuzG
9UHx7x3R89/vUUc3NnxI9PsUhGZLp62rz1bbPSvQNub/A2ojVDqn9KtmaPpz2DvpiuFHfx9mgbZB
/3ayj9OkPY0imXzLm8pHJwpAGB2ZxjcIabx+DAMfQwvC8FvHkQT88DHk5P3xMWLTLX/7GA1ebE4c
78nLbsTvuR4gX4EiRP4IKtjywgVuK2pkejoOwPIVjizuyIS3rXbltbzb0JCmRxOwSjQUfJyno6/b
aZdqKhoD0GMOomNnMuNVzyPrGpRGfsFOCsAEYV2hJ2Bd+1AlYSCCdCBbE4YK9au4rkByfAXCKL/Y
wet0SIKhnhhbyCaYnX7shPl6aNVZCvi7rfVAl6qRHfcTcisZR+JUeUDOA9UeQ9/pYKlcka6DaSC7
gBLIdAQbLDT19O9khiwspGJUFOnUUFQxSXmsav2C95ZgGVcV+DDlYDZHCEC+Hpjoe7wfgww6Bv3j
7uaANAKi9bdoOTZ+KYItdFa7JUf+bEfFuywF9xUYJlyQoQJnTV5wXns7KvzlbIKOsgt6WTsI/Bk4
MA1RtAiCwd2UsdHwFfp8yjtDGaGp4G50B+3wUh3ojLwMLG4Loby1AHamG0S5K0ASdp4i/siIpVaN
pK0/EoUt+dTo5lOR+lvk7/OgDD1HVrzhaCQDLCwYLOmnAhxK9Ao4vw2ScYwr6ISol0UqldNhjjYF
R5cvoN63gyc16csKb79DZG8TU+MAKcTyBcCuVZV56bOMmwqtfrATN20ae2CyqLPZ7krFMOYG8kXZ
b/EGM3/i9W3APQy5l1ExttNBpAzdIkMXI90G280bqrjcERPADrRbLLI8ugsNPLiEGNBpoco8nheE
q5HnbE/VHae8nybZPn+IGpxE1Rb3GXbwFw3/aR23UbhwY8dcuUWEAqdS1B14O15qif9SKmv0DHs2
Kq+NXHMuGRRPr2DZ8TU8b6CZYnVHLcN+jZRqWGbgdY5FaCJSOjaQfSkATY/aA3lFZu0laCsewjAy
aQ0y95AWPUY51qAlOfJgwCOl+SKPyhQKVl10rWRdg34HQKWax9G1BHE/yFrc5TSCfXZZ8x6ahkHg
rGvTfvWm2FbTVDL9bb6KIKeDBjvfgiYNegcaR1Tqn9LOBOZOadZH/FPambNct6LmSN5JVcbJi+o4
giPwm9+89GuiYeSw93P/Fky/NdzV0uNwKGJnXBa2pz1qofzjTI7s1Ta8nX2I05IQ8udtM27aIuWH
aHRBuqO+tMBBPMhqlFerF/xQdTKDqiG+nA3ovjl2L+/s9GUOfsUPCbhAp74cbN2vbAcJIpCYHKY2
YgfJhL3KzYQvyHZz/G2IXAKrFzTv5ubFZK9EBGnzDw5DrZ/hibsSLofEl2ZEZzrkZfaI/lUHiMdf
JjoDr5u3BKd85pekl0nGKmlBm2K7oED7PTqOAHbP7G83M5dhfLtC7pSvV3AsYLcUa5y3ZGGU+TTj
Fmxr+TUc8p2mgWUT3UvJos7HZC2g8gktOZftxKTXd7qq9GpR7h30DhADVenFk7Z9aJFzgsxCDd1W
FUGOvDV3BnrI5kloL+5WLcTNpDEFd5AjFQst86ovokI50mJ5dMiDvnqGHtlsbyRUiiBIZPp12tRf
KryrGkZZPvAiAFtRLoE0VvZeTUcHVHibXkNy9Rra3RNELsoVtPfS66Aj3UJnZBuUTSobnf3fxGkl
0guFDq7pcYyMpccn0O2rO5q1mXopPpsskgepA7NM1jTLoRg94I5SRRz6FX43gQTbgwiPBoK8ddMm
xoaELiaH31lGqT+k+Zjexy37QWaKcmNX3xSmKT+rKN1zNjwHHqbUzCveNdHNbOEmgHq8dSVbGUWr
EU2OF25BnySBwvbKAep6QxE0wZRIdyoB2CvZ1ITeBnvrnAdwWRgDxJf6YO2OngGXbnZB3zA/Uqkv
B3ZLWO/tJbZFLyr+b/ZhyqA+WweLaIy6u7QY3HXK+tIviyj/BBpDvoUupbeMApF/GqIGTctO6Cw0
D8NkCpCUUDpHFGxw8Pn0+XBHzrRKpocUJGQhXp0G6Gyt8rBkj6wb4svgiGHbp7arIw1ni32Fh2W2
GIww2Jl8Y1ht2/8gh1aC7uqQs1Hs53DI9kFvBiJUAGPVYGGZqvHOjMvuWazs0Ryeda0VEJwaM6iZ
YBhWnWKY1CADq4ZQJa0groBWFhrmIxTMQmu4ojLtXdzOPpEZf10wFIUAuVdpgyVdqKDlEILZktcx
5EtgSrFOM+zvbo9bZEcyuYiRIYEWwLvHMD1tbw/fYPRVU++7APJFpMAC5wSZl/lZTRMZctAxyJCO
JtjdsYc0hnWvqmx5N4qHeArWoovCM5k63YXecdT8IB+ZbpNutt8niXGqD0Y3/KD4/+2kuANaDGwP
+Ghd6yJP6oxnLwkB9ajagdffZBMetARvm9ciEOVjkQb/GOqtq3aaeOHiZfIEOkE+D+3fh+S9BSNj
1Z5uwyFFx5mRhfXK03aBqTqLR+5O9xiF1Gfc/3XEnaJYDJldPwASwpZWHrGLywy5hqx0cwQRXL8f
WojleI7bnpFf5isNgIlPUw0hDVnWzTe3jnatAbztogScGyQFEArN+Tco70SfbeYwpfpuzEv2mqJ9
dIrXJYcJgKVusF6XREv5McR3Nxbt8FkrWQ9qRpxJ9OAtoHMwfC5aXJPOBmX7a1zJJ9DEeiAsXY4i
j9akDRYgrXKyHVBc1CBO9mnYdA2EwqG1SUphpBlW5cw5vdlJWsxGAgMP4zTBu+DJLSAbvMCJGeD5
s4BUx3zy3vUfMToAP/t+ivk67Hi3iiYn2MWeJz87kLPuhrJ6ao0yOWVgiF6M0PX4TGFxnGo7cARD
Z9N0FhXrvW2SsmAToVlxhcZk04+HCv/XVTZ1K15m0P2gsRRmB1oR0/RHiApBF9SefK47G2CZfgSW
DHfEWw/QlTjT2Zv9ZiL7ZBlzPFHck8lSgJERdjxVwx3ZyUTO/9H+YX18x999nt/Xp8/pEaLjbe2B
WWsPXW1rQ7NNfCF/HXoQ2UrWnbsiBe97PbgoXRTJt4Y7QeoD2478T9OBZERNmGP4lEDoJXGgCpPg
Lv3nUjfL23Lz9ASUvvaYQyFcqSGYpaW+RW219Aw3W5ONtBM6MJ/eDZm+4D0DLzYepdwMjR1Ko/qM
GxvczFxYrdudHLDMf4pr/voATqrXsBlGpsI8UXYnsIbYn9JfYZMY/1jt9zCaXgYh/ottfPv5hI0x
FJjOorKgSc9r5xK3sXkB2nNA/zC+6KV+zASYLSiyNbnY2jZ3wZXIsClR8c0Ug+owasB1SzFSs+xF
0wJNx1BjmWPUFcC+bL27gr6aw7MhmI6gjbinaFp29HDf4nNxSG/H/egAtWIGWr7NoIP5pFcoSQRO
EJ5oCKq/TZOL+KpBke6aS76Sqsc1zThD11NbLmg4TQbfgoxZn73ZGAEIMxbFlry0ZATBjRMN1ZIy
AycfLVmAXifrQnGywgC0KJqHZEW0ZJQ3UYe2yQEThxzckXIpXVhN0MSLwzUNjTQaDkyHZlFfR8Vj
iLrR1czmVAoFNDUon2/T27bWl57T+YbgUCkME+8y1mhVY0ottBp60E44AkDjrgf7w58RgysOzYhH
/YcIIKeQFlclj7+s4WD/vhpjDn14vLPkzAcSBykVm5s4Top2v0+0NRHpz7bZD1J9kOzXDVhgrUIz
NlZtoirBwGqKjuD66NAQJZN5SAgbwtREgzWbbpiat0m1KoNR1JuJRhT6NpGhHeEYhWilTlh57rL0
APlB5wposHN1GHtCG1dzAkmsA8ny2vWR3x59cgpH804SKSuhnGQqiuyudDIGVlrMTmMr8dFS36xp
uqu3Bnaizbd5tpoEKY0N4P3xPZl0t8dLFYifN/QJxt7tDhH0gBfkpTUYanCFzvoLmYZKQwfR4KRb
+ghQ1673FrN1AEB+fSIw+0D1S3sgi9BzqD5N34Ik7neUgGtBkLuZ6q6aE3hDzMUdHrQXctKXDNVY
iL4n0YW+YFEq0Pbx+/Q2r6pVZDPQNxepu4vxHAB2190Jr84fLZYUjznek/iYjuew5viOW8wEcDBq
t+QEQnrachAlLGnC23Tcr3KQuErHd+0yueP8SqAJhofQCpDeCew74LtPaxSVm2GMv4EG96vdQd8H
RCPeLo+gxuhkmfGCieSnibLS3JWVADRTrDQ9YTtLQfANrZZblMUNBb1oL6gLW4ugarK1C9aCATJI
n7s05mA7zVDBUJVFoaRclB3IWvbO/ns8aoYn5jVRt0Pr8ggIawqkgsr8fcgBVk5cLXmMgsbN8S5Z
2FAm0BnAqlnEuIf3fQkujSG4QMUruNgGqix4PfY2PWRsL+AIQM7fRuvX4HpHimBBYtyP3ddJWlay
zLzIVvThPwNnsJOlpdiBG7UkxdIatKRVN9DsU1eoe4bkbQf17qBH05va2eG+ZEPGLxQ7GjZMX0Vg
hf0UY+eB15Y/w+hR0VtQ0PZy8dewWq1GQOa3MLWPmVcjO11U68z2dlFarevBqNynA4ATECbbiClN
D9AFyw65oZkbCRTCORpKwNhLw712AVLXNbPKLyyOvsTRUP2sE+jdpc4YLfgICHQTlT87r/4itaj4
ktdFAmmc1LlKhh9zpUXZGQIVr1epjfH9VWwzTnzUwRrQH7/UXH9ljYHS9HAAZos4Yt6ZoQ0508r8
zUaTFAWHGxpLgF9dP0Pu7QqRmHJvoWQDYR7LvJItbD+LwewfBgOPA8+C7HAzgQvrFg/pK0AaWx1v
qY3RXObDcy8miJaW5r0lR3vP1cuqDezG2khlgjL21J5RbB+Bdv3dOIvHk5GryMQ392Pruj/KVD/q
YDm5nTi2MVu8Xye/xZSJJ59iUb/QOzK9LdOLsuwhNt8G+o7sg+eeI+4C+5BNX7oQsgO39C6lgZXd
ZBA7N+1wTZ0HcniqQihVQCrCWMWoM0JyLpnueNDqSwqwvKdU1OYyKtCs3rRhtmwnPVxPsWXeaUDc
zgfDY9HRa02/zwOkt8hBIQPklpYFfmRrsvXo/1vpVhxCmK5rz/0AuhBhpeO6LFr8/epSQwKylXu8
NMrPYM91IFFpaftODRlb197oPFcgrzlYLtT7IqUdbeSTs+xaUPhPjlaACav6WUmuvagTN61eTwzw
46YtBEEsA9XFwsiMp9oVYhV1rXkeDGgLpE2c71EwAKNDMHl+xaCKkBhBscwqkO+ESqiuUGedC7Q3
gDwY6waKfsmoG/6/x1AgHZIEbCeRir4tRmdR/rUohIftFj/SlrMvo+meadORZMjShMl75aMdJvka
hm+L2py++f5rHvhQwHI/mi8NZBkWID6KrhEP3LV0gbEZQGN4YokX+13dGk+l1n3NyxFq5jF48PBW
9x10z3wxqkka+zUJ4NvxhIaeBMyamv40jeM8CbKq86SmREILcBMt6NNDXFvaMpuGZImcU3oIgxEk
7eQRQSJfT8k1pToSKFY+7fmIAlqh2ipLDY3gsSHSA7TA4qMXgEFDy9vmQTOTallWbfQi8+HsWOj1
WvTD1751xU+0TP0TuZb75GQcPMzuaJ5TR0+h+9RGe/xlq1MqOfNb03WuLGmf4yDcTKp+RIehlB6w
NRH6xmmccZSLU2vcG1SBehfz5o7cSO5pJHQozgvpTRuCBJUjdMr7Bhm9GSGk4EOgZPm7rbXBQEGi
1BRMcePbXEId0XoU96/rWQ3e0d1UHMG/gfYU3dFWtwxLb+qPYEkH5kYlaQoToMDSskFVptDR6kCT
Amg7+TfblHh3hvZSY9u9j12vwi5Z10b8DcPVPByH3D7LIU/QuRt7SBeAOClWB3KAyS5YcKuINu+i
8ba8amTWn27BlqOIvdPq+i4MQu6xP1p5Ay7wZxDEeKe2rCy+EMgH7DwePFeMBXeyxb5lBfj92uZg
IJtD0HM1LZI40HB3kfkKeCKIGtzuTyPLKpBZ+3RjEmQ3ZWfeFZnIV4MKJk+QoQK30FsABJN2Dv5w
86PVc8YNkC2iLV2xHdqKHjFkBfoy6VQn4sObi4yDkZhA9QGboaaQBt67uKg3ymhFgVZsoD2IVw7f
MXOYbfMKXFbbBjJtZrTIqxxyE4Zh3sfpVG+tWGS7glvyPEEIEhpxSf1lhNyjo4XaT3eot3bJnBfh
5OOSJuV2Um+HzADziNfJM8eS86Rct090RzALsUWOyJ4nBcC13XuJ9BkU+ha56lSwVacCHaqxXiJp
5Z24ORjA1aitPbg2ItBfofUAhIyvcdg1gbmkrWrgzZHyWbxN1st42EAfDfLGKOecgRkez3k61Cdm
Q6G+ZbkN8R3wqOhxI/elp19oZCsTnYG3JNt2tmpPUFNpEXIUWpiu9QrwOydoitdVvCwTK9Yhkxob
bhD7hYmN5pgyEBLeLoXaEj4NEDRbWm2UyTZIkvauBamC77pD7NMvqlQ/Kz0urlByY0caNYEnTkXd
gfcPPjp4tT74NhAXflJ6rzZ0rl6CUnPn3yK6aotTNfEzxdNPEeTxrR9GQ+3fFhqC9p5DtvhE6yA5
DPoN6SRIMoFSpVL8V0Ya/9MOiXNv9RDvbgOw1v8/1r6suVJe2fKvnDjPTTTzcKPvfdjz7O257Bei
XK5iEIhRCPj1vZT4M/7q1Lk3OqJfCJRKib3tDUiZK9cie+M63tKoDfNYR7x/NNN42w6+8ZJJA0rW
vB625MaQQs8MbOzrsTMP/27a0dTKhStBw0XT5qHkB4tggbUmrB2qBsN17ozthljIqJkitv6lGasm
UZbpdRWu595QIiih818RXguPHTSFDg3Dt6SmHSNaXrg+ChFUb+oojsi4BC5RNfUU2MNG0fRTEymD
5MzKlk3NaJD6OSq1n9NMyHhc0oh/p1bUOM6la/UnbxzHx5Y37Y0GHTHqiw0rvtZZcKG+HsjFaz1Y
4AzAFcGoUd1igbULQbDymGijBkzRsKG+vDONOxeEgTROOKK+H9pkSX3lGCUPbv6rxC9vK1Ng3UXI
u3uZcwZarqw7uorcCbBha5eadgktHfBFTS6opqksx7mlVsozExjAxNhQszOA4eYsuFCLBnEs0BcI
EHRHatKUni9uPZY+DIr2JOtqdqepqC0vY3uLBUYHuZu43Peo3b+QC5Iy8QUaFPt5QJs3+haFAEBQ
qEnoIPKkmSaJ8qrbW4AuL8AwESCVXbqLtAqAZi5tW1uYmhNDZKsJVrYYw2uZFeEV1ZLZLoG80UIn
n8pEmR0vxYV66UDOw4EHkXudnFiNh0uN38A0LwvAlKQ7LNrNg+ZrcXUZIwWFbcC4s0LBFTAkQaSb
Rwd/nM+1QC4ToLWp/eXt3ydDthYeguBlq29TkXU7F9VC91HsvMfpmP/geoDMgVc85qBL+5MDq73H
YCjKyQEv3m5XDth0qRkybJbuPPDILBIXmvbciMqzl2nWs9lsxjBPnsuqry59EgGnrcyCy3jLABzf
IBllPc+DPppYraeIZI1jcZzejL0Z4B5J4gLlfZBH+nIQIQBvcTdA5RcdtXq30hlk3r0LNjyJ1Qcr
sgSmiXUOK4ptmHGo4Tl2AFnXrFk7jZk+NjmWgkkbte8FYlWaadu/GqSxSm9IX5wWQY0M+GzstAW2
h1h+H4yyRrGdGh5C7GYaPvp6/YiUR7dOM6z2a4WFcBU+oqltvC49caGWp4NNYWxZszQGA/gO1St8
+dEbRSiXr5wCiCk19HN84Pd8owdgME1AYY1YAArhO1WCklmgVcENco+8vQ+uKOwFOs/UX4V8oP4Q
3G4r0wrGIw3M1MBWDazG/qHKkuHgqbKKqvX5xVFn1IzcEPdp2J2MEVrbYOEAP2NVyBO5kceoRcW2
FSCL3QN8JJa+k1fIeA7aVBsQZmmxSAxdXo3OLy/AvmhAsyJ16sqywO+zVOKkf42wIhbcghAQHOaZ
/cNr/OZILydRJ8EFMmjbNsabflmbUbcBk169mpd6aoArs/ZIJgmavo3uWwBJIzzapG7/GmblHsQ7
2k/DMU4QLh1fGjALLD3U+9+AN0vbOULvdigvBWpTDfIc1C2merUf+7i4GUObL9jA43OmqlJZAni0
hCTQ1Pq0O43Dm1Uu8wO3wKU4k8wAFgpdH014YFfV+YE6Mvy81kVmI8dvhlByFfpwrsCQ9ix+ldIQ
z5HZR+DIBStaUAXWcwP+r01qyH5DTmBt/RhjupX9bPywo2wnK57cisqK783cAjA+00FfVafJfdYU
9QlPnBfqHOO4PIOi+sx7NztZA8tWUMaFwKJqBgJvwAWd0iHUUjzCVM/QM/R4EO5UQj3umoyd8wZI
XHZrD151yYAfXbRdoH+L615bFZXJ99RkyFhAHVM+MkNtwYCzXcRghvkWplUPbIXu773YT4+oOnWX
WA4tBGuapzGP4rOuDQEIdAEDgJBsu9IKPzoUqqncGuWmR1V8RrwSmmhRjWQYUFgrUNnEB2p+uhlq
NoDFwI1GoIKxfkNlBxi2yuJ74CKmriLmqV5LIK2Ef+kDXpxQEeeuPj2QkkAJQCrl0lUeYQtKefKA
JlHxPao+5iAPDYpz4CICRzIeSPpdi2TaeqxQA9IXlXGHUnrjLmuCTY0o5Q155ElqAXEQ9AtEp8Cz
66XuuMDTZtiTs22hMLsZamCuMJRG1GpOhCPrtV3IMV+WrrbpO+fFhKbWnoGOadEqZhhnDMsjNSFS
Yz06ovloRv2QbBKUKq/6qnF3JYdgGO3VXXzrXVPIZEUbeeqlJu3WZ2e7leERQZ10QVmt1m5BFZzy
bpPUvgaQci4OjW35Rx2orSk7xkJQcvXIsNIAslPqrB76ZDsAAzTNNA/4fU5EiqBKuGIxlj1mBqBb
nHfsGjC80frRu61CDhMwBMfe9F9nU5e6kESwc7mM2kykSy/Om1WqtWwztctoVJzlibWf2kaIl29V
8AtNUeQuuw69wP5QDQbebpo/Q4ktSOr6Q5Yc80iyE1Y7H4fRTwH2+b0dF2V3zOsj2WlEGwYWaFR1
opqxLp4Cm49dCMFgD7WUVqiZC7I5qgP//mLJAYpazzQgdIYwOtKoQNrFSX4/OoPz0DeAyQzJjQDl
3ANZLG3cgz5CXBtl6iy9WqSl8I7kwZGRWNUNlNBqrXaxokKpZFOBQ4qGxpCSPaAYK1hQEyWxxuV/
uJJnVeKaAOJSIwsfiMxBpfRY5cdWHZLeQlsMcQ7M0Jgf6Yy6C1v0ICe2evA2fo6JyJ36ybMcS/D5
/H5K/VrdVWtIaSVbO4vYinTD97mqDivxO1mZtS7PAgD8s5NlbJXppnXs3eJnEzJxMqT4OESpLU5k
c33w6zl2dqTOUXkIsDUgjvbpQj09KuhA6QxetVy7ndNUY+fFR32oXprPynIbaQYyUZqKDloLikrl
RS1ypYFj3E4Dp4zWX3PN0/99LrJ/XnGey/zrijSzybl1RC02Hp94GFUMlbeE4PU/m9jumI9pi8fK
3IvlxNcm9SIhHmdmfbYdTZ57swn3eLUdWjMFYods06kPgMo+NYwD2ejA3RL1zOqAMgOQlD7HLXYQ
4O1qvOFRA/zeT7Xnsq2KN275zz5+CG+ggp5OgCedTv7WpYe99wSpjIPq5mrk/zDF/3cfSIChygv8
3WtHOM6p6l17QUQPeZzFmxo6tRM7hOVB2aUsdefS4is/mf5DMprW858Ghb5ZT+wQ/zqoT0vrObLs
5CQ5ii9FrvVXOrSJl0ErczlbRgTirm6iFuQsVqKvumKz5KWxNRLsUV1pDF+GZmKphVURTlN2Brg6
9F4FJdQVVEzvWoWxsWUhiGDJZiNDuahbj4MalJfrDjX1+9BrsqdBG7e8MgFqVXbdYsFsl1HxYffA
2LavgK97cgrsIT/ts//f7UWF+jXKXk2JL5W9AuUlNJmHKVlWgbb2JIL6Yc6fZZ1ZbTvH75dz/kwi
hYkobOJv5qSYsKOXLLL7I5kme7wsQlSUUc5t1EJ2iq3yYb60wANnW1XxsJynqcPu69TUMRjZNDVN
pIPK+SpcczkaqBBs3BGBwQyQlEtWuu5Sq5scdQB9eJl68IQa9qhrecyVjfxqM4SCIhAkW5phGksT
fM4iwe6DgiY16ecBy9Npptk0z1klbIv3jXekTuDA7lInE6cOZfyrPvew4lYLmWnlgRdfOdhIzSqT
D57pXZENoOpSTVquODxCrk2G7Eg21wfBAUDhN9Q5ual5XaTCN7ONm7/mabXB/zotDQo0BLNS2TDs
o7AMomk7MFpTJx3az2nDBluFocSqqm81Z1+2WNnResaPgIOgJq1nqOn6nUQhElITc5N6UcuG+4Wd
/Ai7ng4VxNuwH78HLbZEkad3JxCKY41HbU8Z6YwOScghEcvqLQ0NwbKO14YaQu15hrAAwb/V1Xe/
2aeZv1xkyIJk4flcbhDi6Pa9F92bdqe/ehBiDUIn+ZGLtFvWfepfIAHcnkDjgXLCoQi+G9WZHByo
Ei8LD5zyVV+WZw4dkRV1uJAAylFwXxfVyq1kAkXfKL/EI7AHSG0lP1zzoSuN8buFovQVdGy5WjaH
W6SIEXtoINyJd+7wmut2s0iYFV05d+0LdWALgNoK1aGhxG7qKDXwL4cm6ij66uAZMagVHQWB6ht5
RzbZOkDZDd1wVyEyuLEiTd6EWWzeGLV+26hFbYpUErVkq8UbDYz5UARGQUvkeeYBUZU9FbXMhS7U
hLqzcwD5+dRJ/mSnw4DU0sFJ3N3vdjUt2KG1Q2G0uy/+n/UzbNTiIwpyps7fhqN6F/ljXU4fb663
ITdAIvlxLLPtPK0JTP059eWy0pr+7LpI6PTA5N90IV7XKDRL7hoWAPZbQLGhrwO+NGyjfPaaGmV8
ss5efR8oACn5j4CBPIm74pew+Yqx3IN+6B2SQSl2KVmzLAMr/IXUGWDcGXvrk3fU6FWPthDDOsaj
8VTpvDgayK5uRt/GohLkA4so99sflhkttTHLf4GD+0k4g/0caD2C+4i8X1xN1/eFjdJ9D3uy25T7
3VK2uvE62N1eukb2S/fGgxiC6hWgTQh0gf3QE80ilt14r5s83YZ2xQ6V17Ab24+jlRF08hVI+u1Q
suynPsTfRJYOT53sB+w+DX4KDGGfcGcXa6/zimdPIByoXK123CeeHx+rOnGWZZQKUGA7zTHxjfG+
bYx78HQ4r9BohppTaLcn6IeVd6BpeyM7vgyiMl0lzxy0dbd1EwNInfgrLUBxHQgwo4uW8+RcGTE2
+5bVvdXO2k0T/gPgGshkKQezcYctaijjdWoyfkXxC78WIQq8EHAoEa938qsB7TV/Ueb4xGN2QybU
cGnITMvAihe9VuwirU03UoE+8K/Wbk0/SxYIG8uDpd57U0eIaoExLK7Uit2wOOdmfJ4HZQXe+kOc
gMTzcyKOhPEKN1O60QgiggX1x8Tk48VGs8j9+geRvY2Kj7NkYji2+YI7ivJtIn6bjuRDhy/tso/G
YwOsqzD8AyRsFo4LFo8isy4TZmGENAaCA+mGMA4RN5szCjSeqJNMbmycTav78G+AcEeaLHKOWu07
S6KjsIv6W5HYxp2JoNnpD/au4l/tqdl+c7Lmw78CAGhJ7BX43XwLwtS86yNUU02RLB52zQe/K5Ig
J88FNyhhEqhULQf/Qlu34J4I7Sv+MMVjB0mmXYsS7k07WMa3EQ/eSHjxG15hoE9pmHYahDPeQKXa
B1EGCpLVSOR0i8dejWwKBIYit5xGkoMTogiMRlpAVNyIFKLj3l8j6Zq6B4gijXRiX//WAHxEDljp
ofYiWudRbd8BIZ5u8M8ITpIl4BuGePXOaqwSeYHYglq40KFHbYFe1TLZD0gXbYbSGyPUJMZrcHQZ
P1IblYVAzKZPzqjLVWBK86aQkbbtxq49uFU7nJBnh/i4V1R3FR7zKM/r+AuWEQ8hA7h3Ed+NogZj
WOmVSlXEfmk0nS//9NlGYf3LZ4tK/ctnSzQNIruq9otKt+K+yZeNFbeHqThLNYGabw9U9tWY2h3q
SJp9KRmTC0RWQSFH4Tq/9qq1lYAxYDK6SNuu/T7WFkhjc+xaW2/TQ8xsGfch/upkbIoE7+jIOY1K
xatXBy50b9NEEDv3yn5r9R4/aICEnKUr+jOd0UGkBRjKQtddzR1VFb4ljR4u8trrN1YaWXvfK+M7
f1AlbYqqBMiTE0o8y2fyGGzLRH7TekT1j1xCjz069HiUWHNa/0uMfzolpxFOlALw0sTZyD7Gth9s
dAOCu47nowYlzNaVghU3VtMujBbIwA6woAfXAUTaZuM3cgt10Jw6ZYkIXIe9RpK07aVVbl2EWj41
/E9uPe78LQcUETJWnnis83yLUm7k9XDnbUwnHre5asqsXKbQDXlmvNIPzHQhO66N+ovu9D+HNPCv
SDT3N2DTRsW68reMwF02wkPmSk2bC74l/yH1PqYtEDfejTkq20GtDYbdjQ/M2BLZxWRPW1tqlnqa
7qeNr+pFxUbypYlYZrJPKx2Z6ArVpT4BV6PE6RaG0TnrgAf6ySG0K14SnbtBecb144pQpzlGLeI0
2Wi2JxSZgF4iB1H1CQKdobmJShSVF14vN9RPB81LvqduaW57bgrUsOCQ8Kg7F01VoJQ/c8Ag47v9
goxJ0Xz4WK4Qy7JpkP1V3tQhvKgH/yWUFliJ5C201sVZyBBgQuhLLdsCEo2SAc2P1D1OsfJqN2B8
axc+QpP9goy16qEzH0iZfVF5N7O9NExQf0y9wloZJYCGPVYGDl7jx4ZuNNxC8bllNu45Oo39+9LK
UiicIW5OB+SoMomQ7l/tFvxCHLz+ZPkyktojSwxoli9prnkMhIQQilcHM/estd1nbnYBPVi70cEF
fimN0Drr4tFQcC86kJnOxlhaSzcd+DrBSsXDHiT0T2OUL8mFkW0IeA39nthezzPUif6I3UkMmj5f
8IUGVbJDoA50FjGn5WBScGHEfi5Yk7UdaxvwXeXleDaUzpthRz5ksp3ir9E05dwmH2oWRe7Yy7nH
NbxiZbgQlKwlEkaSJx+HFNHIGvXyaGe9X4FwKPo52TLqIXen9opNl2u/KAL5JUjJkgQqPzHI01ug
2U/YO36NZv4W3KTBvhM9aon2BBS0dTY18ANKKx6gFD+k52rIOLiXhHaLIjRzWbWxiRhPFi3AGMnf
+4itAVLkwH4kEK5xwvinSKu3InLbb/WAvL3mxvodFjw+uCcbHf/Hgu3x0urAglOjmt9jaxcvV9wP
DsffIpXDaTrVLKEdjBprKs4qVBKpHjq4EsiswXzseuwG28RE0R7oMF4AvLyFWGd9749lcEKxYL0k
uyZAvljUcXXDQmu8Bk6P9YsaEIMrABmjwjnaqC9+8AvI6UqdP0bFWC96MPKd6DBILT/p6jDbqCmk
aJZOZm6KEYBwyZtz40bFYwAU7F3jh0vdrGPgWla1y7NHp2+LR0ReAW8sxR05RkV2AUrKv6FWndbv
Pa+GaRLo1YFWNYtxH6o5C7WhxYNI7qmZjc64AhbI3lKz9UukBxHg3lBzSMIGu7HaX1nqouAKTfbI
blhL6kUmXjtUBegtqNd3u+TctlihUq/em/UNQga31Imla7IonUHf5ZpmjWBbZjUKMupDi8UBQkk5
C8/4bYVnOtNk+Q182XJnGoUzLswq7BCAH8AEb+TYGOb8QGd0iKAKcAgTHObmn/zmYTSCXGjY3Px/
n2q+5G9T/fYJ5mv85kcdXiPFvjPuwxgiyxpUQooFnc4HEH84q8Iq+wWEErLj3OEloKSvivyvIdSe
u30149yks98vkLXISBoeWA7/+2ni6vOD0VXok0zG+apkdOvKLhaubdyOIsHeTX2IeQg1Jxc6pSFl
mT5DebPaa1ZSXFtIQzpIBZ24YuykQzk4QIFoYbkcTOvDJuksZRsNokbnQd0BwEaLZlMLhlqJz7E0
okiBlus98zzbRx2122OGJxFdde4YQK8jXcku3I+xMhdx565ZmQTL6YqfEyNKhcJtcHhLunYmOHbJ
lZGupqlocCxeMk/GN9NUmTDKdZxo1eQSaMHFAgnRFgwT4uAKXRymMy/rPs7+YCOX3re9DDc2xtGB
f57NNldNM89KHbOtAkvoMrVxx4PeLbgrOw/cVDGY1KkZOiy4EyYktCUzb2LlUUFebRe3Trekzsr2
g7sC8Za8kvp5GiQFlAJRxIPIFyCiXDT8xresC2hSqvdydC6aq5fvtvAusYcTDosfps3JSzJwMwV6
uPfq/pEA6QRDjxQWHZGAyT6byIPseTXeoMp8oQ/YEGROegWBnn2bJql3wQNpTS06aCPYnDOrfe+G
iCHT1wKRVwZVs/TdECwGXh4d68xW+/nKfWk/z1hqfNjorMts9yWOh2yhF7n3MvVGW90I7pkQ7NZx
HHYL3mv31LTjkUwQh2C3LYD4NyGeZVDN66MluXXdbQwypit50aGtmx2zCnmmVp+k7LbmxXPhcTBp
qJnJ1DfgrHA1M9rPtq6w6qWf6mxLLtSRiRxFFwWKeMhGc8YV5ESj1mar+aqRJ6wt68FAPc8XWZm5
94weeC3DxwdOi9E/2m57S8PoKwEXUUGptPwyu1GBhjedPsL8FRh2lBLsX5fZxMP62gdefJo/mfDC
ZGGAJhE1qfiDkW/j1uFC01zvy7eqzBAwUhN0VeRCh2AEB0hjNMb0rWhSrwsgupfnYjlfVm+5v9Mq
4Nbnb9rVnXbQfflt/sMhQAref5Ht50/Xcye4KaIXmmv6HwZ9qaKuw83UHEv7AIYNqYpp5N4zIZKg
FXn/PW3aBzPL2UMKycaDp+tA6Co79OwsrWgvI9bhAH/6zaYFldHez0v7UYDojpx01zSWravX58Ry
tJXmFPlCQIDvvuuNJ9kO/CxVyy2DcQOsCJiTq8C4r92+vvogvWp9ZtyTqTNA7RXlUXIkW99F5S5P
Cn05DXDM6L43NqEQBpg4AdHDurpL9zQ5OHHZAVERY0FNGhDgx6K5Rn9Lpm5EKDHru3pLk6PaJD+l
Fv9JnfRxtcQ4IoUb3UxXby0JtFnirmky32PyotvlhfzpEKTp94J5xolaPZaH29AzO9CJ4AuNWh/d
Aqmyok4yFZDIXNh12B+oycbS2nkJgnXkQh9BojJOH+/JoHnQeAmqUd/RBwCth36IRI+tJPZUMnnW
E6u7HW1PXMtRvocyCL5B2n1YQxFw2EU9mrHQViDdAkYzDYJTWedQ4EMF9TfwFNqgxM3bY9klgK6Z
t5O5gwKfqCrwhSBGs/zYcYNCbTfh9GZsPkPq49jxcvEFqGelDcTEDetOw8cuo/CZ8teRzt9EI4qH
Ekm2nWgg8YMobfCgHCi1jTXgm928aghyvqUOAJBM2r+Yld202WC+iLQdoAdq8lvXSrqtX5n9Iaxc
hjgF08EaaPcPbIAyLodA5w81HBql9q8Ew70cwWD8RMNNaGX4aWQ6ShJUHXnia2C2MBiKz7K4f4JG
BbicYZ/dpKo+zwIPaUQE1CY3F7X35IbqiI/ZBuU2z5akP0IiOoDk8QCab5R3aIt8eM+9GOjSwHyG
7HAFUKKR75q+ZU9VZ5+80ojfUM+TLUvAoy/CM/VzYQxIrVlD8vY5UmYQo6CRhRsBtm1Z+kpLUySI
Ip490RmPXDadyT/Y/uQX6YaO52aZfcmzaa41HMEMtvuS1ZtybM5wrzmju6f02tTrIUu2drQKZSaf
OTpyplmyqtmRvU+zBR+R2L2UXVluXdAPPJt5OfFZuZlvrJnl13ugkCDOmxUTnxXW0rCnLQi0zUB7
Uv4+4mSoUgNMwSEBcbOU5lph55exG4AHu4rZv2nLZSoWYSLCY8AgOwKoDCsu+egg4WLIFXUgT1hc
EmgIWqt07FfAUIXH2S0cnHgzRJm37G1Uc0oANY4i77qHWJp8DZayfjM1RxCx2W6Nj2R63YOQxggC
1+xEnXSQHgjDUNR1Sy2arWfGx2y2IT9miywt2nSCt4h4+SZbEGcW5IdO0jfqC7UaPWt2aZDXS2rS
AUFeEHNGzcWuAgA2lUcDArGlraREyPaHOSYPNeDvc/zpKlYF7deyA/dkPNjlvcaMI3EzhFAn3THU
Wq17dVNAoy9RsWh5U0G0+96W41GH+OsaD0fvGDdRvGz90T41rLCedNClT7R1ghcHsFCWqwiouW/k
FmaVfTL0aOubRYeieveN7pimgXBFhZjFbavr7bGNOn+lRyx5E/m5qKzgtWOgXR3bMTnoecbv1UDq
r1kBDR0TcCErYe6eZZjHbUz3PULAJ45b+YZsqVx2dhBfmW8YEHMdwTJqFSNElNmHrwNFFgE5Rr4y
kDztwNAL7g9bX/V0ZmGrKrnwES7A2dSrzqz4u9P2UHH3USakDiDFFNG2AaB367Q2krICT6IWywjw
+3vjNsBz5rbykFpXfGnTPyNuh1XjIuhK/8ss7tJbKMspDa6rE+jOawauXYgpyldz7PWlYKmEll4k
d63baTsdmc4biZLwJfJy40vV9yfi0A442DuTQr7qVQY5SNRfaDLNHzhK71G6jbOoLiEbikfyg5aK
D9vcS2dc15u15DWYgWw8KFGikR/oI4dulp3cqv4+fWL1VdwSZF/kkcdiB8WC9DHIy1NRaMFDCsKn
A54o6i6Uw6uyZzreFmYc2wfXA1XK3+0jEhmLwmiqHR5//RkL/v48Oq6EPrRdbJlZJotK7yFCQD1e
nIyLtnLibSEH6Jpp0EHwAxXUUs3Z5rFs2AHbVt926tCAWB/ZC9ioSR2zrWi8ZlOFZrcklBvh3bAH
vvVsN9wTvm22a146bnVghxcZ0bTOylaBVd8it9asucDTI9IM84YzR1sn6ixyh48zsv2pF8BS0OcA
K7lN8es5+EgdbJrRKx/rmr9biDK+J1WzQSBOvhp5yFbATw0X4fuI7BlFs+GZ5y5NPmqL0M+Nk0+M
CBQopraDiBzWOdGBTHTwVBSZzpCmgJZrOUKIFuDVTeoJVCurgjsCcZENBADQv7HcMwI5xSVQj18u
zBcTynK71HbwSC61nu1tXcNbomLQQO+ayIaYjpG+h7grfNN1vpdBnK4Mx8kvAdP9YzwWzboXXKDW
G/XiUPN8t5v811B07YMfJ+02DIt8H+UOlNLUZOQxWlBcTxrnO0L76Sr0Rr7ydH/YgUKQMOp0CDiv
1qHnmGtqShTv3bkfDrblbN08B1x8aO9HHqK0nyX5HjkNFBhC4eEWyiAftso7a2G657G7/pNmRWjh
Vas6R5WK93isrwBZlNo9omv4K8gkKldU+8+Qutoh12viFQYxJxAp1rcxgjGTjZrUAXR7u7OWmgcC
hM7uzEeUgXcH2ywVN7WP8GENaYi56YJAEX9X65xaERDSvhssmWIYh1Trk9vU0b3ntNmpG1i4JEZv
9y+7KKzsVFhKcwkR+DW4fDOIEpYL3LbGG/g2BDD/Znb1hDuA6wX/iMxJunvdr0E4pB61Q/zh28Vg
NLZMEd/FBsirRYhEFvaG46utQ5mnF8Mz5GI+7ATEAEfmZCf/kafhOtJG1Bi0LdvZMok3SHIgr+eP
eC4iVw52GxSFsCzbGSxvv5FH3Cb2NoU43wKLrXw5Uc+3mt5v/9gm4nnky1Al4/jBznRBDRe7DdTP
6E8q6q9N6kXEX+7p718l8l96fxs7O3dqqsrXxHaMxoMckHSFFHp17BEB2PDasO45IGGQOebjexHe
lL0Mf1pj9ctyfP9RZAZ2llEfnoACr6cxIi+1NR9QqUT3mz7Y9TbV4gKxJ7UGEmrBI9UhC0Zrqevf
55rpua66BJnEPq8g7mOj8lq6eQOB4kF8VGLPftBkwNq8yx9tvdHxO5U1uGlya5M5ABcnrCrPKILn
a8CeqqfaM35QaaPm/sBji73PY/RkjFda6LwIF/9MqloDwrjazM2g6asN5JHjTeZF0ckZUHrl9M+E
fi+KDtJ0cThcfNuXJ1NgI5NUofG9YZOD1d/rvbFAtqACQgS3RIEVJsLCdnkiGZpcNR3VpF6rQ20n
9WKvaD5S75/GMjdG5iLnIFDV+AXLBKwrIUBrVr1/rISOpaayy9oFYcDQvlTCL6xfgnn+HfRoV2C4
jfLbOFIFDCI5ganbsX9w1BCvQKth32glVP8GzWOPUVbUaxN8O2eUfGUHt2TudiwL62qlpbPsHDd+
6Ux+l2eF/QuF/cA3BuI9rv4a7sUC8I2OmSDyx7sC/AgBQjFBfnLaLgR6oH+i25/sps3drVfWk/pQ
MJj5FbXdR84hjDQLEuVl3G4dEYMMd4Qg0dxhlDYEP7QrGGzARFUCtY/gyqJyEnmkZjsUH00qPcTb
4Wvv8Pcm9aY6ysP+7dhiBEan4vkK1LYnp/H4PlALLKARocjmV3l8pjYdlEtYjHyfMi85GVh8Ep9B
KuTP0Cniqyt7+04f2YXIECwurS1go+mGvIZ8/IkqveiKte3kRWZzsODVZ/BSK9fPucBfMXnxpnQ3
wm+sNSKUAAj3tf6cWOCGw30d3vK4AR83Hv5n1MggBxV2MYIu0jqPgIpDHLGx7tqiaZeFwftvaWB9
7wKP/TSrFsNVHsrJKmyVdPbuBhBa7SNHhyBbhHs6asCNIgekSTojOYeG9j3TQntaUHbMyE9FGn+n
ZRptEHxUuS58q2MHWqwFNn6DKIYv18TmRbxeog+zs1bjVaGYv8je9gKlHcpuS385u5IdMp0ZXgxB
tQBh77hF0Uz+7EFenBt+/JaHKIP2wMV2SbNYXnwUUANq0MZvKaQBHB3cG6aXhNu/j2RGMl55bj1z
rGzOoGDiZ6x6+Rk7kHTn9NqTbyXJ0UqTTWTm1X2Wpd3VZR4ALRLKoD1iLss61PUd9Wqd056iyH+d
evXBfW9Q/HHE4gi7FtfWIHmJCBn50gHEdRtHcu2GWkkVuKt//uN//9f/+dH/R/SzuAJGGhX8H1zk
1yLhbfOf/3T1f/6jnMz79//8px34lu84NjgsnADsI67ro//H9zskweFt/K+4Bd8Y1IjMe7spmvvW
XEGAIH9PeRihNi2qELoN7J0VKFYFVNLftWxAGa4Q3jtS50if8x+dtpr2sZGM2REVK1tGK6z/y9h3
LcmJdN0+ERGZiUtuqyhv2qvVuiEkzQiXeM/T/ys3PVMtaY6+MzFBkBZEU5Dsvcxg2/0eUDNbXZ05
ynaSdOVgl2qtoqmKd4vLYBq3P5XBI75GAMLclhlJaic+sjEZDEKgTESbMA0+1lHnKlM+wz1+hD0x
0LN6Y+fZeDH1ZkzaelvgoQdFpn9aVd19hph+trd7hhW7nTk18EiyX7rQWOpME8BNga3+fOkt8ful
dxzLwZ1l28hBO9bPlx7yeIUxNK7z1A7xtEcSOARqis+bzDKqtzpF0kQvJ4YZPOhKWvU99XDAeQJV
mwEm9t+96jwwjlkkP8wzMC2zYY4dzIqNo2030ZuKa+EnZjpcXFhinqoSOhkTclOfZog+4/I6f+mu
0J8Gxlt3ZQGcRkI1nelnxuvprosS82hZAs9cUBrc/3FfeuavF8diiPri6liAhji2Y/98cQaZVhLQ
+fxpWaQ7pQ1efmF9QoaieICjbP8Aqv4LPQ7jJje29Mijou4FuFb+MJXwKhaR9xUx4G7j2FkO1TQ8
mKK8gVmDbbefRVdfXL1GxEvxMU9Y8WobJSyDygFdp8I6Ne59ZBT1PYD2WyTs7adCq+lX0LaF3EEa
nKgOkmHpri2h/0itNKCOx62tdfkRNYNrbR1b4O2Z2RrBqeQwuzlU+4MclMcxgGaGOaT1ugnAIoza
J3jX20+/9LX4feOIg4Rzxy9Le3KYE53tHXUj2c/NfQh20oCgB5a/7Myt+O968LLnVm8QKSxrO4EA
GApZ7PSrHtTDY+aV+bPoeL01+FxsqJVGD4NaRhcQ771b4o1WKdhGWG36QVy+b139VObtlhoqwaL/
cUdY3k93hM2Y5PjfhmO2Cxqya+qf04cnFZ4sYoKUTPhk4xUF+zg2XgcOeWXiGcbVJ+414istwiyj
H8+hHYxXI/KwRDNqWEEm6YUsYBeXWDKPXexhabf2yrJctdrtLQYIEN47VQJzmbQ60SBqoOL/s26Z
LGRpsGsaCZTNZEq1d4eZn5gl+Yn2rDE1q1UeT0BbIVHE9pZMDrfm3/osFVbd7f7Hs+fnx76+mBCA
cizmSE9AiM5zfr6YaVQzrjIWPLpjMyEVm3krDv7CvYgND6DvjG965eVvBbM3tNalHnUdgaU3WAMU
biE8izRiKcE97st9gzyDfs7W+un6YQOS0aXvYN6GDlQNjw8EnXiEcFo45+s65ZB3FSx74F4aryjY
Qg0sM94bkJ2JESWArLthdfk6KUto2QSeenCAc/nzVfHc324x03KZ7XIByV1mmb9cFayorDBvlfPI
YJd7MbVhBqRNUkDYtMstaaKGTpL4Y/kQO7PyP0gvFzA0ILlkqoN+HoixElLyJK0cuBNwcKPT+k2d
GNDizpo1QQELG/IcsEIOT7ZGDCbhzu1K9/XWq3GATnMZrBsHHRoqgwSiGLER7qnY6bpBgqEUTeZv
ddSv1KGmpbPuR3VTI7HUtoy3Wst7r9xwtp7wGIaviAgTKHU51YFa4goeW0ENGy5q/dDbs5oGBrmW
d446oW+B6Qtup3KbiGbe5zaAKrqeFaODZwSCilBNwRc/BPslwPi2XPWNNz4JTSApQURG6hZfSrqk
24YJDkqqRVgOFmFRmEPeeeDBAebe5bVrY8jMz21wkpn7WeVd+0hVBV5dvkIOY0tFauAKFCrGv/75
HhH2bz8dD34bHoe5gGdb+ArX7R+eQ5PH8LqbzOoxiriOOuevSVPH3/IBoMNgdNg9Mj8x4HkAAENf
L/pWQhED+f3grURaaQvfVKhkuE78/PNIr+4ZPmCms5cZMTiu0GJxhqRGTApytVSU8byJym5+6iMX
qiJhvo2hBPpaFkZxgUwsoKa6iC+Mdi9drXKji1kN8dFK2uOeiiAavU9JRVghb2JAzTbSxF1OjKA4
EM0mnp32A/UabHGsjOp6IQ4hUDUflAWq20K9tjMIScAJjC/Ua7jNFXeBaX+gXpfh2Gy6IeuWQ9Bx
JhBzgPsWqfsmhNs9OMIL79Ie/NcRJJ43sxNwCmcsOwOh4D7zsDoEUcnfoCrSbvFMDXbULUmgf14i
1zW0EninHl8QVO9Y7dfbtGY4IwKsh9O0ZVeECMWX56azZuBGYd04VX30DM11C/gcROtqtzlMDTIC
oBW4a6hfxH9h+ZSvsrkKXtJ+Fn5gjOouBzZ03xW9ONBMdosM4G2mgWXho1eOICfDJ6sPxrWAaRyC
0+AmS72hertup01jm92aO/N7HTVQvxGjTMbMZQ4Z72Bi1dzJEBGU3OqyLxCAP5IzZJu0J3ucvTeA
GJ114k4R+BOwT3Xbmu/HGAF7LkwTZyCzLzJujk2Qv4DMkN4xPA4fJnwYwfMCBtd20T8jzxXCzi4s
notsbmATUPY7KjqV6g5ND+A4FWHCbN43DdsmnVk8IMLO/YIp91FUhbpjlbvj0+g+UtUYB60fiGDe
mrpOWFUD546lezCo/CrK/EDBWpgGQd1QOQcKGEWUIdN17egCG90zEMKxWJKQbnszcv4Q1zaCekVz
MIO6+tGL9KuZzBKc1yZY4zPduq+42ews1RjAA82QawCLc1vGXfH4X/Oo9DBmZbVDwKLfVD0s8fK4
fCw1GwUwSLgkayJKbhQwbWxUjp8U6mhjwziA+joznlIyrpCTH6fPsij8eSqmlyQFQUNWDkeuBV/s
WN1aIGgUeJFqcUNblT6IReNxqNsaGbihH9JLkxTVuuHMe4A+abQzZRnDcaaYzqlAdB6QRPfJEUgU
OEUkv4FTtVFZaP0IO+/Ut8jI0HDAAbwHK4ziHQBN8/bPT0Lz17clVg0WMxleDA7nHM+Unx+ECENV
rRiNHobxHCHWIUB6iSgDkJu696KO7yEVhogI1fXwjora/nlunQqGN1DJd9ySPyR9jvXAUGXfC9yV
AJdZr7cewPCHSFQH8d7VEiuks9JBZBXfP723IVGVThvY0h4sHGGMuw6bJlvWESbQx+vOmtJrF7Xi
nhoYMiD3f74M/Nd1qb4MNsO6Qf/nOPSF/eF94I4jcN6Sddd3TLvraSYpfvIMzscQ8UIYwBQz9DJv
P3oVmr41mtWvDwMaUSqA/OnXH5XQs0OmLFn/+ZQt/ss6x+WSS4m/nMTDw/rtyxNMUw6jwTi5Lgv6
OXBrKKGH8RfEhJUOykNtJ91VXsB2/1TTO77mgFL9Xh1Ct3GpZmYXf4HVxq13k7Sub8dVDo2mDYU5
M9eLX4QNLZdCbaaogXAwUh5+nvLo0Qir9z0YIVj+0IHmkYfc8ie9d+uXwyLvf3yOcxO5k5+vi82E
dLEuNgUCBZaUvwZDGMxhCzeOmp3qUuvYwXV6DcAJgFCDHX6OMw9KasAvS7cG4c4aYxB/UA8gibuF
pB/ymHEeffYgtAvPHNu5coSuXzKk16hbXtj5KYzw9U7Fwoa6cZMMDNqAMRZdY1sekXj5BsxO8iMr
r1h74MGWhyYSG4F804q1awSYukcrUO02Y1V1blXvHpGLHHZtbc33oPiGPp4I4lXP07dB/GOe3+cR
BgQDHeSkyvLKwwjPIQgR9lfgtS8yTIujwE3CdZShg5BR2F1m46WGfMOVelE1Faeumvcg0X6leqqi
RtpMfRX4HKvH9XIEqmz0lA0f+1WX5+GO6j4cTLrtrpuS5vShLuvz7NyyyreHCraFNIQOZYNDtBOq
zj7WUR/DrgttpdXju/f3s4ajMT4tJPN2eGFXh5BBTE+BgAQzQA6an1S5D9KYsM9JKRD1TXkAtbXO
6E9ULmQRrtuQx1gkTRsVNA7MueZ0WkOHFw8mp82e3C5yL7MV3DlWhJKu6lTAV03LbFhO2BnSAKF1
Mqzsx63HYLMf0FJ28YSwUiw7MBL5HPfQunDrpTk8PRH0t8F97+wL9bBUle4RYkUcUzdSnZlaG0RA
ovvlSJk3bbNpmv1ljhgLp2RO7tx6FzcpBMf0ONHIfMM97m6WGYqgejBhk3ib1OVz7IMvWO5oVmsu
g2uswqO0mV2swSqDsUEZTHvFluO0YWCd4QDySt1pnhHZ4VULPcYjFYNIWpr8AXigPgXaVCFkGZQj
zjQqlKGxr0v8TeisqM4UQLUjZXql/rEVQ+Mh4JFP12Yagy9m0cRnCYmxu7rqtyKyrEfoBVqP5gxF
JdgSeJvWsaN8PcLIHsYf2QN1QaraBBMKppaxEMVGJFa783qI0sIyXg1KbcfZig+WIcpPag7wHnPV
VwDpGt9pC3GCeeX4aPT9N14F6VfAa/BGylt+laGX3mGR46yoIXfGH33lGg9xUKTnuWmVTwdAgPUk
NSqu6KcrFN+ghj7iT0EHUcFzAbIxRDxHtVPl4O0ayyg/w8F5PbE62ArVgKHoIRtgtKchqRDC7hBT
WuPpkhx46jJQdXHJEMBiq3KMWbUO8BALeJg/UCt34t538AG5o2JkeIDFwL9zmarGPVzhU/8qvY49
wVch3gYC8SAqVnnN7sCM2y992xE0XyjOF9ugMb/TbG7pGjt4tdprfMzxJ2EgtZGZJ2pbanIA6jMA
p5ZTlUabH7H0hWOHPnNTYZkOLQqwTxoYYiGs937OOrSWIOezo/PoCmadTSt/P+fBkXdApebLOevb
YQuKfLGhoyobQOjZdZGQ1QfQGzpvhC2H5bz+dM40aGyM3845TGvoviN9c9fm43YwUnvX1d6hRIoH
VKauBD7A6PGGot1JdTXQjwitl7Fr7z1qkUYB0luu4A629GzBDUhsGcL8S8ML9BwDgLnbIJavqRnB
j5jqGFQqozPtLrVlL9gKiK0gN1I/ivECMNOnpKlAC6ghFgbSsnoCfU89VRmMDQfvgTog92xuGBg5
GyqWLBWPGEwdaQiMpKQ/REO+pbpGIufYxWs4ak6Holfr92GYt4lawDu6CvLNoldPsLlv7ybu7G49
smrq8M/sij3N1c2td8EVga97VZYn6kdD63CEqxcbmwPV5SMbzpOVvM3V3B2kWSkfAcJkZ7WjfWRp
nl3CscaCb/SDvDzItIBLEsuzlYrK6e9o3qrcbX5Mav6ODzHxSRaIUSd1kANaDP20ubHwfSLa8GEM
IEeS9yL7IrhEyhGDgLvEgrkVXxPbhJ57O2ePdORxKuxjkozOAQpzu1I6UKkRs3tqk+hvcxAVsm0G
NBIdaV9ivDW2VhlykLLgvDyllbdmAVLnRrOpLOg7KCTrv8qQXaHErLNo+PiXIy5ygnxzFIviL6ML
v1cwCP3sjCxdW8MUPDWQOfSh5s/AHpjfjw0yeHn85bhxF8oHwOrBvoqi4RPApuDJciSmfzoenJ5B
CyuacutNJYSwIaK9rSEl4QcKTix5z7Fum3r+FfyuVdCL5s1rwNiOID62Z/gk/uRZzrHK9Ky1x9dy
hl+OOfb8Lo9TpARoJEJaQVRNT4HHy6MLT+INDcjy3SwS+QUMBQWflaE5AO0tn2fPuaf22UkQGuTV
cI1KRHlBkoNttj5S5oXQi7LcZ/zs2sPIonRbiTr4EtTbZaAp+43o5uLIGQIl8Ir7vJwIwJcrI8eF
S7GuvAikAdaFnhD4l2MRd/mnWUbTXoBRvM3arntLy2lFHQwTNC9YwGUnaPhUj56EhxEdqrHBAW6w
argPkUo/OxBS9KnBsJuth6fmaydNayeheLmL0tF4LSz85fUxoZRW+XMkFTKBAI7AardaLlcBf+4V
YBPho2PA6CTQXrQ0ok4AHEE84q2dnXA3zmW9h5nF9GkuYNehL3SagZ4PHcXs4syGByRXIlYzXkkv
yHm8VBOMIGKkpfdFmMJ9asmfIolqg4KPsIiDDJjWE6EGHrpPxgiPR/02rY3Efiz1Riqs7SozMTb0
+oy9Hg3ye+SMzfJCLbN43hWQj1nTIOrVAwQ6YTl5oZIzdh7MGwa8hotC7LDM5UcQcVYuwBUvyjKM
hzQsTzzow9fRLXBxwBlcQlp1zYGWYdm4oVYnC5VvIAN0oBgWAIk/VCnZlUp6RoFk/EuuZ4TKGfS5
EQazKxz3H86ximBbCG7BGRBGee7sHqvTvhrFfnC7O6EbQJkCF+lDszGWezz0ncNcJrBCA7xHngNb
/LM7RQ7MWubxr5B/GawQmtFdnyGW4pnpOnKjdi3xjtxVJrPSNVz9dqKX5rUBbeFxrll0MTN29945
N5A3GrvMX8oCYScQ/aoWhil6siaHnSVLHlTsqUdkWBE3jry/O0ehTXQy24i2wW1GB2qs4ntXtnwD
QDPbADZrQtDJSV5VaDibzPAK+KOgWA1Q9g6itDxTcTTFHlAmrKKKwH7K53JTTHn6GkY1AuLaGwoL
6fQVovtyV7PgvTVRY+pD+Gc6UGvP3K9WEdV3NNQIN7PJAHxXVXmPb/gXOk6WW9WRTirT84N5/N8n
Ra0Zglh0UgaEIrFYSKtdMM3sTGDBBTaoiznyqKsAXzIL55y6LGz0DwDD0AgQp9WdXOKk3yZaOtGc
se5kZ9nsV224meZxDXRL8gQ4wfxiAjSdtiCZUokNBZZoEPWmkuTmwZxZupRUOZ3NsBjuqS1ovTvI
Psk7KomQPVVQKFxKAOe9dqPLr9SWh9k3HtnxIj7NYFSOELs1XJZDsFqt8NsIziQxDZ3OepV7E3AF
+uSCrgD1nSt5otYc7/kVzyyE+6kVNuL4TSkANruQvTiup9YZu7ROnR6QYSmeZ8dNdqnBuE/FULH2
Iuvgs8ucGHcx7C7DCaJV1MhaHKowG++YN0bxPKZ9sc0TRHqpdQjM7NxMeKItY1vIbUj1TF2zHIrX
iPdi4a4PGnVDv4FxgEISFxN5IPIfASJX9dBclQmFepVm3EeatrnaFexige3AbhIhVT9B+H+7VFaR
hya4W9wnWW8dRJhPcBbTczDgCTIz+1wP0WGcAXWGxl7+xL0hu1ZxdGVwki+AOZzxwcZNuNLoVjtu
2lMwAbgUZFXxRHXwS/piZwJ4Hl0VewO8x/WH0EQTTBzgd1E0ePpi/MiBwAkieARSkUaIchulPXuk
Gh5hrTfZKt1SWzSlw33XT0t36jGM8E3uSjvdU1Eiegb99/5xdscvUFxpz1TdGkDH4Qbtj1QMm8oC
YQWocyrSZqjFs9kqdaEjeTNQ+jHeXmC+4ERpw2wfFg4+bhR1P1gj25is6zd40lTbvC1cnwb2BTce
h7+Xf21TebM/gbMMdBdmmRNT3KUq2Yloyp+ou50jvyfYLN5PX4YWvoHsVy+FbdEatEPQusM1DIIg
EO2a5n3qaoCvIY+3KtpLR3cLQNh4odJSBd8GZJ/GcQde5vtwyMWbQCBP/RqE+UNUju5GWYDLTwBT
3veJzJZN0Eit2x8cva6AWknWQDVtHPP3fqbXDdvOhT+cF5WxP6QhvyAt2l4AKMv8dFTR9+BA0cpb
O7P6P7bTeLyaM3z8qWKLZInrV8g0nLoWFG8y2b4VSYvlVgQDBSomujPYbuiM5ffLrZXGNkD3+bXH
xoNEIuSuMfkPyiw6MoLSV107O8osYtV2maBn/9hiFUq9gsR9mQbI3obZ4G0XKx7BX/oubh88y6se
lKk+EaCiTEK5dcvS23Z4dSKzt5ocsPPAVS12N7kmZdTZOcJnS5rGUQkwyT9dSKopHaPKh6LKuJmG
Ip1WrpffQz4vORDOZqkjtI0zto2/eITBOho4g3KEkLbDJC4a9Hij2QLyMwf/AvJx5gu1wqkKPrmw
B1DpEG7HEHG60hggyshFwS5R6m04kiz3pt5MEFG4D7Py2yTq9EglqpedeB9KdbRhjjH6Ez7a7mwT
krkxNI5Pk9v0z3baNZu2iprtoIuWwd2Dk4TxmloLK/Huqto6UiNVlX3veybjD1SC7QpUXqesOMHK
++NsjG/jsHYeYLjcPhrppRP58MC1i/aQIRPrBS1bURvVOaEBN6R4QEBI96c6L720dSfOfZJdbwOd
aWQrKv4y0MxtZFcxCLSiAWGK+f1INCDJ8mBfCCnVNcc6Adx9jhBW6O4NIxenPBic3/awwt9yNwCI
qEX0CJE0RCk0mB1Z5qHq7TOVutGwT/BX+Eol2gA5Pq0TGGbvzGyA3nMvw8ce8VQ9mKYJ4tbQv+7Y
75sU4s16xjay7fMwGNGjEwFro3JYCc6fBP2TEqgj+1bkSChp4vLRJqnrkzJN40KlaQAdcxz4JyrV
7tCf60LOO4UEzDkOIxgT6k36754de92uTas36qF49d6DipNSa9sqE7jbWS2UTMElmeF8uvIgunwd
KuXdMd2Q6YbCAiYSuqJgexeDdwfO6vsIkCZ/zKUA68NWh15nuk0+Ww8WRBRn0TxmOtvt4tG+b0qE
UagD1Q1aU8YApHIZ1BSG9eB629y9OPa4dlIRA3ObW1faDN4INy9YsW57+PLggx4NkdR42Um3WKDB
jSZCatSPWoFRe+5h7rUngabcc+Cs4cgT6TN5HFLtK2qgsm41gvA7oIOgcUewpMm9QTzd9kJjivxS
1xkhWq3U+9h66zcW9hmeKd+iYajeEJwdVwP+/Fek78RjhaQW1dewMkfYrCn3bIyrtwifSdlYOp/6
DgseKDnik1vX34bnMDs51UD43rcCwicz7IBe8SEBHW29V+s62qM6aqV+Q19Hv7ZKb3gfW9RBvfaG
SOyM2QTXqo2gtQNB9yNwDBuqutXTXuG04aWTVrPz7HR+tlRwMeD18JfeAfJuoB14iy81bg1D2MXR
OsBfoku66GjU/F4F+IaI6S9Hu403w/NFTgMCJPibOnpDDeYsoqP3zwiJf+l1YZS48P8AVMCcfVGM
7W6QFX/Gn9LYDSrMfSqqBoBVG2GbFRWbMcVnGlYKYR2Lbm0aYjsMSQIICoZ6AMqtKvzyTkZr8mea
uE4qBFZ1MXIwsZcj1h4gwgu52UneQ6dqU0ZivHqaY5KOcJpkduj3IM8gIxq0lvkK4Sko46VZueae
sl4NJ0e01sgr0KUq87Uum7fJNtV9iPjn838MMvjE/LwQziWHO7NhJCnWSn4YAryHX4wf084w+3hj
OXvHdOxtZoh8NwEqjPg4Xr5UNBsLX1b65UvFFrac6zmLqodpUtZRKM9YQ01o+sygvbPuOzs7I+TS
vwLalFuQ3qdeUWkZYC1542dPQvsVukHZ2ewN6kWD/6uXaYBSkHMnQjQk7V8t40IzlG33flgq/nJY
9GrUUGwrY+D+JER2vW0SE7JiJbvcajKO9/gK0J51XdvlmRpgUpFfwaHuzgz6sJ/zDL9lvGdeYDbl
7LOpsrepxezPfd34SkNfEhda+GHZynMCQdG7sYdz9oKJwcigTtIXVbXvI3mQLSOpg/p3ZCUycxlJ
oBk4FT5MRbuPYXnwtcl3I3SPftQwNFxVZe+82BB72BT9EF/qykhPtTGKrWc7xRMiLchtub31vZu7
FY1Ki+mti+b4tUUw3gc4KbpGVlAeuY34HbiU6WPSBNE6zFT1LR4kxAKQOUsDvFGNsvk8x14F6Y8m
uoPqYH+QdfGGRX/mV6OFWBT8eyAbNMkvWHACmtnFP7RfRgry1FuecXcdFHZ8z9tA7KVMnX1hciSJ
AOOG2+swvllOATcUvFvh8/4Gfbxrx23vGlS8eO6BRF+XsJrYc68onhlSVWANevO6tKLyeZgGdtfC
dA+/u+KZetij3IfzpO6pyqm9Zp1IGR2o/xz29q7KuPKpFUH89gqVrQc6FFXJaPTh2NI9UKmNTA+0
Fdhh0NxxXBtbB9a8UBjFyTihWQBLWX6hvmOR1dcstkEcjg0Tnixx9ozQ1bVXefHFjAG1taAMc6yl
BERzBjcArutfpmCCKGRn4aaAJcTnkn2j7gYHxGWUWNhTEfR+t2iHt8Lsqj0M2potVcMO02+tJAMk
PxOHQkTVhibtDftY4Mf47OQtmF2mdQAUKX1MCwv2LxYwwo3bw+ao6AO8Ciu8qxFNfixbgFWiqQdX
KB/StRPW3R5iUAYSpLr8/zl4mUof7T8n4CHMJJO2gIiHJv63IIhDFuEl4dC06nhpr6g+5+Psl+Fg
Lt3qfPzQrZXqYzcHi6UDwzr5MsXkLI0k4l9x2nqrxuWQ3W9n65XBwDWHrPAnxrzoznGqaDXrhyjW
B/3OA8R/Q0Wnsu1VikDBmYqB+dKHTvspMmvrOmZhijQmJusdG5zUDkp5Sb9ysqn7DlK0z0SO4ATw
MaeEe94Xy4QpGRz42CM0P/rtmLbGKfCq7gSOsNyacWk8JBN0wyJQhb/YfXcVNH5OoSY0xPVfZQ6n
g9FtBwh9wsK2DLz86pZTd4Aa8rRPgqa9yyYD4rRwtPiEBNHfWdJHP0K2t4WJ86i4eJFKjjA1wW/P
0FylJKn4DgDz7thGM0w/+9zexJCQfGb6QYGv9/Gb4TSQREZMDLaD/T41WbCfjDr020aYL3ncyn1Z
IQhBxQnIpH1qpMlShFemuRdeky7FIcSvNIODls+KxHpRbES23MxzvF9RbO1kRNEpls4u0tX7Cn58
S6tTh+3eRURoGRsVLtZ5KoJjnR5bOsieNBOHi6A+K7BEMriPGf3SmtngI3aSQcxQt3peGe9DbkxL
q/ICYxf2nC2ts0qCHVLswPTrmWsXiRA4S5tLq81hGGwL6FbTVFHMzB1rIcdJRbzb+G7uGrDf9dh8
HOadsAN4b+jj8l6MO7iAgfEzNYdGlu0+mPIXWNiM4wpkveZCG/x53/cS885t5vH8aw/qFoE5uUIi
T+2o2JTwqs0jG9472oUws4S8eHMLuEoZ3OHla7rQ2HDibRVCQ5MqqR9twiL55sYAKFKJGh0DMoZd
NmwTPf7WNVGIRakEubBbHe21gj2LHM6Yt7kbGHyeZGQfmzjAG4+6BQmomxUkV3yamGd4+KxikJAz
kHVPt4MFBVwsKqO4T/FB/uH4YAI00MrJkw31vR3MFenBlk15vtV3oZEdIYH8iY58mzvOhVwjMMaX
OdynwOVgHGrXDtoYMQw7Ig9my5MmJ/1TrVRktysqCzgu/LtrI5UGGRAw100j8xkAFudll7q2pTJW
UQtbN2r5w3StinciCJFa0Iec9DxO2OGriMrWZEgoVXhiwxOJtRnkVL2Be4cqxF1ORcdOXXw3RcWF
2V74qYYVGNXzUZqHqmZYxg7T/Jk3YBQ5DVCzAMtaLxmiAVSfZt54mKMRHDOaHO4uyJEAnoYYCBa0
HKkA2pRt4p1rvaFi29rVlgXgG1PdUFVIUiPHX66YYBYiU4l7SdzWvaSq8TvPnE94CVuIjekGJ3D7
DQJfeK+kOdbZ1JFaeAz3P9070mNv9bTnBfx9GBWXsXVoH60C0p3fKtXspkkYZ0AalLSyC20mK4bu
kd7QHtXFSBj5gNPW618aoFgNHpseS50To99NrCyOv9RTDxqKNHmwrbFcXo74Xwejsbz2viGAqCNz
CP2qIZi2TLvs3Xzcye+9JB8+BXbCwQnZpqbirc9ghmzNPGPYicZNVja3Y/gS1+HBLTO1G6JQfYqD
9IGYCXMTJLgt2o89PGCa/9wjMKrWn+YWKqMehCi9rkXwqg3zs2DuxjJh2XqrclUCjv2tfBtRi7Tb
m0V1AcsiO1P90tmdmOv3GYzR7K5r7yFZDoKEBeOHEbETD+m+2t3D3ahYVZPd3i+VZd7sBiG0Hijq
Cr1pahVv8I3NfJpmaeAubEhSiDLPTLsBaYug0ZjYWqmgW9/qEhm57lIuyALo1sQ5VDlXNJIqP7RT
uWkgqfDLdP/ZcdRnQC20oRkdLt/rbkX86vBipz4yhx073DHAY/I9ZFzGVRlO5WWEqR8yO0XFThUo
DsyMUKSWLmhE54dtDYoe/spbqnRqR3tLTGbipzUkNM2heaxihmeJiN2D9FKES4Y6fRDyM7VRDYCL
yd5F5HF9q3Ns2EHEOUhZPLXrxwhYgcfikbrTRpkelu1MussxqM6KWALtiajZi0IOe54xYGCyTF0Q
jFOXBrGPfQQxgSoo+IB7V2JLLdQnHscWsN4ecsC6NzWAgse3RW9CeSpT4ljYad88Bxl8Y+0Kjmqe
DJ8yOx7feAboc21nLfLQFbzNVAiARA4j9akCNxsLx/Aeeozw+TNA5Evx6bwaMmv6C3ztNbgMQ7hS
3QCskekBs2SBl67i7tkIkMTrzRoKEC4UnJlKk4Oh112gwBQbc5zG57IBJjl2INDOZXpYZoJfJoIr
AXQDO/z8VJZfgzmDFmdbnkxbII/rTqpEduifMu3RpombYm81JjSDwvDi/LtBaA0U6hGPtSyWYsdk
80aNt/pf+s5jFWls23/OcRsapbI/wtptQ3Pf6mnvVjeXMj7HUF/WZ/DLkW51dDLpDAVfCTO7f7vK
3Ip3lZNDrym0mwv0ReF37obmdpRZs6mTGTDw7MFzwQc0ilY+l7m4L+Hic8eQSH1uOj6vZrdVp37I
vOc56BofcRcX1wCtVjM4WxPL/43QRU9bss4GIDg0U9LXHPYj0VdqtKE48xjg54I197lO7RJuXiF+
6rDwxjbQqqjIQAHLQGXahdr2cASiVdMHRu8lC2AXrcbhSiUwAp+ynA13SymyENiS4/1Sctx9Nhfs
gUpeigiJ83+Unddyq8rarq+IKnI4BaFoS87DHifUiDShyfnq9wOea3nWqv9kn1DqBmFZocP7vQH5
eWE436Axoz4du+W2HXSIsGERGSoUBfqK2vznRAOjkuQO1w071epthOLrGbw5/JgR6vh1hxq5+S2N
xaHIEzLN/3tnNNZeWBiwLz2yHFHNSDPEwsp+6CDdPJilkx5n00GgNFRQS9aDASpyL0kw1yN2I6xK
6euN+GA0y8TylNZ2bZqYut/YCapnUmIeerJ3UmW6U5N53EmQrZ+YudSa/bPBsG2nZlK/M5TKuc4D
ZbXtRI1omfhH9WMYLaSAC2H1UnEPc9uVZ4nnP15yXw9TCwouZd12CdJYL8+dZhMBNSnRiWQAMGd0
ebbVVC9iyEsqZkVzAtyrXiQLnENDovJuOyvRqN03o3wDjM67oB8X3+2T9qlai6qYlSy+5RAGOMQe
3vIIbUin6Av13GrR8nnIivHfzZ/KYkv8YpX4AiqEvGF9FC2l+FdzO/E/ffl6XeUWJJluT9GWLmRs
sY4NdKBJCCoesxShI9QGcWWSPmpWg6Cibuuf7WC/eJNqvGT9ZB4zx4z2eTVE3xTY6BNUGtJXca4s
hrm7pqo07ieqnUHdTMVtSoTaHuIYQVMBywtbhTE6aW1G5GCrRw/6emDXVF/HVQ+VAveHcGBZpLcj
4SOc3C5jiv4DfJ2et3tsB2EnkMDjPepGeGnCXIjIxhHPNObvRlVh2EghnXChPj0kA4zwaLDENcUO
4FrWAuvQNrJBImh+nRBrU5od1CeDLJ+vE4pt1fcKxE2nLjBgLVrn3YgjLHtF41xs9Knfxv6nvXZH
RAmd+hUcpEpQ+zCY46OGZBIjpVEhZNNW7tCgmuEYSwo/64mtbztraWxz8fzmGuiwdYCVna/Ixbl5
HQxx1zGTn+qcP7V1rbxUULuO7WLq+7wulPfCUoLtgpmg5l1fZ+bd9syogKqzJXiQVvEkNZX67j+J
Ap2VM9tlxi21Lf0GIjnuY6kQRPHfvu1Rk4o6WOGM/ezNA1I0dkbDPLl8MXnudrCaXL965cvWMEoG
CF9C+jtNpfPbaeY+C1l356GJEGz39ax6fX5sVIPfzpFz2E5sLyWC+0ASTIxX+Rqu7KDoVvpWvM1E
h9+GSot9CvoAzs0yH5y6dcLtMjeiRGCbHvPuevb/+1nWkNSvPRk+iqEPD3jcDA+oEXCMMIjbpZJ0
99XfJwWF4mVx2Q5y2XYiy1X1Doj1tD1p6+f/xTugG1eIyzFuVLtB2EfX/qZa6vvmzZJ6B+Trzh8l
bnGB19zqzWkVezd48OuMWHSnluChI8ws42ZV7T/P5h19hz3814j7P9wuvv+0i9uM5JzV4URYhAEl
EbmQXw5z24lumG5Fnqk7PdcgA7fu/axhzrUZG6WDfojVxL3fWlv/2rVd5S0iOnwWfvWihPBn2uK5
mvXoUZFPkITF83ZYSPbZpfWU7LcmdNE1jbeeD3W64I/o9net1s03a5H4IVJ1D1DmLKftZOJM854w
3yLczhKbOl1kQZzLdraRGEPN8Li2k1sXSguotuZ821pWBMYQtXcR25tC362xxfmayjBAKN3lENKD
rfkVe/yZl7K1p/Watla6YItGVh13QmKrzc+ui/ujrpCHyZJ3eVZUuW4mptd5bW1dqq6/4Taa32/X
t3xlD6SNM+usV7jQiB4HYQLgczMPMQVeDTDFdNJY9ORKyhJLwInRp8ofZ9Vm9Wgm99Sl1B0vaHzE
HU1nYeszbj5OzVBBrtSzYJYzsW3KgNl8/x53lveQnW0Gm0cHiXA+z1Rbc+kcTND1vet49t4s8/cq
rRRI+rYSCMqTR8qxJ/xkk0cvYnDXkLp9dwG6zQ6jX003DawSzOm6PVIs6EZ1hQ+gbvOxpsooSQGv
Vu9cLwB/YpYGigU5Y0oe1YjQ3DYyd26pg+JmK5P86EyPs7euiDwcYmP+Pk4Kc3k29GYJXvUEsTAu
DGd+/5MPje1XiVPbU6Ua8Sl25Yc3xD9EGnuHKNG8YxYpYFtsh5klE75Fy6uVzPnBXtkMbjud0qbi
f8WGxU1IuzUtf8aV6KFC0LYXqOezCPZ5rb30hvbd03TXV2GE7cw+Au1UHL8xKBCpM8SfMe6DYeTX
A0pQEF3Ukf6E9YT64HkqLtrUCUlyFwiAKESEkJ4d9IvV1O6odITj2DMvq3l6maAt+qLs7nvg+BjE
/ndmFRqEQaML41Kr91WnSH80IZjq+RBgTwjRKfnQ7H750dX9gRi8U7tYN6Nq1IvXwm1lchpCL2kK
X0vmv1H/oykw8WXv+wdHZd6L9gOzukPqFd8GCZlEr3oUneWTDlvNHxsyynXlW1xkgdXUTCt1R4qV
MH/kxTv2UXuDd6bwyF6bnPaPyjJhZ5lvqAHqM5RjdidkhvhmOgAZKMoY6EuRQ7CyvuuJvkD4Zk3p
JaUIuOADTWJYFUywsySzqK6ya2LDrF5i6nZWhtX9VPYH2KI/lLEoXvrob40T66Fu2lcFdJR1wnKt
JgAkmay+RVPO5LE4O1XTr/Ax+U+WGnMf4AUokuOfPI2bqzYbZGrlL/0waK+Gcx5gUAZKJF40dCG7
EoH8bmIMAPE0T6RUX81lOpdCJdApk9exIzpIQyITLhkfBoXe4ZDAJz0n8cmru9DRyeCLyoakFXN8
7LWkYfHZ1YfExrtuGPoHqB87s5lHWMjmWStdxVeTRMK065+dpaRgOZfLro+K5izS8dT0cHNx7KE0
C31d6dXjOKIxK80C4iu8LtzPqfYnDkkcFWWirid0bMDcP4nsq+tAcyZ8RfS1fej6BAvGRA1sGJAC
Bf9xWdAxmCTJ+FpUaGe25W4w9gpL96g5gWH7JiFXsDjUc+oJZMZ1nehhPdftuc/w375tD2t0b7n/
r3OLrtJRlPZwaNX+VFYAXbAjedZ2F207/XmDmKiZNNJ9OS3jAbFHgWjWbHwSwyfsGJb2LLxE31u9
elP1qj5DJF/4hSUuqRvsj3ftDMmk1+c/zFU2MpnFe2zFakrOysBn9ovPto5Gv4iDqHKIMsrd30/E
An2kLhs4MtsTv9B/6rbzLKLe16npnWIkj6GTDr+qlo9HeMtDZdr4wFZYAFOBL4vVa3nwbk2eJdjQ
kt9pi5ciWeow7yEiN/0f6WB9AVHXwX2zqsJFSdzb0EQnubjKc4RPbDQnF83oXwurK/cYYHx0Ra6E
TtTy4eEPiInMcK/aYqCET6Faa8vnNhm+x43ZYYiX2IfMpqBSjf0+Gpoi4PVmFymng5fwhsgK6w9d
WsN9XfJmabl4kSN1fb1m6xKJQ5bK/QKgfLRFeydliUNMVr6OlRqINWKEuEPShojeoqKZ7bsyumsq
zAkyfoyqNjxUkfae6A5QTdtcVPYbQb8MQ4hy0ToruiLA7DPzlAu8Epqu/iu0svSJNjbU5i9mL6k/
mSkJ121O7mb82BWGdsTotYl7a4eRbum0z2ou3mpTTXzPmNj6uvKaOHa8b4wRm9oYbmrjyZOusUjI
3Oy9a7zF7zN3Dpz2rupy37Vn2xdeQW64rNx9Sbnn2kNZbOK2uxZWD5qLqwWeXOiwOqFibdj2r2D6
qS8G690oYxRZQE43oXrHMcc6w23PpTL/8RxslCzvwxolKZLGeCqoPPmJoFzM5DwFswWdr9Q9NwCG
no7svHKqa5ii5LK+pGPHGOxO5p4MBt3v18BII9fe0AVPcFebO3N2vV1aDUQwZIhTxZhetsMgrPRC
dfSSy8Y+Q4GS0HiHZzdDYAGy5Etb8fuu+Zsa1ps1zr8avaMGlph3kLEvFSpEZwZHNG233iGn/9aS
WRk6Rf6CO7V1nZju/a7Jm2MVt/JBzvDwlKR/FP3im73MQ8mibqcjzMJbKSUoShvh0ko76DUCemtd
GPjKuNmxkW58R7pJhGmMkVwWT1qniJXaWSSZdk5HA4VmUiyXMs3GY4GX7h3UcOOgCTHfD4mMWcwi
a4UeU++HkXw9ak1aWKWZ8yC7OAnj5r7ukfWYwqaYSo4gFgwsiYuauLwED9lgZUEGXaZSNzehxFtC
WC+24ZE6t4j6tW2Pg2JjW1+k7mtH0T5oHKvHtD3BqraHBmTMJPvgtK5+W2p2Tlo9lO9KTU3Uy7rp
VFmmtUPy2vodw+X7ZKH0IdfdfkdW3EFOhvsAT5XwuF4Y70xgBPQh1Xqf7L4nClaoRDRaxDCAi7zH
+Gr4DOvjO3g6G7asHt41Lxp8CUvq3bNw1LEWt3mPS4YI7PDqdyRkE97MOIXFinEmt06/YmPoAUg4
0W5rpmLRr4WCimhK3pcuqwJ0SSac7rjb1+bEJGua58RmTxzF5nAlaX28tvyvl8lt9hDO2CszAe0q
TyK1zB3rnrU2iJL3oCyN8tJlvGWjGQw2rxKnmgxH6GnEahdvkT42VhQUUxioUdB+Y4LY7MnUAhvK
+F5VlZb8jfaHO+SUmLGYQCpePlPTmfcDthQ7mEJ2QKiS4Q+akd9qa3T8WWRGmAEB+4Y1HPQy84i2
Tsf9Ul2HrJ6PfZtG14X/RUntOziLr3kSiQeA1N7H2ogpq1HUG47aGMMVy4NtzkzYZTMHAAmw6zCA
pjDFTlYd0j5AzNDtjTVLsy/SAFeE7GaPfXnyFgI7cQgkyqNavpd9SVxFuRxqwt3CufLeIAfv+mZM
Eb7w+48WGL9z7Qr+FRtuCLm13QJb27HDKEtiP8oBWtsGOxXBw32aIhkSEVZR2pg/2Ep21dehO84B
rmzZN7seC0oFOy8mboHwAUAAS8/ICnpPOr4qSwqRTA9dGtlPY+UBqlty3/ZG5Y8loEbpxe4uI0fM
b6ksh21S2bvZbYYzfg/2fSo0ktezBd5CC1ymmQyoBUvom1Omd4VRQ9I17mYczsLBmtML2o76wMLf
4pXdsN+qjxrGC0Jpo0vHTxWPoeqX6Sw9eV7COg44miRJCoQ8O1rYdVF5KGORB2b62tpa/RDPk+6D
qH1n9KbCPIr5XFj+MA+Vn7SxcrOrtr9O9qT4BeX6+1aMIsD6l39c9c4JCQ5FCcyTdc0DaDfkhh7i
T9lgZFhY5DA7mobBOdaJPt6mrqplV+SNe74S07VrqTaSxued48gleFO69/iBH4ZYyf3BVW8mgE5o
2PPsa51y7rzyVQjbuSs65U8z8UFNlmbcm1VdhO2c/W4N+DsN3tQEsDyUfZPe5cM4+Uo6O/6EWX3H
vO8gPfc91ZZn8qCjcI4IoREDSuk+isjuwgFCOMofczLHixlB35qqJEj6yQpawfekr3R5VsSABNQA
GJ2n8uTOAwETblnfYV11VRu2VAZUEYNkPZ3kBsiyrMiEtC/N5BEMMrF40pqhPSCyDZNJQbJWi+Uo
rbyFWlm9dG35qKgQ3vBpbg9O235oItcDo9FMfmE5Pz7PvC39hEpuiU9uTPjNion2Q5KFuAqzgo+1
eaey+6i8RJzRKKlUr5bvbWvAlWNZsONHgYaCuO5gmSZCbHrvI48K0++cAawDt58px2K4tW+USqfr
BMkQ65t2n7vxm4PnSTh5OqGYIg+XKbbZDA+8QcMg9nYcqaFw8jdyZaZdDWQW4typhnkCm7BUYvw6
9OqumLBVaiOmKGmbhu/gLLZXUiLpO5l2gYiSAxhcfs5wcLVV3b6wxr8jM7HDDTt9MDRNOVT8kPxo
fsghcIwyFY8t+9nYotBsuNRNBLqSrm7ZsaqNzkqfnV1lxNNBVra2SyHY+MLFlTS9xWKyWN60QyBh
SO4sJ3tMPHGxLbcJO5xWqVtLdT8gxzsujuqh+MUrgzEcKc2QyX2Pf/jS2yWuUCmW/thy76NZDVvH
bXzkyvk+8ixGkkjEIWZBHxr2LWHdt+OzJoGFJOqbWtdJjPI8oi8N/KPqKJ12ZAg+81G5YCzuD+DP
fC8UAhNmY+fkcGRiQDnY+k5DMEaDL5oeSWg+k3hLwGfQuQYK3EBI7V0TDCwp9rWFEXaNEwTs8LJ7
qnMkXAaFQI+afzPBoM8nc/ZVVtJmT8IU489PbBbGi0jzRyWql2BQtehetMaHbVKHX4bqnPaZOBUz
w7WpQOcqqWZUzsVhl4n09EKE604jzCyoaw1jnTJCOhfBU8rac6cXkLymHGvAuPYjfDoPqsKeZait
5vNgLbAgzFKSsGNbj5GXLXs0mmQqZAhS+0Vhpz7JFCKAV59ITuzP0yiG8/bo6xDbZn+WKdQpNDXM
1A5wO/z2w1zk7oEPtzobuVqdbfCufbeU1xnP2DPOOss5lWzaPHRJwXY3t6MY0OfToabAiEPZBfTC
9YH6r0LzmnNWF2+NKwFQCnNsjksi2SJ7qJrdfMbdtp/Po9Fjie20RKrampS+ZRU+b4J5GpQ1V606
TPNSnJlFCjZBUxRafflmJ7ACuiEuuT9QS0tcqzTLQEnKhL2UG523A8tX1qFJdrWA3feRojbnpW+w
XRqtQ8NweG7UDO5iwrLUr5vyJc26X21X9J/v1fZoe5uSxcJCe44W1wd4FIdoDTXc9hnbI3dtrglv
fN67piomXjQHe4rGsx2/ImqqGOhCDcd4dhdUZT0nfTOKuNCCVq2zU9ctFNyXnTZmj5ripYSi849R
fLNwM8QJghV820ZRwCC1voD6NpTtNVMYLnBiDZJsjqSfqFF0WPL6OLY1xgoF4Xppcho7dIkKizVo
sJNx3l4BZh7UhZ3llbJdReyB4S7B9rDVkortb2T4SQeJEqsQ5N8vZeGxtRpN8Bpyjc4QHfSzQGMe
VA46tvqnu+Q/wV1c3tkIK7JBt1x2x7SJUiJNMxGn7bOq9Kk8N+tha24HEzMPvubrR/l/nY7IM//X
1aPjtft5FICLxUGrxoDM3g82J33QmpiLhbZiYjBSZMehlh5FHS6IK2KkSzfFc3v2G6+BnymcGsod
hwHG337+LYgmoAI4aUp3F+V9csoViSv4rSdtbt8nw2MRVXcZ48AZs2WCtir5A1eyGKC8RabVE1W6
6LcWi3HgcMUNnaxRfIjRlBPidHmKalkwdi9yr43xo0NVLJLPxHe/NqprHIYVJlAtS56nGLfBptEv
s0ZCygEhgvPcN/yGvcGFLynLF2+TQeJiX8QIKYfxpJR2xk/Hna9ixtfLcpSWVRM4o4d5Qz3k50gV
2Dt3CssqxFgX3poTXjCK5S9UnX1lgqTlGrqfebH5jItkUVXZ2SuX33zYxJxAWj2ZY0FEo552u4QS
mT523nUUi3EAVK5QjQUpW4id1bTlTZWIGge2UYHIq9Tv87i8WSkVZ/yQ8H4vDgjtlx1VGI+r8A02
JgxSiUrR3SV7h/XfXKIiNQOSdYtdqyz1XYZxhqGVylvFMLt3psY95cTbPBLBSE3aWrpfUyYOztIR
Yd6Zz44jygM/geIYgaO/lUWEY0Kq/OgjswpwOR1gjIr8qqjse1pvCKs8ET/iKnkFSQoIcjY/hlg8
4qvp/JECPI15QS8U+5ZHLF+KOK39RiX9y2ztnyDzLlgAY5Sjdv0RsOSJ0iAal75GaAVasivjNjvp
GJfvHGkuR8wwl8NC6WAHS9PYLUrXhiwfd2U1pge1XvEOD0SqAGntRG9fIfqTeieGpwI9iZGWyUek
VDZKcIoJ+nNWqeUqXklC1bCXp3ZUP7pWey/GrsbkGsEk1X7qMER+pG7q4QM0Fjuse7NHkWYScWs2
M0iF3SzzSy2r8WKt6N0M1Xc0mvroDY3ySoJyKDwDSBXF3i7q83CK0/gVpuBPQV7RvdnoyouhWgop
DOoYur2E2WiVyT5vJvejAb9uPBdufRvNF4DPeJeb2CkNVJCPGLvvXAzBf7TeaARO5mg3dgDGqamS
9tCiPXtOzA7VO5XwPw0utJaX/m7ItWU9rRmPXplXa4SFefSMQTwadQS0oYjiV179wVYgoUaaVP7S
2N4zbONoHycOguF6IappyZYbEMPvWe9Oyyy657Ht3MceY4ukgM9MXnFzwFCa4Wirf+e82PNW886o
peX+V/vz9Hbl1rm1t8N2+dezv/r+z1tsp+0l2sb5SJfKKQb5RP2xZuN+PixH8nO39vZom2+GROWi
rf2vh1/nvy7f+rbD//Rt99n6Zq0rdoZaTT57uzz3oQRXTKrrQ9VhCQOc+p9eYzBZEKzncwXKbkis
1z/tz6d+HsVMGVCxlH2cifq8Hap1mh3NEvOxrW2283/amCCzihzSu3LW4ydLU/k5uNIIIBHFT1tf
JW1G99QcD1vfdlDRpqvJGN19dkk7e4gZxr6e1BEAeDIxhf/s204U7dJQ31ktc9ebf/alSrsmwaun
rz52nAGe6MatNHMtTNwqPlgVjtWlUltXtTLVayS9hKlv6n40rvYmISI/66oynZdIyNAmx+axnBe2
T/Hs43dffiQwLg4pOYJHCiOollEnktW203Rv2A1NDpYSFfd2ObR3ZpofXObYC4GQLJGWLD+hHDtk
bPkvBc6fB8xdXosmd67ID9VQYdvFsBLb92M3pazw1fts6s6YocgLIbCCZBaI3LColtDwNJvsDIl/
XLn8EA7uhbzR3jOA/n3RNeoHfmvFTox2EaqL9kC5uWeL2eP2V2ZT0GKSdzCbkkqPiiGTpiOUY+m9
y4ZBfa2dEcJol61qCpCknJghkoxi4z2tfhtt37JThtDYx9bbMprVTqKde8oTTAqqqfwJlj9ftq4m
1vurl8vT1toOCIXjfYv0e7ddv/V1vf7qWUNzt7WGpFyoME33XTd78NQ6sStlNj4VIiqQwSZjqMTj
+LT1JSWLXchR163lEe54SWr5Bxuafy5YJhyPQSXhoKz32A5S/5uMlnjcbuNVS3JSScDzvy4YelID
TKXJT1tfze/2rlOiq9dSw5/L3YR690FbpEoWZDbvHTde4QmG7a0vtpJHWVBB3bqscoB1m5e/tnF9
60rGZQ7UStMPWzOd2/JpBhX/vENBkrIOUWnjvG4kV+igD2mVOse0ZXzFsuU/pNvPS9qF9bkWffvq
/9/rgPgL6JCGvt/u93XhoCXPE9U4djZyDHBwKu+xDDRPxrT659TJ5G9922Eo1fK+Ww9xqkDn1Odl
9XxCmvPfE18Xa9niHCtdffjq2h7NeVTef/W5qfyjeg2rnybxfLdp0/tSp2QsyHz9fPTVZysdJILG
O29XKFSYPi8r4jo/KjpkmE7HvDqtTDI1VNm9xgBBYcSaYb81NVFKTPV7dNeO1b6KKFpJPitWuF6c
jEIeUyEgVa/NUfQVwbPwTLBqYu8l7FfDy+G3lSYI89o0Kaof9Rbmfjf29utUNONRKKzYtrP51GbH
rqnmXWyilR862zlHDYsSOwOdUxVNYJKW2y/OULAF88Tb1rKklj2vdYKtlbiR/WKYFi5JnXzcuso+
ZjUhq+Vua8KYMgOiAD9qfB52+lR7L1YyKFiCJUpoeZ77orE0OqoFi7qtWWL1gv8ai5ztYoPh4gEF
w2U7GcHoePmm87UegnE2+F1V1YO63jTrWO52nlfcbReSbsuabu4J2CH/zt/6RmaeULS4UHns772k
GhDRMOVN28S2zU2u7kTAnWsZpxuQiwSGrS9HJ2/3whlyuJ9xcihwC3mJx8eqauTeU8gXzsfV93K0
nwEJLIq/Wh+WsLJelWwAncrVb32cMbvPhXy1tGlmnc8oR/ZIzlrccC5LgtzZWZuDMlFs8aI3XIVJ
cpjwEPZ687C16mpsXhzjxOiYhDaRiA6soLOj6x7yrQxH4yISr+0EkpXXlKSQ0ehHrYidQFATWFE+
JxhguoRJbvZ7YKwVG3NZzsvnuTeKwNRlfPT0nb2qUO01VmQ76PnRMJWbUTTfel0h0cWt5xsvGhuO
cgKvztm7KAayyJTicRDbFVJDHQ9BXLPKH10xPERRrb4QiLcxbvzG9KJnCa6V1azVVaXm/Zk12EXr
YXsk1jWGXZr3cRHnn13aFCVnktuf0jb/VdmucWxJQ7gKC3+4mSXuRdbynbV3+8s1xXWYpPaHtIZ9
5rUWm6VbOy8+C/KCGnbXQZewMt/Do/dbvPKvRdH4MRELr2banhKIvL80iTGc8pCThvGk2+UFg9di
X2rgtIWSFqE7phVF7+Qbi776MLgIGUTnCWzOs+7BHMoGIMBOfjXihxov9sFrtZWdX7i7WQUjLFJR
kr/sAtqqMGPtRX9c0rF4Gft0VRfm4rw18xq/UUgTdyjv7Yeon6lD9WONVsOYHpLGXPVlabuHFZwe
2xqPEEspjqQGkQWQ280R0K8JzVVWzs7ceGLpz59fqEFSoNhBggpThUI/Ra3cT/UuAbyxfVN/JLzu
KV4YgQyG2n0c6SWh0QWsL0WrXnWnI21IFo8Wu7XXYXG1x67V99s5rE+9S08Usz/Zv3sG51dTON6z
rHB5J2nhdbCMmTBmsnzXcxNGcGDNhGOuLRW/xad6ALlfWwPF4qeCQNetNTeyemq9bC+iynrtyprM
1kIetnO9Z6mPTtQcP1uVWT9240J+YaZia6EfszpfrnI9dOp4WdJOB66hVfXtsB9cxcbLSLevk645
7Hln6YPo4BmwdRrrmdRijplneZF6Y1/VUeNsNHdLaCbJgGHt2t5ObQcKmKQFDdet8XkrWbcWRdUS
GFWO4jgOEliyFeRuuVYjEAzhHLY1y/UPUASwefZKe6ZqAZ2I5tTpXL246nLqxfzy2dzOaE01nBMr
u8p8eDfLtDxJEK/rMNT/HHDAdELiyergf06Mqjfd67yUr2s7w9EMv5202odAjrXIepekAwya9BTD
ADOKb0bmTnsxIKbUcjW+8UtCJGAPy3y3RuFsfdt1Lgkzt63p1uYDijtQhvX5X/1L3WJf1NgKvoxx
w1Iu0nZijgSKUw5F2hUQjJFYjnlFEXntS0xGT4yAYugcdvcireK1impx3VqeN0crtZJg6/Xk2KXK
QRntlI100b+odqHf28RHwBjpIL1wRQ0tlc3x89YQDTUmbM+Xu62pdVA5EOPlh61ZzUV6ikYP5vD6
TGw85W0Zk88/vHXZ1hwkTR4/bS1LjkCsI54oWzMhQjy0zRWIXp8ubKs6o8Ww/a2Z64710CDB3Vrb
6+ti/ZjbsnnYXrtceV6TlSrEMq6veyUWzbpWhVuzIqOcryZh7VvTsyU2SClGUOu1292SaHjIKyBe
CsuU1iytUAOlbpuzTbEAIHmuGavNsj2qNpWhmAzJV2cqZz+NY+cHBOJLwyOizfg9tdbyF9zibQYJ
/ah65CIU5cUzcdFM9SwNfaIeqysMjvxYlXZ07oxFXKJISY7UIYtjiYnnTZfpW4492+9udp7Mmdhv
x61+F7K0Se7NprNWkY3rprBvwH6S3ycK8S0IPhsDLXbTaz4VKUycOL5QIj2k0/JiL4XhY8cJfaPK
7ftu6cvFl7XG15tf6pDL23ZQbDu/gYYSzBz9cHB4DIYMBbo71tTT4nqAcAX1HA2disdmj4rF66YL
ZPnl1LT1T9IXlZOlyfnF6mu+dtODRqz4G/Fdv4rFDSjQ3w9zFe2FLf7UvcxuSZrgW5s7yh6ZvvpW
WanGorXba65uvwr7QEks/2Ysy7g3lCQNXSW/xIr3i+W6ejab5I+ZlD/7SZiUd2rnqMEYpcrmkr+E
0djUpDkOTIgfPGFk30eKRPlsuVCRaoqVDj/srJ68nS4oL9UQAZ7K8gAin1LyIzu7K1IyRHAnpkqg
fauX2DtaHpVPiO95WAvsMU0HstIIF75th+jO+u6i+r6OhfZkqO0ZIXrtU4WK92oJImZhdwnwMoH3
qqzNG8e4TdN3neAM47HsbPc4yx77wwmCchOAMypHTaGuhqap3qOd17EHiYzzL6ge6jUHAdvhr2Tv
CrtY40iXE9MjFpt2/FFLt3ledCZtuvSbQ+EecrcjQEw5KOYk7iYv/TUXZPdNI965JPb9XZDBVJ3u
ESoXt4E1iO6R4q12sAgePsdWASqfVO4uLlTjDebnz9FKq78mLpjUgv4kfV8j/haA9WWFOcTY9b6K
Sd2JALiRGBwteahhqWyt7VBbnbZHOA84tl6xHaJKh+kyeZcIscoTNioatL/0CDciTLH0vw2aqT7P
lFZDT6fWvTUtjBSvMvXut9YAu/B5NBBjT/Zwt3UZqA8OTmLXu9bNtGdvMDpYnhCI1tbWpRkWhm9d
np3/H2PvtSQpkoXrPhFmaHEbOiIjtShxg1V3VaG15unPx4qeoXae6W37xg0XEJngOO6+fiEnLF+f
s8GXmblLdCo0f1H7LLvXyQfSakbls+SwNgr2qevjxLJUjqxsiFe3F8l5uta9RkoKQsDpp1uZjtXE
ufdyGxYNJ0jCpOTAq4FL5XJC4CrTPqkSFTQCLZhVx0+dTvRhqVSWZBzY+FMgDZylBVvdw8UvUIFa
Lxm46QXx1eT2N2fRUGwjb3qdYrY7JkvTXxsfh628Di9pFvKlK9r4t93a6Eozd3pxQvslHX6WWKu+
sae5nQxrxOEiN97Ksfw7TBCakDq2aNUt4pTeCcSo+WZr2OIpvTfspW1u6MGlwu1kK7WDSqQHF2/r
6JtPfO9LwDD1lF28kBkEVLToRRLEUYp9lfjFPvlvmT5FuKxXHuLdth69TMEIysv30P42j2kYGa9u
0Rmvyaww6INpOUs2VrzurM3AQ6SJNtjGKx+wycmiW/scW4HtiErryV5Or4L6ANzdRxAdbluldM6L
JEncMNo1w3h2gth5adFGfxhjBZq5DgCtMAPY0RibHKUxO4LhM1pyrGn8Nt+C+m323KBxD7D5n+vV
3e8iU/w9zH6AUbhvvMCl03FKa7pbVspas97VGt8zyeGFWRznCoDdLav7nDVnRx/gxqMUjcZMOK+L
VdwhquBVyqbZv2g5L4bk6lbpT61VF7TgRyXp7emxBBxyfyuCBYkx0uBtDCePnhyX17xFO8uedHND
bJdIsTEEL5J4anhUC2N+kNzou81DVLvHQk+jZDs3yy5wXTkbqS0ivvKppbN11iTxYS0zvOSXp6p8
9PqyedYiWGW/HCwqx0Z9kYR+hIJHT7R6LfPN4b2O1PGKoo/6gkN9fK01++vaIGGdgvJG0xzXMhfX
q3a8XbTpBwQrkBHaWqM9XfUofmpHL3vgG5g9EEK/9JAgLpLDb9FWN3LopeGL1prt+Y8yOc1qir/q
1g92WlllgHxy51kSt2aX0IEQAEOdslJVAOkSi6mHXQJH9bWO/fLVT0q217w4OkpZFuXsVcZAzMO8
KLdT5asb+r5/lsamgdVngUqxYQL/KVVclVKG2X3QRfVrPZcvLRuF9+i91q9FgsitGSr+VoUOitfD
cOd0Zs8NoDIEPrUjkApSSrPrV3Wq48cmds9SKUXYVWls3jfeWZuG8mEyxzu7Dnue52C8N+ZQXryx
7kAFTUF2XwflPi/3ijqUu6Zx6p1mBTPAIx/HdsVw7vsEikbc+8niYrXHDuxLY/gFfPj+6pf9vdUH
KLaHxKTgJfzld/HBChE8SCxWOgUzAK/UqtMY2T9nNwfBVp/VPoA5oYRgutVe37XMQbYNs4/cw6ZG
zzYzKOHtGCkQSX2+5hLtAx8Du94Eg64qwwXExLtWO9Ex4IPABrcKJB2Qct/rd+qM1lyrKQbBBdhJ
rnJMR/2DdReDDeiFXWmoD1mXnvE0Vq5VV0KP7Qf3nPUQ4AzjPW6GmOWfyzoZtGfWh+7rnFnaZSKi
zX5Hy2aiUWyyfGrhTG3UEUNW1IkJ3064AXhln2zamW8ki+F7tX/WwsZ7WkT4JkgM9lSZ8B4D42o2
sXpQcDzdFNHHPM9vRIR2UauVh8Ju3bs+MyZsuZbDNZkGFOBto7pDtOwLCIsRM7O2P5ROiB2orvsP
ff6Ty4QX5FaMDbrPw9YxDSK3haJdM+aqmTWqz0bKlYcqm+8sBGeDEJBIpuDcl+hw8qbk1GhDfak7
v97jQjjsGscJrqlbzzu11b8EI/4BIKa6fTBD0VDn8tkC/vFc6ea7EkfVKUOt8YpMIrgSvin7tHHa
a1kU7JLoA/yt2d8G1dRfARKcuhpBxrZOtnldHr1s9M65MVW7lHkDSysz3BiYMm3rvjtZ1YIIDDpt
bw52cgAg/BdSTT8WT8qTSZR8y93qt8Dhui3qbOzg0W/sRgGul7TtnUaKTgJwLbQkWLF3Bl97w4Zt
o/5VJfoEr86s7waABmdl2fAwmmeZUWvLtJopCt2oIw6Shgiz5AmSEdHQqu969qO3lYc0heeLOMo2
jZ9BL/+eXaO6EH9T+RImNZpr6mUqKu3FhOFh0u0J99r1kIC/caqtkYfRtcur4BKMzDAyjfd3Cost
9M4Sub1h6b1lxpaV06NJ4UTv+L0ywUzYQ7Wruj6G9vSXa6rudXSTdstWYBuyFXoDO2DRRWzJds5B
H+IIEUCm0XK8r4p62Sn5AhEg3w5x9LPJSsyWI/PEt7xPQKwgb1UfuKG/6xSLmJFteKIPmHK0lfXE
xoi+iUGX7fy4efXcBo6Z22AiphrFOawZB2PF3M5D32zLjj2BOn9C01S99lGkXdslcUx8Dx1ImGm+
CfXA35sdSL1Q01mhKE7H2Gs1+yBJ3C2grENUBD8VIg8oMUQoCrGV8XdvDeVHi6w5H+1Tl+OG5rhw
mvSAGIg6Qk/1mB7fBw1AnvmZFUm7Je5ZleYD7tjZBjeA9zRWQ37esRYI9W6CXPw4emyw13o3ERUO
XhBW4fPZViCUfLUDh2/G1xHk5Qb3JWYVLAq7RIXDY7ZsXs9pcLC9RX226n8Grp8hUGYAb3T1FBCD
mQM89I/hjOOfDmF+02lQmdpfA6TBCNjvvvGA89W2w66zszHzVt0iNF3s1aIDodwpGLBoqoJ8JHox
QeATWCjd16maXsbQbq5sNWbbuZsQRcvaR9jLL+w0NxsLPfmzN+mgQHXfOju2e1H83rsoie9erAWn
U8Xdj8b1rmXEMGs2CsNYWlWnGYUlnDi/DwBRj1XXfcf7wIATbAd7pUym+wGvoqvD5nGxEIiDVH9N
HfcO/MPELHv0uYPD95FVO7sbAfClON7rRudvmgISRRZXbFS0gUnUrbROlVsVGyux2yPQ9QJQnGcB
uuFjcIDMfHFyglJ6geYW0rGvpdW57PIU2i6J42M5teaxryvva+q9wWXq1Nb/e7brHZx3vqXeApFR
/o6MfptbWXDR8ZXf6pXa7Fipe6ce4NnRAgcK7oSQlOKzeOsg3DtWwaaHau6YM957ozU8pQMaRQ45
xGSSfWsGb3mm2HdrUg2Fc8vazPzPdg1FrJ6tB8tn7ugNFjhGNwPoWXnewQ98bxt6qK9pDH1blswb
XQ14FX3TuJvrmLAps4+faa7v8yCZLti/nzqEop61OPhlLQ5RUHWu6BZLZ2R1xod4SRbxHDMftatq
1u3z0LfTQxsvIzc5rwza5zpiqlvV6bEMHDXcpg6PEUzYWWlZf3R9yszDij6SVEfn0CyeLGO0D2Me
sf5eEt+9n70OHlqrxfume06dJrmELA8uqe9EO6OAAAAbO7qzbPNZDwzYG95Ij8I1cABxxf5evB+U
+nnG55CNPRZn3SJwpmUnwYDZS0QaqjCwRNNavK5AYP43UTriRT3apoWHXYYRIqnllyA1xsxr2WbB
r8FB9nwJBCizvtd93EEx3IIjgaekB8c66EFjTcEwseL0OZetkSuC0mc6anHXmNOTGs4j1A7f3o2o
0mynJYtMwbTtTR6WmboAzZwwhVfSIT05a6CLPLO4A5FxGiYYKcCVHjqze1Za/J9yM052Ol6M81Yw
c+FC4LfAn+2dYcrhFMzuw5hqGlPBLnv0CM1d4qb6mIEbveO1Adqw+BEOUfqu5rjEeO1Pt/Dp3LJL
4CxbBfWss9JJ6VCO52r3kkx8wgBYecrOl9ZogAdMKiVVAHv6IAWmOjcvchnMD9+iOsjPWVwyZI+d
s8P3GXgIIQVAcMW8LVBMi5zC5r2wtyZD3v2gQemtAQooHcCqpOH3kBzx72M2WE/JHH6ESMEhPnqY
Ar/cOc4IwX3BGwHQ3iUaTxf931RBfav+zbqmvWuH7FiPNZ9JUIGJgzOymkASauFx1vXZCb8VeWl8
QUIeRc7xRU8C65QOysvMJsBCb1WPlbkYD8Tf1c44xd4YEq3fefHsncPIeogJpW1THVmlVs0R/jNA
jNt3rqlPVy2N30aVVSpW8sgohlCGF5OmykfXJmn4PaBAHzcFiCCru4NNwBssV2nfhCPS6Xc3ONor
sF0XaWxlYiFgMk5rC64+T/tmV6S29wQLwHlUp7cZBN+TARjBzoPmUMXJl5KJAfKVEdDKkmCqZOdU
z5jz4WMf54pyTDo3ZP5kpMBfrF0edMa2Kov+BDuieOvMujmNsEW2ktUTpwFvXFvYTirNPdNl/p+2
s3d6GfycbGU6FnE63yH88dTPgL1N104eA6RcHoNGq4kMI4Xp9E66t2q7OpbQwI0AdoaSIDGX8ect
TA13QCrYCQkyFsHGmcdszyr60WCfg1F8l2X4vQMW+5Hbb5iWtedswcyUC64uBGFxNp3HaMGN1sak
ngFGhAuSVJJJjz4UxfD38X+LpFyaZ8trV1/KgPvqtdDpNlmRkgrQs9FBTmt1Fez8w4Sx4MkK3+IG
pID/OjZBegig89qtAbdoGF8RKkfdEM+7m66GYIQEN5SZLBjc2EHJexHckIrOTyFJjn9NbhNcwGVZ
857JKn+JHMobbVVwyU5ymMzsIMHC4t8b6gK0r9vqKAiVynFaIIXMZbNL0QO3Dhq8HvxNomjLPgKl
AVisPVGVb46S7xI1wGj1p9kPoJiXG9csV5SjFZ9oa4k67wWqKIXjnE3ZSVpGTsudQRYx+Of8drmI
tNJCddrYTpbu5K9M0JomAIvw2eLqdwwa9SgKI463heQ+nMFw/t0tz280I+eUo0YtMWBJErn/chiz
RCakhfGdZLOsOoalouM/s/xNObjPAO+Mk/yk/BkY+IZRNSBO0ld7/NR/ynnpGMAxXx7j7QlLoeCl
cp+oi7WQRteysdS7I1IreDIB+rhhf6U3QLslQj1O6bhX9fqH4IElGYBRdzX8OvZTkRzJqsHGjKhy
UsZ4t9lL0PuG8wrV4HsPc3HvNSFP1EZC9NAmzas8eztxHwf2fQ5zbTCsW0OE3h5Td8JbxSV1WP61
IZpt60MDO6wDoW6CnTwueRpyVGKVmmzkUHqBFeo+ceVu4xV9fsHX0QN9JodLAhGBvqEcKyzDGVuG
ZAaIAMwZx1pz3v9xKGc7OFKARHaN/HI7nNMeNJQdneT3xqZhj7rZxW3yZR71i9y5212CWroprHTa
yb2Wu5K0Bev/VkN8ZcEAyDORM+RIym7dQfKSGCmOIU0XAtFE9HHoXuTB37qm3Jq1N0hNzc7npgLD
vpNbIX+k3tfcnzYo9C076MxyreqvdrENQe7ydn/N3OlngFfGIWM2QK971aq8hWkbHvIZonOrTy/6
MnTIZzuLbec4BzNIYOz4Nip0TpRwG/SErCQv/n8//MffIIfYXkF210P91vL29FCTyUGaGPpOhgD5
vnfIjZ9sAFnjSwqX93Zzb3CKP96aP0AVn++gQRiviGBNzs3BCHNt3sdu+F3pMnW/3mEGwYvuuFC6
18FF7Z8yTCwP8rf0fvWY2rN6QKOxn7dNFl7bQVeAeSzj0PJay5ly9K9lXlfOCAeEyU56Qh+nB6Yw
LF2WjqCPSDuZcKzX7rM0sKuZBqaOX30wnaQHj501nKbcYllS7XNnwPjIXcCV//q7dpGe/RCssJcb
wBUWQMra9+b43tUXAKNR2PUib8PwtgzL0pMku5YV7P4sI5Klz87ed6oBzEr65AQKY6S0l2R9W//o
ordDqZ8rbzh5jbmVnnA7BVuBo/LRNgQIZCxkwd4cUeg+r2/42pelTLLB0gvVvj80gPSOoRMdpM6U
zi4t1vM/d0HJy1OTo9s5kr8dfqqX7KeyW7ctK9v+Z+jBVo4Af2qeA7hymxR4TJECcuttEM7Lh0P3
IJoGOgvVST/gQ0GcnnmBPPHB1jEGdR7zuX12mBuwPrzq7FjMaoFVc/KcA0oZ6u7OWrCq81g+54Pb
HUxzZirR6OpODQr2bnoEZjYEeA/CO5jyxS7SnId6F0Tlo5NVfzx4+VXpB7fXac1L4dpN1r4iTYoh
bU899oPSGSWpl+FajvQE+pIZw3mSuy8XKcAzTmBW6Ha9D61+K28JrHZK5fCP0sE1vuYWIkqybplw
Dd5DqvtmC5ci5IZ1sZKe2QeHGhIv+IYx0d+jHrg7MiZ7uceSyGOPl+kJQrmskaf0r3zSL15sZAd1
Hu8Ss0SgzOtOMshojNotnN0S9dxdWAS3L4DR/oSUn53lgvLk5YiRvl3YMHY0/JwH7wmzOPeGWfYT
+9XH8+yQS49YBwNVU50z561/n96O2q6fIN6vd7HMHEbSZPnMZG5m7XwLupCQSuAFfAWXbDAT95Af
lSbE1qCcGOiijJq1v+mYyWQLvG51nFznPAHMIZ57hB6JRnFkbzMcw26zq9sqKtKCgpibrt0GYbjU
D7WRGAe5vvxdvh2N51Z/nI28Paim8SxPdX20cpR33d+xMUWbsShQ+odC/s8CbR04FPn2S/42sWN5
WuJIw/IBjP9ey+wcdn6bD/cIspsnoGnVRVg7Q9RVF/rC7zLMstvzlSexjjHrg+ED/SuFnmlOXr2z
IEgji+EYOJwUvAQuI/gOhcB9yS2TJyPdOlDZe7SAB/sFviH/HcylwTqir0/y1qGX8X69CWutHEmT
//ulmKuNsJfu5X2SmYL8MZK9zcXXvBzdCucI2w8mtAgzyERX6eyTiseiNJGfvU255BCHTV612yFx
7X9g9bcPpfydf8wybueWubsFFnAlIIg9Bh96mb8SHGHrWl6TuUAOZhtM5ne0VthPDvvkVDRhqO6l
+e3QX76gEWCQLkhv8zjpqTKjW5O1bJozQg4aSpEaMLFlEib/zprcUJKS/2Mue/vry3mEiXM/Fui6
9Rw3wNMPNlGqeYteb0EQ6i9X/hCzvuiurp7lZsukTo7We7+WEQhC8zqAALI2ll9fs+u5crQ+xrVi
vd6nc6P8vUOogzGMMVMGzg4gQH6SvLx53PGEZfxSf/vj51IrNpEyqH9MI+UR3nre/COAaH+W7hqh
pAtoenkGYdchuSE95X8fytm3oQpQTnNyy3T3mQoSwBRZl3CfOCFC8JDatWJdA0qFJGs7yQ7+34NW
5+fbX7/05BvZY31nbvOZW2eWUk/PO+In/33v5OjWSg4/5+Wk21X/aPX5Bz6fpWgENlr7TZuRmpVx
ZZ09yLn/q2xtIrW3ebYcrok8jzUrR3Lev171j+WMtJaGn37qf5V9uuqnXwqWAR+juboLYfQtrzge
zsQqqvm2VpUXXhK2UiBnQiNi8b5ss63JWjZneIJCv6NN1Roc3hrJcCsXX5v+USOHvhmAECIEf+vR
8rKsb/ynl2p9gdYXTcrW0+SMfy37dNr/uvztdZ3zhdxfxKD9xp2LQxvT2mUuLB+uNbmtZNf8H3sV
/6v5p7LbemK57O0X5Dqf2tx+YUi8q6YMv9XOC7cyNMgaVI7Wb7SMIWtWjtYJ2dr4U9mnrLTzewQD
+r+1GkmEpLAh8vFyEntneitd+HYopZKf2cpmWZ1V2UH3itd1eAdMBW18zSvzQiOXvIz8zIUCdpSs
zHJvW0d+YLXzVoYHdv+RZG1QBv6HrnYbNGyVPQQZXYpyhoSJ+NtOnqQk63ArWekKjiz61zZrN1jL
PnWh9TJj0KRsWbgwvQZ1Nnedo6fzVta/CQADtouS8S1oh+hwe+PlpqzJbVhd83K7/jUrFeurK9mA
jZR/hm/Jf7qClM1ZAnZCS3iN1sH+NrG+1cvzWc9s8Cph8ZadLTZGjGWH5I+V49pMzpVEJgZrVo4+
tZNBdC374x+Xmk+nDF6l7GfjHlTgUw2VAtcAacFOuaGB5Fg+XCWOeO2rDF1+lmTZSe5MmfR5dppV
Z9NkjnWSJ7w+0du7/8dm5h9ThbWpHMnDj4qeHb1bo9smV+4gemLEETIpOlrZw+yVhGNQc9GmB3lF
b/uU0gPGWY+br/Ii/7OrVavBHutsQicNwcE8z84JEsGwxCGtSVI3RCs3a963AgX9s9DalIvusDNb
GJAxIK87H5auBUdT9++Es20RAIhUtGvkrspzqTOoTHpVvJUxPBPhk+vLA55bRHfa237mp9svN/WP
R3Rbut7uuqxZ5PD2mkcEJ2fPnPZyl+Vn10T+gDUrN/ZT2W1VJzWfyZxrS6le/yU9DPWtjbXeBhtD
rOKC3P/oing8GggB7nUYs2ShniFAWpzxmaTW0omdGQ4yPUut5wHz1JME76Y6eI207Kgt11CTOrsv
g7rdSKu5y8aTMpfmTu0zQHrDUGyaiFddEi9zza3tAfDUwBRd08Q9qFFo5XskgzBcZmW/Z1cS1PDk
nBs9aB7hZBFrRjQW4nnm4F4Uq9fUH98WRPtLgAzsC/ybeodq3IgqB1kpyxA8yhLCE/WICkRsV+lL
7DkoC5rd/RSjheAAWzjoxPaPnuXPT2nV/A3f8dSbWvkx5iauWqn/PS+Zktf4wF/8QAUpnjVvvTdb
Pzx264ns+gEBB61FHWcYNkFT11/qGUwvS/LyXVdTe4uiDvCqCNkutVhsAUy2kufcqtBvUtVdhUQw
ylAlOG6MGKuHcalhKwkzgQFHgTDRjk1hlw/zlFQPciRJVhQOumd5jrAwm/BWEQe7skJ+yJ+GbybB
s2OrLlJ+mVoZ2JGgxLFbNoA3rs/KLS5iVK9VCJ+Gj5GoioLhrs0KMEFeO7Aebgr3AlKD8JrHZnuL
6tfUT9HTsCQQXaInX02+I6upnKWozDDpRncRVa4C4TPDIlrjBE8NathPKpHQp1TRtO00jgErCCpi
2wNaldrcyxxLUTxkN9MwdA9a0nmP85LUGbA9m74Fu5oWa0WoZ+lWKx1c0QaiM+aE2dw46ujC+L+m
JJofbjnQHCj/OvS59fwqsrxHVGaibRW2G3RPjb2jWeZumpocjTfA9IWhmRfbAeoMrFXb6baetBus
4JHBwAG89MLyWkG1uzZLsmbpn8ekYA91QNrIhptW6pd8NlNjq5mGdpGkmIL/FBZ9pWwnD5a7F6Zs
NiNq8Nb7AEZde+y/JUP+1SCUDi4cuj/vlgmfGWQiaIWiQiWmn38R7vwS5on+bWoS0AoI4rwFYwbs
Gh2sx1kjlmxNiXVXuXl/0fu4PaVpXDzwCDQo/6360owKnStLzXvV6N9qVIPu3Sh5HOyqgfqq1C9x
T+DIQexxL1mpIBT6jvx6vq/HTY9xx2ZamsdaiilfDJZrOY8INkWOAu2WMWP3x8lW/t1JZ/NOLlU3
pvbgeOEJchhOnRmyaAc+ONVu/QvaIPkdhnNyu25tzO1j07X7XEXWZutjsdwH2StGhTOb9kXDWtk2
7yBaNC9wz/sHto7PksNot33BtA4yVDYi1rS0kDLHKD+flLhvqoseF66BALWh/bBjsRwqMOiu6Kf1
13pgW7lMUTuRCgclizMymAloNm6FbirtEbFNbStZuT1Zqi6fKgdM2HJ/7HEE6FItE734aI+/b/9O
muT+0S5qOGfL/UN1GkReNnn409NnxsFEOUUOJamCGYb7mpfeNrZISP5RKNVS00Hu2A2PAGdA4AXD
BlwXlgplxaCk11/rOghPvT0EaLyH1feyPEh9PIT1IdVRbapmxWHDWnFxC2c/8NwEUXDtlmRI0D1x
Df/4R0Xfp9jJfAS+He+hMMR35ZjhYbgkciRlJqtsLBtsFNViLWrwG/yXhnLKrfV6djdiDvj/ckrq
DuArVO34+TJtVyBy+zw+lCq7gdtPf520lh+ZilJvrmm78CgIO5pWCwMWRcr7aElyBCbuJTv5PoqF
kT9AXldjNteX6lJFuXyzNpIjHPTu+PB1xJE5OXbZVQnLysMTY1KUi/NhAcVHWUpqP50qWfnhFtXR
k4MQ+O1U+bU/zsh0c9+VADQ+Vyx/1VTGkB2f58L+mmJPCnJpdtO7dqrSO3eMAJxoKG92GXFGlWjF
PilC7VUtw+Hq6vVfeaipr4NdqK96WD90DLAPxKZhuiA6yNevN9D/cupWv7OBlny4GZcimFPep6gZ
fESV8gU+cvAolWYZ3PtFbD9JHUjhfQqh7iVfWo71RzJo5pvmR8W7lpylCd+c7FVtGuiXD2GdTtc+
0NL7cUkQ99OHjZnUHNrNvGHMBo23ZKUNRFMCOb77S00G3Etd9i5hLqUfmVejo60Z7VayRt8MJwPX
1F1pWijib2yr61+wsUK6yBr1fQSh8qPpsUVQ4esdF37lB1Cwcmdnvnkascx8Ku3xDQhN980qf8xu
436xFLe9ZGWEdJKtd9+aGSCF6lj5EyI6aOmG/e/AsdtvQLb03RzjIm43/psG+AwN23YA78lRHLb7
GWtY+ML/KYIW+U/lpzLdckDFZvO1HLx6j19bicKcU7xlimVfmrSb0NzuizcdxvQL1u8bqVSAsb2B
wPgCk1e9lyLbb4gvuEN5lOyImsRZ86ZkK9k6ds2nmSid5OSK3aDeq2i96TCi74JpBpdQWKFxV6MV
Ay269lFhs/N7Nt3jbgcWD1lPpGX3lT84F6npW9/bm9pg0e9wO5l9Rh4EY6KPXq36LRyf6CJZJ1Jt
YApRfydZGyMifCB1/yrZWZl+uHzzHyQ39dkT43X+ZMTge/wxOIXRoDynWaveRz404tDHrmrIqyeA
PntkJ/rn0mvfk7hV7wArDM+63vKqxKjKV4l7lQZSji7ioVTq7EGKJDFROYpsCAx1p2O4WuAem9nB
szSPoaM95eZz0xQHt3MrDAvrPTLm5Z09OcVd1EGWW8SCyztFJWm6ykVmVp12sdcjOm5HzWOoOViB
T9YbCmHpN9WqvD26meVJsnB0gNTrxUdpjkhSGj1YgqWZ1k/+Bk0/UDX5iLuy2gIUr9JvoKizI3R8
56AT+/hmW8Zd7irWqxlmzn2ZWAAslmbtpP6aQEue+bRp90zrNNyIOHKXZNZSf8sOXgN+9z9laxM5
spT2V9Xr2vF/na+3AGA6O36sx7l5GJUKuHThIn0HqsvkS/QrV/13cxzsj8YZ0QfK9eKahYaNsnGV
gogb5i995T5L09FIr3VkeF/rJld3bh1b92npYcBS16iloAv7Dh3pbwXxq31cbF1gQ1e15KVyx/hH
pwEQswy3efTMLrgotpMcozRUX1FVqTdyeWf+qpZe83dH3AgYkRmjwzgZJ/ZsS1R3S+vZs9Ec53V3
ELbU8k2S1QXKuGhUXUvG1Ktdhrve1+NLjTj5PxW3NlJdrqXwSAA/I+O/U+dAjXdSH4J7vMrVYsel
0K6gE1aOeb5lpVr3tGQ88GpHt5aBpj9bZmIdVXuAu71ewnLMOxt4+cUJLWWfaoWOLdXgnCzwvme8
bpqrZpjOwU6y6WnCx2XXt2rzztuoAv1xne/MnZ/R5lF+N96bOyRMScfCOjy/2m1h/g0nEbFIk3Ge
3sdLmyUOJJVg3tdVVT/EelufTKMaLpHbWrj7+iW2BJ2DPhZgVQY+mJl6iSyW3/vf4mB8TyJT+aWA
tLz9UJZrSMUV1s8pHX6EiuJ81ewmQ+1Ym19DG21wpijBIxRq95gtouKq4qd3fRpbR7YD0kcXKhAY
58Zi/4yBzPbn8BsD8HfIh8pPPcAHGXQSM2wm4Ungmr8ylJH1rn8LsOZo2pe+A7OMTnHz5rWsCbu+
0h7BbXTAc3BYgnfl7Nhc8/2Trht4UI3OImmgprjFaV12J0eOUxMCRALhvkuQdcG/5kVzBu8tT72v
2hQr92bvedwD5HvrMK0vku0MlOdyJ+7OetwjTKUxLzt3JVC3onG99wBC+qYaQvW+r0r/Parnb7oV
6A+SmxcEuKNbj9LU05y7SLP8J8mFfXBs0zJ9MQvdf/dnYomF1byWhuO8+8fRz5xvMZ/KYzuq7dFp
h+B7oR/roba/lyCysMyp6tMQDMVXbO62vRW5L6wjr5g8FA+1ryCeH0De6PpQ29zKloqoIOKMs+7C
ZBmPiB1NvEQIrxmR8UvsDi3E1EIn6N7XBo1RG7vK7qzDgKXgQ7ckdIxp1+CNvJOsVBCwLR6aGbct
LKvvADvxy0FXgW7AcHTD3l3xYCyJjRTvnasY97lTzS/sAnztymj6PkUL0KOFz4EOFJJ7qf41nofp
+1hH1nZcyqOl/P9s7yK5tLb3XZ/rAE/bNoGL4Nt/rr+W/9v1/8/28rt6NcDc9sy9mVvxdmDB/lwO
U/2sO6Z+tJcy5DLqZ6nIWfzeyqQJQpHNc7mUfTqXLydyVop3jHW+iZJYC9vSqxr1QM/I/ilTsY/2
cvOwNpPKMfa8TV3DNwjKRyVrLQiTcL5GrR6CvcO7vuvRsdllo1Y8SjKaPK+i/9A3WlPt9TBRr0EF
EY9BSjIotKvXdkkkaxsKpPtbPqt2Pcs1tB7/Uyvla1bOkDK07e7yCEDbWnS70ppPGfTm0X0suV0/
euw/UCTzviXwmehUZX72fLik+ui8THbv/TAQoGO30BseLdfFcDRBb6VI1YjoK2xiiMfnplQOhu7N
X1BkGI4dVxXB0w9oWWf5jTADztdXrXWPE7b34Hcaga7l2phXPOrctXdwIxauA4Zx0Jt2vOh1iGb3
Yrgjjjo3cx0rLCDnsviSCkl6tLr3LiArmOi9czZTs0Rcp/WfMydRnhGI7nb6ycNGLJlnNF0MtGMQ
IXfMDVMQeDHxWB+VKuuPLP6QxTd+V2b7HYmR4UsU4wSfdG3/GDW9dlLjNjv7Y2o+hIGOJ4ZSzh9p
mP4GdJj95uQQO/iLYpqoY2H9+4yfzNEYu+ChKprmuVgSQ2V6GBbIJS4NDH2hIjVANqy2fNBSePFI
Jqv7wSu6B2kvzTB42mMaOWGAhjhNsniyA5nHS7ZPngPEOvBVa9InRIcwiLAwRjM6dTzgg1Y/WEGX
HCuoNfdJBqnCGM356rggi2HH23dONkTnAinjO8+MrDPbHsXFm+bhklXjeFbUqLzLjAJjH7+Prknj
I/E0OO41KSe8Xms2SaIu8Q9x26o4MKj1wfWKEaIrossIQPVPxCfKfRo73bOP2hO6wWAHGXFAA1V9
/zp3WP1g7jy+RRbyyJ256buQTamgUN8bYtDbcFSNj9F10fJG9/QL3jP9poqm8f9j7DyWa4WWLftF
RGAWrgtsbyQdeXUImSO893x9DdCtq1MvXqM6BG47NiZXZs4xLz4+VCCo89SrpjCChAU/jmcTgg8/
nT+Sxtr4+JG9UL1u4NpEi9Z+ju7pJf2ODHn+kBLtg8Qv8nI9IFEeWOo2a3k4+4PY9cs7WDH+HfSB
lVg8jAyojAlIJy0mHwV9iWon3m16DRgCZsMJNup4W2OkvtD4Z6Br9cXWpw4UMlcAI6NynzUKIBng
feM1htZCUD7ucyFFD75km1dTQU27GsGHokdyp/vDvk+H6UUYjJ0UJXiwCq4UZcoLsAHy+BLRALgJ
yqHfr69S4+RQa4NyzE1l8MglFkcUQTFD1aUzWLcx5PBb52eVmAAirrusc/+sNJYt68r/ueV39zFb
+YR8wO/7rOuqykKHRgHPzXAMvOpli5VjK3VPHQaWx9GXM/AVHJIM3jZ5ywGlx7II0c7eTG2Bz+Wy
qIoJ0ZLQi8O66Ke14qBOjB1MHhDJGSaDgmWi5iF+T6WYytNoJxUOFsytk9991rl1HU7j7N2otCgN
Od1Y/x+vmwFGlQjU/5/3Xhf/+WgTH4EDkZDzz7rfl6yfP0blfMzSl2YKwwfuub5TxKZ+UH20FX2u
3cu26e+0IZTcOedvNu0ivjWqYr8urS8Smn3fdpl90XVpD7povtpdg6SwzdvnfjQrRxvM4L0NpAcE
RfaXUJRtbnE7gAPuBkquRuwAlLfL4m+SGTfQQeKPKqpjHjtN+7LY3buJ3pUX8twnGYj7BaFAdcmV
KtyCM52dRMjV5XfDupUA6z/7CSx5itZ05e6JFhmcm5d3WF+y7vi72Buj6ZhDTc3yvx/yP95aGhP0
Qqr/lNKjCjBz+ZDfN1gX00HeU/yKj541SOa5GwMMiLAOxfFF6kMkJKp5KyA53qbGcvdVCjoMRGj9
rEPpi6VSau1NUgUXU8a4JJZB/f8sLutw6h4u0TJZ19GCqWzwRaMKsmz93bDut66rajnbigFXgHWx
NbR8E4GF8bp4Ir1f1R8RwgW7kOtXJZiQv/Xl9GSWDNrrqfHv8znvPVrF+ju1i6FhmmN2Y2lAVWIg
bpdJ74d9QVctBMeInn1sqw56asMEWe7igylH1zyVq23GWPdWhrVLxoDsdarXEon1Invk24UuOW/r
OTEgoOizEG94ir74TWp8lrp/lElkBpBw0DUldUIo/ViUrQG+jyQDBY3ue5zss5/nxafWxO+SIEvN
3ZIGerqGdL3HDUuAWtBBemZzNjz69dDANGcAsW4dzbA8hRlSwHVrjoXn2e/nxlm3xmmY4XkJU27d
OrVGeq0l8ZYs70TFI79J6+p+3RYLi5wToCVi8uimbGXpGuMkxHygz9HNOrdO5Cx4nVW5OvyuWudw
Qw29GB+fn1f9bpXNzNzFFKKcdZ3ZhOAmrQbdKXBQ93e/38+Rh+zSiMI4+rPKvnOMKxVKpPsxsUtK
RD7FEyVVTrbVKScZHRWa9UjZpTOomHXDOhktqEGutOxTS9JUbX9fo/jSZzmXkO3++zb/7KKbMRqy
9c1/363HpsPtzan0ft533eynMR/xz56zIUkudljC0wwbIdjy9tJQIxFEwfrPC9cNPx+5fsEwk/2t
LcTTzzpt/Qa/Hz7ZCaegb3byoQlb73/9Tb97/+d9la8sgNvw8x2Wo7DO/fNlly/3853WLT8f2pXZ
TQzYFan4Tm8t+VQsu607+KImzbPOrlvWybQe/nVWWB3ohuHDpiJ0kbphS7SBndrYXJokqtwaA4sg
QmoWNPm7XjQTDD16Gnv5YIT+vDPt7i9tuZOXAlaUo89eTbCOFAZ+FDZ8MHvoDmHaftWZb2+JmU4W
CNOoUiNPMaYFZWt/GhIW2XHnSDU3ckCzAhy+ZZNjbHC3surkiXHmHhHeo2h62+m57OB6TA+1X9Fc
3D0qwcibIfODiJ1ce7k5mzH6y4quJxI6m5TsViHU97AYzhJVz6nAEnECwVAuBb9CouiQoPfdoyNm
mGonp0hS7uo2kW7lmCFviZ/RbeWfBLEI9nLLqmHskUmlyeVnnYKJizMXQ3b4fVVAJs/LapBL+KZK
t+sGNGjv7Yziqmp7pJzzfVPdN6kYbgcCodasYaHnDMmHmZYR4GUxXyR4lEpMVnDIwfag6kzIDu3o
jEhNhU2/oZ5ee2XEAWyZTKl/Vw/o+LPiZAaDTtc/k4JssYvGbNyqBayxdV0OgWE347JGwvT/rutm
AgmQpuquwkWvsHT/Jlsm4Cjs0qxuWwNcU9rCxRmJYW7nZRKlWrm3JnNy1kXuINptDI0CwVDzs+p3
fWOI50hvteO6ypIqFS7ZOGMX2hSbdd060VRfpUwEs3Hd5Z8NEPO0qfn54HW1rhbUd6ciP6wfvK7z
w8Ex7Fbz2qmmYr18yXVjlMj5STcAEC6rdNLqV9OUvCEI47ui3BQIgm9bRYnuqJl/j1HlHwZFuwAi
T88jZlW368SaYf2DtdK3v+vSqc8xcYPMn8hSLCFp9DU8r7tjoif6Lcl+/ee1XWRs5sLH/ShsG1y0
LAZtforH0KyX1u5nGYekalsXqXDp82V7WOrqaQme48a6mW2ig36uqBVVnbi17US60aNTsCxoUfyf
yajXrx1Zy+Mk0mVYiN4H9z8aM373GxMoR+nMrXd9I1MuDLwrolsM77prWUzezxk1l1FAr3HrQEVu
boo6C+4ESbI7NS7uSz8YT+tu64SQTHWwBSr36+K6rwJl3dMrOsfXV63rUFSkSBKSC2O40bXlwL5N
c82+hcs9HzWtewv8GkrIsl41sx4nqdjxYwvl/7obBMwDlfvwsu5B5HcrR4p2imbOv2KK2r0U2MYt
YlHzFgexaqOEFl4G42zerhuUFrinXFKcWRfXDQBTxLVKCRhx3pAgx4YtpWRNc/uI+2/S6+fffUNy
p5iZNeYuVat4a010TICzDO9K1BAe9izJRjMho7lmW/lbzdYgh8NvuQP1HN2JtkEbqiXkD0byoZaW
Yiq0eJmsE2KXGbcs3DzVeSTaKAPs8CTMQvyF1OcDHv7P3LIIX+85b/Hyw1vDpv9usVbxMYc+rnPY
NWfUr4/tohLqlhbGdW6dDGuj5DJhUEvj5LoSdG23s1Uq3mMM8KWYHsKfxqulz1sm7K5fZHUmzdIy
il2ED78TYmSkDutytqoeepE9i0V41C1Kmnr5CngToTwyVv2RXgF2gwZJUgDu7nGdqFU7zhgc1Qt/
47+zamp/RokKA6PJwT6um/t+RiG6zsZgZ0D+JzFlDsD5FO2g7P0cMWvCgiSBMxJbBiXE9Sj+bAb2
clqyMjvYJ9gdoDBDviA20qRJSOy6v1MnvnxoEWlR7UbsvzxduQ/wdTwWXf9iclhPEXZg21YRb+Ek
7M24dNUmvE1hn7jjZJv19/4e7XVu/QeoYYUbEXCsJFzSTnKnenUSiH2LUdvR0IryYDBISKq4diS5
2w3CeEz51bo+otBH1CHzD3MKKDUxuQWQfpZ0L64RMS+itHzpuDaXP2udy4A2bCqwIDx3e+XYQLYI
KoNCl1ZC4kvS8fzPgUGizHEz7AaEoqm4kpT55PtJuFWh/imyUNpo+rkY6vHYhMbwM9FENB59dTly
2fSWKWp1RPJbHe28Ajq+zuaW3SubdXa1Xl3n1kli+hXdTjY0jKV3vljsWEqtQqBD0PG/nlilbeaH
KAMEsGhEl5+5TtYf/LvYZRpkGQXfTH/RMM1Lj+J6OIpVc7rOtjMJrzwzJ+/3n1nP09/Fdc5WBuyt
EPBy8y7gBDLRlra/34neiXDXCf2ULL3363mwTqJlcaDEsZ2j5ryuKn0dc4fAIhpZbQ361dHAkHr+
374o/qRKU+M+quVowBbV2M+s2anDIQHyhUieY7rwISqBjcE6WRfjCAqxEknfNSHlcMIYsnXmxuxx
RZHi8WRahadh09UW4+QEGda6If7UnmxVjGJU2d+R+/my0/FBKRewLvEIvrEFhnNI6SdK5xs169GN
JpesqEIHRhmF0rkMzwa9MJfA71zq7Y0zTNk1U3hE5HalezaU1ZNctS63jJISOpnFsuoO4AaWoe0s
36G+V/fzgIOQYeFJaz63dZtvBUUYuti7Hi+WJthGLUaUInekPqM+QpugxwOXm0Z8I1TFcCdlkja+
1GIL06tb2P/g6eZHTaSHvCzJ32FJFDXitRoqPAundAt+KdroCP2KtjuHQS07PBxRJodF4TUIMsLu
DPiVfpKYkq4kU3oNYpIqaKlcoGzRdqgWj+hWowuXFAXFaXcu1QF/Y6vxShAVjUWusR+/G5MDY/U2
Vim8fu7tczAlsRthsOXnsQzXFIvSSCFd3cuAb7UYOj6mmVX/HfsosmU6qdxx1q2dD+tGKtt9q4Yc
BDh0kTA40iJEK94Mgr6Y4cm2ltQlRpDEY82XyaN7ubcoCuwY0zjkyU6TJoTAEv3+3SDtiChml/rj
G8FzuLEm9PulZCSwiWjTsWZiT4E2xwKPRvsmPzzI7WmfWHcjCKQ9FU/5TDMt7hkWDgxyzh9dotJF
M98FAIOtwJLx2uoEzClUT6H03fp4y9TjZTmD1NhoL2k4/9XZ6OYND8qKQbZk+tdC7T6rDDqSyiXq
KkOPWdM0UG8MTRxz5Fh4JETPRdLggGugE0PB7aWkEzSBKHxO5NQ12gUpAmvZGdX22ed54UF5dfBl
xh80o4Rj8VlGZUcwIebepStnguilX7pK2mZB499NENfnyvooU1z1Ajl4n3pp21oMBAel95YAsDe0
8ESv3Fa3wy8JDqtTjHgTK+P8YlckLEhAKtJfE4tEuEZadNAUMnl2LN9BXLBcbUo9P+wfJsXaYoRL
+0hIK5YkZKqtjJCk5DOplG47V2PnTWFabiXrKZTy3NHjzN/UaU5+ps+3uiEV5znkDYeWzGCkKDfB
GLegKadDJ78z8g9dezL7TVffNwlWrTV+XeTzN4ZdviptD54FQJKlYXrc9k905GrAjuLQxcUzc4gG
FXeGv+rYGKY67TRmTmyGe11IstOD7DJi8QRIrBI0SYL5SomPKtnLY9xXLIihstLtFS3Q2TY9B3b/
7gdVDdSp+Irnl1lNgK+l4SfNuZnXqI9YKD729EtSdYGWOpxskKlLbaMdO8sj1zZOnUnKjCZgw1e/
Sd+AMDFe40G/FiNF+9Q+C5XdMmW4aDLRP/f0eNPjOtyWzdmfOwxk82mHPa+Bu2we7qcPnLPJVz8k
efemdBjKy+10K2Ii/25ecL0FiUCs0Sn0Ce7QOZDJjp5hwIYB54RbFx1AsPi95yA5dYkpsKRJh3Ik
yAqFUrntjmMve6lJwh9LgZNWbutM9+/wNmw3lHZid6zMR2PMPC3vuBFIYGjT9AWP+9RTbAreTd1G
TtNkz/SLInJsGUOPSYRfEt2bRo2R8OITS2f0uGmk9AmY/x3oNMtpnnsDAl0VJejuh4MVqV+FlHxl
kfrZVBpmgTVkfpkxFBnuXT5009bKKBZECr3sVkofUTgFLwpZ0DED9jdMxb0cV9dqSVTl01KI/as1
JtYLA184pFW26YUD967ejJKxyJ3Lmz6MnagwyJYsjbpVMB4KhYdCRo+QAbwP1gt3TSNwY+VQZ9GN
SSOGU6bFNUuK70wzD1VlvDcRA69R3IZWmnlCTvc0qpAP8lv8WgYfXb01HFvczAJQ1V5FB/qm02KI
PEOfeIaEG70qtZMj6fno+Zr0aUE2Cv2eRvRI2whMpdTWNHbTWD9g80YZOhM7sgA7fSaTGeaP+Shv
Ba7eWys06B+mZyXSOc2k4sWWi/jYu0FoLQyxP70WQhtPn6a5TT34Mw9hPX8Wo/GsFtNdb7hqZlRb
IxgvM2jOxIA81+A/qRjGpQBjbRUNnMFCpaImmkPi+7RpG7shkjwrwuv+dYrKNztIH4yyO48GPY3y
8BS26b6hBycZOSfittmCZANN059DwIE0tAFGq1PdS0pG4FLtaTXXJ1R5Pd1XTTGQxJ1gxsGHBhqA
d0Wgv03t+IY3deaYqfTYWIBs2kh9bbLkcwCnp1XjK/qyv7Tt0her7eY+OnQie5iQkbupXPwpO+Dl
ERymPqGjmuNxLzAR2xWUAej508gdNfOOAiQwteYQdN0dnkZ4CFrkx4fW/NuIBjQFT1g8trF6zwXI
XwDKjiQGLC/lHGxTelbb/C4BzeMo86BvhG3vRsM+vGYNgD5oQ4di1Ft4+wnN8hPtESE+mrixnzDF
KK7ohmnhM8Gmq1yRpU9mh6xwq3/KWXtO5OGl40sx9HuOaMKA9Jk+2bV04s53T3NZ6XSdyaEPrgrO
9IWu7tp42I+Fv232zZBvGw4LNwlG/tQOR4faXkT8P4ACNstrRJZq3+KnJjcYi432OSlgfXZaQj0l
3w4RV+9g+X/TFAvlhP60fKyfja49q3Z721mpi5/DXdkGb3rGuBEJGdYNQ/pqoqmHT1r0LqUZXB4E
1p8z5wYVAbDxOWFDrQxENOPG0mQajLudYJxxsBktF9kV69GaOCCSyVVxuXTPRktSeU6t0YHDc5PG
Y+NUJkRAWdBwpGXBQ2Gkf8t2rJ2sTQevsjscIxEd1qF86GX7j6kRRE4h5Ow86E9aQ5Rddv5b13Ld
zZ26NYB5m01/0cjeQU5JPBB3hpRSDa18UKL0ToHcfYZBSKNTQApNI3dY9xoH2eQwYnkyc0NXMq9T
TRvBv2U5fTxkXnbfZDCi+kSSt6oGs6Gpoz8YwLc+bHsecESSd/aXPHbdWQFExmhM31t++yCJCeym
3b2JFtL4JEX0vXRvdWNvgx6kaBPhUWwntpeSIqgpcKQ0xnu5LHHxEIRVInargIxAJ8sZGetkn829
dcBk8tmMgPfwBO/68ktpiY2ngcuzgK8TR2chFTjMDTAUY06XKvqjcPvxUCfR1YR/zxxV5yAqvjEZ
DR2hdJSVtEe/sTAqyT8UyHXWXKOSUHAE8yMLf8780gXVySBYDNr82tsUDfEXAXV1QUD0RKz9ZFG0
cPVg8YpQx89JZwSQWP14tWweNcbkJVa3OAzyNDcwkIobOKrVc6JWXB2Da9SzfKP32UgwniaOsIjB
jJS+jSD67slntye9WAhZ+gjvbRwe9WLYKKo+ElhhmhGZsB2M7lYaxvIQScmtFhCQ40mbq3q+08hM
VdU8ENCG/Q6RttYYmUdC6NEIgw/4VrBTE3r2QqXiCuCkkb5J+r1HRXLwDW3EGbilWnnNSjBmIO6F
k9Jtu5/1oPYaiJj2ELvxrF/qzqY3tfurS0esls8Rxqw5SWiAj/TeJeUGKeNt3AuxlfPqFcjCsctn
iM/Fgmh+qwTG1aOtINYvwsdSmERC9EBZJAmcSg6IO4sIzCQt6Lm1o2lJxxrSHNzYQNxjTKhC9Pe4
AwHZDxOe7Ya6Fdr0oMrGuYq5AkOOcCIwlaAq+Vc3/d5LW4jD2SZUjF1kjG/zeKRz5jGlI9XBF6Ta
ZArHCSvxK0oM2kZmxusGWqV2WlLw+rMEmW/pbXOhh7yozUlStgaGR46tS/eiENsewO1ykyocOKhI
oSYaqHcLXQ73j4Qbm6SdQAe+9qH2oRrStPXVHlgyElKIhgxP0xS8HRGhbnP2FxLaAQITbBND9CvE
+G0UwkhKtG/NaHPHGEn361CTuG+SQtTBC6ryXWTJKlQ500twOXUkm7PE1NV3Ei5/8VAuT31C1Vql
cD9hVZSoyh+AfZlHqwwCSk3x5KTQlxdsInLEnqpS2LeSndDh0irjuDeV3iIOiEsX1FwDPaV9iZUK
HHV7kiLOtqIWTpOWj3GaI0cyjoAxvbkgfh5aG1dfkhSOkYa7AcdxqJ3z1aCFvRRfk2J/ltkcezSy
lZym3Z2ZD69mM3xCEt3P0+QaqvJWjJEOLXkA0Yv4wh9rHT7JkLvUQeRS3PeJedc1FrKMOLv0VkcB
pZIpZNuvsd7iaJ9pD377pxMyqG4YojiI4bgjm743hvkl1cVZKAaXbtDi50Qdo5bNm5JRR1/kgxdG
8i2GI49qjyum3eXbIJz+hL7e0wto3lFQwcAl9mE2zy+W/ccyJJpE1IXFl7Wj27YxATYBJvi6wIvV
wpug2GJz7vR1R70h3EllfsnTR7B5NsVOf8856dZlqG3GWGEk1ivsqkb5RlINzbWOTQCwk6QfvQt4
g9sdPSe5uRkq+UVKU0otnbrzR5h7o48ZXgoGrTI7N+jbz7Ci9V7XDsQXTZ4SYAymoxNVMvoabuTk
QCStQx1OcamKbFcpeoOPwQ8htSXXpzc3rzTFtaz4azLDl5A65TR1mSv1sAFjW50O5vRciCjd+Oou
FRSkc3SoaFCDjYEPTCG6lyQPlgw1I38/5l+zjdrlgUCtpFbItOJXJ+1iRKSTkTyOI09vHVfvbTkQ
cvRGS5mwoTwcYhJtmzYM5a/SxyMjCctrG4RbDSORrT2NpzJRP1IJwW4YQ35feENV+0lH0iMF8WIr
0aPiVFzxG1syGRvaXErD0FzzaWtDAZ4m0u30c1WenwTQ2QpkgRVKhJSqVtyg/Ut9ciFR9FX46Vk2
JaDmcYmzkK9TeoqafQhgw6FpyXTqQv0aNLBT6aNimPkuKJQ3U5H25jySP7Hp5tHKr6IAdQqv+wve
zDsR9bCt1PA6gxyG7JskLm6wUAjmmzrEwvV25GnKpYjgMH+nJYbW7/4bf8urb2OxHHGPUjA6z3rz
yVbG01QDI4Ezh5e8Vt/0tXjP+bNAotxFia3upMVyOSync6rLUN+jvNtGEeM0mdi/LIcnrlHaQGiq
X26HxqYOph2vowreBYBvwwO2Qo+JokoeDli7J4SkvjNUPt1DX/b4XFnaM7ntBzPriDZpTNVnOs6w
rkY6cUoTm2EqtyhfI+Dl2qTJllxvVdNe8yob6lul0EuV0TNBwvZPwcFz8kG7k9KElKHQXnrqlkow
9B7uPwtPxQ7OoS4egtnYKykBuggw5ePuRAQAaY8xrKXCbq06jUZjSMIkrG7tMLgr/3Lj9an8DCgr
x7C/SwUjNaNGTxMP2KII+SWsMWqY1AI/qOEBAGm6pYfrNjb7M2UFhH5SehVp0HoMAs/DQm6dtHvl
Pcitd7NrnhqZEzPRn/C+uFeN3BMBPoVYAEMBx0h2OjY1VwuyLjrE940mv3St/iGZPXllOt0aDe+6
WCYZE/P8N+dIQzHRH6rumlRwwLkB0Aa3wJuVV38ZvFpScJ4hFYLUPieqMZO4az7LatxWpvSUYkns
mKE2uENB4C3rdDP4nC1EMV1e2EjFhezoIj0WfvuRCyQUYTcDpaT9qe7uzVSctMxoXFXqiKly2u9l
ANVjLEmeWPx5O1vZIAXHij4uPsMs3AOuONZRuJUT/Su0avJUNVVAnFSxUox26lReEwND0bpKD2WP
ZWonlxu6wt8TpaFdVMWhW482cULhOW7pf/NzwMH6hq9w6sIbM8ppEh7OuaTAdzKU0EH06A/aH79F
QuH733MuPahYCY1GET5IyRvMxFyfVVcKZLqxBvU6wR7ztFb5NLv2oNrRfTFQWUcB+NX6y8EO07dJ
6Z+THF01bgvQrwp+czRcp2S4FDHteX7wTgjxjrFq6JhFv9XL6a0rF12ezINcymw6AucC9rhKtx2x
+ZKpHHdU8UJPm0jNypGKAbxKNiF8s3UcKZImP2cpdkqF/iezBkEFXXqdg+EsVyCk7fyicgsXprVr
i8JyswHIXd5uoiF6idJauN+VXn7qWvrhlyW9lmpxl0FrbM2Mm4tR47akt+DxTnM+bHz84+lyQqut
lCd0Rveq1NOcjvIXlcV+GsAShniDxrFMUq/Le85Ges5noXkyNVUYXAFakHxwZbedxxinxCjZzoF5
QkH5bojqLZ3nmx7OF2U148IV8mwk0NqkzrPzgh5MK9ipdeyaQ0fDsYRbVDxfES8dodbOu0rXNjp4
A54/Cn6UqWupXF39LPd7PB2g6NMGPlodkHV+VKnZf0aT5I1JPsXRiOg4i/OLlj51IvEwUL2tw/Yl
7CmBL6fgPGExRWOJvA0MThT0E9c59XdkxF98s72Sub3xAeUzSkCHllbKBheiUyqy+zZUX7PREAz0
QsJa9FSWDeVJtDwY8+h+bRUIZJIyJI/LPaOxe0y1X8o2/mT0+4AKtD2AzcdTefY9dC8venmuS/+V
8IB+jJAQxSdRf5Yo5NQKZivdpCcbK1P3dBmR1osnjZChCvCHlM6FWUpXxprPY0Zud+7MLX7ZuVfo
xsCYfrS32QyKZhZpss/rS15IFAh4g42VSJ+Me50JLYSIfGs/zhK6yQxkJSZZwWgFxz4aGDRCTqC2
L7llrGNbPOm7qcmUo5RSwapQIlCJMBmoWaGMPEPZTZNdHZDHRU494cE0Klr2R5oaoPFm0uzWxZ91
YOhjrssm9T0TCQcg/lLlWdViNm5mBV4Gi/vT+GKJCBg3BhaGOU5uZU+HwkSSjsjpzSCPrAj6T02t
k/b8nu2sEKh2wifTB8Seoc3TnNbNridCrweeYX1NAjJq7/EXfu/adFF28fSZpeEglN7emf63iWen
O6XKO31kPGsa2t1iWQT4HKevUgdQtdAI7Y1B+evnFhcNEXbm+x9aLDqXFJHlgQ0QtgbEWc75TQa3
Jas6RsMSsoXSKTTp4fPNz9BWP/uG9u2Jm7Df+QdIzADSyVi1tvpsJ0C/9W05SZdq+bhoqcBoBu1T
A+R723qCnwf2MMdZYs7dforPs2z8ycqbMha9E6fDfR5QfU4t61CXgpSmeZOoqMlN66sedSD+QXU7
6eldvJQObCkjbTjWJyEHg9vUGleEjQs8qrIj/hi5VwXVSA2/9QiuBy5r7ZD3AkMdndHbXgtCAWyC
zg7ZgEigmCVM1EQzITQG9SbWy5s67l/GbDFaHON+52vZ9xDNzaWFtBGQ3pZ1RspaYPOAnTTqA5q2
sUP5JZrMix18q41GTbbGD81iwFlGVs7tMb7Phidfi6ALWYzRwkALHCTWztjCchiL0bXsmLGzqQ8O
NdVdHMnKc2Jzt4Ydy+iWFMuY4Q+lRCfRkX0xenFljP1gyNlzk1npRqpFRKNF8AJjBAm7pe5QM8ku
jR7cBpemQxPbITKHJKk6d0l7bnoVsbrKf6wu1dZZwhhST5IdRqa8Sj1p1MK2smW8zyj5s4FUpd9T
XAGhgsSdivvQjozhJHyXrDy13MQwFBRN/YOSAgSUNZAvfVHSVkXCSi+/kriC/ZIP+3Qiz6ykun1Q
xaHN2s6ZAgpTzUzyyTST944kH0+bQnJymh6atAgPQdwvAbT6qiNxcchWBuBOxvpWzjIKK6r+USyl
J/+tIsPiKolE7NqeG3KWtMnWxwBpYEcwcucbnJV5QbKzk9Gd9NcefZ1Lj0q5sXMdSvpE2cNYHGu6
ioxfNHcD9TJOGMgIya4OoVQQ3jljnXR3FZ7pXoO90QLkP5GXvwR65aYdeZsRooYykNYklioPcV9B
/OCJEFbCd6suki/tIG8zYkpnMlFORzOO5UK+sUuh7YTcVVsIkYe5ik3HSPJNqGLYMgc8HIJANKeB
fHti0eAeJ+OTkdNkKrePVM34//OZ1h8ysn7UxMe0IK3OuBVObWxgvdJvYTFAkajy6Nya1E+rmqR9
qY0Solh4kKmdbeZW42E8NC8geja5vsSfBdK4uT/oCXfSNCqecmPW9qZa0M0siukomqUmVNNOg/0G
PXxmUhPXpviJo93YiJDTQhoEAuyGRCAXGsMsQ3/K0jpzTSX3XZArOb2cqF7L2MWyLQcAtVySN+nI
RyQTl7CW1rorhFj8FKqzLuLn1uDY+kpr7OMooYGJyx6Zz1Nt8IsrnY9ET0QmJjC4rVGSMaz+Wbd1
GouT7AzqczwFxZ1MCoUzKnd8/pVNmDTgvpua4R6frZTTFqORnqozUZZJrWdjWGXhxkG/FwzcsRfO
sFjtRL6jWKzBiNna/aUIMW9BK/suG6L9k6n+po+nZ21Addmb/WPjo/WkDaje5RjRcItub8ZoZifp
W+ASRFon+Cg1o/NMqzsG1FBJHNoqYJRgIm1ulF/wmzlEU3zby52E+bSFAqa3sN3IESZUJf20Khk6
FbORDofNnDNZ98GtcSGh+i8vYmq53Yy5egBUUsyEFTrnnCiVrzHQ32X1ux/nL9AzmFsACter27kx
ZMg4Pnlo/x34Fq8WqrGVUxQUlAyh1zSITMh7SEN/HagxG7j4xGG/aULp1a6FtemUGsO1KCkuVP7M
TTpbuOMJajqUvVxZIdJhnIO4l4iVce0OsI9wYWIkHo/tQ6z509HwZWobDH1ETkuOGRTjVoIFTx/y
fSul8ra2bmFcEBjK01M/Kvu5kckKj/Vj21MRMYbWVYO8ccfBVggU05lvH1zCpn1NDUpk2rfaR7cW
o30GwTwV+36k1YjhQDdSgA5tiZj9/zB2Xs1tK2ne/ypT53oxixy29swFM0VRJBVt36AkS0YOjQx8
+veHlo9le847tVUuGB3QpEiw0f08/7Cr4I2fAvxIlAIza8ydVn2tvFZF99kI8PVK/WPSgq0029fe
JaBfxoTgQVfeNwQF8Hvz0P3NbYIfxkPnsz2MUW9YQ9B5Vmb2WuiMh8HBuiCL44tilqjnWyO33FQW
iwIoykrr2PM5syZ+XeZvqtG/NJ3KisXudxpzz3YW3e6L9AXsBu6VqJ+S72VnrDvVLX9RzF0VxoRf
rHQbIoEL2HCVKPEuUzF0rnzjLGovvipq7m1DrAI+5MVYesADSYJrwrPWYdP3N6W7NkDPrtzBxG2j
fR7H4sQTNmYVbCzMEvpcVeTgQMrNGM+E3YZ9B6ZtAOSn8jWGZMVWIb7TVc9fhoLQa1hYEWcETtKg
aE+5DTNX+Uqsvf+iBDuyryrSTuZNV5Nmm4b8q+PM2iwmW6OqBljX8a1o6rQNvKk+RfPBIvqWgaS9
klV2KrAyIvJQJjZ/bT1b0PjDLgP+CCZXZy7FWN1VPFT8q25clYJ52C+1+7iNYu4D9alGXmKl6bqz
DIyda9vWypy8pyAKTVhuxLSLOuvXlc9GJuvhQcSLaijEXgz1feeU01aPjWjdVenNAGSM3DHZOaNK
xZYfD8bGbpugIzyQqyUTxxKOORaWPjIVRIfXRlW3N13p3qY5H2g+pYus1KqbxmtKPLw3Lg99t0ST
pSG9gerYqfJHgvyEGZtweOlbDRVxh7R83GqPhg2ysKy/lAIlFxhdLIWytVc5p4yM2KqczHrJonXt
Qx3sSLGimTMbbfRvcTWufLtrsC+8Sqp22CD8DXLRv/Gm4BjY7FXYlm0SvQyXvZIQj9H6Kw3/ARY5
wxtTLuJRjnvWjOoi2oQwjB08piP5T5PnUoCCdKWM3wb8g2Pf0G4iy+hWTZ4FGyXFGUFo7jfHAqOZ
NY9D0/kLExnkpTOqS6cemZ+N6dUc3F1lYJMdf3NsbtApS7+KAW6t6jSs/RRMjPIxOPRG+VAlgCka
bi69vofHcfAqED6BH679qELFo9UXjmd+nRknLMRRJ6k93Vj6unOtg7xOyb+su8Dee0B+riAqPmiz
zXhQKmTbCz4Ax3ytU8iW8IgKgq+bwXcRtYnTe88mT607eBShBXJlF+OpM8geWKb/OTyDQGFWWfr9
tG51oPtddRzbJN0Cy9iPnX/CLgTqC7GIRBuA6jiMGYzjU5Zbb9U0HE2zPbFKRbY4PCQ+Pbg7FQBB
9SYxW+7ueXVGHuVkx6HJcrbOiJwYO2E1e23ABz0b7pRx0o4tWCAdHPCmiHZZxRK38Yw3PTHaRW7X
T0rRTMS5Eh4GfG46zEwB6Klyw0NDLo2Y27NuNs21hllsHLrjRmkab1VPxdIzQ+6W6JKizLAMmOuL
aous0h7MJI/yRNXh95dfUhs7MX8wcJxW3gKrfU7M5KWpwom7X9/2gu/FjDAvxG99Y0/1l8AgCBnH
M50+JoNm4PGkF26wNJEoI8JAxtbiY+6qbgPwiRn2Km7iB77/W+elKitvFRAvIExL0L/21IXSs62y
grehHm5r3Xkr0+bJHes7shD+Uo8VdPIdjLM8FKWEz3bA1Gb0DnlUBddg2wSSjeWBu2izSbDlV8k6
O75xQCjtRfN7dylycGJzNitvoOezU0tX2O7su8FG/OFqNMatwy8oD4ptxsTt28ono42+IW6WE3kW
w7ZQgbVBfw+rt9ypn/CZIhqdFydhbjSfJydzOurK3i4zO9SP8xc9ccGmD+vWjYDUqWaJLwO803K2
n1FGAHa+9urobyQ03XU4eccBSNoq15BGAHodCRVMrxdeDdakLeIoPJaFgmulkV3bsNWSXGTbZrTU
NbA5i9VFv2xze6v1Q4DaWCmwYBG3OgOjsMbPPzGvKjalAYxO3B1DiNeeaJjht2MZv4WFmEWnmr2R
K/zduHKaNlEclrdswmYPtLF/1KbQOxDZWA413uOuFWnrwcnvw7I6Gy1GEMhU8zaiVZ+BdXWJlsP3
to52wlZIkC5fRqOKcZWRXKOpdwH+jejfUJKxGkhiDJg7gZzaikYp1315aiZVO+RZt+lzJViJhEVZ
We+KXGPdSkw4yiO+vSFfu+F0jDImID8U+Votm6vAxbg9ULFdAHGkeUq99lIFunL3KR2qddXVLAGa
4KxoLPr7vHgNSOiJGDNKL1CilTLqz3YjTqba7DIvHdeNxno3bRKbeJABWShFkcXvz01gvJTmITCY
NfEJdEiHffPAOBSmBc29897wSHkm+GUK95EMynbABg5Oy8FgUxoGLCOGQD9BWDmFvXqK+ha0h7Yv
gzTbaIQH7Mw+D7o3Q3lYjpYCI8URrGtZ6U/1EN2DsGQ5ig6V1XQQNXL7Jp+MO9+Ib03mlI3rtNuk
mrZeqV35PMkhiy7bggQZ1pTrOCYaiWNnHFULXQzGChglJTdgsVOCi6kzouZwuaMi3I6dtnGahlUJ
wUYPz4JFqaTX5lC9+nH3mtTkKuJpoYnbVLQtPxoof37xSQ/t12iw3tquQK9fXxlqWm4RvydfNiKs
INi12+ELIVkS9mVeETxTTkYx3YeW8xg7w07Vjb0IWaoqjX6N/A50DxOMTssD0arddnH9TTOVtVBL
HhhIQ3SeubEET1i1f6lyZAOTF9Mw8WFL9gR1L7ZDJC5tiqfJ91bVOJnbsNEePHxYhfA+h+2MiI/C
a6UHSAHQDheIbLi2MnxPC50Ad+Y+qKi4tX5xQvCoA3nV3YmOWEwTQIYtHPsIcQxDO7+8zSAyLLxp
vM5bbxVNFi5KdCFjcm2gk0Ka1d1YbnVrWNlzVeNVpqgOWvsA0tTu3jMJLxsetALLvesbjQWbtWLK
JQONRgIwXPMhwaATugnyYpZRPedqu1JAqQpcQ4dIP9mag2couoExMfe29HfzI4+8wNOUJ9bCDHO4
6VB9fGFdhFHfWNXgLsk1su3GtG6hCOOctna9zsH09C7Ix6E56C3Z4IB0SqV8RckBq0diq4u+QkES
XKru8NX25MvTVGNf6uwJwTM3RlrJc23atlr7mKmEwFBFmhnpWwVid+3ZLEpYKPawVeY0IHpSEbIT
ajASHGD169dfhKtt2sq8bh0HPZQSZ8iEORtBC6cgoNk2x740m6NWRO2RAMREWq9XdsBH+kWtlMM+
q83yNjaV5JZt9XwuK4oa/iM6RTw2bR8tSD8MtGVlqfX2ezMdlaFbY2soTrIKOAB5CMv8/DFI3Acx
87g7rK2pLm+Jw4hb4GJ3pYp4h6wysHe9EZ66e+8w90oxMN3wbsPVx0AE0mHp97qyl/0AWw+XQWBf
P48qD3BLdiGEStLWvDNZV9t1swRhZyHj8lddGrlLDVGfk+yBdtcI2iUmoG0l/ckcuu8H9nYX18z7
q9/qTdYGSOn0JLT+6q8JGxUL85o8qX7zUZ1irXYTgDCSg8r6tBixngqtM3uRTakL/xzj6XkvfIBT
Rdk3V7Joe0Uye8BN62iI23uvCtKDLogl5kHf8uRo3AseCMsU+k2zzJ3h2KtMvvLSsfLqZQBYby+L
cerFW4gN5up94MDvr/EqJGg2v2yVojqXaO9d5Uu5XvlE1sU8ylfqIywbJ98NCEjQvW9FtmM7rSxl
MYJ5euw9/SETCu9DVU+G0Oo7OY7GlYQyKnEtB7JyQH0i9/yNbG1iazmC6YVVkxYXebBSUW2Sip8W
UllhuGztAq2LPquXshlEc3HhBaNdhQczs/jcJ4umENQVSa2PcZJ6HNgP5FuCFPqmaYzoRIg93BT9
kJ5Jwc/IgbK8IFHnrIog6m4TJDVXNaoKd2Ml7KUP++aetVe1DHo7fWyIvvG7s/qncELPzkkt51M+
WPkiVdrii1mVb5jKQpes8ie3i7OvQ5lDG4yN13wCyJ66xbdmYEWRkVMhw1EsO7Vk4pjUsz+wollU
10SrgORmqNCYdgz8AGtiljsdvadiG5ILeSMRcTCaSbymlXNxQPi/RH382c3D6lllT8DqrfY+6+Ru
F0mcjpuoDLBG8TRxwUweXc3UYQqaDZdlXZCUUConhcVPJ8RFNmiB5jBJ+OVaFmVDFREcioNUYbnD
UO/9ymBY20DMVrLYzAMUju6uu8FFUe/Ha+D1XACfJo9m9aIIl1PlqBvF0FAhnvvI8T1ygttBWN37
W5UNee2327wmpyW7yPEHRQXn34Xk+wsBng1G+m7qEuwiSYGecAvKdq2wYixBy/DIz0xZN8oQ3yFi
EC0rzWq+ZKlyo1tlH5AjvkyuH34TmfUMwNt76m3dxQK5gTbbOylRFU8clLwwDo7euxs2rx2//0wn
L250n3q/+2QVSLmE1hr2AF/QlEyX3Cntz4OtF8sg6KdbT4uKjWdnyO1kdXcFut/d4trsn7A1rVeG
SNRHEIUxgknhWajJbT7p+o1RZggtGHZPaoJcYJuE4oYbh0RRUCQ3CVunrYHWwjFJzHTbClRS0pwE
V5b04zGxjGZr5KAKcpPkf2tq2VFrR32Lsk1w1Dzd3vJDca6TBCJAwYTLr+wqB3SyLaH27wwrDi+s
RljSaY79NUiv0JWwXxv24Yu6CcZb2TWyJoWozF9dh67+rasBzflWxeN72zUWs2+b3IGeiq/xPtv2
PtqmqC0TzpB1BDy3nSj7cN1jF7oqK5Wsn99fMr3GWTn2p7UeTf1FHrCXdZYGchIbWdTmfloHEzcw
SmtbMrVh3B0Ty0bVJ9jrkRjerwtjgsqu7ldXJMFfJ9z8EKoi0g/W/9yUHrI38JTYDbq7AhcVMJY9
ZGB4CRcDVeEVoJ1hLev6wvUvrO7B6KO4SU6IfrLO6Y1VPyLPJEt96Gc3SJTtZEkOBD/N28W45wFn
Zgx5sEzLx7iZ39BHHXjOilSure/bH/3If6x0pO1Osqr03BxJt2pXVFioD2narFS9B11BAKXZKLHJ
d4cdZLiGjQgfU5kSYll6fXJ4LAAEmCuJTSbL93ItKgT4iOO+95RFhPMJNc2HjyFkQ2EFzckmpY7m
tIsMTF+fNH9UdzJwnyspb4Ib8/9TGVi2ulM0QvzyQtlRHmQDPFTSwfPF01QCH088ex/MG1ARVsZN
R/znFGQCWAuqgV+IGtYkeazirJcIVVgTfJyiJeFoOPlbrhfeJQog3niCeLqszxzvDrkP9c6bl7tC
QItRwpb+eXEoSlShrBG3aX/MxVrWtyE7or4tn8jiOIgTDdirxqQuMwvLWS3slUPtcDct5Gkz4lya
Dx1S5pZykFVVnNAqy++nsvajvfMgrqWZ8u23eln8rc7SXW2fiWTdu8RQ8b0aD6E+fj+oan2JWv7W
yQQvnoWO9UmLIR+oZVJ+IWn3apml/aw4+WOjac3etA1z62pxuPYyA9UPNOAfzUIjfQbDI9dd5tNA
Q5epSqMnHC8xNWbCBJWhrGtjPLiobPljbKxAhTP/5cPNKET2NpaIera1/imwahUEaeGyY++Vq/5p
p2sdsqIqqfuF2hvBzs9yttYN1C5Xz55LT/uMP7lyi2B2cch1ZAYjZwKQMLQbkZXpU6eSRBuVVNso
ULi+2P6SAbJ1+9RVQXmliSrdqBDE9kUbZI/uOO4JRubPWm8UsJ58/5CFXXzrm8E3+XKT7vINiqE4
OUXW3fgBWYZhvmB+HyAoyWnFYANzOzC3yEm+xEiSHuXByIf2KMwWeK3lInGgsEsXACSPhh6Zw0L2
gcs5nwLThgNnHr4Xfwwhu2dl+ZRlabH7GDo1gAWbStesWwE1YBimPbot3o0s5QkENKdD9l4W4woU
C/DUfe/WNw4JwWZfEwEBHaZGy0Io1dPYkVeNc1N8diby1tGQ1s9Fmj0B8+i/YtF8bFmPvtWdDSUr
D3CwL6ZF4UITWChs5OdwtBfAb8kGEDJuYM50+wyeeANPeRaXKxyBwpyulYsIa+mtLH40JKmS4YMM
zrIj3H2KHpUOG3EDQepr1w6Ft6lLIL79YNf70GivZEkeZBdr7ieLYmYXmX1AvKxxLtGgKvvchdeV
wVJnl94hoqBDvlpFc7PsUym+ukxTYqKVZdGHx+pXtvTK1fslupYuKz2wTu+d+Z5uNJwlrMpyLhCG
GOTHa7xf3/tZxZ3Fa9RACg5D2fSbZQMO+zZIsvzWn7cckVqB1flR59Zts0oIgQHdQRIO5op+rlTX
vRZ6XF3DZXliT2zdq9Cq0Buzz2XtICkbgyd3uBGvZaOFqv0KHEi5U0twgk1nlNvcAe+aNkbwEPmF
sy47xBH0eIBHBb0T85wOqtuQ2fdTCsrGKwLlbUN+zX/LO5akRtVY9xljrQHIJteDZYSrMk4hEIEU
uCOauR4Y62xYhnU3VT6BU0dnhwnJjr05ou6G2cQL2eoYZDrHxvGvSc8jMBpF6U1Z29WNA2KNFHoV
vQgnu6ry2HqsjNKBUxEgBzJl0VOpEECYOzi/XkkutSao7oYv4EXer7SZsZblWOtncktE3B2R3vcp
DCUEPKNL7PvoRmlNQYokdbb9aOuHmGcEcJisJaMdF9fMb812zFTnxuTzWTtJYlyKFPu7SFWc+2GW
LEKPdyGE6W7r1p/GRTZ7MLTOqB1JdaYELlHdmqtyEPzHcj6892sqs8DbQvl+hWxpxhGH5N70sSCE
3E6Oew0isb21jTa8K200KyKE3tayKA90MB27vWVlP7OAEB766CDr6KCZhAOJgPR732tNnGm74GDn
aXXswz5bJ1naPOpR/FV+1ZrxLbL68DXmXiWYPmJ0MV/jIlV0MOdrUoeYQhWb9eNkzOmD3n8z8/dr
ci/VFrqbfb9G2OBSkjQ/QKnyDlozegdSnuS3ep2EhIjzYJPwbKhww6Ypl02/n7IINlZKG23SQWQt
JgUmPD5cdRc1fz0qz/iojwEiDAtLdTnmc8XHoUkjDIBBvd5PEGnX7YDjeh0NxnWR68k6smLlCZL8
qecufLWi7mzWvfEEbyEnLV7/W1c/a09y6WqGw7n0ou9dfxvVnFQ81guREEZ81qvceFD9qrwPup8K
Ufesdbb+3qJ5P7X8fk3plf22rnxAKJPocBav1YFnLIx/EqKquZaniYYgQDQfSi9GYdI9qeh2Hapk
3q/J0xwNWgVP1V9rZRll+OpqMghZe6NylVvBAcqIuU1JFV+RlVeuZD3Ed4KnslLLBhdd5Lk3ST8v
X8hera211k52qGWtPJUH4Vrkypw2XpQoZ3zvL1tGLfjSelV4GJnnzwE/jV06EJjTMpGf/VzLz/KM
VehjQzL16qN+8ANt5xok7uWlv/YFbfq9b4N27wKNgxbZYTc4yoOF0Cf3UWauHZGhXdK0cL/l6Uef
eiTd8Xsf2WyrFmItHcYyETDD4F5B/P2Q541KfHo+1RUQX/JMHuqAZxfwpHDxUdfp7iiOH+XEnpJN
nKFjJi+G4ohS02/jEK4kSVPXNtOVS47spzFYODnLfBxU8DUlXC3k+jovOiNkkJ8DNczPIh0dOOK+
sfJGPfu5Ydd0CPh91JaG4azItBoreaE8IK2cn+tdNfeUFXUPPsxmybGFp5HhNPM0kW48YoYgFrII
lanY1gZKS7Kom1BGFbia17IY2dGKB6R+X3q6fk4y815W9xHarY2Jh1w85uNTrZHqZQvh7GWrYqkn
nDSnC0bZ5l2dT+9De6nZHvq4LdFT4iIyHuMaXSH2o/Pb0lLUBAtLMW56fJWedB9nkn9/t+b8blmG
hRsyScPTx7uVQya826xGoFnA0t9KJfSMx8WmKQJw0bNY+rs6+qyn/lEUdQgTzQNCI1tlwzSkzOyy
nKr551RL850sjZk4MFVC8Um1tRez1oUWGEVntN2GVU08ez3UzgiUKcyWPkIFNwVLIayTfIv0Q4V8
luz9fqFjhGCnhTv7ekRnS6mjM3izgK1Ff0nwv7hGQP7QKoP7pOq8/OgNsI487yy65KGeq3MPnk2V
kE5v2sR9GhojXhKIj65la2PHeGKMyWOggZ5uTCx2hl5xnypIY5u8ioeNvErXe8KRbRzfeErqPU7x
tXxJV+nUa5ReyQDOL+XHMYncKle2sjgm4+cJ31k0rOryvg78tXxJryE3pk04X7ddqj+asMaSyD02
qUHGQ1UhF2NkdcQp2zn2wiL3Emu2Dy7UvBvH1ERu6EfzoIBh+LhkmqaRSRSJfYtHq2HBOgm7uyBs
uzuMlggdpoBD/YAikjcYyPTj80cPrfUf+thIj7I/rif11uggWspiNQ84Z3HnseQ1fZVZSzRFvK1n
WNumHavTkMO3ZwEA1L5S+LWqiGS2hh28hpc27IpXPJwycILB7DVgwradGheifx8/WHb94hlK/pr4
OvAXW3wydEusG5QJr4lG2sdy0gQeSJ7zJVbESnYVLnk+vVfd2ynFG25UI54kVtXfTqXXLeTr2ZAU
084Wz34JVFERA4sxJbEONaTKdRHZ7hPAgaPs2sT6585V4SDqtsabIqIj/4bC78XSYR/119+QsId6
/xuKjDWV/BsqWEMPUS5egO92G18k5iZVk2kHOCBb6Qh7PMhiVyX5Sg9V/cFs6u+tkxcYPxXVRBc7
kkbZBrYzeRJDiR9VfNJX6qhWN4Dh+73QknqHbDI6okqUrhx08z6NY/cEBNr85taHOlWmt0YwTSBC
HkMo5+rJ86ubmnhm0SK40Bv5c5+JcIteVob8XdqX10TmsIyaz34rtog8YzNsNkv2AfQWoh9hR2AD
7TeZfZNqxtoflOiatJG7TIm7rmW9cHWwQBCd82vDKtZF02MZEbRcYXgRxi/e4L4P0O8Nx8RVS5vt
9RxHvTZNsKBzScQBKJ6iGt8buyrU1lXVoUgwN8gustXr9OJAAgEV/ZgEFUpgm7QKrKNJfPNozwdZ
DNPePkyYS8qSrJc9tIz8EUkfB2XqPIb6Pl/bF3gchVa2CXG9WUoBdpiuDyVC/3dRAGCy1sBZSCF0
Z6ofbM9N7kinh+/1ZeosW02vv6C2Adu8e0VtnGcY8JdLUJr+LkA6aOuGaX6X9CQ5GkXtXo1eXSIA
3T6rqDatkHHUbpBOxQGtTaPNIJT6sVK1h6BKeiR1MMoac+/JivFQiTUnuW5L0eMBYoyo9o/BmT0G
ZOw8uEAr768NvbEv1nwwdXCLVnEZ48ieFcXaIxDMA/w/sJaVmVR7fWJZ8dG/retoozZs2WSdvKwL
QeGPUZttZVE2qFH1hmy9dfXRzQFJ5dRFdoK8aV9S4dcnt1OWHx1QlmFpFo9fP4apDUdsmwlSn7xI
NrRtNKySNPShXDCQrNOafMDsOsr2stgVvr3JoxI0hIo3jhdYTy5bukPvAQKQxXocwzVKNepOFp2k
eGhId50hU/l3MNQ3ddNaT+UYQGDzbrUhNo+kLpDgD9RvwLDUbVyVbGlknTxEUV5fw7mCtkxfdSqM
jT9V5b7p8s9ggaGee76+0lQ3vu3H3Dqb+ktLbAHiDHYVe2TMoLzOjUVVJLeqGakrlezQWta9N/jl
Z2PUtYMsIaVonb38RXaXNZGlqXsWrT+PE6eFCiqiUdaV03UQSZv6cwCH6n0MNhfAtcX0GfKLu6w8
MtMxqX9tnoAi9F7vPkq+/16Sc9WAysVHW/dL6cd1cpL70VNeR86pv9N7ctXzBPij5/vrzW2z4M7f
XOcNAejHoN8H/ZgcYTYmRyvxb9ts7HbIsSTHj3p59l4nBhJmPcgGun9U5xUz/UKW66n7mgYA8/Fn
OPqZVRzlmTzUYkRTRU9bDMT+avA1NRp+KptOtCvUILuKe3wo34f5GKGrlXGtxbN23zy+PMixWBR0
iz/+8d//+t+vw/8Eb8W5SMegyP8BW/FcoKdV//mHrf3xj/K9ev/65x8O6EbP9kxXN1QVEqml2bR/
fb6N8oDe2n/lahP68VB6X9VYt+wvgz/AV5i3Xt2qEo36YIHrfhghoHEuN2vExbzhpNsJTHGgF5/9
eckczsvobF5QQzO79wj9XSVyrZ3rXccDBnit7CIPbibcZV6B9xULJeo9FiqYBKSbIE7Mm2qyjPdD
Nmk3JlPrFblhPmvUkswbUPnlVtGCdvHRTzaQc8NAs4iQTC4jgqJWvhO52x+tPBuO8sz4cTb3QDkl
ZxkH7jRka3L0dW3fRG1xKSOgtL45/lTycnVvhd64+c+fvOX9/sk7pmHbputZhuvohuv++slH1giO
L4ic1wob16OtZ8VN36rpDe4W8zns7Zr8xlwj1taIMxmwjQHpkPnwvTquPGQDRe0fFZKbq8xULQRv
hvriRU6FhAJ1g29bwEnVLoTV91e5bKuvIq1a3GfCRwFc/xSRDX9U9cc0adoHA9LUbQKWW9a6bRMf
NR+KoSymGkmVwVAQz5+vseAerIO0riDvt9YjWIt0OTl5epCteZH8NP5Q/jS+Yqj7vq0gWvoarqe+
3yDWUXdHos//+YP2jH/7oG1N5T53TFeD8mWav37QrZu7LFiD/I2ISI9eDJ+f/ISDzONDtZCygNiH
Wp78jD+a+wJZ1DrPr977hXULUxgd0avQnKprwjrwYRNuuMweW0wz58rOnfHD8tT3zfnU0b/3Ki37
rROsu0RQens0q4x15zbTc9Msxpp4+IRBzEbN9HbfZqZ7b/naWbZn7HKImOslTE7fvqmQN17WnTs9
+3VyPxBjvmcO+G3AFPjBreoZAA2XQ4pu6WQN585xwuu2L4+yhEjgeP5e353xeUaBrytzf9EZKD8C
czFWvvnRhUsbM3+/VFfMajWxPtkVMSiPEOkQJOyj4Vb1xf04aBoGbx2xJLeZ/5ZA+eQ467G11M8q
6v87wEL2e9Eeo5scDuud4WISFBVWhmEqV//dqPPllYEWgrw1/vuX6a+W0+HXohyrKAib34r/2r4V
N8/ZW/2/81U/ev16zb/ui4x//7HLMfpaFTVIgt97/TIur/793a2em+dfCuu8iZrx0r5V4+1b3abN
X9P43PP/2viPNznK/Vi+/fnHM/pZhFkxZ42+Nn98b5qnfWShDfWnX9H8Ct+b58/izz9OYVT8zQVv
z3Xz5x+Kq/7T0kwsWHXc+zTmLx4q/dt7k/lPV3N0WqH16aqh6X/8I0f9LPzzD1P7p4ceBpAystj8
Z/E7rSHq0GS4/zQ8R9Vc02BH5GjMhX/98d+fYe/f2t8/08xff/CWidqQ5uqW5WgIuumm+9sP3u+V
oAtzy8KDlD2Na44nH+fiRWdBE8oCi53VuIzdF7fTbkuvIIvhwVfpaveTIM27sUyzW2IBRZDfhEYe
QO9kOcs+MZ42yNWc04K9KjhV/6pwnGmXg7qwMCcqZ8+PsiPyp/XAFSZfT1ZGJtYg+739RFCi0ZOZ
QwlSVf0MXjlcOznBqPo+h9Y5TuGO7FWwnGr9SqsJo//07f3NY17/m49EV/nM+VR0njrz1/LzY95r
3crXes/cT4rj7QI9MpbASm6guqB+oSgYKkEmDyHLr4fJuFExSdWn5IuiQU+IS9ykR/7SBuVNHv45
f01w7ZUqYk8xq64Esw9W48gtevan0bHL/X9+7xpf3y8zuGW6hmG5mmlbaCq4RNd+e1T6IUBEu40E
2Fj/UwZ0elka2QWqMVo0jVdsgZ2f8v4pJ8qxHEuBaoWD47RZuU9FrPRbrWL9MAQYU/c9OklOwc6l
HyEgJ2sb0YA5q73S64hcrnjpytJhgwInfIaBF0GIBpWVQv9GnyOLp62mT5dIA2+cKxWuaUlNzLZB
1Astj7LgAdEFkHymI/vnDuFk95PeBQ9OiZMqAbA9lBUEeOy9lsTRwXbPAWQVqDctTAYveZiu086f
dkqn7zMFwGfkTvYSCHCHeygwRHYuEe4Pk/kCthJ5VLv7OiKYLCC5ZVy37MOTq2jVug4UkuTEyxZ2
86pDzYSGnCBR4I97aH71OtSzXWra5JrRz0L5DQkxnCJs5bEU8Bk6XflKjAopb0jHpzBtoeM5I5Fx
D+1CHy2poFWvRc/dgoozQqOqsx9N+z7H4XBJUqxEw4U3XQRiGbXmxczyr5AikGnvu60zG/B4o/ac
jPeY2pqLZDCfXfQxXFaAvmjQHnfh25aYMFTgvZKsPiSZuyFl/Hma7LXnpxjWVSa6OSZg3SirSQ9P
xkaFe4QVhr51ch6jyejCP87U5QQbqe2qT0Bs+C6JnkKOHAbEE3SWPe4KTsAh8wCIZg1sGCtGyiVK
XeOk+y0hA4C/voYgqmgviXLnGm6ySyud4KOLrAdEmBQthsxpXhCUQGZlmmZZx00Y5c+KnQ0MCayN
JVe+mYrpErh5Ahh0/Jx1D1CCyHiL/LEczS9VU784Kahm5F4cd0BErMlf6zi66FDYFogdnqqkgSLe
dk+2KD+Dp1VMlMmgV7LEQrEkwAMB4sehnFTI/qr5yWE1MuBxKNSpWhYxDN0RnmlSwTsotWDrlNC/
1akFt1G4I8GNca+GYjNB3k2a7vT/mDuP7caZLUu/Sr8A7oIHYkqCBjQSRZlUaoKVqcyECdiAx9PX
B/236791u2tQqyc9SC6mHB2AOHHO3t+eSWFIzO6yGis6Ldv60xi2Un165pMlhlMviteWMnAX69MP
jeidVTYtrWy3KD4Wf+SG0R7SGM40ZLww9oHOwVdF2xECi0NvjAjN1u1vvvRecpmebG25ZHWi75Ip
K4Iki3USlKC/FXha0uqeuYzRzfZ7kg8HO873DmfSpkz6j84/WiVEH/TLWA/9Y2sYcH0ERihw9oEn
Ii6szGYh1yMU/Nn6/p+I56LAiJAB9kNb6ymz44Lutdm2nQQBW857xueJQuNRRukZ1dChU83rtDKM
IXJ5jvMZObyA0v7BhlUdPEMGURndyTG9ZkKrtnqcVVAd77mtdnToMa+aAvdhhGB4IX6siI3fJWfe
xk8m8Ed2/trLGRoWNvPMXX2iOqZtc6nQ1U4kx7Z4gFuvuntsiQwp+RtYM7lqzAU8SuuxKt2AzhtW
3OFp9vxbOsmnzJ0f6GMeSaYIkPyDWHdWaASplL0gVRtmz5xKC6Y5oA2rMkMkfmGmErBU0U/TKS5a
mTyLuVNbd55e69wlnpfm+SYa9dtfjyu7BT8JXf0hpuGU/cjJv1vP77nFR6s4lUBmhsjjdlam74yZ
iaUdfx+aCgrgMP3GDkIvLSLdVbOgnBk3DHFP6zcy4b0DDt24k/hpdtE9dvOgHZVFuHS7Zcf04TOK
jP1zJEOvRcQdob9fQgbAEW4uAX0HPUS+TLtU6Fj+eqjDGnIKvXYPxG+0IAUxAqeJ0+x7N3mJRsdA
QduHJijwbdK5YtuCWTFsgE5ChbSbv1lwHDOVB9LzHlyvgg6rzjJ13rucS5i/2Ogrf+geJpcmnS5L
WoKmpmlWwsZLMCsFHv5iQIO+DWLCe2kVICTHQDQ+L1kIoMDdeixvW2YaEevXm8XoFf35uMM1OwIJ
th7zWr1FjE5dj4FVXHpvRgv9Wba/khRMg+itX+xHgGtgPy65gyEGtmUBmHf9FoSJe22LSwlfgq13
hzDJ+jAnFJLAgoNMxQFEnZxLiAbmrvjyuUO5lwuGjWX4M1n9kwvJaoqLn64+6Sfwc+ORiN+LGKEf
xemk9hUd/L05O49xB+ZoLoqwyvuXScMBHOsz1xfWnhmdiiONz6JRA9KyCr4oHDTPckCDsp3NoObV
WvRNJeh4ol4AjakY/8X6wbIZ76EBKLyUEGCT3gJYCrqluC6EmO1rbcrDOPvPmTMFRLO+Fz6RKsRo
JcFHVqc/5oJRietYPxwKkaxjVqUhSI7sCcNM2pU7qZAn+GYBYoZDse7cG+Eh41G3kOnSYInZyhGX
3KmbnbKlwUOCGyACUlNb3WNiIob1C1Ff3TLVz10b/1p8/aWZhgVKhcCNzwGvtdg5cHENRH8GjEDz
gOTw3zRDiZA0KmalVrsr5uwQGyLs4oaPp7Oine+8dGu2/BCF3pQTuFZ4N90e+bDt8deC2nvTmDMY
IPMVwFJ5sBl3cHFhEOJ5LyOGT2LuTia8ZGDIdlLjByRzL4IV43PdipbuR+66y8HhkLjunTy7jlH/
bQGTwbW4cDeaeRnJI80nJ/AAT3xf3zqgpzEXcP0wOs573PS/Fo2TuIA9MXrjxiHeCaWz9y02iufC
cxMOdGPXVsY7UTCocIhGx57/aygHTKBU213qwDNA0IuL6Tb2w4fNggh1xdqMEWxFZrLbIVcVc4Dq
zY/xPlv5Q+I2YT+7d80cH7NaLRhzXyg/T1o/vUQJ9njHppsULSI0YG/yW9ALnNevV8fyiIW92hT5
nIfrw1quvTelePYz93ebTbAdJu+t9tKngVeIYns3ShsC5wPhMo+aUDxxG4IdiMcIZ3WnfJrl9DNu
/fBzGZi6x7JvD5BThO5aO7fGOOXAMu6K2Qu7ySWCYyyerIosLS71xmzumrJ+HTumdswDTv1oHCfN
nrZWPuNAoaOzZSLlbdm8nSZiVLZ2incaNCq8KlXta9deUefkcNZFd67EeMs9MEgaUCUQtCYsd9Mi
XyFJd2QsBA6EzwvK5Bej8weiTNnBSNv69LvMOI8gM2fglhA9i1fAVNQK66wnocuQSbDTJaOvnrb8
NpL6s9GT9AI/L3KyAyRQTn9jDKlL+qMoxe80ViArFz3e+oxNNnJkpDabixnIVo0bzsMS7ot6gImt
38sS5pERp6AsUD1LoZE0g0iOC1ZPI91gTtqGU9z6AWlG8M7Iva191wgm0yBSrkaMTzZc2HgaZCH4
ivOAXaaMSU7Oo+LqFc0zgmoZqAUl7pAk5z43tUNLLiZ2oGLgkobfKI8SULepSW6iNafkNbWgerpR
1adhvdF9Ej3+/u/XPWMGZuGOKBfWb2JBhtBRlk3w9c2/fgGzEWZZKiP9X//E1/dmfRn23qDdSLip
T9Woi2BGYL4xrUMCiyDUes9YsDsnzSmpK+hXJt4hbT1gvm7M9TG//tDXf+vJvJVZhvN0jSaZBuWh
CVrvSh0Z+hjVuGD979NXcERiRdsSysXOy5DJ1XQzCwX01vKYgaRTaYfMn22Q4yJGcV0+e1jHCbSL
Xmyn5m1Z//z6Z77ufT1EbPg82tcX8zUTxbcNRu2ML0F2Suwns9sCqS10Pq9mvKRt7IWDR4pHEatN
nRmEzCpdB1vSxxuQRctDJtYdk+XUTKPbo5/ay5lDJnlUmpE8Tn6C2HT2gIY0bbnL8buSdNhmDwkq
vd00miqoYyE4K5fncWJRmKLOvHtxnAcqw1RCBUM1l2NMoDmPnd6t6sDQbIcxlZGezEIawAcaoJ90
uAgHZMhIb3JTVICEgCY21O0rGlNm+qMkP8Qdqg/qkSq0Y6b6aYKyptAmqsRy1+TmfkZic9VJBLxp
GMsNv0B3sMxirxm1s5cGj986WFjHwflOf+FzUYsMi4IqFY3Sqdf2OdBP0kFgINpabd8TIzuJue83
DsF3F7fl+lDWLBVdAaOhTZz8Y2FB8jMLH2c9qHOzXmdtf7B2TayeCttWZ9NQKNhG9WwbJh6khc2U
XswtSoPSOLu0OhJXxY8G2QjkWq5xvpEdtkOUPWH8J6eCU4ZSo/w5dJdFQtWsbBawVisg3htUYlkT
t68xKtBNAlMiMLzVYJ4MOV29+KlaTcymRNZQpUP8Mi7lH0J4m3BswZ5OqgvFGFmneRi/N7KYIIh5
y5VDxA984NlsxuP46JoDNabnn0dX885EwQonu88dUgG23ECaMO63mAUebXe4SZmJAzPzn07VEaxU
2T9zIgnxqg9yh8K1CeouzR66qEsfNGu0N1G8+tJN98Tcen7RXM0IZDlwtczNuyOE/xJrJGoA5Sy2
q1+SXT3O1VkBDpU1cKUho2ItM9+81OvNoNs3cKTDNiF+HhtdZ76mnnuT9ViQ2jpd21mrCbmKHsbM
yJFede05hkOce3l1oi4nD827+UFZ9tldGZa4pLl7xE27IXJ3vs8zgQ6wko3TWNvvqatcPkSJg5jh
QZhMMWZDNzZ3pWBV1Zv3iGokYBGzwpa5bZjjVrVBTz/UAGo2NgmNoUvfN3WsWzxKHADt6t8XABLy
dm1IvxgtjYfFxgBaJfEjMApYvITOHaYhPqV2We6TIvrVDbJmfolsqhy8w5zYEkekwxtmLN8HNclj
2h20Sa/CvsQbPOjV2eHIVa2715gZFelwShIQqt44tXsvKb9F+CnvHohbI1KQhmq2oHqRBrXHATHg
T6aci88xXRkGX/ArNl0ZjQ/ORL/Ed6endDbEvsIsCPBaOkd9YR+PzsAJuta0/lKDRfa5G3xADaqO
t3Hf/waHkjyCW/keFdbbIKhkpgVN0DirJ8WRmzSM4Iy4gg+HsWQNyK5RHmyLGdIRtQQ8QpV+WGk1
3JsYF3kHqrFY5+BQGSF2DTtGbiUbkAKCYR7gPT/X/syrs4psZy9vi56LvSD46ZBm+YluKa2Xzpto
KHwZQs72KPvzhrmdenLS4pZS0hjbyLengzujdfF7lMjJVOrnRJsfqaezfaVKP4zWLJFePOo6lo2y
zLVd7M0PkVzME9nNBYeNKQ6k8LoPjjtylVHES+h6dLJ7t3x1tPG9Gwz9qr41qGpeenI8wCD1t+jL
0E7BWOjOXY9hM8OEsnelbewac0IhuIaIqkpRZI8yKKzW3E1OhFZ78jGhF/NhGfvmDAMn8BxCVOoO
2D+VSB37tNZc+xWKa3ccnIHtER24KWeGVOs9qaldeVHyVZnZFRJSvLJrotMstn5HSHVFgNCSt2cT
C+wTPUuCPDk4oe0hOtmIRoiTt9583UsBIeEzOWkNxouNWu9O6sIWODqVq0gTb+lxnAfweqKed5FO
L0lTk1glmwRdzBaoxGJVdMJY/wMvc961umaeMvrFDNcF0WdyBg1v9JV1+utuWk8WHYUmPxVN6Jej
jr8sz61g8eHhudQl9Bez/TiRk2YLNvBdAWUC4+J8Slo7SFa1JzsMZC7rl75u5la8TT2tDohsYwGn
gnS1wTPJu/i6K6smDXVG8Xrh4Klfb77uwThf2AdC/frr/92cp4GekVAh1xAoW62hX+u9kn04Fb6N
7cqdgM/Qr9p+faNPYwzVU+Zu1Fq4oLWr0bu7CIUqhTty/Vr0Vbr8/W3cdSimW/nBZd4FHyeg+P7n
7379ga+bf/va3//V9azI8WNn5lbF7EH//hXkJjmMQ3359z9oILHO//rBv+4aNS1bJ4mL4O/f/pcf
+vqir7mQC1uw7f/+Cv5vz0/4BsO2OIG1vL6YpGHG15mTt/37Af5+Cf/t1/7+EWPizE07fV+v1SIX
QjCI9gQGrMLKttVcUlnaKslAnvNt9PG87aPgRWbqnmIwCd3K7djUceNFaX+ieTr98//++sWJsNGN
jPJqV5MakENeKIbAHXpW0Vl7zkvofaIAaLIeAZxXnwiJ251TzZW+4xAn8nc9FLpYscGPoAztfTN/
FiT8FdHUHDSrSOYzg12aAgwWaAHU1Smz9Y+pXEI1jL+Sohr3JkS7OLr2Zn0iqCzfUFiwQM4OwaCe
hV6XYyrNqdOd4dWW0BmUrJ/T1PuTVPWjcKBCkYlYGfEPF2UMugP5QCf2j+qRdaY3Qob0zdSnXoCu
P2Tb/T6kKx7UwTheWD9d5I9rw4dALaX96A1e/wK2I1vqI+q8T5K1ICDV00TCE1lPHolmG9XNV6vS
/kRfaXPGcznar5kcXxI0GyBz/NvXBKGMUjq8+fhpASKDIdXBVK+/Kfu3P9HJdfzhsQCzahaYnukA
6WrMgiTpEPlr28RijpqQ76wBb0W7ba6vWWNc0VpbUqPOnpNFFIgJjzYGHfVfBgNp6isH52r5rMny
PE5i28HlQEO2KR370XSInacZltBMz5s3iM538mwlrA770KXar9a39UC06SM8jGffWF5lNUxHwy4R
VYjq0qmW6Cx1yqndpIzkqe6iGDjIfMegDKEQtmc1UxY1jJWTkQ1y1LardeDaxCh8UheoERc1ILtY
65S9EPVqsBsQ+etk4aVuxmXvnxXF1raWvgDxTihTs1hbj2sSDB3K/1hr7l3zOst5/GOyNWWQJn3r
Y9bgd09RiE70oXHGoxhI4ijJeutAXabmA3qmF9tAY+5V4tlbNc/XxoHm1w1X1PIEzs+B6D6GsbVp
b2qfmIYvJB7JQxXbb3X2VpvZtwnODU3Y3jr4dYZ9rIVQNZLEQBPh7ptmFPhu/bOyCp5yK3YDF5KD
lVnAUHprTVEjM5WjB7ik2RDMRVwloS+Zto68kPAxhCisCoBh7UxHy+As9EE/2OBdNvG6kXGrKgqa
4pcib2K7mEO1bY9WbguK6JKRg2wjgqZ5A+sRPpmY2QuyUz+Rxrad70JL9W29+L+8Pn+0PcSS5kQU
UtQUHIzRk7kGwBQlsTK0FF98y513nhO9ppV3KPX2jU1ZyF7C3RQDn52tC/KibGJdSakN6smBoqGW
c5Xkv6t0LxP5XOXijz/qzQrTPAmZEy+/kPQHJ/2j1S13YxNitsgVn0hHdWvmJeoOtyH0x8YhRP/e
/FbliqZk4dEIylMmEi2cRJIe6hVcJo+yzguCNjaT3ftEzTbn0eN9E7F8x0EQ9oQe0yhas4gzImRJ
iZzKj5xFbm+u51rtFmxaTrVjPKz/IOGTFEXpSoPT2gEHz/YgAl444LnSuAmHluqGjVyDuSpadg1S
FXRCLI4VUXk2ycbbSbeSbUrGTEWmHi2GKkhHMnS6xYWxbcYPBaMCVjMUCxGRGhYITRctvz5r0KVi
Vu58LGkUf29p95zbSib7hYRfXq2aAnLfBONb2G2+fFe0R3ZWgRXWUs1zlMMCVnb+KFHq+pH2XkyQ
U5eR88r1aNi5H9hngXeub6SRDcy/nALwIdqUJXpGJPfROuJT0Q/h0zA+/EOsJnMXkXyJt/l3xxwS
Pfo9FdXOG8EYRW78ug6kmXY1+MeT7uC7+UGNTboj9wYusATmi4J22qJRIYRPLtPGc0gcn8cstPwE
hFNREILdrS+/Az3hN1TqynLo5JEk20TsmG32g5Pl8oCOtW0d/dZp2rhDHf1pNkl7yMw5BnITtgzS
VF5wCJo2Mz/7z+CzG26cszNoj9PasMe0km3Bk4EmigOTyOFtGRFVJrRPM8kuMq8+1dpPN4cMcwyt
wvPVF/HWGcjjrC0tPXjuUUwdFllz/mw4g9D0bjTDeBtSWjfdnH6PCEfGpLUl0SBoK/WAxR7J+wIP
nYNOp3Wqu38kLYN9Xa9gQEbwHb6DxFnKIzsntS3YzBD56ZNLtSSF3Nv0YDd96nxPDabGmfy0chMc
Vr7QEczwhYp4fFqU/ym5htaa8+pJ4wzOC5aOYT5qxQBNy7B/dG0PZr7PFQ5HnhNMs6DUiEGLSvcx
k0W/dcuW7KGpCzjbefdd4jgpEbLm66OwXxis1dtIqIIL1cwBEelqXwjt7nNaQvXrjG1HOmFVRoRS
WQImoIbz6DecwJy+AZOd3tEmFtGYc2Bq3mT+mFdiCeZlhCgfb+E8mde+h4461d5O9g86gTS7up93
pdWTZbySWzOKpGahODDz+C/B1v9IlfP/Irj5Lzqe/07e8/+jKgdYNUqa/5Rv/h+qnIdVSPO/tj+I
v2SU/F/0OX/96j/1OZ7zD3JmXPRurkNTGNnEv+pzLNNwbV03bLSHX1KKf+pzLPcfDquURYawbpn8
Gr/1v/U51j/4UQNWqSUcfVX8/E/0OYiAVrnJ36pTxxYGCiQkP46LkV63vFWu8i+qU1ypTaHyNjum
umMf3Kl+dfw5OujZsAN43j+xDidPcTZSVBr5QccEGVi1bt1RusKqJFnj5CA1kKye91prxA7ZTLlP
F628jDMSC8CZzg3Cox/Xw83tobHHZfYMs51qJh2LS9vX9TdLXWkzbGWqLx9RjwigFGPzQGOqPkvA
U1jKicvpOM2fGrGwMLPdffYk++WYlEAiZy2qCIKJOk5soqdScYZr2e+BEEX4MhpA5WDhIIS302cn
tGviGxrP3M0xibr5cZmi4jAY8/iuKxVEeC6/p35N87pzdrXKuwN2t+rbPLP3bhJvCC2aSFMR90yl
3ZgqYq6vfbd0r6C50W+s2+3ar8G86UbyWtIYJf7vkBdLcYbY8zAvT3OU2OHgN1h0WNAyMNwGDpY9
xG8fot2SHBS9yXFEw4JXwLLSb+SGTTsmPGBqiuEiCrSNcj63CNEj3qw3vVMBmhwrzMRCGhtqRs0Z
VIDe9bc2+jtm/Xaot0S5S4YfK3B83JAzUSZ1ciyX8Q7TVuw883n0zG0a41ApdaMFOABzluTQrO3F
m37OnnQSH25xP71HYzHuCyZkjB2zkbzdvjrSChxjLH8jo1BhlMdpGowb8Jl7qQbjoeiziQ0REUqC
l2C6xAbgpiZND5UwA7JO6XSxO3TKrUdjtLdV9hZRONiEcN40H0mDTT7IkcQlziPiubPCPnqzC+4O
GQqVoPXSSi1SO6/d0b7GjmCi+aIOq0OmidDoHHM61GY37R0+nD0YRNDb87B3ha5CnLraFrEzBPKC
vFXAk/2xk1RFWu0kZ2PU/tDv+Flr+nzEums96Wv3IqJBZZbi4vSiDif+KOMNUiM73Y0xSrCa+GmT
B4OVanstok3auQTFZYOwbhaBYBsxwHCKrPxDWbq81OuNt3QM1of0mJR9fdZlznGPvki0FhtANoaY
FxZmTlcfytkVgRbNnhzZRGpnzzKt9ylH1smPZh8u6cyAIMooMkmLaHz3abIQ6BgJGyK6siCACqTG
PI18J3SIz9iRx01tz9Mto3UUFJrHdG8ATmSz8GkV+71k0fqgq+a3ciY2h8WekVy6NIcsWj/Tsd9k
sPsOJiU4kx2XmQuIdaPO+s3LOJX9eVLJTyvq8lA1xJI55CGVfgYrU1f+1m/on3lKYYy6jynKLWAO
N0+HkVEY68ufGQ0wlFbM6hoyIG2/O3TrwYrKK4W2SX5oa9RyNw/SP6ej/KYntrqJynx2Y3lKI8u6
mvGaiRtV53xMgral1BgQXrwXID88hrjbkivwlXPnm8PolyuXAWMtX57A1MwheksO7hSnTgTPEGte
skvKap3vRe6BzmgdZFnibXqd0TOpkH4Q5ZITzeYyoWCqBGM+gTJK0+aaWQlGk/IDB1QTVD75oGDx
2+lVEzkaFQB0lYnybVbKD0Wf7ejYdqfEZ1vliOWtnMr60bMrBtrII9txGk76It590aWHpfTI23WK
70YUBeSpRvvG16rv6OYJJ/L2fWPV1xhR1YMrpulep2iOco8gbm/tqjZ+0oF0NIjuK1fuNikLjx2z
4ydb6uxgu/IRCNTTwiCCJFsqdH/dpDYUe4XfeD/HIUG/5YQxO7x4pML2C+jRpHpQHYZzGzmb3pAp
kyivhSXmiV2u0vSQJgn2NZPhalZrP4k/xIESmY8gCvY2TIyri25ym1FbIgasK+Ck1lM599/0mSu/
8Vv3EvOx5ujfJXqqP7SMJxAdkQkZT+ilQEKbdJohfKWDHZ1Ua27txvsRp5F4gzAePdjKOClpjQDN
o/HYZ3h1xgxIo1tozJLQCUChzaD169NtSfzqI3NG+9GztNdZt86FcvtXABStGTEyNzw/MNkerB6q
P1kqeipTeuCSDtLFKakwNX2BuCvt+dywBclT4xnZhnaGthUQ3r5O0T9rKMB9YvqvJBK9E6tyRu2Y
sb9zk5OELLQxk97cmg5vbVF4rLRLox7MpDjFIEblMs4fSM0+ZpefHGC/wTpsIEGgL6B9MQOWSLv0
KDjiyU5lAyK0EFXLr7hKxBtxGQ7hSfEtXSETOGeT52yWxAHM6X3SZXMoFf/KTLsiWwmKyYIAhfXy
bLdmckyb8j1CxrMdZVGdapkMWxTwxQGXU3YYopoYFBqJBzcxj+3iVC89eaZEdzNxco1KPPrWcNQN
z9t7Cn2oMzgrpagmtIRQ9gMay3HnTcUS0nMcAz+xyU2ey/hh1IR9Rdv6YRo6oHQcMaNRTac0M25L
WoCHRa56tzmG4nHcu5WxgsYMkJRIcA+s1HVg5poIxsb8AzjoR9FL4202zogCxducj3cKox/kPbNL
pe27syVDNrLOVxJo314Wwi1oqPxI0JudKnr2dXvSmBkF6ABpJYhaXk3bOP+1kADhCBMYkts5Yw9u
N0o/qpY1se87wuWKju6OampieNriJnIsgov5w2x050mOuhHmOple0JnTPZsLRiJ2Q4+yRVanOrpv
ykiqlyrFhyww99MiYyLI4FQdc4vwaGVacICQt20QtJ30KPePnO5ggeHe5Pc8WqIzPR7UdAb0TtVI
4y7zGK3JIM5WQ/joqMSpdUZ18qzHuLf1e9c9TG0dn23mtmquqrCWnbXpK+08TNECBMpFPd3W7VMr
IoICo+jCBJLkHllIGBCtexnK5OQ2erdFtOwh/8t/E8ZDVYDAbduPSBE4susYOnOs989dqzkvyuhA
vbj6tjQafe938UGD7ncpso/c0svQ7+ZfSsd0CjWxY35DvAD4kOu0pHQNWlXzfGRcHsjt6De4P6ID
nzMBsHHxQRScvzf1ZQv1DkmqNPWHNF8BK7VifwmNYM8nbe38+Ds72pZLY9W3O6sDoTYuGQHntNOG
yu8fB7eneMzGSzQ3xjEaafm2yrED22/8jRrM5OI61e9erRGGEyGbCZFprW2XYTv66mZp2rexSsix
aZ47T6ueMxTMlBFSr1xC1O+Mpwg0bxoZMI0q34cGBgiXNm25GY789OCohzZik8auvSsqbaZ1ca0O
6I8T+ObfS+euJejn7Mj+4dhJfyiWo46Zn/iFrH0yGDVOXeed/TzfN+xgLjroWRveST7Mf0DcYCqJ
Ytqc8cKi4CFJFykpEllZEIVs1EGfRuw4DVjwncq6W0GpNYEo2sVZf6NmLQh6mvSt600QylCIHhOL
GEBdS+bNYMXGPvfct8KknanJRT8WjA63pgdPdhr07iyJzBqsCr4wjYfj7M+vNlvyA12yF09T6bFr
9PTgZONjQu1GAOYSljAokWJyznc8I9fUXjKoQJGv3r2m5i8E9ZA1jzUUFYsWgICDF0p4WX1WHXVp
RwHJrfrJMU/VWmE3GVIXCpklUKomJcQdpnth128JLUIcn3XoDwVrZ73cJYnHZNHP1wru6hRP062K
4XmByw3biUgTbRI7OAoDTQ2KcIXXeDegTdljCP5VrpEtEX2FiyznfJPOaAoYQdoPiIR6Vju0Yey6
aM9pFqK4RPP2LbxLyEKsKK0cvhVQbMKvYojnu0HeDmSyq5/btK/XXYD5uMR0IcZFXDykQJseN8EB
fQL9WqIgUyPN9k2SP0GwyNCrjKfc9Y3AlRUiRGkizHQWhW5hsBDWoor+KsoQmU2XLIkr3hLcgUSD
ibM+Fh9ZhSJPaWV+afqsCYc1g9vTUnlxRqJk2BORc0kL33ebeSdMYR37iYaRiy4A/QIPNeXOs7JW
PmZFVCzdjBpLXbQj+bwa7xaa9AflsXtav5kOfsLTojtU1POhjDQQMk5xj4XGucvlOHH1LqxikpPm
gdYh3Eax750SnZrZ5FSVItQYBW/7lJpaW7UEaVEdJ2Ypm0azU4IyzKPX+VeEo+gwGedj7B12/kyG
U9V/DCYVlsM+YONCRs/s6Y/n137QCtZUON6fNpab0LbqYePVmALQb0H1tgkcjFsL+Rzz6gO6BsXk
TxIMrRX0/YcQlRHwt7YzH6ragHkNszc6WprJIZCYDRD17D2Tfrwj3DlnieUywEdHM/ctc5vlsV1M
ZuyLr8IO6Dhi8Ywd1DgeXWVASKRnKsayfAGG/S4UFXA1YC+hYAzMiWt9NE/J2Z6m50J3h0PV6f4h
jyzyTChXQLLmAXht71j06cvSynlLBke1d9b+MrJK9LQAnSCemzUy/VrCWPYU4JfBjdBga9pwyEnA
EVlDY7jzyH1HnxSI9bBcgymN0RpOhZTXeiZFPREuhx8BJH5ppSQkz99bfItbeqvVOVsd336LWm1c
DetNKt97Qc9xECuIpV/a/eC7V8fUypOzhkI2MMH2uZvFJ3uSEPTsJjQa55fhq2EHGSnCNOKW5Ofl
2nEC9Mu6ivB1HsiQignbXDfcqT/Tz+8KCBySd3ww/lTULwT6MApM4uFzdpC/EJm0cZgJXjo2n1tm
xrw4jLPHHpnuRR851dJC7zcjEMW9ajwEl5JplERuG1RJsQYg+C1ZOKvyqCYTzUApm6I/piFPooc0
3KsEk3rVbOvkelQrhN3paKF7AHWt85ladIf1ptqZI0ixOerU0T0Io40PiWS577hu7yO7+eE682e7
4FS30uOCmP5aDwySqrIU1yZCiDbJ9qhIpwlgwU939Ekun+E84qNs2ZZ3XITrFjEzpIArsR0f7Fz5
gXVmv/jdN99D+lHj6r6pisnceGAV7x4j1iOEsGhGmpr3haYVcJrAWnJxWVbQT+dyLkKkA1OoUH7p
8YSTpl1+++CzUKtBO51qNmHZ7F/QDBovbuxafCJLfki9uoGlB/I7Nkoyi1VoATp4zMHAMl6Pk4Pr
M2KA3Beq8gGfhX0xIdaGaRkh1/BAcVKitzi65qXdrdDXDVEuKfF/WXrQbEK7SMygo+6UxoPe1XsN
Q09XJNFbYrSHHnYk/mexqkeodqqS2AyxXBZRECVbywd2BN2hF7lJEzzWd366YLSZfQT7lkkk2boE
4hHVLwSFvbqqmy61wTo3y+Myq9tcdPMZOeV2yaL2xUXO2wKK9hLhXNl3HLKu9G/dpN/rXFv7OW8S
qM1Gd3037OOIqTACV9LnjDwQmWy+VXTeDYa8LJfEUEZOv6taevipMoejxzazKJMx1Bb/yYDmfKv8
D0IL2LCO1Q37yd5oAeBVS+Eg+3T90LCsddR+tpdSO0IoGreF6U57WdOk8mxNcBqn4UymCNvhKy39
97wDXgGthYZB+fM/2Duv7biVtMk+EXoBiQQSuJzyhmQVvbnBkkQJ3iPhnn42eLqnj1vd/38/N1zS
OaJEFlFp4ovYwdAhfpRZ/AbRPz+TM/r42rGwPqyClp5ny6oLyqiM5x4hZrbc5jFKWV/sxr5NxUwH
k+76PYucOLKscGS/t8Mue4lsiH0AoQYb2wfEENpxwnyPnUlcBrzZ65Kp+77kIe92A/kZ5vM4Gn3L
epqBtnERMQ/0NiwpmPFOLN/tSNKZW7OMj34ywAmOVH0kdadGznvhYE2HIeig3Icc52r6Kw+pFf5i
kj1dMwxiJn7Jh5EjoJgeckdX7wkNF9h60Y7slB6vMUObkjiviuRXIhvz1oGMDMCrXkkk3iNWTCY5
o0DEaM3ozt1KkoCQCBc8HOmXoAZMPBhHsm/pGexbsTBgu1041opOzNI41J5+xHvM19+k5rHPmwPx
QqjekR8gIiblRlLze5sNjgAEzNgwnKij9Ecpv2s89bU8Vg59bxazDGmhajIAnC8grAg+JAFH/FZt
vNLwb83yk1nHnoEVpIG28zaRSb2Bwavloc+sOewxSGZ3u7a59WDOKUNKxrlXTjbDtf7wcJXvBgZt
m8bG7xIE5Q2cTuchiqJN0pqvYDLsD3LIgNL1Obadk2+5wdEVKjyDPDzxzQwXnJdHhNxmLxPPPFBF
V6/YxY2NQS8MvDzz3kgwa1SxoozM6o+0SaLmEgt7LHS99+cCs6ZTjds+4JktF7HWHtoHJ24QM70e
Q0cRqe2ciGJdyoLFwixe2vR+dCdwTI77Q9jRcOoxLl2kLFEjh6eY/tALgJ4QDf3GZ18W1hAAtxvh
BbkTVxsfI9Ts0i/R52OyzT0PmLTQqFh4Ocl+Zfo0UqQGPj0d10YIiyQ2OFsXegp3RRpA3Kb+cyUw
VeycqmfAvSgW/Yw5PKdodG/EJS2u2dRtKRvLd3XTpLsqLikD5a1OTf0GESi6lsb0UNrcxjNX3mEl
618mn5My+/PdIL0fvcPsPk0s/5FcyjqkJCv15BWf5wSTh4JEJOcEOtLii8ZRbngBpm6nw3BNN+0Q
pq9txrWX5TJe5+gM9+gjmJRKmLzzmB9HznrI+tTGlZN9ANq6MRgQnCYLFvtiXVnF9Mt4g3gXqOar
RLtbEtfxq6sq2FfNS+386Pt5WBQOzIem+ctN6dCwFvnDCzk5R6N/VG5an/Cg3bmLIxzpjm7QsXx0
507tOX2Nx2ySdxx1wmNoptHBjwgJRT0dZUEG5ycjvMbQXrjH3hB4BrR1csKyQQtucKZCaSXouaLw
q+B8xF6RCGYRdJgTQGUIOlQGe85kXeEEUC1hFN88g3zunIb7WJQndpyJ4zBLsliMXd2opiWfiJuL
/ch1ERVCNeyTUN0ps25PPRgAbdqrNkE2TrMHY7ZXNtSkk7V8MD/HGGkwT6eDwCF9IrTxaCKh7Log
+MBJY2xlyTKprXLF4X5e403tdwZ/yCgS8+Tp6DDlnrluqAzD/oOJuvfs3SAbfVIt+CVPG826bY3y
4Oh663ZsX2qxo/qoV6sYY/h6dvVFh5yqx4iWkYQyW1sSZLTL4aQBup/GpbSblw3tFjuaaqC2k+tu
asfY27kkrOw7OzNx71rtkhGa63usm1x4szJb4dEut19fZ9q7M9+vwx076+hZsnn9/fJZ6fI2kRRq
jLW7yXpvPHCkZnEtBRlv0itw/nAM/OhYtE9uSyIwYUi6z6f0WNdze/r6EHJcT0vsWhMM/NUAt2Ob
h9sep83O6dPXssk+q5IJb9LSTdzi2ypiro62k+G90cSWwmUOLj2FTlN0m6hL6RCYYK2O9Q/g4eyi
BlIVxUON/z4Hb1ES5CcxK3koJdlBQ7UntXwIU5IvYTQRXS0KcgSGh5Enx98pv1yAywck344qnJn3
ij/1J+mU6T7QPS3oCfVRo4BjFlEBGPnNLhTpo+IctOa4164gHjGXkHjiof2ERT5waei5EVoWP+ki
fSimJli5cYH5PTZXrnZPqIMlqI2FnJnnNxM5vj1HXZto6GlBEHLJWo0iHbZ0VJY7o/C/h3X2Wcp5
31XqaU6yn4Fp7MyyDxneMMhgl3R5Vo6TEbUni3pdjGfmS2Cq/iQkAaKpnz6cCJGygk829Nm+HY0r
3lTrOFXDavaEhXCTG6eJrqrFFo6JeOIHURfPpj3LjTbNltZjqU/eeOXJZQssnVu9JB9cmeQ72Qbn
ctARhSVU8KFP8PCE4Usve/EMtM1aRak6OCwCR0XUZxdWZYB5aHr2M9umTApxYMZ7cKbYmn/r7sai
TOqOJsX03Su7TWJw+nBUa5wqy3mKjFHsAOfaJ2olXgTk5i0saGM1eov9iU7w1BhYs3Uo32DxRtwe
TyHlXRs7ReVGsaJNqmJ8wl3G9dYy8kGy5VW4tZwRhncZ2qsanT6GqjMsH6a2anZcNR9+ey4F9sIJ
nRH3s/sswdkRvHrKAZp3LzTk0Fgd4Vuig1SRCkK58Cn3wbDg4RleEyv+NZrTRvrdtHGNpeqMmNQK
OsMRWdhYtW3nZpgVO+Y60j5UhaLXnU+ORLEIjvyM3aJTy2a8xnHNoYiHEis7GuIOBtDG/cExxSd2
5bc0FMSGvBky+YDiSCduVp8M6X/zRPVhxj1v3uKMc51Ctcexvc7h+ME4mqVAVVxwhv7NKKrX9ocX
3eWWq7dGcGO2ZN56vVyqxTOA5Ed4wSdjQJaZ+oeKkHUuMBGyJeC4oE9R641pEUGjovc5BZYSGN5z
xB89KZhyg52kB8cnyDMG1XAYaGnJx7uwru0j0w19on2Il9gtJCKdZiKkOfHOKGR1Tc0IijZD5rXb
xQTIyOZxHaytiZD9VN576WitBZOkfOOI3N9wYQV+QPvlHIZod9QxlHH4APEPNaIgxZW36Z00iBWz
hU/xY4j8xPEllGufbSe0h3kT2T2j49k3F0nDPCnY1dXk5ttWj5+JwwCwOFRRt8FSg2RgFHz3Ubip
Jjs/NrM8RI3j70MuRJbbDQfaz9Y6CuXBWtaeLGSPMhN50nU1oqIJSGiYIEOR7Vx4uIee4MeqIuyz
5Vn7zCMYByKcOTPnYuCSj/SFPoA9NuFS6fu3saveFmsnLKP64rFgnHTl4VkdyfOGTWjuY8tuT1kw
vTOZ4IqRYJZxKH0mZ2AmxLmIQreluSTPBnnyaeTczZNJ5FKuRs6TaHja3Id2eZqdKMDMzbF6XAJS
7ji+5pbf72xveqmWTwvClg2v5qfTGvecEDQKc3AxWX++truvDwCk9EnGIKgTx7vSgXceBa5bEZQt
BkoM7a2dPdaOwxIbEO+s4Dpt+qW+vuxr7iqCe2HWn0om1MtXS0/0SOUa9EbwVRdcC/QlBhz6gO9j
yuGvINBVSX2pujnduylv9LScvnkEwUIQ63NXNFyal116+cq/fjVk3+jbpJ2yHQW14MYbA0wS7EX+
Mt7b8BlcXtiqauvdxMG34jiDPEt5rSharF/NugJrkeTqgf0Kp1tXP/hlIndcSueTY2qGAJZFsU6u
bv3RItyZ9K9C5d90iL8upol3bWQcf3MhJDdk+7u/nE6cLcQYa20XDNU86W8MjqenFEj5KVB9cWwG
H++hZe+1Nbw4DnsGyzkNx0GKHu+n2FKX1ENe1XJLtXtCgWZC9Ss4AE46GN0io/dPmSV+1dI5StzF
REDs/de+jYClj0b7zTaNJxmPl2h5Ujw7OIehe6gt+dDiw9kr+l3XVUcLlMsaAL5zuuiWAvUg2Y2m
y3CStLm06xdqAKj4SZq7lApoG0XoLGG8THYjH+yGltOkCliK3fGGnyTlhP4A8Xq4cLK957ZGIspp
mm3uA4KUcfEL/A5qQtttfFPSET9nrx7vpFrjBQv66XaQ1aF7TU0tjnOLY7EYqI50QyJq0vzZLk6/
scQ0zEoX7OMeMW8IgseGKyA+1bah1IN6XmLWbesdAgHYxM+q8TTocZ+RolupRZizVQl9/KlODBKh
UXTPOhEgKyJjUBuR4VS3KouV0QrbIxAvWLQp+aVOefCgSmh0OU3pBK72jV0Heygp2SGkjIqyh0mu
hWHsdO6YR4jkO5hfyAW59w59Iz2aFocYBQCCkci5iT3UBBw3Oh4uNF4CD6HAo9HfgqT4TriGI4c3
TWvH0u0G/wah4r7+KFzxAbwis2kWNytCRWbyvbCwsNDBglvAM4bjCCMZx4jVwqV3+e4y0Gj9QykG
8uyTxS65Snyz30k8s1v2xwLH8miwGagegrX94g9yOlj607QM2BMiONoVXhgSBoVvOdck4cXrFJ2P
Vq7oGKqTJ8XA9tBO+pD2Afku52dQBvBVZHh0uEuuGzfr1n75qymD7M0HwVW1+VG0Ufrh72s/w9HO
CfIwyELuZtv56Vetu03aVq26Cbt2Hpxj6JV43ynFwx9/tFur3PINhDvTRSCTDvARr4AfqWhI6HzC
MXKkrzeQ7gsPwVrOCEKAfwT3I4wBYbJxlsl84APbHLD2ie7B7LHuGE2xnlI66WMJ7QDV2Qy/2RxY
l3HKD9dPCYvwmyFRqzmmAynrPBbcQCM1mg2BsHDgDZ4ffTJJTIisgJdzCFGaHhussvQ6zNMaJ0N7
p5P+GiqCWKmg5dn6RL53rp5WkJ3r2262SPsCwt3DJKA/pUV0z7KLxQXbyV1304bhngUqOXhl5ay5
Sr/RUVBl5idkf7QJe0z2se/jSTLLag/Sg0qrbmS14pRiJptsvvUoDQ981W/VTAMFPSUrqSZyQg0l
3xLXli2xjQlZbqgBAhrjUZTcOao7CFv97G/n7Rij/zV5gI9e0qdaugnD8nkzbk0GaLsgkR+iebKV
3Rz1gEeBFjbauNQX+xxHr0mxBXbc4a2k84Ty0nvMFd5OpVnDQBkLAynSVBpsR+kW8ZEblDNDNyhH
rvGaoWM3EccwCSxDAD8Ty+O2hkOnjPeJAnDtmuWbGqlfcqEusAqqumdAElNzmzLGRbNg0TAkw6Y2
zb/7Q4OrefnCnMrPSZNMN6II5CFua7g+kfj00INr82wAq96GUfq0ZHbPE8Zsu6bUTPVgkWqDQzLb
nMIygx2swUodrZOEbEcR1g/c8tikTbJghHi2lpw2eMeno8zwATWttSWoRiUKuVxYn/c5QsEGuvJ3
1dCZ0TVU1wd6U1V0pV4oWKHH3GZshO4IyUsfzYYmUHo+iTPDeZrM9EASlvwl4d0kGJgekr3NpN3u
xpTXDlD3g9GE/hoKzZ6WxROD0Yxu0GqfSMPawyY8OqNJbljA8woVxQpha/1g9Guv3UrhKU5yhBgx
Xk1ahDfjAzec5uTE8xqPSUxSd/6o48WKC98I0Wt8c8vbkCIi5jekVwd60b2BXjYd8z4HyvGO+Sdf
ZnR4uzP6ahOLOvom33pf3UXe+NDQisNJb8SGtPwtg2vKXV1WSG24nLoyU0hBx8Sm4M3Ni2uSdf6J
+Y27ARz0qzQjwgqFe2t7lAxwhWg5OFKIJiI23rQElRBCwCHjDYtRHjT2vDzrb8LCo2Jc9jVRWLmu
KA3bmEbJoJm5BQ2b7L8IKQQZ6J03wvdG3BOKnJ8rqnF5ouTA0XoQwtrFCTW+rWIvcnITrVfhZh9N
nxpEpgPMxMdtPotVX7hvBSjPNdUuGF3GxzBPuNzTt05vb7xE35anoVVM4TMq4QKcdkMHL8BMnrRr
vXqMj6BLo69gE/WsMuI9By67nXdYNLim83xgIrPbezuicJox1e2A8XBV0xq98+Hjem7wGvlEN+C3
7JJwBNIlm1OaO9FhUfFpnsEYo5fWZM7/swEG0WJiBBa2ZH2I0i2+rGtdZZdAEXm1LB4bTzYB5r7a
2NV5fKL7LLprquk9uRu1xDrO23Wqiueqo5MGxNZHLH2xiyDb5FE2YYOzFhkyP2czV4uCiN9qcYP1
uOZJg4Wwl6r63DGKjwX7ss8ojPN8/BI4bsLBAyt7FqJzmk53GorlnThyhmbtixgFLyf0mgBmd67c
Z0+p7mguJ3e1nK6/Pvz2W7WkquB7bZyY9Jcx1SkiB7k9YpFAFRZN4esDFYv//NX/9L/lqBirjovn
7GekIT2E26AEwtknplqbI/fMydXWzmu8Ryqx12kZTLiNun3QpMMpSbrh9PWr6P/96uu3f/ffvv7I
vz/j7/6IlCOXhdghdkaVLStNLVa050SXCODXNrTmcW2WHc68KZg3Ros8E83JlurHZznIz1CHzSVO
4mEbuESXKU0+Fx5cjco1i53Ejrx2+VOyx2ZKDybkky0eourkiR5BkJxEoDvUwqFPbnjy9iyxYjdO
nEm0H42XARBdF+VyUziTucJRyqQSmYMuYfYmHZ+JV60ojNI7fCxrPR8Q24KPDyu1/FuZ/WLNHNel
yTKn28nZunW3d6Q/kEX4Rjum3pD2CjcgXRx6qFgliUQP3AkR361TGYh3j6XjGLibYrQ/KDS6TmGg
9oor/DLENvTwXVSudQ7ibmN1DEFdhS40DRMvz6XxExvN0Mb82OMoEq5H6S4nSjcwXnT+y2z9/HGw
3jtr+om4SgOTGTxDxXER1ae93XbgM0j7r/SIr2ZuhFw33j6t6NkJBm72w1h+zlNyy9mFbZDUE35o
dOmZpWDysjuOC1vYqukqAme+jS39kAcgcYwHXEQEdIXzPDTunls6tVsWGQ8h4h8tAsWKfBFxPJ+U
sGi8p8KI7CWgMm0sHXdk+/qLPefvnh4ex5yDg+nEnHgo2sbTIxFbwvDsRcTN4nkGXm7XzqnXnnOS
pfeUGZbmzMuNbsxHUAopkTY1Tt5ubCDxa22cal9pMqruwGD4s6ZNinE7f2HZ2rTMACk8TvchCmyt
uuZcwl9mVk3AaqubbcZGs4nzNFpNpQ+NYszv50k/0uPXMl4XcJx7NROKGdXpK//j0aexbamwOSaM
W2AKXuvBz/YpqyBfHVr6Euf2G2Jxvi+OXuRn54lsUZfmw0EudzySYinzAyrtQTnQalfyWlhhLs5S
za9cFKkr8gkH+0N0qILmVFUpnu/ROnx9/1ZzsV3w+DCm7piWo2ROLjfv/JXeqKsz2tdkwPcWvcgA
F5BnVia2BIRlROkHnXDeEchPX3+R79zYLt+TMSzcDtfYdWgGfdS4B3wb0yqb0WJ9RTSvmbzg1Bli
n4/+cKgjgNSkKPe2Y04MrQRT9XKBfLGc3SVFcipzzb/bo+lTNBsqYIZOQM7c4MHhPIzHldt/Si1o
0L83EXdBCTsh9wZSxhXHtwxuQRLfeo712lFQu7b94FtbWTd24u67TL3PRfY2Nj2exrE8qCF4t4Mo
YIqd6Md+AXfMZnTSUc6thpGZpDgwCTJSXDp4s2pt7pSdIO7H03taVRMTf/SoPjHSbZAE5cozI/OR
Sr2fZq72TZQmDxojw8qkTzcZsj2so/ihiJhs6Tl7UZ7yb42M8zrXh61iIsVo2ksueZocTAMWsVHK
6DbpXP84Qr3a+zmqyyBvytE3DjpumDgS/qG43sHjHV0sbXGd+eaKLL0p5m8F/qKpVg8jUk7IxLHC
1LFrp+iepp1+QwQQxteMb8Fj8sDcMdkwUHvyMnSOTCdq3S5Th7LyvyekD3Bz6WJreQD8xPL4dQ5S
vd8uyArQRWvGy3QzVpzvU9QtkxPpOuCcsQ+K9i4KXeZWVfKaVBW09iEpNqQpgAqojl0sn0BOFYNg
/bPcfJ2E+IApPB6QwrcZ4ZU1XBefK40Tsvyzy0b98E5x0Hiy9Tj89sGvZhR/gW5Qxc1tYfX93mIS
4dmYgrKaVNtMKW4nTMYIVO5aDugvBhpfH3SFQcUxqdDoveBlTEeYEx7cR+XEemv342du0rvq+Vid
az2fOTKV6bKDpN1GivCpyDkokpwYAAoyanG1iey0fJjLHomwY7KoF7CPJeKXueLPUoXLruYKfRYU
Hsx58ynitEBc5XNwAHCxWtY0qIS/KCTv1kMsX4hMrmIejYNf28w8++bWw9/0XlVM8CqMZkUwvjbL
BLv00nRjDukndim6oL3KvPQt7nelJWJgbLzgV8znIL5iMu7WULAGbhcUmwwtte2BOzIHMJNyXXnA
QZDjovNs/JrQ67lJyDOoIffid4y0i9lqfnrVtgCa0IdrOVCEIey3QTMoBocBRGfw4ksq6xv082yP
I6PgXKZvc756CmHLh0A538HQPYYymt+Nsjz7ahh/5nZ8618HZ47em5yZ9mw4UL3DCneyl7QbpnYv
IoIYPDvQwxMU/InIwBwxRPVFFb8J7b+TFG8+p/ZVRWCnCvO6EPK4LQ3QiAr7V6Awoyb0BBLs95Jt
0AvuhgWGLZssysaKwgjNO/iZzhIfNRzVaMIGGJZzcTspLKKNNZOBXizgftl4HwC5uqq9doA63HoJ
3DZhemw9b+fl9TMaFYOrbEkL5PMOZ9w3J7nKMY6eiobWGzd2NjFDfd4ZrGyqTr4JKkrOToCbkpZu
veOUXR2dEFNJWpaPJR45KsnojvRaGkXc+mHANip9uwct5oHHY977VEUEEznZrpziYUGh3wQQvOqJ
nHgSW5QRRxi7proKScBYhKL4ObqRqo6hhwYrpp++ndFOnuy/KmdIjx69Bss3l3d3Fw+8ULANnYv2
LPrRg0zvJQ6LRzJf3HPJNP10woM1G9Vh5oS7UeGsz2HkkJjR1rVxsGovECI6gNwbocEEl0N9S//x
fNWujvapiJCAkdtuPde8h4AmsC+3xW1Yp0xXE8TUnjZJ1nRtvbdijndxKtRJLWOKrw85d8JT+jpE
XXVbpMBA84b6Qa9CXf3ttwj5+7aT09rmrDLJebh6XfQWTWS8co8Jj67EQ+IFzga+6gK3jKsttK0l
JuIb6zQCtGQ4ivVuBDc0QuekFbo7dqqFvTSnN6GzvOYVyo1MLXlTp8azo4W/RQcotl30Cwr3skVO
L4yDeu6oYDZ7iVvaYRysA8ZNHFmrVVulmFyz+QRsKrijTGtnZ8Mpjqb06j0OboqFyCkACpYag4Q/
UupZEPQesGMS3uBILCRaUkVopmQxPoCN8rYknLP173KOf8OvdqCT/zkw6JBnFMQGhSI8+CcCtI6C
LF7oTgdXtIR45lbcUn5CHXLn3/Ny7TTa1AnkXUEueWy2rpxadnEm/3NBKIWjFGb2bIozHC3JS996
HHDzTIByiUnGDhTZrz03T1dDZf8zCmVnkViXDQDbsGoP7hgncKxizs5p5j51md+S/dDW2U7x4ZeW
MBESzHmLngQ5uwres8Ieblu/To5C25cqmMPbf3/w8qI9ZKF+Cq2auZbknNTjgDMniqiZr7XVtjKt
Bw3K9r+8jNL568vo2RbzLqk8m5fyT2T0ISIQMYsuPEAo/gR7ab3rJoEVaAM2JnTjonD08dv8Vk0t
nh8FzgYZ337A7ehgB8lAPcnMfmD+2l6UhPODgWDnAnkmFWZGj7xxCeNo9WROrXFMfdqIkOSuY5q4
G177dlu67o/Malq6GOPoXhBDxHIRfWQUAu97KDYvFrC6jSwlwqmM1Br7Z3CnLH30xgmI5IhPTZDT
k2197Jg7cz5rrRdPMj//z4/bArD/8+Pm2x5HQNhErlTqT7h0Ys4BXBYZHjTYhLGA9eQGLeAo+uBd
wu0cJZ1kifZ3597EyhoBtuAZ2A+2jo/Iw3dB4Zs3ERMKNWXN4SvAljhdfXBCx99S/RuuP50qDy/e
th7n6TkfYxCeVPsFKV5GI8jfDcB/j8Ygz3h4/vP3xr/7t98cHH7PxS5syeX//y58W0ykWIt+xvbu
ZtkReyny6Y62i/gjquAxyrCseSvxg2B6JXd23Y6ryoiN715tsXdRrsfIpTrIxMm2S0fwmflpvyIy
ZT43vjNsVJMjdfNYrdq5xLzCxPYS2ir73a9SJ7qjEqW7m3RSELpPux89S6RrTsWr2wWAL/eYf8YT
qVzrbi7bYhOGpnoPqvxIOQaxwNF8MbvkPRZ9/MzpRu+hDHoHqbR4yDCCQ43pMWLSVotF3XhF9XEf
iUqkQA9juW24cyz1WNa6Zm5ymDL36Nobi1jaWUTXxhPzqg4t75FN74S1XANLyKKbynejOy6zLAgB
WUq6/IJzWxevfev2P3uGXYHsPko9QVNxsYIK56Hr8TGkyqnhlMFZrdDy91U+wk/hQr0xYGlv8ho7
n9K9+7ZUZFvN7PxkaT2gfgZn14Ve59J8tOq0Fz4lgcxgBzjuHTE7EhdGfiB0GbNPoEFGO/btZkfr
U0RtcktV+zuxN4zj7ZH3Lvld6qtuRELKRfZsR0NTvRWKyiRYWM94seQpoZ/s0NnNtHc6rJh9IhZI
bGdvM44ZUVBa7//5KbT/uhI5SlmOsn1hmorKiD8+hAx4YgrpvOzgI5geFpCOvRR+q/4168U1VtC7
Zdi41PbN4pxZaYnkl4YHLPTc+L2h2zbLzDE2xffcQeelKAgAscmc3JwcJr3TRE8d8Q7RkhTQi6t+
BoeiujYH74YG2Tbe1oZ5sIZp/46xDdMG6uiaQvdbs1ugN97gHHJmlf/l2172KaZGtDAtvRuIKxZu
ClJvdL4r2zL/3MNgOLUxa6Giw6xo604ncRFTHK7dzIjvQkef8wI6fxEWT6WgeFD2pn7iRnMxBlhp
U9PqayvJWEIFY/rjhLdGkLmLWEk1+oJhr3rc32He4xxcjJDz+M0i/beyDRKAYZI88yaqNj4zsbRp
71w7OonSOSBHp7QHw8tuVO1sMpE7u9rZt8y/NjPjrP/yEvAN/81r4EraPcl7oD7+uXJK9WZFIriO
Dr2owM5noXerG5t5mXhzVdfdz6Ebneow/qEk3g0ZV69DHGwaFY47V5kIcsAP37P0AsjuMaPGHhys
sJ9yFUrIuBm6bzyeHfjTrz74D2wK137ov9ejaR5EPZFzM6T5YidqgyOFd1qbkFeZysuCYyZkdqKi
MHspGLxd5rh5NcIuXsdBmpxao9GPvjoFQVE9aRShTZ2P1UHr8ppV5nBpGCHfjOH04Zltj80037UV
GOLYcV/aKXEunZDywnr5li0Nba6weEwphHnAPwTjPGnvRK0droY58ZDBoB4bOWMG3bONh7m6tIxq
Nt0kbr+8JazZxzbjyt+b1AY40H0f4OM8eLoqz7puHmy782gej/AMcxms/BnHMX7JPbPWs1FWZE66
It7T10SaYvb2evbPnVkzKhjMmCXPu3dol90bLu0DUUcl/WBgSCWmGFYSB7qqvBvhtAamJewvI/6y
HfrHpwLoQ/sW3FgiYNA9dRZcs9y6oDhk+wTO85bGQ3PfFmGzjbm+b01QqpvRU5jvLCPdxSItrkvx
JpZT7Hsx9/JgRux2rBDwZDQkZzzdLUUViOZO5AVbq7bEXlLi0WQvHK44/2UoekZE8Ln97lgVytc8
YeWa+3dT2e1+jjChkIzk7KcJOFYFJIU+4d7QzNEv2K5XfJu3Fpaty5AjjkoSph7GnFXNtevaZNrf
usqxtxBoERUnYFMwYfECKtwWU2w+kTMv77MIotHg8plR4HJWn70XnGIrW3Hvw2Hq3uR6YsBTBcbz
f15ZqBD469uKKg7pWp605NLp9scVNbIMhKFeGXumqeN6CRFeMhUEaxzdYjXN8rPnEv1QVBDIJqul
rkTJ4jRE1kdfqBB6AsKdAdrytvT98doaIjpqn22NYtInx/fiQwOyYNcrMNa27b52hbkeqymn3tdp
L91kYN2r+3ZlR1l35wfG2ne8kgvedYzS6LqM++45kJKtsIQCnInrN2A475ki2Xs9JVh51/N5dAus
KCnO2IXsFDgp5ofeGfRmICp968icsXlpWUyGy2+MzVGqvZLK1ajC3c/zSI+huhNZV69tN253EXjB
1WQR3c6n7jUfhLpS2LW1SZstOb1dHp1ysGA/1NQe6V9ZY7S8CvEd+aI/GCXT8jLZAXSa7hQnXHaS
ASA+HIrt7CabgQV5O/T8K6FwHeZSFLfYbnjtigTLDVcwRnPTEe6Fs/nKwTsKGDmyXhZU8yFHsVll
7uC/EKO9hb8JnULeFzOeKw7e9ilyfOKAnaoPxOchFYe+vZXEsFdzXdiXtOBojjHpBh/m2oJZudhc
YX/ijBmIJlFcH5o7bOyLqW1xQmCuxu/iPCUkb1C+vHzTB3gxk7ScD1SN1ncxfpAZbMVWhoTxcEkm
YZL/8FOMAX4iVlZDj65QZBW/ntj/j/n5L+Vblmnav3tv/4Xy83+yb9+/5X/A+/z2Kf9q36Jii/yZ
SQ8s12FA3Oyv/2rf8v4hlYXbgPqrf/Zo/at9y3b+wTnLUT5wH+m6ylf/pvuY/8BwZfuYL9zldOJb
/xu6z4Is+uMRx2HmvnwZJhdM0/5zryGzLSFbWxqHjm6mnfBGbkpsMDQ9wlMBmZ0TR2vrkBtzC+dw
zFS8nnkif3u6YDv9fQnY334ZyrcV4VfbhOf3p+WQBaGZ+rknw1IxH58y4Z3pp/2uWvPTx2aNMQf7
eVsZW2AEpMaW7phIjPbhdz+6628nu9/3a1p/Oew4LlYi20a48LE6OPzof3/ZYq1OWr+3g4OJ+w8T
Aof4yTLE0QjWdq+Ow1C+pW5wJdT3Rm3fsr5164qjEMIFxd+t3RM4oQ16+1++LCmXYs8/nESXs7dr
gXPiYmMrc/kx/u4WSDLPqS3FdBpHG6kPE31MEmBmaO7d5IrxA2FrqHYLO7eZ0TfUNJKfo1oAs0Gr
/y9757EcOZJl0S9CGZRDmI3NIrSkTpLJDSyZSUILhwa+fo4ju5rVZd02NvvZIBGSkWQAeP7eveeq
uZ5TbgXLZyTk4amvSv9ijFl9cd19OgbeBSLTjBI2vxuUU2765wbDZ72JBBThCtv1thhQjSyjTvQC
0ynWphdIh9V5hEi6gmaDXILrLdZc/UMDLXOy70X4wHysw2Y07BFxs36c0QZj2fv0A6B2KDt09BsY
WNvm4MrsGhh0Hhwl4yczu73qefOrJ4dHzEO15r9dXPVkfvRQ9Oy06WcQtmurScrdyNo9PAW98iBB
8IaS3J/psxqwjdBzrFuQRzupyRs3+eXTK7OTITrjgCLAXLbzypLZhDV0eArCPtl5HfaTBiezxpTB
NItLptvOzvAB1gj34DnecCljSrqa9onTo4MlxAo1hrtBEcYAzkA4wsdK888JYPZRq/DHWpH/0ao/
CLLk6xC/5MKZ9mPb5Zs55CqMO1WRlzCXNkheYZFvYlgXKDaCPSXwRwGflOusg+BQfrrFfFf64Z3E
i5co6vXYy/vkscjkO1YgvBt9UaNB84Eqdi0IQzJ9qnjgWT6CK8GkysJV4tYoRXJ732iISZyOJCjN
pndQm3dzUB9ccJUrsGKPBtl0eyAmx76LyELp6WBW0bQR+fANjT5TSljUW42otlM1ynfH0HeBe2fM
7lvoztquEpZJfRe8+CMBFpUxlmu8dfft2N6gkvpARUTGQW7BmkBTvW4soFP60EeYlb4bFYHzBGH4
xRTfJvp72FfWOqVl7AHSgevHATASQpMOHziM1oKId9SRvoHWn3o2qQAYuB6iauS4147qaeeFnXVH
WTBvslolmE3RnlFuhTbW+TmFBo3RhIE8fvFP0pTsdWoQWZR1mrcyHPhgTYc5ycjCdmfB+d0kdiWu
RVBfULcG9Ocxf1Z40Q7YByhVLbGJlDVBI/jkZGsuhPdlV0+GDpX1n5u8jcRGJnGF4pH7WGm+03ND
r6JE/bTdb52wEbs6rNrTclcfElIM7Y/bywaR1Ddcq9lfnrLcn6rXL6/4eu1y39fNZa8G+bpPNHFY
xk4FnRki6Ub7BVsm3is1iuqmmY3aIyHP3dpT9kLDkGFBq4wWDJzK5vz1RGOgL0UD1gFeyMPLhp5N
xJJd3eYr46fqV1qvYRlDRFDv+/vO39vlWZR1NDYBbf5+Uf3Pd1oexXjkUZIuL/3LJ5l0Hb0PSlAE
s3gTpIHjXb3w67N5oQbS9PfPWe6dlg+/vL27fLBlVy4fl1MIJK4AAqmT6SuR+B+dpeT/Gl9PLTTe
h3SCX29z8ISM7cBho+mJQo9RU3DXBDQVQYtvp7De1GMNfmDsn2K7+QU4qQ+m5NlxTApB51QMRX/v
yvmZFv9ny3yyIqeSIpzqEO9su0VUlR+sGckkx4V+1DixM7QPvZusrg/ATh9szTG3gmHwqneTh8RC
geZYt2TC+IdJtvdQrfx9X3Rv+NK3bocywmlqlDt+hpQsRAPNsuQmKqbgUhRvhu5dxwpzQJug5+X8
zVLOrz7aHkJ04dQHTPjoHMxaRRQk2TrSjUe/ALhR9tWNBrf3NEfZkU7V/GRa5T7Qmp+NO23nmMj5
uoCoS7B2yulZUjPTq6F1MW6qyO5WsVX5LA4SsdHdifXAVIVALckAJRAFfhew5kFvtk3EQhVsP+wk
jEB1PHlbN85NTr/zrSaMD5p/4rvsbp2ogw+rWfOu/ZW6ZOE4sVNtaqdIAPyN3bZrx9uZxSFDY3sG
+4odtyHKUa7KUW93MJZVgDdELWSG3ybH4HJWmPWu12ALcIFrxkjcuXRhB3OCGGgLsYu7X/WQf9jz
/N7r9TeB5vZB61kGmJp/8FMudeEQV7dFpkPBDlHB6dBFzvYn9Z6/CpADl0pH1keYMWTa/2hGJ8Eu
16GtJ1Rr6zhcR/XaPEcpyQnYPsaGI6wW6bpvAW70s8GVNGdx5aAjk73ZE24F8u3O08sCxZBLumkV
fQJ4wCNhnEUtQR5Uw24KvW0lb+UYvca+aW1MN1E2KKwubgcfNrZenA49QGyeDU/kCHblyOpKI2nI
qve9ne8tg4STwnDezVx+YLowkYRKuWXFWqwxQ7SoA8+GM14zfL5ru5xvZrBoq1mA3oHJgBaortZ6
QmqSzjfAlNaucWHlJeIAhRyCLAwPCk+EFfaGL/Ytnqlpp4fUmzaKwINZ7gzTPMsOMGs4RaoplGp3
JdXMkXw6dAIenqVw3iXgh8J2eItLfaZDniEDRcwQs0wyGHgL5z5OER25lbjMNeB9t/gWsBSkmquf
HHFDgoRHJwePM0qkDsxsbf6o++pg4fnZapWHgs+LXi0yKh3dQ+WIXGbrV7fJjKxP9uXZonWdj2op
T3I6dtLsEtfhnR4h5hbzQ+9YD1Pev5K14q0JkhzPRLrvtD5016YD2844piJs1jOKEy1G/OeE6EgN
oIsOwgL+5hYTfxTxoXkeiXhT1l5w2FW1x9f1NsqGdoVf/bSLFHSZq4LL6EZDyeAqlsaPg09wit/3
EB72hXt1rOp2TBqbKxSCiQ42DVntmNeOet6ezNy781x51zh4RBABrCicvo/BcNVt97mGjbxCisOa
9SQ9kvPmYbobkZLjKffuCQzZCqN/Kj3m/lUcoQcLCTjxNP/BDRhEB1Fk4ZPptqMruAjXE2P70jxU
tJMTvRd4epNVYtW0uyKCH1K5awsbMRVkHMfJT8gi4cwBQhyni9MC6ReafinU8Gvuu3M9P5hzZG49
WBiAwKu3ysKh2dnGc0K3DuuP9eTOZ0+t1OMguup69jSRN+aN+g/yzaBEftMih4FKfSMoaaOkxIyV
k2CWTBfb934VQ/5SVlYG5efgn6euBOGfu9HGCv3sBoKVrTNbGfObTOJ+iwtQLssjy32/HzZo8e9D
OOBpWT1JLjIHWuivy7OYmNB260Zicbn832gUMXuTBENSDUgIDANDg8ieFzdz4SPxHiFPoz26MSux
bU2NuAqJ+CglRGDezLRb4rriaES4s3GlDyJC0jO205rQEv3TPfSlnC5WKN0twRIPtR0c86pxr1Zr
utfBoNIrZ2ME1VivYmRXazz9gE/1arwadBddl/+h+iS2joiPsV/OWdXl19frKf4gJrP13G+qTgh+
T5+IJIpbDMJsRno8dt//GCJk4SYZN/zhp2qTeiOpBO5kMe/H5M2/ZYljwmzzq1+ZHybitLWmjW9a
ZdHxhhRrWMElaUfviOzmroljBxqdfS1EupHm3N14OZ0j3ao+Nc25JdpgPM1teDuYlsVFr7VujBDf
TJBl13ddBbSR5nlESH40y77D8VFf0ao0N+Go35M9pB/dvMkvNM8QvmoNr6WtGak/YpXnCXm3qF91
swQw1BjT1pM9/iPRHydinsIc244GfLyzIe+heOtuAJZAI4F5WwTpDZMgecAy+B6XYEFtkolhTqQn
f5wfgo5Olj169slAARXm6Wfk8Bn9FLllz49hLLJOoefdDCK9Gv2kSnDxIgvO+6LRDwakoLJ1v3uC
v0pWjwCUnKm/MWuwECQMcV0Cj+4Vt1lqBMeCWhjnSRGQEy8F135NGRmnTd6UjHGnCIa6N9zgERlu
fHP4GLzG3uEYojaYnzOfBqk4JEPIYqilcrFdBCQ6mnRkVfG7T6bSIQ48+KV1uckzXbG/519eOd4J
/x1iz+IbXzbwvYYTjbzJWC+7TWfM9JrVvZYSpbmSFR0Aj8qu+IWovSRyMI1/3V7utKt6UZfxeLQ8
vtj4loeWzd/vbPCwpRbg0aIrh/WXc3zZI42u/m0k/3c3l/tqpVBb9pbN4jpfXvZ1c9n7eisSzjlX
ZbDdlycvb8D5W8A3JC5Ir08aAaenZe9r8x/v8wq7o2j8N6+TnPhjkjo2gT1Xv5+xPM01E6kjVuEn
LZtc5s3vvd/v9fWjYtP/85k2+ctBbx/xI7e6i0xOvfwvj4c27WfMtdybeg4Wn6/3X96v67q32iNl
kVKJOUWpfmYqBSfqZTfrGX2G5rdsBpJkBsltBD2MwtPKXoiH3rdlaCCuBkzSppArTZZ4xyRsIMWm
uDUK1yO+AWDEFpLfHdHE9zHaebIE+FZDRlhFTl5uarvMr1Pn1iu7zZud9ILsChyo3uFRx/6ibiKw
yK6xRudWi8S4G5SA0mis50QX9n62WEpnImB4iQKl2jhOd4hRaR09z7NILsJhoNeP7kTQtp0cur7O
IKPF2aWKaji1FtcweIikCDQ9kin9NnF92uizmOoLLl5QALoZ7SafadJcXnAnf2MhPgNIJHV52UNm
RZFQ+lxp1QNkcs0X0LTogAKGSzL+x9PC2ZiViqgm3A4xbYF3Ej71ZQaAnzvFNYlLhjMTawKgcwDb
4HaivDa2egsh03LMU58F4aVVG4PeBcoHgexY4piHj7jJsChrV5OVyikspHU2w7uMCxu/I96Q5TyX
l7kcL5xNx4sI8ydpClIu1DPqUBsuqQZ1bkrJRWuAeymHN+5hL6PDMMbPrllX19nzMmo3hsnwUn5C
PDJ3ypOGd0YevMg+57MuzlrfHgLJAm/OHIJV/CTfo/f5ETCS37VJ/FoDAsPqXOoXPUO0tuwtG4ux
xAVgOmDBDN9eIuIdvR/N4k/Qz6kJPEK9qJr8YkdnBkOn54uzzAuHoDTjUAD/YBLj/vRZzl9c/J+n
Imy3mrq1SG1ZX9CntAkw+rovwpmGbRnQxvBQFVS9yZzjhVdfrGXPw1u9SwQG2c4wJwrH9tINHXPO
fLZQAbRgGJLkZfZts9qE6zEVxsVVDy2PO8ifLl57qCMIShEyCHq2GKb0cj6KihXlVLZn0hAwL4Gd
oNTygoup59pl2WOM67EAIzvUz6trnF9cbOwE4wlNbiyCY7d4S1+YfZ/I15y3phwm0Jl9elkkw5bb
fmcE7NsQLJd7Q21C/GCRXqSVXgJf8M9nLk9fNmQGJk73ZPsiVfKv9mT1+OLtiStxrH7vEU4gcsT4
HaJomC/LhrFtCfbSqLi2ViwERXJeJovLRotD7M5/2YX9M6lVOyxVjTw3NYLs1EvKhKnvX5+4PLS8
2/L4ctOF2ghlxUItp17z9cDXT13u+7rpt9LaQGADzvSvH2x5XmU1+QkuMVItjKwEv6Z/+eiE+bAE
sNHBfX2+r5/49fHk8smzns5ZwCwAnB//p4EvnG8nTJWWIes/f/bfPt7fbi5P/tvH+PqfMtr+mXXy
WuPz2Yd2xrDQAgkB2O4x7dwLcfGYh+sWLXMeF9iFXXGwKuu1zGztJqnhJIV0fhB/2AhcvEhc/Sjd
YZmcb4LSP1v6+JPMJ+bjqc/RUGPcKUTGWDczzQvNx7uQAJwDVT1Sy/k2TF4aV99n9Cy2Zp3+NKlz
t55DMDoSIjhZpResLI5OvK/dCoaQrtaW0ZtHbh9+OmK/G287DCMxbjESrxxrSs30fm93xAqC27g6
XfYasa7Z091gOWoxAOameeRDtNjsKQcFNiICQu/CeQqvc1C85frkvfTRj4qg6qoejVs3XuV1j2Gy
7u+LnvNs28YdIQO0uWevr7dpkX4nxipjVTQPF0Ln9NXQWT87u/mZdpkNT0ypVRNAOe1IAqbdf28C
7w6PNdZbRMVR2pwT44V1mjiTjbyd+VtuOZ8HJJEZtFS9oTxLCMJaF/mPAao4Rp8TZ6JcsQRHCcYR
JwqQvlXoMGoNGpZOvv2ON7RdS304kkqZPphlKuigR/maRLGUjOSSTIKhuQXGnq+LElmSRb/HsBuk
OIB6lDLnfZDNGzpmkpMmFhazbe3i6nVGcP8IvmJPHIWz40tyHSC6EHiV3PUST6Vbj7daj1Z1oqHD
oYzEnDgFG7dITIRk69T3uo88CEb9tuu14kAs/XAWyF+H+FZrHdJpSEMsfdu5jMjZ8aZCURF5V920
b0ngwN3op+qp9eNTS/vyWKL4XnUAl9Y0v8Quwim1NqrSubU7lktlDobLxl/Y95V4MCAAFDUmpr50
roM2GNdAD/agiK1TRhzyhkBi7yzj4QPmCaneRWjB5simw9gOHZx38HGuP8/7IDfhpQSoGnsRoqPs
SfcMIm2rANxbPdehG7uasYuUJ5MemXZfTdFN5w3d0SlwivUEPa4F2uJDOSWfduSlt7oNVczjG0Wn
zaLJN+yRLHU7UCADoFhNbLtMmbnEKoEJu009YR4lPlIoke3/D30/CmQ60/8y9KVkY8D2n6NdNh/Z
j+FH/fHXUJffr/nKdNER1lvMB9SIVncQzP1j6kvci+sh5uachZjTMRlB/hnp4v/hUWQx9bVs4aL1
5EV/RrowKrYNxn+8n4kWmJn0f//Xv0xXm7/d/uuYE0ns38eJunAMerw6RYzHx/ubqDRN+ijBpyAP
Pcz0DQ2c02xANGG4xfoXrgqRx+AO7QmSycpWfBytd7YDZPeD0Q8jQkiXfkRDAJwwgKsnGtCpxEZ0
TOLmZkpZqomE098OHH+7rZo2PIP63iL/APmU9uaGIWN7bphWZWl06ZqSFIzwzXOQOrWidWDmOaD/
vJBsI60F5y6jHzqD433jOqx3p/wY4/YAACXOKXbHSLfpq0HEjafyIy3zeW8Ts7vz+C/SkKA5VjSv
9khbr+K/ZVirusveFiJpYHcKYkhc+QR9yY/c58nSYbJEAWvXGktTX6BWogGzDeqIy1dAOHghOOCF
eITZd9ZD2iRaJ9p1H0Tz2ZnCPcioPYn1XEkNwRjA4zjOx6PX6fMBroQETZXemWH45gSZ8cghXoL4
uAT4MU75zMJXn566Mhipjel7tVHN5NBTWfOJ64I8o3cyh/r3GU+bV5TEl5nicRjMClFXmj7C5v5O
0EedXa3aqY5D20Tb2jY+SIAYOAVVN0am/BmktRL43mzMHIdq3cRvXbmNQxLTkhRcW5mjISI+ut3C
2c99wKd5nsMIa8FT6J/pQJvDqgTxFUn7CFucsYLB336nmy3wboJs5hFJspjDc+Q4UP/DX0LD6VgE
EP6MyLyve/NepCTK+z5CWBBdFH8UcbvbKDVv8ApjVg/Tz8kG7+Ce5l6nCDFYtnVcOnLbeULMB8i8
ceDf1dNZwCIgsZfGdkmfSUggoKnjVGuRsAjkBzlMTjBEtde2ZNXamXjdmaNOlnsJ+u5qBLjqo7F4
7IlBQDMIKo0CZz0OhNln5E6vJlgpcJbvTS+HRpJfhP5eV/ldJdMTYSM0YFmnbCEkQPGdwjcfRiWW
wptKA7iYHpGl3adT+iYF3Ab8c49dSr/ZK7JnqCJrZehqx3VlgbxkZFNvcheXHokz65iQ1yoAry9p
mHG9d2E/4CN54hNjxBGtuWZmsapyw9jlPcsGUk8qcK0UHhO8i1Crtjkd+brDvb+MCXKOcXSm4wEG
tE0H2T10FUZAn6DDI7061KclmLQRSCg0IbAJEipIpU/HOAmfkK6Nq6JtJcKt/DPxHhCknZvBk1sG
e4B9NeSPkFE6Sr/r5D12dQOYs4bzrjt7d64eHW1qH5C87nxFIzDq6NmqVEB8/EnOXJDnxZGF9CHw
Zm/lobZHNOkfkgnKMrHU2WjQSkq9py66upmDbTaF1DwCzG6zijmxr4IV8uTiBCltNivVGeWSIehK
SeoCDe2GXM1VWvfxsXqvWbXfiRssIu3JtzS6tCQBVurcppFBBesBikpgvEzYlJEV9w957GobE8c2
A4h81UFmXrWnprAA96rwJ4e8elsbmu3gyHs5ZSCCZpVoSD77SrY4xCOrqLdFXNn7HPj7CpKXmPvs
waMIO+SEReq0MHZByijTJRSKVBP91u9nfwceYZAdpX4cPZaRnLdZVDySCEh8Y5t/gmA19u0cFrsp
Mn668UnLZ+M0PAZNgkGW9i7oWNCDkMPuXAlq0p8Gaq5700rObQEoBEyus65yFvyB/jMBMwQnTTzP
ZvEYh+QR9aZNlCK5NTAUCveckM50LGhS915OHlcFhy8bSwJIzJkQOz6AJXE2x51JoP2QpExc5199
CncN4781jc+JITzODQnCE+HtAfW2h6mL7wEtjHvfoGleBh7XDQjhZ5MAk2PV0aXOn2t14jeNsTvr
Bj3LMkPlSKexPcxljMY0gxIFwH3NtwWWfJatDYZAx8yDVZ4OYk9RBcTK4zw6+fG88UuUEEXAZCy3
mk/TZTSC7lQ7w4XUzvhbBIoG804rhDgz8CKfTFORsJnMzxEqvDVGCwMokpscimG+IfCzoN4vr9Y4
6WfPAInMr2IzhPRyI+nT3yysF7+bkz1iKwYDPSkDCHquJc0jeLKI2KOaFkrc2qAG1Keo1WbZk/Nn
5CbuabmRU8Ye+KL9/pRFlI7ntFPGNLL/5ooGDdRK3KHLrowdEi+ehV/OJ7DYTyVBcRsWBYfJcMxd
bZv3o5UXpwzTaZRaJwd3IsQ+9goAXWgTaNi0idAp5fvPXMhwV07oZ83ktc+4NyCGMmPktMbPj0ph
su/CwiZKyZ+vGdJmgBZFcUQVse46d9wP2nxFtG2tlrLq/1WH/0sBalm6Kgz/cwX69FEUH03z8S8l
6D9e9afy0PjDwbWhMy63LSEQGf+zBvX1PyxDWC6xNYZreWy/ilDnD4T+uuPZpm5jeRB/yRW0/0B8
xFIbWaLwLFSN/5ciFIHh3zXQnumjafOpQi1HJ+ngb6I/d6rxOgyiOEaGy3WT0fCJgPLqxJAO56T+
3EkBF8gyK+JXdbXglaRRNOrO5ZFlo+UTy83WIJdmuT0q5ujXw8sDy31FRxj7iMx95VK8LoSUBuTp
SQ9DpqzL7d+71H5HM/PbfeEEziED21oMBmNHg2Np2Vs2XYwnmtSeZNpp0rpNFBPFAJyL/kjtou31
5+2yK9VPSQGTzmvDqsxViVKASzFMmAglnGSwTWRwmG5tL30WAPdWCOrgtjlUgPN5sNLtSCDbydAh
7dP8pYc6mpg6Xac4x4o4kzdy2sRc5hNFo0mj8Icxoj2YSGmsIS3RMXd/areWrX/PYTrdTGaCaWLU
dqk9B4dIs5HV0ZjYVYBwWoA4gyLjwAVhnqVoORPYnJghYKY4OlEPDhgL4l43w/gggO3EirrTgt/x
hy7Y6EX0WtXWeRrDBJiSZdCuma9umMVnzerux6zZxzZkFns/yhk/4vCNcKholzME7li9o/eodmZu
v+hO9oRplcki18Q4ZvyYF8S6G+CEJsUVYh0QrW1yNzCpPXqhgZ9vNum9GN4r/iOED6A2hCIVTSCL
JnjRKyP3tIM+lQlehoZkEIYVu6HO6XFJ5ELkNyIUYPD7MGBTy6BkFVBBVnbGYCDQSWSyemPnz4SA
A/JeJ+TprAZPI0fJHS5mKB5zPLAHncQXUxnaA7gnkHi4FoNayZAzUkxQayaRd7WbasQsbXxyqWHl
wvzkJLPqDjKbvDfTE15fdztlmpr/grHXXRuX+EAsNr7dTWHACa20+cEFJbWLmmKrTR72AcBToSJQ
URxRrVjjdzOuQvzgsbEbDTJUisB5RwdfQwa6piCtCsW2qhTlirXFG3DJeGd4yLTUETQ/NnT3N+RY
3ukFSTexCBENxYMFm9b+GbZozHvLJe3C5WsTJNWxiAsCJ/J6D/MiW7emczLsdF/nmb/G+PHg68zQ
RwbPBN+Sl0kfBTultRujljIt9dJD2JOpRBPopPfxTtTDcQapUtVwF2MN6Xtw75vpUZCXU3jIOB2A
Ymbcv6MjS1AKlfdtS9EH8IdVGHMZTmv058jlwzO+MVJ9awQV5gLNjNdu3BA0iTVhot9XjnAoNUEe
sNZwILaHgvxeoOOZsR2Rt6YVghktTJ9q3Sq2sUYM2HyQtv0rhmZCGnhOoDkNa6OluGsw0q7GuJ9W
nlW+L5j3sBuYPccO4F6y1DaFnFCQkIttTf6Kb/EmjuvXHpwXyOs94tDyhMR6FSgKnIFVplNcOEMR
4ko4QJ5ixpFZEvHNSrcNMfXx7JPmRelaNvXeAau44wt0XwKAA6Py2gw+wTs2JMRJfTBZlPa6o/ra
EATTYMZ8AqL7lrpBtQPxxTV+kPmbg3CSOK1oWPkBNkwQ0cRHuh+dIuWRKkGWi6Ln2Yqjh+rjhZA+
PE9WT4jNMHOGYpkPAv4Ma3fYEqAB0vlK24M/D5xK/NVg7wpaeBD8IsXy00y4bb7i++FM+SWnY5jX
r2nYQUGoLFAmRbSnp+xsIoZwMipQQfJDmBDu537Q9pFLhyvQr7Ac87VFJ/mu0+1fmeCcSn+si8e7
kdXczZRh4u/rOjw29EdHP3xuyPrkFxSPhxlCHCMNtFiTs5uzCTewqaBMSFf2fQIOkQWQUHzEAVCi
qYiJOejEkIBDRVIcQSoGoBU9UGubIHoAsaTtzYgzZ69TXQvit9tsGzbK5R9ZZAjh+KR1+cxKlOMg
Rv80hmG2HhXhMYRXiC41h/vphjuXyf12HuTRQeuxnvDPg8THVhopytrgwsogNakfvA975PTSOyz3
Jp/jvDp2hFu+MVA7VnhPC6/OX4X9qeWyxW0ikD5n8TEANgz16NMrCxAIAX6Z2ujI/cmeRvJOEPfU
9Z5JagbXJXLuBB3gpCCTETHMcQabqXe/KhnOh0DhNBURZkxZaSglAxGbvkmik9vvTE5TlQ1IKJuO
rgsoIVrXWgAazoDciUgBUZqieRaK65krwuecvM8VpqJUsT+DZJ2DAsWw+2YpNqht0KKQnYWUAMI7
xpbiHRzQj3HaVZBU1p023ubkOW0s3UcGIJuz5d/iW0W9WKTZ0TWD73VJqxvAE1eZCDlhHu2FQNpr
twVcU/JnDlpGhHGdRQcGKjpB4DMJFRWSX4a9q0A3g23ulqA0cBRvorZGlHEG1YkqcEQRXEfJ/TRi
xW+e6xwYhEYNsqlm4uwHgFgjUZqnQMiclAn/YCWMd0uiamarvoV6qK9Ion+SOdei2RyCPfLAhrxz
ThpD+ikUFTZXfNhJkWITHWZs89IDkPUByVYdRFkgqntHIWYVa7aS3Saz0WkCt/osFI/WZzIJ7AxG
LRmN92Ez3U7p/FQ7TbtLHURMvQYU3FBgSMOyH8C8bhNtppFGA4vz9A2aSXjlAHJrRcqdQOaS+oDI
fdxrDXG6CcPstmdtasFHUQEI8R5PwQMTz4MvJO2x0gSdhxccFskG+jVzDP3GLcQjR86rrqBAsgKN
W6fRyaee+b1BbHVKG9htrokx0ttodio3IhooH3p6TTIqm00C5C2XQ3mko6GfFg62FZlvOZf0je6h
X+1IkBEpJ/U5ze6jquKbF/lvfZTnZDMS6RUKax+EOljuwpaMPnPxRLojLSBA1LrXA91VMGOGVyhK
9Nzchl7xY6FDEzbcnfpUQ/PV5vmDTu90NzUJkcAOKNRKwKhgkO+WkgX8r2BqJNI3lFaxTxLGODBl
pZ44DJr2rhCONPHlbdj2YhdKTv2OZgOmHPxonSJK3Rg+SsVaeuXaJh1ynU3rziR7JhHNfRGj48g1
AAArAg4Jw9LV+TsZMMvUChxqFrRvZYOZVHVrf+PY875vV0GM3XiwqKpT68FhWLNhTUsTVKlo9CgI
oR4xwdQL/ZS35YD0gSNv74jhNtabDVwe45CqehbA4JOVGA5iovg6KKySa5n9HlEqS88IIAGS9UWr
M9lmTQAArr4oyRhq4Itd9C8oMeTOzLyHomnnoxU/TtFzWCfxBqxhuV4+jsOAiu8JelQ/j3fkSmHF
l/QUxiA9MWVcF45pkkcQkTCiGdSESv6utdVT4isowkQlvetG7Tr7qTjmnTlw3mPmo2r3sEI/rU95
ujUSFMNIbbaEe0dHqcI34OpsHAnkNgt8Abqslxsdxyu9DLQHk+LuA9CTpCy/ESzwLZkplhs7Dzcc
JPipcP4RTjFEmJRNp9mR2tJH0BoHDL+gh7p8lbp2e0iMbjv3zA/b2nn1QvDeuGMH9NgAuhdrfKnr
Dg3C/C2Pa7yvGfIGzI6kOq+1FgCcCIs32T/mifcxxJwvIr28KRRutDSzE7ynb2MIu1emT7HUzDVu
iR79Ozo8QGY//FiDU6K6+r7HX16fArlRLBm75HAywux5Bo3CB2fymPuv1IERdM3kQnpyvEtLfQeU
7qNPSdbDDxCEKcmleoRmPTvT7LdOlf5UeaZ1DFtrOtlqEWHTzo8cXBFwp2HXlLQ1eRuw1z4wM75G
GCPCbYGpfaVXlQuuML3XpJB7AbeDsHt5+C1AysoGCmBfrauimY65/1BPDk0StRnCn5nrTccZENLO
lMUzgxgrB8dm+CrxjPAcCyVCGKkMEtEQO4KHYYgsssqq71QUuIlyTjauvWlbm2SASp+VBwUv/lh8
k5xsdwAmogoLURzLx36Isj2YlP6s4VeaZs84Tt0ByLd2auL2B9XDM1qumMOqOeMEhYAEYh3Uvz5E
INCIEF+lfiU3zHBtPBViT/D3eGhEN24LF3FxpcA2GoEkR7d8iTUHmBnn8t8HtT3k96ZkvO6PPqlE
6lto1hrRJjZRIFjxwIuHsF3d/s1NJF93Rpd4pPBYhF12ycaWU4dDqi0+EQRG+cjR7SWFxoowPIA5
o+CbYpJj/XCTd0SfsbK6xsEQnyZG0RkcDcw5a1JFnsopdJDW0P3t8hmb9KxKPjD1gUPYhhqbhMAT
1mhdOOEp04iQuFpBqWErLzICcFZdhdOnI/gWIiUzhsZ/lrFBvWBYze+v+RQBtOPEg3jU+e7G5luU
0uBlsnshaOfsWBaMtXo+ZyF9/kEYSFLnepMocGOtU1K7ApVLNQBVyvpjZL/lhU84cpn3G+l95h28
xmWDUYQKLBDW/ZDjT4rU2hV8yj82WdU9EweE7gug2O/7paOk+1FfbZdN4KAeKyABXXTdXIr07WwZ
91xISTmRIZKWtDO2Wit/CGuG1oEsFXra2PPFFO0GPEV/YmjVneDD0l1OnfIw0JJwEL4w1pXoNDXZ
79qXmJPRKUABfyIUSfzeSweHsC/J2ZrrULFKRVNvQzwYq0JjhmSNkbZpwwFuOVz9dqhZVtryzi9I
wdNV03+GwYcI2D/16rGvzXJflmTg+DT6rb56iizz4OQkyQMif3cHayE9WfE9jpeJnxhMP22aK+tJ
oTKTMuUCWjr+jcQ1v19yKUrfDTatNMkVZpxysmvPo49fvg4Gkh9AafD3StIvjFj/qOBNWt/p/JKo
jWqkWOHN4svsef/D3pksuY1k2/ZX3g8gDX0zfARJsIm+USg0gUmhFPq+x9ff5R6Zyai4WWlV8zsQ
DABJkAoSgPs5e699z1SsOVGCArsqFqG4S2oxo90Ut95JLtR0XA/lQHxORwgG5nXhRIcHIRfKet8Y
in2Ut7XLbh2vpsU5tKC0OKlisQ71U9mbHk10UkuwBX0POwIltFCfzqvDjwqVVrNbuRQf6JQcSTqf
zqU9FhWpHWRG1Kg4marT4SghUJIiFerenmuAyt0FpKyBpulOLgpF/YFl89ECB+aD23xGkA0S2AYu
23po4tLkXLXUdQkUrQNiyU8zg9IAwwfJmc16DZzA8U0Nia0h2GFqigI5T7/gRIpeZ0wnZJyjpBCj
L0Q0jpZ8N0cAWl1udWcSWe7jsnUe65qhAU0u+G+c6mVo3YVewnU1zn/2rRKE3uieErTnfoOIb2vP
KErAiVUEW4wjXRjjbDlRuMlMJgazXkXnViddvDi6mTe8lgIpRMOlqlPjpatTfWPqIcBoomHO6Az5
Y0WZP6Xd5A+uOh8t0/q9H/In2krewaLvtZ8NJ4gnpmdhXM0Pa5Ic8dN+p0ekvZUNUR/29LLohfHQ
5na0tdKSKNNIj0+TK8SfJPdhQfmpeu66TaB+4quhl0FhZzxDgDrSNHOuR7Wv9h4JxBvgn95VUv/Q
ptw4Y3/IC/OBGYiOX7KY9m2CJi3milgta31MdWa+Ua1huI8ACEQR4wnSYKitT84QMLsl1qokAjBs
26spnMOryEwfrAkjAXEAArXWqz30/9l4sj37u/uSR5p3w10x2ra9pT3FlgJIAWrrXJdMnJGUIL0k
wHRVPCsAc+BdxZXIaejIsW4LY+tFkELHeIbRahFDUmdL4Bi/sKES4kb4cbAyHGEC4io7wlWfqhW1
baSKBBDHnK+brlt2Rm+PqNinHwBsulur7F7iyjUBmv4pOB48YXB0uZnKm7DCiPK0JFlxiFR6Vgbm
pJAwId8Tl/9MZHS5LfFLlZI+yV2MhZbTXQPXnboWi2UZxlMKN32Tk+C4HUSNaRT1214s0ApCBkXa
BHSKrtEKwkHjB5hrarWH5vWciSt3O4KBjQxBOAU47YnFord3zOqn9126LLrWuv3cz/QwdBGKJheq
WIOjssdnldNZ5Y7TxJgFquUoHze405PvkiImIzKj5c454+jROwbXtgBry1wcudDnTsCXqRqouHUH
O27RvFNBOMlBT9jxn5ZruZbm+6zUvsiZTsW0htw9DY0BvaOZHwqSjJ9a48YBhM9jMdLvVOzaQ0fb
AbgiCinyKKuEJH6jiyxT7Pd8eeOcowrrveHAf4+iyED6KA5wG9tdZCt3s5YZyA+IjV+pF2zM2f59
xPp9Xkz3TL6KRvlvRQ+PYimvHuIoPcWEKp04Oil7YfZkr/hvV4fqcaIXQJ1CgNp11dwi+uVq1JgE
FTTWXaRHIWGJdkdQzxRe82utQUdXXCIrfRvvFMwWrbvGty5iD4yNQWWg1XfzynfBkFM+Igu3Fpea
6G4wnLt0pI00ZMS+NGRe0vl6yKL0F0WtLOD7zuZ5X8cqHd81iaH0js8E6h6Ys0XIKTCy09ZQNi1f
waZVFkF2KfH64LzYt7DjE+P3YYF/qCYZKT8RshE9vB2iOci8jEpPF/b71kt9neIil8dxP9NC88nW
CTd8S5lmkAWqgrFW0nFnWOG8QTU2kT9J4J/hLuW2TvhjO2tTbB2gwoIPPuwNwkAn9ypD6rMdVudH
mXnH3suvioZ41JVztfXWF2tyTnRJG33ObmEVUaPD6r+tO3q7arWtKfLCeaJRaOHeOfaDuIat6xnr
chZA8nicNSTRDF7TXZpQve6QReSNUV/pWUFpUwEdU8ExQ4fGD9RNrgz+OLZmcim39WlPOwPYrtfA
a4PEqqS/z3jr4slrrqClgTJti2/J5FkHvQhJkcjRcPTrjdYp5wXkHh1t5ZFC/+OuCem/1NrXsaPs
K4ax5fQdK3ZBFKLaPRRr8jViVPQARWmiRUNuNTJ7Cs4MBwlLeGQikBrX/QIAN6K93a3oJMyQO95q
WX5ZF0+2Hl07jIlHGt7Xs/iimwUyrJOSehTZyHr1N4cg2b3Tfym93N7khfNM6wdULfET8WCagdPn
15NDKQQpBjYgt75piEKisaAA2E01eBGhc+xiTT+UoXaNR59qGeFFPpxmt51fYM05R0VbnoQGXbMX
b4vtidrj2F41o7VFMzMdMgN5Ms20ej9osR8raXjILftB12kIJGADd2oEb4awZptSXNeptE2KGmlP
N23KIg/vM0xOiwLlUm+F5t7Zq+E0bhc67ttFaSgETNZOQVDtq7jRzYhWT+EZ3lY3fle8/ifJDzd6
ibIjUirMBfprFN/FZP4ehYaaqmG0URkeAFuaKGBZSGGx/Pi895VWGESnd9MOszOCrnZt+GOpXFTC
k6u036zW/DW/lXQJN3lUXivAe66KKH4p0zdmqjHFO6BNfcavuycB3AZ0UNZ3S2IYm9WjakXGyVx0
9ROR177irI+NRWw4Pnh8l2Z5HhIoez1n2mSHREd+TbUJDM5i7PsO0UKa4SobIJnXCLnUulr240RJ
wIw1gkoQyG2BlqeooLCipttW/1rBWSTJ1ng2e/1HYpT1rplUwEJr9aUsKJUjGM82WPvO7UC2RA8l
aZNRTSwX4n4ph7cLGVycc5Dpn8LEw0ntjFdFlT1l5kDUWroKoAODn8Jz93G6xFwoyu8RVmDkooQq
xO2K+ikZfa15cCiMTAKa2BuEVZR5RUjDc2bSHkrA25YoHFxHeVDVsH+MTf2FqPrXMqtxUGuxh4YF
vHZs3+gh5rjUTH3SdYyNW5Pt5KZonzSEC2RNI2qJwEt0boFbLWfsAZL71OX0FHZ6pohQmmjvQS7Y
2QbsPKWCDzZpHviqESJnDgKyU7rACkPYC4BiYQ3UO2fWUFMDP9s4Y8D4442TfRu3Kl8j6UqUFXQm
1+QFOfqtUZxHvIqbJn1umJ9t7LaugkqlWdFF2heHeNaAOfNxdWtCRwjrSmZRwMsIGa7aq8xb+2DK
94xpbjvdhfnV2rhgYlgX7fXK7I4/RPbY1MYvvV0PdNb4/M70Ojm9gzvUG44FKJD4CeIoV8OzbZV0
gBqbP4PHIca4bq5DZdp0Sv5NzTIGK0n/QhPB8htDx4frqceUXO7GQmFtrqPrGyYjkLy/neOYHK1x
LcBzEAu/7moLh15t6sqWs75tkcj0CDl2c2nQGWzIxMy9tz6EohyvtX0dpetxFCdUR40oVABIAE11
INbsB6vmFOE+0dmUekvul9idI23TzcxBkdsxB0JGiLxyi/Fv2DEt51cIBiF3vlHdfGuQqpBgBQlz
OjqYvZ8SyFCaip7dEIPEyHhLlv5MZKh65FqDyq4gKIQekecQgfbTCTQyjyFZOw5MMFEyQlNXgOGP
VfU219PvdNiaPaI+EqgcrmWmkj62VWaDM8kexoWfmDrTsCs5pbf9uuD9qKG1ImIf0FLNT6ZTERDa
oqhs5nk7x3Qg41rFHdi3nF0xF1XHrfbWsgFaQrAkDGTcAHtgZlitFjxmKJO2zVyA0NW+Njmc/1zH
6d6M2nVCg3PKy+/mG3RSAyPr+KoMbYLLvTKPWJKxS2ErQJJgb+Kyg19DjPBmcLtfXGMcv1Ed1y/n
8dxHdBdmrhmBNlJ5jdcBf6T3o6JE5ay0gtOppdrj3tDLheMiSofVaFa5G/SjGQehGONeFo6wsKXC
9/dp32VTWTWAI0zHIr8pOw0qgohf7I0Iz61YTWRoC1WExqeFg3lF5q9wZyNnWkSvfHg+sC7630X+
XMuXy+d8WH0/nDhmJYoJts7pIdNbXGO4xR650sUTbygW8rWXzfcPcXm/D4f+9PT391smwhsIT+FS
HabEf4kPOolqTiQOPlkpygb51poN4gYnFkk6kf6srkYSOJHITon6N4piy2Ho6yxoKrc6lIyud3Vq
v9lk24/jS9KQtgS/HWR6XN04TnvKm/I1RSj/Lc65TMcOXhN9sA4KHjLKQ8xKQKEyGvq8Wgr7YCPs
hD2+wlD4JRk//bFIXeE/lNuoDnAlytVYehnlaicMjIVFvRdDY1WcPz8uj+dIX6V8CElY9+H4tvRP
ykfeF8JeidWUkTP34Mv+y8d6P9Zl+++e83f7TGEJdbpApiBYIs94ErZRRxhI5WYsfqedcKDKTbkm
91025T55ALl2efKn137alM8rhCU2FebYVjRHaLRRVxLuW2msldt/u9OQHtzL45V4UXJ5kdyWD9sN
sx/MvZOw+bbS8TuIVch4yPjkqnxILqxkS4lMOV5e/ukt5KahTv+nQvt//5ENQrds/R/hd3eo0Lol
H7+XyfePXog/XvinGcL8zcb8Ax7B1IC7WR4c8z8ReOpvlgZxjYcpheOjxPLwhxvC1H9jl+0yazBI
FzUs1GN/uiG83xzN0m3AeUTO2uZ/J0QDdffZDuE6pomoQVNRuWoa2rd/pavlCETXAt3zYc7rxynF
8RgW6aO5LKhxY58IR28fKZpAuaBaUm2iFIDm7UWOelfmtD4bJ39A2QUqHHJ/P5kBwx+w9glJsYUN
1t6ZKdXaGPmuKqe7h8JB5rjS19xMgUbjbPXjK8oBhBFS8oLYwT8jitA1E1AnVMme9lJKlbLUKwvl
si00zC5iZl2oms0b7qvhXfUjFYrnVmifLUTQK43FQxJH9s7MmekhMUm3XZMhX84GN1gAivpUO1+I
dNA22IqG0+AhO2gnG/9j1z+n8QP93jpYPIaKfToeIt15pSlGVmbf0Z+OfhEIAvMOX1q8NHQra+/K
rDT08PqsbJQ8F4XuxXdIjAqKEU8hSAxaZ3MCwwsREhPBUidiFGJGOGgAoOOMIaIyZ7Tv2x/Gkvwi
swOKgaE8285IFRY0CGpscrnGHO7DGJvbxNavwTgAk4GfeYSzdJ0Z19PMTTIjrrOMx4QYSw92EXGb
28F03OOckU3neENzXHWVSFwvS26WGNpXSuW7ssdrMpd7+DU/urjLrhhIXxuKASjFyQsfUsqwa8lH
QjUwgX2xG307zk62NyTROhx9B/QSJQvsfh40cX9UTXdjlhbB92nyYuqWh+FggTMWYWRM6rhDeQsU
dHU66jD1eWwnEJ+1e4iRrrsEgapK/xZqsFNnCwLLat8OnlPcWpiB+aPidlBonfp911+vea4c8yq6
tcBmHBwiHwE1GJu5Ml9RLfa3YVRfzbVX450utsg7NVpsRr6dgAkblbI8keHCqB7yY5pNaJdXJo9T
1mLIB7UYDuEz0gtyrivH2XVmXKBQMzZ7cgNVwiuRDen2OoJsaUjqtM3xULj6fBhynCKugyi7iX+2
APnaJKw3Bak2geYUe6tUfm8yE93DvOobgGSMJSLjoWfaNSnOMQUegt99uCq7qNuE01xjP8k1+jtm
43s9v5Mw5w/nKD0jVJOq0hitu2nWh+NajzSGRudbH8fZgYIenv3aJlG6weG+9urXmfa4P+pobMy5
uVad5icDcl4yd4+eTT0y6sJvBWZ13ASPxPjxiyuTa9MFVj2RClNmGQHvuoonaTS+em1OJYM2uR7h
TBy69tiGAOLB7XdBtaD9/p6sQjEnpqGL/gh1mDpqOd17irtXteYw0M/edksRBXkSPkWT8rubIBTM
5gnfj7VARdIDp8keKdM0u6JXOzhz5a8Cm87aOSScrSEFKwJfNmRmuFoEkM5F+Omi+vTLjuvWUnZn
PixOlHn9kaQTOdUJ8gcuSLtcd340DvM5kIK3sEafWq29ghBmbIEm0w73iv7cZ88ENlPYVgOzXsGx
2IR7Zt+0efyZTbgf13nAOoVzKk5UEuzrnpyyaiBQi+Qv8kvW9GvYgNaLLNcHB1+uVE1KHCUj/JbC
Ns+hK2YpUBE3c5ZNW9r3PwybZBPcXntG9U0wOSM/v7DP95buPZWI3Taak1j7MtOonJgk+M20FjMk
60mjUVzGx+BDoN5jZb1vjWi8AaNXHHSLixEBG8G0JrTHYsSUARmsXvmc653H8K8JKMFmA4nuaBUV
MAy+5QVkm+gHkge2CeYs4l+ar5Y7EcCZG01QIRZsVOOlysm267E1QHhfkBEZRNhZmtUehjn7MiZj
uJ26hNTjMp0oa5HEiPJo7q3uy2pyoZv6p14UaNLJFaE4XC7WIj6P6BB82yhuUXzeO6NO0MNEelNU
w/dPl+c6R9CLpcl9+LrmFPvRmq4EbB+XsQc55Vj+jKfHQUPh42TLfFc9GWkOHImOt2mcpilLb2Bs
UxQbouo6A5C27a03qpIorCjYgHLJyFdDLizKgWURBgousc3YqiAbenTQhNaUVKlOChKo1bF+moX2
oFoOeKUwVXatQ5aCDfCAbvgPMOn48JPypd/1CZ7l1CnxdlGFM7R222PcPYYHZ6ArNibNrjfiQEFX
sa1rMuLpSCBFJOs7ZgZpMTvAWwNfyfiFWuNLZnHBWFpPo44FiVbr0z3QfKS4Fq448HbX4ZphbiaT
dO11Es9a49HQk2uLgDoUIs1wUGBEbhiIBCj2zE1SRpRhSTRbh4UpLAY88mmrpq/py9OOqBZjl/Y3
/RjeNxBHzUJHT+rxI0IbhQnqtYnhpM+UZfZRLEBh+ohsfQKto2Nfgt+7mXL3Ua2o5pE+tO6tXkEG
SFodoAt9b4Bm35q5SZDg1mXdT0r+xpFdBSQaVb4dRvdkSR1LPUZMWKOeXo9Vyk9uKQcgfGHybVQt
6zoiwTcdaBMl1lD6bU4BlMk2rQTjpvCwrHQZRSuQtxTrHL5mkQPlTdObOzapT0qjnobfo8V5xheI
9rOhq2wV80llyJ81y1umuNGWmWnC1zMFKPnpMmdvk+ccB7uw/cZ6Acf3hmBQ2w7tlw458pT1d5o5
vUTjuiDa6m4VlCQDMDQNV0xvp4StoqMqU8q/wzXQUYS4tnHdRJl9JBy6ILC935VcC8g8Qv/e9cuu
D4lsYbQR5HV4TMYjKDvitpTJRgnX/UAjW0BuUDJCCEiBvNLqhuGIGe0HPY2u6EfdVuNIp5QSGgWq
66jnx9Ub8KXCOArSuSSDLsX8X1Uv7YA2oeXq5juVEyRa9+x5LayBJfupzw3Zj4pxW5fj85q21SYl
sxOpXb+dZkdHf70E/Lh3bhwpyElqvnfkPinhI6BIH8okfi6b5icW2j3MrHnrkfdFHBHVYVfwMAg+
pK8XqjRcITpQ8eHXZ2btPiHIhbFVbQBCKyw67YONzClMx5Pqls8Eck3GgTt7tJMSJ7mYekrqQ15U
uyzrueFOCvWSsMmPYTTNp7YuPy7kPhui2/sD/AAYctojBgbRfs//WsgefItj5KhEKN+oYqSy6OBY
+CbkNidnfoQhgUKPmbIk/6yjTf6JkF0RXb8c0/qxyKixjgnQ5FIwSrsIlKlcZJ39x5p8wKoneyv/
IwpF7WwTCt+F7PvF0ClOS18eyX3tyHpmP0YsREl/LeQzwLW+WSlDbLlf7roc4/2Yl8NpNcmD53rJ
6PY2P1YgmqdqfIwS1TvaVDODWslIXysthDVhYp7kE4C6qEHihkfHMqGaysakC5MNbI1oT8ptuIGD
P3PPAoiBfK4VHpC2EDkpclXuvCw+7ZNH+LQvTDpKbkjNPu2/bLoh5tE0JWSxqriQg4Im6FnMvKW4
TsKvantyMHSJnaZjfcmB3ewm8Y1evtZUZA3nsoIlv+Z8bil7y8ftefpSZHmI4FfsU52oOgh81uXF
cu3TAdF6Ml9x4mSHYaw+XRayP/veiRUPJJ1VbEnwWqh68xHkoYjj4TcmD/i+GoX2CzVmm1gHSlOD
4LzKNZhx/GlzIZXrjeHnKPCyXh7TFQXZDRq1dEi1s6ziBDEM+HRHQJaTIqN//9qiqOHV7+vybw+p
JsWn0wtLy8wn6MXXVwudpVyzRbyyXEz9dVYXoiprZqKMiszyfVXKO3M3CoiQyfhv9S8XPYtDzxNZ
vTijShiyWzdhUqPVnuVTuW75C3ESLWT1neSmXFPFpjkKcJfc9kbSHXS134UEA8FiqV4Vzx3OwK4l
KfqwZF17x26/U+r2ydJOkKrCnd4v37omDLJlnR+07orybPbgJlZgteHXNmzzk6PQ0WkYSu+zvmn3
tQOZOxGB1CZCmcqw9plb3JcGUhwUiWkQY4wmQswgXEPrmMzZybKrVjHy0CkXmlg0N/HAAK1x8/TQ
rfabrhFdDPICIQtle1DRxslK1RvgXdrWSwBidvRnjxopW/QslSOE1gQaQJed4adgIR/D4kaHtRc0
9srYxWFqXRt2dgqRws1wbW9Va95CZNDPwzy+jnpJpnsNkzSOIFIiRyV4J1qykz2VvzjDn0xu9EdS
sLyNAmoTB7aa71GKkW6PNLPsuzuQwlzAbIS+i7KY154b4lyn5h9HY3JDPgbRLC316onSVnHIdKzS
a8pUsxY/v0IITyfxm1uw9YBEFKuXnZ+eIx/1Ei5wl+dVnf3atm4Nmsu7lo9BlUTmI1dpawz7aiYG
pUJIvLqofjWxkJvvC6Ylvpdn3OcHlA4p05nVz5GCHWM1sOs5Y5AweFvaKgLv4N3NKsVfeaCOxKn3
Q7aZinC4XeejPd9dHgvLstmOAhQs9zViiq8uNu5wXjiIxeUQl82yo0mgL0mx7aDhoYALY1wMUbfL
RLG5zkVKuVy9LHI37YLJno6pKHzCKIScJ04FfuycI8IsxxQUrrrYd3ngsmm3onzcllEdIBB/f4p8
NMqW73qXqlxI/nxp3dUmrT3u+fQH65P8u6TAHAj1Nc+1tPuRPndFOLS7d8Q3Jb8H2034cuX3ikTM
o+Mqvndd3JJUw3rRDGP2W1UBpCUWAEONkx7HEf6UFTisUMsNBf+1lhTP05TW+sFl4CTdiIzLq5Nc
Q4r/x9pln8ia8PVJB6FZmeE2EsVyWRZ/r5i3WXtuHGKIduF6XxUoqpQV5zGI8eO0XOvigqsL/Ytc
GwsypHNF6GyQx5l2Ta7YqB+YuEa7llNjwyQn+cMjucoLYiU+m/ww7UTIUFWqwunEdWu2F2sPIPUG
gAaExlzpju74bRGM82lYgrpW9UBGx+t2QssLsR8c3eoknZgt7eD+LLdn3Oar34Uekoc5wqztWzQe
SQxFYwzOEtnZ7xLyLRdp75nFQfLK1UJpu3MExxqkUX6SDQy5ABQMaN7hzy2bGPJ18oFBdjZyef9I
5XLI2mUbI9fcfHiWuN1c3lG+l3z5v93nQuajeynuUJcnytdd9l02L4e5fLzLvrThZA0jamadQ6Di
5cjyyXT1GXq8f/bLa+LcJbZMo0MiPoJcvD9F0R2qJhb0wUHIxAkfH09kS9pY57JbHUIn3g0n2Q3c
epnicypLkxrFq7g6SBSM3Fmt8/PUI2g309QmzzVCF4NmqkJOuzVbnJ+q/MnIX678nVwW8Odu2jBB
Rbem9Jym+9Sgi0FsA/JYHCKbCVnRdi0LwsFKlGUbkDC0sFPouRvpDpYfQm3Hx0m3y71LKkWUGMXB
Vhz08iWKctetaaQXWoLRFSY9MlSjaBKEwS2mCrL60qME5BMKdaflvUfs3MqkQAhU5TG4i6Nwnlar
D1oNrmoej0ECgaEVKIb/s7f/J3wlZor/6G7//22yVuW/tBTeX/JHR0FTvd9UbOOmReWe/oB56Sho
GoE7mmlTd9Dw1aJH+aujYDiE6rgMq1SXMr/9L6E62m+G7rqqhxteszzN/W+c7Zr9OS8RrSl5LRqO
dl3lAxEg+K8NBfhIXTdn9nTlGvmwS4RsWS7mOaPClegrw0SofmUdjcBYGPS9d5cl+PWvfnSCy6vs
7Wg/9ZCSN8sUj6fQAw4q1/htwyWO30/tT1eS9yubuGa9Xxzk6a802RB4BIWpcwq3uFqe4orCqe/J
e1VJAfGrqq9XetyHe2lcvyy0i7Ed/xVDu9EsKGgTCyHzFLjUl6eYshTJL+9ZC5RqaNoq+laerHKh
N/28vpv8GXf9uYrR/o2gZmBTHc699wvOOMLNe39mWpQLg5YspZgwMmP+0Ht1lxzpLR2WD/3e94dx
tRI+d5rV/VRwn7MWLkwIX7FF/bWZ5zGXk1KJcSlEm6ziGkGglyVytFnFdErYhlyVC8XT+pM7N/gE
wxI0yFqNsV+JQd5lodnivx8RAIV0QvzlLaG71AquRwPRJ6dY3MOdUVzxXIDV3E0jG1mo3C2fcHnW
1OpfrMnAcIN0ak/V6kGO+S/zAuQef8wQErD8f0wJLg+ryRxqOwNl616ZtadQjJWyvqYpLo8jt3U5
l/jw0OXlH45ZGqKVjpkL+cxCkUe+/vLujL3/PKjcKY/x/k5y9fJM+cKiDqBol6dMyQCZ5KQ6yzUF
MdfJsGjC+XJV7pSLZs2/wTALd5ddcq0QB5BrzK6WQ4mV8tP+ywusjuEY9mMsY9VpLl3+8l3Usnxf
l7svC0f8Vt4flzv/dvvDoeQqwtt0n1nG0+Ulcu39OJ8P8eF9/9dq6v00CmFyvHzYz0fK7cVmIqRT
S5b/mc+P/8OH//CCD6vyAP/wIS+PyzW5+PDyD6vyocROGajnmK0oEvkAEZgQiN//ZfFv972fF58f
TnKjPHzaqYg5jzx1FicHUXM5uFyru6pVd8q68jWb7QxhmEva5TWXZ386rHzAXu9jbJ1H9y8NuFzT
xJBZqsHl5qd9DMGZ0EjZ+P9alU+VD11eKQ8kDyn3yU1LGbkCyu1CHk6uWiApuI7847tfjivfxjLj
JwUR8V7u1zNmMl/l6pjGI9XibtUCdXICQwz2ABXWp2X1UMHLup/cKRdurhPh8f6QfJbc2yeTtQoR
NFTjJp22Zo9a+iwfWtXUXh/lqgr/ubr9cBjdjjCE1MjLiyyC2v5+LMXA3nBmCh3uswQC6ZJr157C
jLq25x9Ja74iXifCAuV+GRe6P7fDjyxHL9ki7dyN+c9lUn0IZjHddKKCl5qG8uQmZ8J0ahBimCoQ
mg3FyXCiN2MdR5qWM2DRDENH2JJ88OFTvv83UM3HWD7JSZWlJXCdJboqrvNy89/u68T978NTxCvk
a99f8TebnhzDfzr0f3AYw7WGwDTdgzyyJ2+28p3eV+VeeRgk5UwK5Bv8209SEB+LzJWp0odP06E3
qPXloZZ3MjoMzHOLuTjJtV78Vy77Pj/n8vDlOZd9tSxeXLb/7rC6LJXIV18O8d+9jTzs5V0uh5H7
vDR7xW2GiUSU2uTkn06XSA5n/iz3yU3u4HdaKpxJf+0f445SgnzK+6p8KJX3VfmaT0eUm4W8Q8qH
358pX7T+VXN4f/yy/X7M2FQQhFtI8TX6ek6l3FjgXhGEfgPcA55shUg4oYbQioVyH+icoBOiJ4MR
Kdx3ZAVupm7pDg9+zmQeYE39Q5h1ti5cNJ/7M3TH2Jk3KPs8WC3FVed51WHstcCrVcy6mfvNMCPk
bGT0dt9sxT1qFDmPkP9QTiJY9E3nYSnBW0SqQuula95o2EOyZYSxS4wb145gOlNmBHbjUjwS6pKk
eVIdxaRg2H1FmfyWFpADFo2Q3mq1bqIJY1qqr/SKXzqvJJUvgfeMacK3sjgwYeINOWyUMQfLaNMS
oo37loVVyJCY4mcHL8cKJ7o+2R70QLfDMjPtS8c81FlzFyrJL+gK4YYZB4Jq275iikBRb/IQ62bZ
9yV3m41Fog40pbnautiLc119KYxsvimS+kpdOjIEBSTUdvACVynCVEyvreE3VePByFTmndkvxDJN
yYOtrcrWjvJs830sAekQSRXzTaogk6skvSIbGmZ28h3Iv7HTple1exyi+q4B5BA1h6pQYRWQju2T
BR2srUFxE7bHJkto6louDUzarNStiQt27k07PzT20J50HWe80VeIid3qWzXNiJN62AxFFUKgiQ0I
gD/z0TPwr8fjc45E2M3i5aHo7asyaV4tbC7bQfgklvuoiFC+1ue0nn+BmKSTIYphFowJvou63yP7
wSQfL+sGDmdy7BcezZb2GhTyaeq5qNIVRwfadRClvA4NLkwmHKZvqVYBsEEGfiW6q57d4OEj7f0Y
O/rrGJMW1BakBME7brCL0gPuA01oDiLL2UFHIGJgC6sf9UDCf8tepyNUhdcSveLtONTr/fCVFus8
jIGTkONrdcrvCnlwTVnvc0z5ULiqgNI21oYYudNq3Bk5CpxyH1n01Gev9vzemqn7jQO2+RjbSgnf
hS4pVnUA13GZd8cGLMomSZMYV0kLF6AZt0qSONswjHaTVTSA/vrXKBt+1WQdgAXokcZmt1gOkcos
nXVraecYN3PmhTe10dtnNwohFOa4peufih2F+8nL9zhFiOqs1MEH/nPyuvpX2Zh3EBk10Fz8HOAH
Uik116QOvOwOc+PoW0QC+nYHZJEuCUCcova2dKmSbVdxi7ZzZjamXWhQZkZOnlV7qImfAK1ic5ww
wQA2vfbrfG/DX9p1CVnOg05koXjFQuNuG6vLdVl1d0jPaoJk8kOirefecfYF50eXFbAwzWzTpen9
wGh/U3e5e7bhCG1DF+qBOhR3nm5iJ160s56moc//JyK0WHubrTbfhZOZ00RY6ru5tI/L7C2HNvdU
NLSGP8/5cF9zVvlDUozc7YGUWlpS4DrhmyAb1/SLxX1ep5F7eKtCwRlwdmFV14LGMp/0YW6umrR/
bI3YPawrbN0ELPjS1osPK5YJGUPoJou6a9U9FXFsBbOR32G5VfmSTDoYlfUMvr2kQLUcximrjrO5
bsYBqTew9I5g9H6/puN3s606FPtlhOqf0noFHnKPna7o9XZnKWEwWNG8JyadkLehfgbngPCgN8yr
sEHt4S3fDAYjSOJKrqd17iuCjmy3HCAZWwuzKeYSs0HdcM74NdL2XjeDhVvI4pJgtTUi6iF/qdTF
NyYs4DWfbGuggGsmz9zYI60INSYPcRXsT1Wbv/b9WIDGnQ41X+5GH+PfifH9vazi6wQntZ3Oj2FJ
2FdYW4Hbe2eEts6+1kiD6BUMd3PVP1W6wo8irOA2KHkc0EV/HA3NxHjowQFzSZJQ5uUOmy+e+UQJ
RtIxN3GcZ/u+AAZaV2bs206970OdxgWU5ojAlqaZb0LD/koKoObjE6eFDMGqqtbXLca+h8apv3D2
4e1uYXFMnlpuc7Z6L9xXk8l8NKPlGYEbTvUmmDFOQ7coR38uoueE0zQYjO9aRYzVhHeS0j7hSBSe
HufQQyUzxnCW+vgIhx9RvWJfZZH2pA2iaOuNV6r1zcvDMqj1+OD1aDSKMCcOtC0ejbBYNzDzI18p
Mygnah4ALrEeweeOo0vn6dZuAIxOnGCcaQSwpAnQHg+/wlIPm67A77mMOt4LnPGRfT+u5MImNefk
FBJEU8LvOM7WnTv0N1R9223j8NubEGzC286OWf8CIxUzNWmCIZe7vs++MUEA1ocx1es9b1+FeOcs
uyYxLyOyrwexgsncPLYwuQZ96e4yN9kB607vswgrSCmg0stinpMqDreceNshclQfXNvkm0l6baxB
tfaeP/wPe+exJLeSZdtfedbjhzKHdMegJ6G1SEUmJ7AkmYTWGl//FoLddW/dslfVH9ATGAMRmYxE
IFycs/faHc7cVlrbsfPeULWBqBnct9EQE+JSwD/IBZbN6H1UrX2k75atehw2xPM4n2mVaGiSxnDJ
NwW+PzsBSFHGczaEOi2gEKenPBoODiOrBPfXDKD5qLTCVtZD2juO8V4qfMfuTOuTilNVIdRulBpu
mSx/p6KW7qeOFVELr0SzndehGzeOnr4Sy0dZV2UYT/iEZQ0HNXCnU6ngLQBQeMla1CetORlL1wwu
scqRaY3ILks99Ja1yhQCWp+mdXStnkRjDBeSPDYyQruQ892QsddvGEjIK+k+ujZc+x4BzCHh0KZM
8Gf6BpzDWBxKgiDXFfUKwuxHAlbA49VR+Ia+OEFNAI24tb5b3bChOecj7ID3BR9+YRmi2kyjc8kr
LdlaSGZzZzx585Uu9O6SZ5LNUsHI14P5Kpp+DfgL/Y4KfxZ6iJ/MYqFQE96IA33mtuVFtSB9T1sa
HY2wKHtBMrVuGY8Pju/CEtT7cwYTGNug0a4tEsraAByNb4JZH0X+XLNyKEsH4VbT3FxUQgu4fcuk
MYqr7RhvRiWOubcdnNZgPMOzJSNI7hAIUsSLbayfeBEfm3kfbD1B5uafQqP7XqCRARSnNqBgUAlj
G6og/px0I3iyhqTjHm02fRT8jIc3h1A0mIS/kl4b4fVoBiRBfV/P2aKmFUvIl2mL0LqulsMvMHuQ
YEoMeYa0XpUbyKUpggtoO+C+M7SxlND6sixykXZqkL/jzNvT8d6KKj8VxZStHWHVu7xbgpjBa6GZ
+xYeMELDk+R/xOBURZjXoDpapSn2pRw2U26ZO8a4daq73tnJIuIjux8tSelWrONHVFy4IAk3UQtM
03bbYxk4DhVf5wgkGPxSuHdNgfJ0H9u9fmzcKWM9j6A6QgCE0W/p0k/bsn1YGta3Pgc2WtO2WJdJ
FpN8BIy/7X5kiJnhMC254kjzfAXY7VCwrdvmNQJuH+gwl+VpsDLoWllx9k3xZPTpzE/Lnu22/enX
kEhEIRaFDL4mETFTagiMk2aVoAyNdhekw3qadWV5EAVHIe1LTBl6mLQFmv+vVRjANqTOAES+ODEP
styadaGqiOD/uDA8WSgUiNjmuG9rW5buUrdrJMcAvVa++NY14zdYdRvfbJuFbuZPGDDDLWoOj6QY
HzExLVFhzMGhHjpUaPDTWnQY/ZzqhkYZeoqJGzKW0bmIuosd/qwUNHm6Q1/MGfYWHqBm4umLqXVP
0ec4AQdquorFkWsHaxCL3KNIUTVpUTFJrAVLNOSsCgFtAI9gVcIhy52QpEvIo8Nw1w3YqJFnXFBW
+LAmQAT69NsXEUK2BSnA60ZHhJrRywXMHh/DpvW3skKf7I9ncgTEJvOTL0E7ERZQoRht2f8QqVW8
NmTDGla85OvF6kBvbVQIlDsGDJp1HHygfH8RPmENmdf/MhqCoFwQ3frY/XL8V8rxBO7U468+Hcw3
OyhbaNbFvLAczHWvy2kR5XV7dlaRbrg73/KOWu2fiqab1i70+K3Szqnbf3fHOj5TOcJVZlqgeOsz
oaHlspr8vU9VeEeN/sPOyUGDzWovOrF3Am/aIqf/LFSBagLlnQh/dGATF6XlULRxQ6ScJJ0ESfOz
Sj1glcSdqtFGsWuEK1zW4bKQ7g8HizYpTQStumcbv5NVIe4jS5ZYFf+uqvgtN7xdr6tXq+6Q/7NJ
XphyfKm8kk+1fdUB+ax0jxRSKeJLJ2ps42A+S3RNqorQOudvuWV8BHl/Il9wMeYdeD0F6D4Op0uu
QXmNCWfbgUA3tjgCjiA/71VDsKyIcFUUU5ncSu9oabOA8nGqH7p9NSTx+fc5XSJgn4Cn7f/4Kd/w
AiKTBkjz8296PNFN5kcDVmZVNt3KDICtlvBWrf7W6/22kZWB57InGnKK4QhC4OGN+K8avVlt4bGK
jcpWrkG6zSTJI8qzRUiJ4NLpg39v5sOIw7zqlypL86P0e/v2OFCOnJYRgp+Nkcv/OgfYvSTWBw6P
+Pu5dlLRwrBCY1sqoPjK9q7pfGi5GQtiYPlSIPBpmgq3t0FO/HygNFvs1Ij45vEQ6755iyoZXvu2
/n3qj/O1Y30JWf4eHqeUVhq3pBimVdpj7HycexxMw4N46Ns+8xUv+dMTGKRNli9/nCE2jYDiMUcP
OP/Hjye8oF+wGsPHymp/9Tj1eDKMRXZEbv38OIWWIMR+qIFvB+RIrTAntPLW6Hp478vh1xCW3r7X
zbMYo+Q0DLZ1exzUxPcqbxx788e5ZOyyrVcDbIyFFmmLgrLLydTaQwyM8IbT0v79s23o0M4hMWIM
MM9kmQr4UBPIBpNdKELy5sdVPpWbilAtkGfz4wBaESuj4RbV6jq5jCHdBOMjLFvrRoCGdoVT5c8P
TLY3vw9srd5bAMWglhJ+Q+JP4Hoyk8nh768byETZkbM4y+b5WUnw6ZGg0ltapO0FC/7q9x01FTBD
AfUuwFXU15zV191CDXw3ovy58PwBczj33OPglLmx8FRW7B4PH6/VVdasbNz58AH4qcc5YzSSlZbH
56Qd4KQJ3yU/0HRvSBOnA4yvb75XubfHeUOm3dVBDetFCnPB42VeO+4LaQTnxyvYBd4E6C3KNtx/
OZklO813nRtubHkrAGCu9QAgEHsseXs8gVS83osCvuPj4eMJPxazdwpRdxQ3gNHcoNnUqQlRJRxZ
uXX26Y/XBmUpF25cy21ilJihx8hfTZoX3IsMZuVgASMxpYcnWDaltzEBPMHBKMN7Ox8spMx7akpz
5Mgg/ldF8D+zJxKv9C9jmi6f/f95z6v4H6yJv3/ov62J+t+UjU5AskyRmA0lsoT/zmnCZMhST+Bb
tCAW/zmoybL/Bhhf2UJgQTQpCaIx+C9roiX+ZrmuiYTg4XQ0+YV/CWb6V0FNOn9OkZPmxaD18z//
w7ZgdJgocXE/CttVzl9zmvTOKcGX+/l+FH5CSSlpnjyAelHLNAGMjwIxo/tIPQQOyC/bAew3Jb36
nQL2D/FRf46L0mf741/fhXJ1wWXiWuh/5fR3tdCmUkFOzhK33BS299y56XnqRv1iT2a6AQB+rkCU
Qb5EAKBrmAiaXwDoAxATlJUsgwXhn8IObr//7z+/JeOfHJu2YwnLMCQQdMM11V8CrCrNNGShRLY3
QAShGtSalWjJC04S+TNtInFLhnZX5nWzNU3/O3Fb1JAxZKx0xebB1p7QzSJeyPp2S3QCZcwE+pF0
QVBlgo2bFFq/LcxSxwvQgFgoPHuVy2pH7MuuN3TvoPnD67/+i/RZEvKXiwy1YHbJckOhYPlLGEKp
CVovdZXthTuJowmpAz9BTh44u1GzIDvG8Ii/qePB2JGit41TigmUR/OmOKkhm4kRxjUz1BfPEO76
37w3vgX/9N640U3LwW6r5Hy/Fz8+nnDH1P/5H/r/ZfCKql7JdA9k8Mmb9fmmSPa5cMatTzLXokYc
huWIcrLbNgeA3OnCoGaF65QdmhdP11S7+miY/937+qcbE0ySELwrC44mH9RfZDYRdtHCQDK8s+J9
OZOdTdFSKiSNlG1ydkI5Rgm8cddQv6Ot4fdvBd11oNUlCUz2pJ9xkf6bG9OeP6Z/+BilLUxHoYfD
mOwaf7USj7UuJt8bOrjPer+xI087EoqEaZA1NjXf6jnxzrFh+veyT6IXGIvr0R4gXVhUL9KqGxbC
K4YLefc4vjqtxWGaWAdAf/sMYfWXilB72XkwVMxkwj+izS0S68UB+XVyOnGAY7PJ9Kg66wORFLa9
H8DCLKZidrINGgQt9gOdN37PW8pkVASGTZ3nJ6uWYGiLem+b+XvQNAaZteCOk0jfmSSem32lbXIY
85cqo4c0/gqhMa9FABl7kEW3wkgM6o45fe24VbiaXCxbfTaTjQz18q/vRINq9D9fYF3nPN974WLY
nu+JP92LGXtDP0qbdmf0LXqgNL+YvncsM5fCWkR0R1T6WJBL1d0Gb7jg8JmOEzXYWxRkN60lrsdp
UORnuuYf3a76xJQxorHhAo3tzz5gJTOMrPZjwIlHiFE/Cup32zAcXa6vsWJU6rFIasW718TLIFDu
MhkM7J6eAZbWsKiuGS9EpoMhJcX0olUcHv+KXd9HhNTeOvofSxOs+LrW9OD6OCSBe9E9le/7HJV+
67B+r7MnPsaW1PUBWuxMC+ysbLwH3nVYyPaWNSk9/HiCa1Sz16ur4OpGBbEUo9DW3DzsGf2VYxCX
YjcpSfXCBsqsz7L9vC4hnzL/kEe8t6wpPjduEZ8N+/vYAp6DVecT8cw2dZrahMKEBPnURhu+3OGS
PXi8C8baOjm9v4pOsZ43J0fx7iHshWc9pPNDut09jb6MWt3umNow5enTeMyqTr/Qjze0cbw4UtwU
yh06hvR7wN25pz4oq71l5zTfALoS+lboeyb2aNUInFu9BWxOV+24cIKwPrWhu4wA1Ry0wBpOdUKn
J2V3GtfeR9Z1r0DnFGFHfEZOAtavDOBISTwkG9MU73bg6ge/RPxFvd8+RU2+N1PtghkpW0stkSdm
1T1+frKqGnVMQeCeAj0O757WhXcRuQhKRYm4OS+3mlbqz6jKPUZmhS9ysDaQ4vyTTRLDpVTZeOk1
7hbDgjrZJuPJwPZhLXyrvJNQHe1zlFvbtmi+hQRJnGoYgavRJRqPIuvSje3hMEpqsObILB9pfrpW
nWXwnyTRifJYdKpHgf2rp3A5SQ9CQPMoVzDMquEp6jOad3RMroMIID8h9KZuNdNinQqjFvEYN6zA
4uaRMhLS2NqDKPoYqnK8tak23LomfXNjAovbxkRCPJhPlii1a9hT658fkSXzQnGVi6zn7nWcaYRF
7R5stOWt70qAexxsRFZ7V9GveTyc3Ez9fiLGwE79pVfrx7kgCok3mIDCp0Y+nR4vBlQa0vHMLMKp
Q7VJJV3pwq/xQ86HZMZO8SUJMI7zcCwZTOn0DGfKBtvHKYscCUqjOnRHbOKINYOtYcT+cwxhZuuD
6lsywGhPjwMb+kOQjNNFzK8IlGh3icIiaxZnWZvO7XFoqGizpRp/PB6llZou/Hks+nXG5prCQxcG
CUmCHIbOe1eTJKaNQXtRkwru4X4V+kI2FhisND1MQ1nc3KQnhGhwm2cfcD0T7HTSiuwQtab7BhxX
4iio+2cTjpie+2+QweQusCVwHTtqKEdBImhakgqFW2sXuMnUJycjXw54Jd9VSY6g87MP4/C1GbmJ
BVRJK7HfqLm5S0V681638GRR/5UrZNk/EuJwbpSPE2l8U6nZ3bqFxWbrrXWao+W0Wwkdkw4ResnM
73ZjgxwHUvoqAhdxTFBTD3wv1hrACRvR0d5ObIzgGPjWMPZPbTVH+EgCJmKLfBVfTvDDFQ5Kt+zx
HKTxtPF7wjHwM+nszsJfBkPbxi16i5GrVdTAGCcqQzlLfTtRq1kGZjbXVaDaJuk3vF4o0Bl8dynk
jaxqFfWcJlhpHnAw0aVbUUTWUhuN16jBic/QVd6cILuHon/xBo1IU99Vc7sdNrqez80lN1iTTHdO
AtrRj6uZWJO2n7IK8CSU8yK22IBHX6iZNjfRUFArC//3+DQlynwZuZer+it71uLOTHVJzak/omYg
pUYNzw8UBg2SgX0IjHfOsnR31pU5oE3th29WbZEHGNaX1kBQ3/YMEo5SK2ty3WVdwGCwomkXKFXu
dDNYwibL3v1kenZ83zqFfu2us8zMtzH+dDH07lq4oXYg6SHQqYy7gZ4e+fxuyg97kFnyJguCc2Lh
yXU5UmVWgdzZCd09/C3LlqXwNsPms7CUB22R0stmwga/GkKfUmmQYWrR9O9CyyrWqy2Qpyilv9Pm
x6jDTT2ETXAaTIrZwGZPtH1NPQMq2XZHtJral2naUY62Vr0RjDsUmfEO08dlalWGr59+mixn45YW
HKZ+3AQx4KgZIq8G7wXCIRxsYT/H/riy6FIgTtW1N7/1FTkBKJnaTtIiRYCiynsF9vHg1SHpKsVA
/mkLz1HgnddhRx/VUMWkewzzRKAnV5EqB8fgdA4joh0oI+3jGb4NmpMVuM/MOhY5PN55HZACPGzA
1zq+ZR+mGkiBwAuX/xAKBBQRVtHObItzSdnxItzPoMdk4XnmVxY1NhX+6jOETYdUwjH3YF2vOkhU
JMoToR1OSts3oUXbSsgvBELoR1QsTMdqNpYZsdyKZqhuVYsUpMsc6yOvVfEeyuCNXqt9MOtKLXur
CCEqpiglsB7tQe2Ti+aRgQ7IRUGEXqiwi/eidC5lt5bUeBaA1UZEPDBWYwfNU5pvQcYXRZHvS6it
i0ZCxZBRFC0URDeCQXnzWuPX96J1z7lfaAdRhoSmw6ZDuRCKs5vG28lPSbx2X8hzqRgGgNKYzZyR
qaxgZ4cRvvlROzcxYgT+MiLGmqsVAfarrTA9wsQBCxy1tHhZo5ZtZ+5oOV2Tqqt2A/yYWiv2OVoj
7EmflZ3l5z5XPWqn6lcxASztfSbwyCbVbCohaJTaRvl5tUty0zwwqWVriw+P+nqNONDH4xPEUq7q
mqGw9YYv9MeIORv5E+IwTVexlmt7I+Jumn9HQ/4spTu93HIH7c0W9Ks7gZe0DL9Zmx59gD6214MP
aoRxxQVt55ywEa09r9BOSQc9c6psOJo1qoW+MOimLcPI+Uxo793ISTZCKfdG46pthVqBDCN1aAta
akGoom1IrWLRIWes3S55IYkMqR/946Iqj6TmyjwwX8BnIfXAKz60+RdvIkutCV3EEIhfwgmbWV/m
5KgRhcu4Uc1Rz9FrO4pfOM+chTfK6KlqU97caH50nUarBO06tLwGdgfB42SQdsUxCfl/EpuvbkPP
ZEVJ7eLUkrWpmUY7LRhigIE8bFtIR8wsXOJOHSl4apfOjofnNk33seauu7J3zoosnGPh2B3Scsc7
s0w1Vjiu06964N002JqfpqzBLYqzqgBnGlitoWBnBIYq1z66ddvOTaDDwDbucSbse6Q1BgaiciI0
L0pCmp6PZ4rHT7XFEZa0tbBSGcBKDPtThfiKNiUwyozYzaMjUdOFKOzWVgX/3dG8n6B/k03fF4KO
SPqtYkN27PzQPz3+9ThIAuxWvZAtWhYaX4BBLO3oRoCajc46PF5CrsJhgKO7HSb3l2xofHRivGh2
RCQn7e3fhyzh0yu70luFHe0aglew1hMat7JFnlzVFL6Lco4aFBedLd3dKm9woZ2bRqG8z73iSSSG
vSup4Cy0biyeHudaYhGWftUplHgmAQFC09fTGFRPBBAtVdOUt8cjgNP6wSECByEAT/o7O/ObDbdx
hjc0DdeOAm7JLWPeY8cw72gu8mVMDAwAmrElOKOJ9qUJLHVw9OEi+uZER6l8pqi7ZNp4krrycZSV
Kbl3vJ2q0suTcuNX3eslGWpqr6xerixB7JDwA/2piXXxFDioQWreoIe1D6kHdvvQ8NeUpoCB0AUR
PXITo5A7thv5STH+Lm3Xzhe2pl31moCgcRLi0E/wlRaPx7IAMyXxva/U3Kpjg3QkPQ8DZUrITk0R
jThU/8lsVbWdzEEdiwDwc8fCDnHlhKOVA8DIFgne3x8H4xjwfRumNYgZRl60AJ+4oKE46DtHlhCV
SvtOqESHqZreHuty4hsJw05nmRY/ER0ltuTtUJdwYCfA5aH9VcOCyzIMmQvrhj3CqIgkQgVIwU9P
Rpt8rXLnu4fg6agl1U64kcNvC09dDr91Gv276KOLO4WXCgkbOWIvrPDm5JnLEPJWRx2aeJJCAunN
5NQwCyi71xbROHwrE1pBpRF90YhS1ydhghEIX5yMrVdl7k3WaMC/rSWggJCvoPvDnqwPOckd/P1X
LQtQzk3vpD5PKycjnMt/CQqPfimylG02EA8ekOSOiR/xVd3vIqu5szj5QkRTvqf5tR3zTS2MclWU
O0MnIiTZG1Vwiwnf3DaEkwmD6Fs981MkmzkZEaNPV3rc95KAMgI1RC0+8vaJdT5p2SWJttPAqkaH
RbOPTM9Y2t2w6yxEF0mn6bvE4TuFvuMIHbNaCtV+WppsN44df2DMIuVWqi9G7jT7DHGJxwpd+Ymz
p9SGvoZ0NGpKBzkPl48DEcAOxNidHrmf9cTfGZGcVJrOXlcNbQ/LvjvhgKClipdGrhdkphRqiZ1l
03ezQM7UNFyNxi5ytCfNDOpNXiJnG/Lk++C2LOLn8k6qlmWs3oThamuYOeGirAeSE9HkIwGj6ZiH
tFqZOpekqLMzTfVfHpe66IktmGa6vqazEGji8iN+N6M5vFykJVLTIUWLQCx7MTU/GTiuDEMgbUzD
vSqNiBXy5tA0pvmvflZGojkl7GRw7Tcyhi9uae/zsHGpgDpQBRLYdcINzFfHLb5WbZiQIcEW2HK9
dBm4fXQyyGary0LeYwA4cN+qbyEI6y98JGct8d6qsgsXYVV+OG0DGNYpp23d2+ESX5G3DANyvQmi
fWLTHh+x9AF7SUwKZhK9jpa4K8hC1aWJE7mpG+2N5hMlBnbt0dipdVEwfSmvqFaGblbo/b1g1ySa
u53Ekztd2iLMt7UsinsIZt4G/ZS2EHEtR0o25Y6x7cjtLnIvPXVJYbBZeoXJLU7IrIsVtzBCrazk
IhrV0ZqTsIvKSlZ2UqEy0+D7QIb5llE4QkZQH/BKBxvGPcYvW+CJ0OUtoEBNAugNal1njeKjEH1J
xoS0jlGCEDISpD2xltrGnbqLyTlPpHQuY+BSW6UHyKk7FxJDDyoneUG1KHdaCBebKnV5zcvwWVrx
Sps8YDiD2y0jm3oS7FHwwzEl5QhZMkx552jFfPv3wKLQGHayWT3mDV8zQAHZ5p6FwimP/X4V17x7
PBd35fTeax5luLvHN+ma/SrzDaLYx7akUF3lS0SW2Urv47uuYdvOBpAZ+gQRq5iWodET3Ft70Na5
pxemX16J2rnEWloQE8bz8ciaNhSex7ao3PU1SnMv89SC2gTmR7hc+dSTxDGYh0folEM238aT0+sD
qmFTup6Wj3/Weojrrkb6HDbFNzWn/Q7iJc/cDbACK2UUwnX2iFwKCvaUhbRIIfiupuR7RIGCPBgP
Vltn2OrweJwRHj4EJJI9YB8PAMgjbe0PAIilzyaj/+/T3uz6++PVPdmtG9ybz8oAVlz0y7Ij7yim
rVxbUJHX5MFt0jGLd11JNEo1v2DG5Ew5vfkSeEIFcg4tEbzXx6GLRn0z/gzYg5tiObBYQyLWhvtE
I4gTXGBBt6YNu3vmFRC5I3XIUhrVSZF+jOlA9q1ZK257Qhcm44owsWWnqQHxjmH0QPntNz7A6yev
TLMF0TrpRu/9u9xWtZc+h7J7rYQytw+HiZhdIoPvItOsjOOo03YFqtbL57airUKyzBcxpPmL6435
yyTnHNgBkWu/x5KFcpxohUswhkT+SQ2GIIl2vkv0etklsKMDsfMbpH593VLJGLP9ZHkaFe0mBSqG
GeKgTGQTrm89DwxcwBlBBU0/+bAlQ7YGlrxHx6eMqEFjOX41+sa99MFkbhPXKdgoLqNwYjau6pwd
4IiHAesEGfBUVtrEz692VJ9VnmfHss3IrS8mmIuZy6vguhG6pC9FvTbUFH91AGQfvYxiA5yebFXT
LzvFSXYx9Vx7K1zVbyRrhH3S+B34Pxc+nj01PwbcDRJQejc11rOUQb7lK4BEMgiytzzzjqjUtI/W
o3pHtm13GQjruTBFs1Fyu3XBYvzDL6jxwEjJ5WC9d35wd8j7+0wRYXdNtTQYY66JZ3anbEZOVgBO
S6t2vqcZ7DiCmPlcBYX0pA2eCC2iMthS5GVDLVf5LDY1tN5cydSadq3nTluo9ulqNBOTuaWpKc1N
q7zoCYMuh9mwUR+Ig0SbG7TOxS/9hHpgrq80p9VOstJ8KEHgw9js/zLLeseG0tk7JWJnX2bXWO/0
F4ptBwwlTPGpOx5tdnCjmQfPVQMvfX4kS9pxbdrISwMwdjEQ4bWrrLZZk5XyErBHWEYtu2C/IhMj
gi24tUQDRG1E9srK/D745zGy5Rl6F/OQ5vyoFLFy9rdsaJpLG4IWGDQYaqBjCpPkY+nq1r6PBm1T
FZ0891V6JjstPOmJm9AeHI50J/M9Y+a506P2bqTOR2yxJLYSpExUfG+RqJFbBkxS+qAWWDWe2prJ
uPYFYgE1/azLtNtZHqR+jeIquIQg2ziCBm5VBZuo8gOgsWF9NhVsxJme4WiTQAc8ghdsx/cgaFii
95V+eZSlIOtuaRs5T7r4KE0C7LI8Zwpr1FeEwMUqKALzkIRotsYCH4VhcI8Ns3nDn95CuIQ7Y+yf
+bTGvZO57IHibtpkRmuht0Vj7MrW2MY+6FudG4whAtNB5C6nmOpwnfP6wKy+uI1Mlh1tpHIU7bFL
mhNlTvs06O+yTa+ZXVf3YMpaKtB+c9bSepFaTGlVXw9be3wf3f6C70ec/BhuHpeX0KHsazKp/tg5
DuruyLlkI1S5TMtvbemdZNDyDexRQouBlk08Ole3SLRlbDiLePLr60Rp25d0bKweQOOUl8GxCdun
yYmppNs/S5P4PduIUABpLLYjVP81Yc/s1BG8lJpifZyu255YKschMnPomx9w/YLjBNV9VXcDdqkd
ZAnAtvnQnpGao40i3A7P6RnptL01ibZfEW+IvnCuHNRp6qy8BnCgiwS6kn2272IcJ6EqdVhNXA7L
si5hquR79ToyKNteAwKyw5LWxc/+YISXaCyMY0zOj1NaD2qNvYiDIicHYam77CJdw3B2mhVugpGN
Z0BBr29bsZ1qtv+UiosvjPaswkW0IfIn+0YG5xiGh9a0wouDS3zNIql2FqLySHmFxkfgRDPcgprh
0Kwa7RRVGr/U8G+9TTEAQsZZWZ6+a+s23pDLjvyZrgTuHK4fC1sHwws4KrSfr/3gltvSqCAAVpn5
Kq0R5mTGDxWNPUdsusSGgeA7Qp3/7EyCMYok0g5Z+wSur/3ajeJr2zDDygxVbKDzEUNM1LdFNQV7
vwUvHNCfx1Q+3nXYbduczKdlL0R3cQZ6wMTOeFFjnSa/kHt3yN8sPQpOdg3GEXuBS9CBZ4LnBy5o
j1p8V/yKVaiwZRhm5G1FsEWmuYTxuwvZ/x9RkmEVc+Ec5awZPawwq7gzcCsBvz3b0HgP5H5tMzsn
2SBw3kRqEdpkmG+0KrSZZVLWm2FeWujIApeGqqkvGdx9BrgS7CC9tRga6FvMDhpsFj+mcOKBqZxT
7ZDlTYfCijuk4ONJZ0FxMucDoU2rsfLbI3Y2e4MuHhQnbSliBmk2F6H+0qdJs/UiLVxp5ZFKanr0
zUxf1r32K/Fw9RPbXryYluquWhxvbfUu7NF+qbXKITCFilcfv4eia87EnYCXbWF29rpgixh5hA4w
AbjsE5uxsC9lifOtU8TEeBTOjmli4VP0EwIaKoJFS73MjgM4CPaUw1kDUodvAtgs6TntAD43/HSg
JW4eGZkw89Tebd5SP6dzoGMccmSMp8RhYqfcavDPCl3bIYzJM/EoWSycmgGDNzgcspquwMKt9c3Q
+RT9ZDRaS0PzO/hRrJ760qt2RVsT3tERLJyjpSA4mfllMjyf0Lqm6C+BrfRNBKqbEmvzaphhv8M9
GKF5zWgxIUTrz344J98g8avltSqr+goqrb4+hp2EbzA6lHgnhytNS9bqJQ6Ei5zb1Nag12d7uBq+
HexUxAgfIQWmf6bH12D+lwy1zzhn0501+Bp7kGiodbtVVyWc87Kzk3cw2wgFBEWrjpUz2OuCtON9
EKXsFIKALuscFuCar1mVME1aAhM8TnJmbt8544GJdn0qzkiK8Zdl5B70MRG4Iul2jHtEOrs6MnHG
5m2STx8Bdip2yKn73OrhOWsq8e6ZBOQEvZOtSVq9tTUb/zRtyUzjQi7rsMwQ7ubaoRDJtx4Z/2qG
SSOOy+auuXxz4fmw3j9IQaRo1ejHsB/Go2+T4RhEsl0g8vkxwujZgmDo11pgHAP6Ru+DQGaHRQ00
pxNc9ML3ztYQ+SyHO7CoVLc7lnq6zPXvcV9upjCle8AiNFNU/1IE9/Q2DSo72840bAwJtfsSzQbT
oFn2rF1PQ0I9oUuNg65X5bUU+ZUSPfRMo/gYOvFp++0PO8/ynefW4wuxbUdKCy9hYYY7NNDpLEzs
z487wxMFxmyIfEUD7tpIUw9+Nop8bm7u+Dp+tSrgfYpyxrbOrOqesTMdA8NbCBMkeEmpjD7Uty4g
609n3sCLl1UnP9JfaICLVZLRz+nYu22obLHto92JN65+6uLU2pc5lYpoQEzeVflAPpb9qdUTp5JE
bFlnGq9Ty6o1m4xp+xiEzZyuUqhY09lD8wP3YXhOq1rg7SlzfFf/j7HzWm5c27Lsv/Q7bgHYsBHd
/UACdCIlpbz0gpDSwHuPr++xoXOv8mRV36qIPDw0EEiCMHuvNeeYdDabRFdIY7PNC6jpp6jE/lWo
rnEhCfkprb9Z9P/vrdSMH9xGo0INV3ofJS4yAemqNkYwX5QFuLs+FsiaPu+tRuf1YTRjerVjwIe5
CQKxixP3KAwXLmIqwaPrTVGMz1qTZt6EBGNlyPQY5cAsZipQifVuSltbAs0oNv/FI/sDmPaJoSo7
CuAc8slmZdo4qKfJoV1xnJ/3ixiFf4j5zkSiAC5V4t2KEXLIeoMbAaoLWRVaV6vHFsBkKkmTnzyt
L7rXek+TdErFtZ6TlV05rLzU9e4k78aSbUlcAM1Iybukrwy3j4vWaZE368OvG1NSM2vJz1wjW9YV
rCv8XJWksK73ZDrHImmc+QrmzCSj05zGp/XFdH1uXUG6Yj3Xj/DHClNJAkXM+LTme5QrJnRN0/h8
LIGhxEJhREOU4RWDIJo5I2dvxbZ9Ady+HgaRwkA17BgrUQb4en7d/H889/XwazlBm4f06n+h4Uj+
zagdFD1De3Cqkbz5/OXWxwpmB4w2bXhi51dpXIJqDYzGOGWgGQUO3xxBhpvux9FxKR3erwsoxgdB
DNVxsqeqvVopSOt67RXlut5dSXXrK+s9FMWtrybd96+n1udxbkKhlTet67QkK5THr9Wtz3+us5wo
/BmSb7sCyKjgdadE0m/Xe+vN+kIvKbmZ5OXG1b1L8/PYSZLuLJm6Ky1qTaRhXLTRJXl3/ZmjdR/7
+lnxXQ7yoFqPpEmmmK83g7xnWDM2N/IVfUVygWvJBdYpz1PU4+HXzfpcHi3MDAEJI5EGKdxJuvD6
RUKJ411vZrsBHZw2E3IRp3h0QRSDekZAJqnF6FyajdQ1RdNGgDW2LYzOyLUpDIA8dkAfC8lATp0H
xYHwRLt5D/Vp4hJt7XKwyXkcPYI/uRMpJdhxkr4wRqeStLyAXFbaec8ATb9ygDGTKaZtZ8lnpnVI
GqR+k+sYzHQQzo5kOdMIfyTGYC/yTnYWOaaVonx2ZnEcitbYFpIJ3QpxMWTQNCqwSxrWqI/M6Umv
zZtOEqVD0NLRIovNcXAOJHXa5gNuxg15rR/U4uiV0xjdIABLwVVPjCxbya9u25VkTfV/hm2NPdeH
P4XrXXKvAwDYgYEXUfSXSbZX+y7ftKCyVZDZxtzK3LwrDL30SEGTmm3/DALxlorZnmgGDe60FwHh
rsznTjK5y87FP5F+52zt0QTk+4QQLCXHOwHovQD2Voycn5vGLDgIXKWV+aiP9rui7tU2J27R7r47
khI+u7aygdcqNmQiLxiu6eBEOpMFLuOxAdhV8sZjSR5XAtXvqQFdQqDkdUzY6gjPdaPp07FEbJHQ
uRly5pZBcBvjodyGM0N5yTq3JfXc9YRkoNPNoSAjueiQLY6GJKWjR1mYukFPBxZ1n5FFpwm2XMtM
7BSAWldCKL30FfDYSA57AZC9hPUj+ewiZ4hP8uiuBd0ed9eFJLlDRd4aLkZiAHE5WHMCOpZd1jpE
Q4KB71GC4y3X9oEkxE+SFW9IarwOPt4FIz+vPHmr67doI+4oUV347i2IBvD2iKkSmKBsPUmmT0wY
9ZVVPHF0/tIwiC7USZOWBjcD/KMRsnNpxFAGC8T7FvT9Ihn4FjB8JhAth6wOIp99O/EYH5IOSoFr
2gVd9TxLpn5Vxh9xNc6YPVUPhWTgE9dBXkSu3c22+SMAzW+O5ClC6m8ks7+X9P5AcvyhcQX7ZjIO
BiKvrYpyZ6fChMNs202PetbrIM6V2WeUrO+LqFC9pi6HQxJO7taIOuNhmonpGPHRLG6EGiDPzQfc
5e03uuq7RU4b1qeIGt00/UgwQDErXIVMF1zH8oqtx7zkS2cT+Jrm28SgXLAQKHMMzcmGVoRfQwSB
uqOviKDTDB4m1MVHl0nipqwLDlARE79hmZKkYeiE7zHiNKrim0HS/H0UVV7Z4IJWZsAR1HCWnYvG
D10LeiVBG43KRDs8TNOcXA9V8siFYnhYb7rpNE2tep+U5zhgTUktftSOcJljBeODbWAiSnDZKsny
M4vj/qTHY3wbC4Wc5RyAf6Bzrsrcg20v8jBR4rswsk+RIc6ldDAN5nBVLyY9gq4n6tm+E52w7yYt
3s3ZMtyqvX5fF833iBxsXiKFZppFcWMZHUGOqjYeHcJ94d83iG1wsXta3lQAR5p9abTiGg/ofiiL
7grh9ztl5nSXUEak7ocZLiuMERPcU14lDqN/8u+CdmIvGB8QenS4/4kW1YAnHseKYWGmXmoykS6m
PhuXQkeuOKFr2FnKbHEkJ+aWKnZG2d/exmGknQ3N+FYPA90lK5x8ylXtplSexTRYF9E5Z/INcqAL
dezleTThd9Uq0l9gYiDGi7Abdj/nTL9HWRHdd5Tno6DLH62R1JnWvTcjkv7M9DnX5vEM6rC6JIp2
t6puasgbZVyqp3BpDoPF2/97ZbEmHQN/E247qK5sYeLm0CxV/9NqsQx64sY2hrZUc9LDOMhExzyA
Vh/Zjw6ixXtSThuvWciJkOKOyeri/+Yj6P/J7eE4DidUVTM1EJXqn9RIN4i6PkHQf8gV5E5Br9/Y
IWcAZYxijwvZK8ajUgoCqh2g+ejacMOtq+faVqmwK7c1cJWcwuGVFJuqg5bfDE740NFcPjJdVa+l
CnStRv37DadLwfUfG86xVRX3BDp8A9X73wXZuBkykZQTG84l7TwzNecYDsG1JhZk77jZYAk7pTfh
Vh2sGW7EkqevizhoRvoRj5jaQci/Tz6Qp+jD0iG2UMyh+GP+RKBiGpy/GAJTjbkFagIdIo6X03/z
+f+TuYGt7uq4CBzX4musgvPfBOVzm+CZ0aySU13B0N0gwifuWr6E2dBkm9UjqgyQMFikd0tmvwxW
zOnBuCSd2/mlXho+2v7z6HyYadIcFst5cWUFpE6qV46822Sqqv1UEaQHrNPcd4lxbXRZv12/xH/8
zaPz6Rz6Tn+t4UDr/nj4fx/KnH//W/7Nv5ZZvUdfjy7xd5gk5a/u3y61/1lev+c/2z8X+tuaefe/
Pp333r3/7YG/ImC/9T+b+e5n22fdPx1Qcsn/6Yv/w4Q6WqaYUf7j93f46y/lV/g//+sSt638V1Xx
31xgn3/3lwvMcf6hqdLYhCBdgwtrETX3lwvM1f5h0aoXiPO+OLLYv1RV2LZl8u6u7mJO+mcynfoP
Da6s5oK2IdPOxh7yz492+3nM/Dv7l64Dnv37weWaGEnkJ7MEWBvV/MN5E9txbaYVzZiMptPBHbu3
3rCuiWfiolxMBDhrOtHhw7LPp9Q5JHFxDCdgVGZH46zRCQEzkGYyOL1NG9Fdue5y4wZo3i2legex
jZhS639OOLM3ZbiUpzSHyj+G46+h1NGkz9UNJbRya4dIQNoiUTcCtgQBSgz4ex9Z2LVIXlQEHClQ
fm+ZWsdTSXDYj7RBSFn5BZ9o2cHlvzKoQ16Zt30449yv2re8Diki92A0ZhTPhDQQE/A9jBC1ks9y
bxH/tG1gBpD6E1FQXNBg4fw/5EO3n3ry16gsoHZwYuWwKtCTdJi2i1IUuySikqoEGZ1lM72dGCtv
yf9t9/FEti7Xufmk5eF3pdHck0E2zEPXUcjBrvkaiSS+Xk+qdhDG9GwQoNtTMJ9JaiAmbhiAWcT5
0cipl/tFW+l+kyiK37qVkCG86iGd2p7LnM2Hq9vINwUlPkliieesu6Bqu8wuvl+yvS/k7TaHMoVI
GsTjbYYNnDMoI+0kTe8d9WMaShT6xfCzQYhK9f51NCDO5i7UL0UL+v2c1BpMAg/R5UI6FEwhCuVU
ki39iYa5gdphftAAUQH1a1hRSfiCMttw28ijShiPOAiNbxebH7TChbIvJ/BGSz1vTfo6Z1erAWaz
YuEowo/L5l1g7FqXBpVzbZaLezXFd7BwrpzAqEGDMxJSWWGS1ybFLbg6Iw1QjAxAQEWluAcSJmAW
683eEXxJIr2h9lvRlY0kCCoPsIDITFAJc6MSfvN500Zx+tvD9dV1uXWR/+rh+gK9NHU/mcZ5faTQ
uNnmdGq2TdIDSPrjPdb1Vesr690lN9xdHVp3f3wMI2HGsln651q0+enrU3x9FJO9ekNvh36P/Ab/
34+3/u36KmAehBgq08b1L75eWB+GSQiNYr372+f7XFJZnkyAaJswTKHvfS342911wfVtlrbylYDO
6UT1GRhHqZ7Xm1YjT4veGt1Rrm7nMQQ3YAw5be0ZBDo6OhINw+mhyM9WOqS/3RCBkZ5tPeM5BS1p
mBkNmWE8N8Fi2omAyuv4uv7N+mxPkgGzFB3bemiczLF9btSs9Gtdl6iqhC7wPJwjpb7EU1n4Eal4
Gw1+/znoRuW83hNRjkskUOlg6VN3ldnTiTjg5Uh1cvQpxcEcKYG9oLfLF3HGWCnOirxxzVg/M58P
ddQ6XKCeaSmK/fq63tEmYzJwDmwFW5KCaFC19HA34Dg4hyH5Duu9LiuCTTvPd7Sn3BbUIaID2kh6
YhJ2zuAsUNmGX8/RjvRFT71zkkvAxfveuBHmhVQcVlnqqkCNRgmEjtJyZ8jtvkyRKNGUOc05IvuY
4mmQUKOoWthteAnU87rUerOGH673hBPh5hrTF53Md06e2fuIPoOCBvVMxssFZUSMcVIg2+r8N6v1
Iadp1Wmh2AVGATWROpmoIUMXqlZdcjt9KqoO20zNfKatSR+cyxxvXw9ukdzf6Wxb9nSek8jZuyg4
GJoRYSpvJgKW8Fg2YBrlEnpzO4K3uMo5059GM7qObrELWRgxOm2jDiVGxLhEbl9E50TeDFMiTmBN
aN+aGuVs8tdbAXLPZoVkRFFsjdPyIoo3C6PpeaEXNxrhpmkZko2FglcGkclZDZrl3CZ5SuxjcIqI
w/58HmxTvVENJ9mtiyVyz1/vfdTGSbhOeZ6z46g40S4Oid4QUP2IyBthz6QVHlqD+kPVUUpRnWan
xaC+B1owTEf4JOGikF8jLcTd/UDJJuW8cYaDox3nfDwYwCEqZjzM2op1io6aDhsxyjm5YzVCmXaW
bFA1TpBdaqPEQ93C7WqNudmtDw2lRR9k0LJFIpxfOrcpvdEuJRmlhfQX0JtPMECFOSYAEECl7QRe
mQ4YoMO2A2JQZXBw5naL6hK8URlqN7aZ75G+Z8+xUmQHESQ3oLa0gy4TV6Y1+oL5FmVkSbo15JOz
TP8Om5HBLrpnvyb9DTKwXGaNYVrvfT759Xj9w+QrM+qPxdeHukwrB4pAxATvYusguWA+Wtv1xa8/
+G3Vn3cLwtFbmZJefn2S9f3Wt1/WaPVGpqyHFqia3z7Eb8s3MqVdD2EzhKj4qF/VNCTWG0fhoP16
mMo87T+eW1/tB5LiDYOinbPXZYI8fXILko99LZC/KXM2+WWQcMBZH3URfnRBWHtoLT+sxX4jtGK4
9AkSpHSIs32yvJiyg892PWaTxQFkUBCBRaTT5zD25LoMhyZIbQ89h+wvU9XojMyfID/u2iybj3ml
PStuc7R0qJTtgmhLczZ6pGHutKu7wQIqzwyq08YJyezAd1aiG6XyNcpVHpTy2KvAGm3EkAPCsEbf
wquBvgj0Xkdf95hn5pmeaHeg0dLaQelp0CiTFofF6ODoppOsGoPltR2rLy1zg9S58gmveRnxwHgA
9eFD2n7e0Gi0dUBPddc+aAZkm+A5giEH0M3qDlYpZm806slPF+c6KZlokSS7jXLlLa9odvax6W7D
yTnUaA681tQQ1bRL7DmUr3FocqnlRLgBzxBij9PQOKpHpXFQlwwy0pPbLZ2kGLNrADEvkkMUM0Ye
PB2jmK6mjk/P02sLX32YEF7jiGNkAgWjXzr5Wt2Cv1lqSNwtqJ3anWovbsfnTGMEFmTmtE2F/U3h
d2jiNjkENq5WkNagZc2WkKcokvP17L0i8TOdzX0fUh5JxY/YLKNdrt5b2pR4oVFdZkWoez1vXywi
Zz0rMAY/piqfzgQRk27bHIljybxYUdwtXPCHSren7URgyq5brLdwGcKrSG3a3cjuyVjMup3NPj8X
afNWPNl9ZnlLVu1HpcSRq/YvrRWQ7DnZH6OtNr4+VV7aAROoLErybrtsHOzang5dbRNO0KrUtObb
V2+6mkSee8GHekt1lpo3jj+QU/p2GZEojhgnMqboWAlwdAU/o55CGPZiz0ZUocY95Tum+WwxcSGA
adqoV8ScZpeO3RFjiuqNo8ukIUOISGoMvYLqZJRq84gSOnJh/XXlL+pvWkg6tHo1Y7IYi3dEcchv
1PLQmIO06XRnNPBnteqjS4FvzG3YgsKatl2xxmTROxeNS6IQBWVSilF+izeixeZvlmg3TZQ2lxiF
m+pY6Brw/21wHCIxrtSbRhnu8/5kDyAKXS5wWyjFZJEGLr8UPW5vdB9dCKF+bUxICJOAroXI9jFo
Skge8DFNyHF05RUkslSW03A6I0gU0IddiBj833WwCoePECmfjIR2qxqEh6FRxaEf9QMCuvgE9Hlr
FvaFWnntYWho9C7zS628sWc+ozkcWsho1PAMBKNh0h96MR601O8FFSs1MxxPqAdgZPMTUuRHS8Tv
kyzcw6wKvRwXxz7rrxGKWRul47RixikjENIryW8F1jjPkHdVxX2EAvCUpG2HUTtz/bCpyUPcpBbA
WRh1DcTmcU8il9gGuRTx40K8StIbS0M9VGON38ZqQcxdoWwnY5AJ0AmHZfgSwHI+ovt6wY+Ecnjs
runzO+d+wrnaFTem6qh+l2Hi1MZOP1iTq7xPUZPtkHaDwcIkhE6TZlQF/MKsER4BLtvmCYZ1M0yf
zMxWfD3Cp6BXEfo7l+3Tz7M/i0TZuxSXd6pKsTh2Qt0vgvYihzhZOG4tour2BZongG6thX6GfI8w
zMjTlcnOlXJZTKKAOe2nyrDTuhI3zRjeBZbrXJW91GLa7I8KzDsIkqpnoUdA5OrcKozki8mGG/fu
hPTCYGm7B5NziJLoMQMpl0w76IckYlanCvjR0VF/6QGO8tgGrzuHIf7LFGFM0Sc3GgYyJuFsWl3b
F22GFMCuCk/h10hM7KI0S3+E0tH+4QgA+8Zk0amNJ1DeBInaqBS3SKhIPIxKsnNBUR2WChq4EZTs
wWK4NHay1cFyewoldU9pVXHRetwzrjUcQRJK7eF4Fy32awGddhuT3EXnnjPe2rPt6uRFKxqECUF2
chg/LWENSiU06DAaHVaAPNsGriN8s3Hs3aAYP8L+RCRBcN+y0TfhbW4hdw3m0NkAK/xFSnq60dHr
AdHot7RwT5ypIKO5r/QSj00WRdfAxN90pUlOs+YzQUaOldWvDURIVDzdL3yNaFPY0BvOq+hL5HQ0
0sdLpEQDp5z4ocHdD3UsvxUDkKlYzWXQeowGBXFTg0yxNjG0jfgPUUr4dmJ+C10FI4wgr3dEoTL0
HvG/uAJmnDZ5i4hTK9Rr9oKzcPIbNXbuijG9hOpdOPYX1ZuyusA0C/e06a6KjNOJaryGevY0mvwM
lkYrlKJ9koVP5jJY+8Iah/1Q3FXMPGsTK01hVvSBoCuEqbNLCByC/0ow41xYb5AvwVlD9Eq0Fg1N
9B0+V+n1BlxQt46vAqy0iJRdPGclVhJBPd+6bdth22M52TQJfjFj1qrdbeWUwndq675w1G9pIT3U
ESpivMQ/siI8jDF13G4yv1tLpN4ZJJWjXu3b0L1D5YkcitkQcqS9QM5YmcNLkzCwcIABo3U6Tnn4
XvTsXkpKNzWPMN0xxaHMvdErkAlkVpKO3uQexLGfY2280mJLN5xEpm1CV58cXRYPgquspK4FVpUf
UbEPrqPgqx/SwsMqkmwqs3zvcmfalpZUQyfRqx2b76JYddoUtnSBRhgOaxI+VvnyI1qq1Af13O96
6rVoRbUDGj3YtMtNWfK7RqG2DZk2bGNzeuuKnIA/ZybBsqOMMN1Bg99qYfGd1hNCmb1TV6xVOcy4
NjqZ9mmCTN4GA2KPpLkeHDwMAFQh3aWGDRcR1AAAl3ijpuVbQY0G/OndPBZviolzGNeCNw8z3N65
ManEhY9OkhNLLYdcOtmbG+JMQuynzE4zOfddTCT+seuc7DrcGwQTFqN5Ee6g7rNaKXcuUM3asgDW
h/HOTWmHFipW8DKN/aZdnktC2TeDxRRoIlw+6ypoDs68wSYsrgY7PcQitbbG6JL83SAWAm3gem0T
AC+YbubxlylWGiCdRjwaBmkjdeLT83nu+9DwUF/ck5X0hKVQ7J2IKXzSXzRsuCgQT6ZQx+Nbmi7B
xrUIMAJQDC3XudKnEZ2gbpLVbdQvhHVl+9y0f+Kf+wlPl/GXpbubKiLFPmoJ/YlARuyy4Lp0jfFm
zil1KC5yQUjTt3HkxEfDORqV4xycMGUY4RBLz4C3OzffiEBRPcgXmpc55XLbLwYEE9jodu3MiNrp
t9dV9HgQavlWwcEla/2II/U2hl7u06ybtnkjp+y2uS8pdaAzA/7MdTJgfA0NxDbCm1EIL63oyuSN
dR/3xi8dDAPgRnq/pLCCHypikr8Syapkp021j4hBE+6T1K/sxtwltQ2PgUnpDnbqtFz6UGwIyXZO
MT3jQOGrz8m0H3v7OQ3wtKZ6Pnj9Qo8vFUjUCVmB/XMqlwaVcz7GNBKBGQKTRIMqNubiNDhJssiz
rfxVMef7DiUcV9pa9U23eaUYbh2tFsTKzkj17z2VGc/Ul/jYIf4a5/qKHpjraQ1prfiZMs2AF69h
x4x6jK89F0UlvHRhdT20A1xfpWFgbdIlEVV91h3z0CdBuQlxXcwTJOiRqPYNnRP2w/p2gP2LbiH3
HBTfW5T5EE/PpGQNJ6Nd8Mjgtcx1ja2vK4jHIJd6Ye4yecEwHsAygsPQP7dB62vdKH8KZjiBaV3b
LZVAbPk3Vg5XYyFLEvL1LRKwKzPvLriNofzO/YXthOA9uNEjQ99ZnfM8T63pgeTCvzHepZXxVOPr
5yhBklko6V2moSSIqtn0M1+LJev8DbUR6A07G7w0qfelRXM+E/t5Gu/iJHAOlRJBnK9twCqJ5QHE
zZNT6+znVN+pYOCPva2POwHnZmM15rHWhuS674vrrIWsJM8WVTUzmxMBsnuq/BE+Qv2FPneyDUY6
q+gErqdCojSiVDCUDh20QvqPikxDdONg8/Fw3FQNo+TFxAhO8O3E6uyoukL66xxymrwkgrhPA7Xr
Z4sQ8tMkbVVYIwpK6z9Edt+TS09JPnT2RJ3dxXoV+3Njgz3m4uBV4c+86sdzHfbjBp1WT4qEp9og
DZwK4jjhwjEk2gLN2FTkWPvjw4SvSLEwyVFNpITVHRzq5KCyM2ubMiY2csPEN0GTrUduH6DsxbAv
wCZDKgY0NzB0ucExd0kxeyAqys1jMI0PejLc4uxwtsGsJNvMVR5sN2w9S4Wcm7bHEh+pu/SMjjrc
HfSpo/nKKaFcDkg9uLTq5yWz8FC3KFLmttGYQesmw3xKpCFUlz3TSrQp4a9AHchDKMiAaIAfiKJH
Om8z3ADVcar7BVMmNK79wLWQjjfq2NrtwPejokzaVj+1EZMe/O7aVT40R3oNtCmgh3qhrQjE+rt6
Th4IHSy4hHd3kx0jrpId+7a3qMVhy9/wWQfbwWdEzgXAoBPZBAX6k5lBcOEAH2eH0uhk2zqAg9A1
Z9+ODcIoxopLYJUgfjeD7eBCPu+5WgJDUjekIv60VZ3spDF8jZMDSm6sq5GR7KLefEPSyvkDobAG
F2sDp+B9DokscLKecbANsAI2mEu9eRu2WKDmMuGKlcGaWaBHgfffzMsIrsGC2Fsontaj/ag6Vd+Z
nPqxpL6GAHxxTzlPAECJKLRRqON4BZPVM3lWC7Le+qrehy2sTY1mdhbTPFIhZC/1m6BkrbVPTYaY
3ejb8rLEysxP9JLOEbPZRvloKFJo6iTOrVbXPjMSG6u5Q0LjnZJBe6f6fuqKqaIMOJNClRo/3SV8
mtuOZjpAA9pJuD+Jen4vqzbfRWrytNTXYdKFlyYqShC4+CcXxuZ+0TwVuPa5nlDIASW160hvMDPJ
UZ8KSPd54nj1ogb7YcwfQJb1/oRDeqOrxXMrqAEvk+4v6fKDqeBi6qpf0DSq5uxbxC9GjTvhOn8r
RobQnUoNYgJk1rsWIIDkVzoZN0M+PDTKaPu2RctD67CqcVTC7g0HX7y3wZTvlRqutQXTz1uE1WyN
OX7ImJkdNcO96xf9VNgTqfb6pVGRjNP/qxjJM1eNnygageQx1CeqomS7GR0mfQ5S6pGE4uDIKCDU
jV0YXwG/ST+WAdwdbgYsVThmkP+BfY6zDHcWtPU+MvaTshxw7fWE44JeI1wh911aqnvVHgG+G0+j
FZrsoS2zsmj5tYyi9TsFPWftqNv6exAOexGN9w42lD6cfphLP+3BiZwap34JprD38Re7YIJc6QN1
f+U9hPaqNt8g5mnAy+AEtRledJonN+wWnY+p0AAtjOM7zsOIiBiujs4M/JnGLF6gjwxSduNUD2JQ
412MjmbTVxql6PQbZMKHMcN3SDxmTs3efq5J+9glgNo2uebbasgcePnQjFLzp7q5iqQ4DLXWQH2V
0ORALXzymZLzHPUbzM3MdMbypmIX4bgmLyKDTkz1GNe/EJUfVRrIfQ3FmSaz1amxAJEBendAga9u
1Dw4hfZ8FA0K6lL1ktD4YSr2Q5P1N5mC8h2J/jua+GKjzQ5iM7G1k669UJ70lLDNDkp+P7QfSQ2S
oxbiLYeGVmFm8bQYn7jAZH+0ph+MMZN726LbaELyWeDV9QPGaTY3k/LRHyJiGE2TSVtMXkNIFQyx
6NDKrihZIzAtLAPUuY1vq25bKi/Fre7SeCbsirjlZuSjccaunMG5dkWpHUwcEvtMFT/SkCgWrcl+
dOSDHKK6DzzbtGgy9gGNK4aXuBiJCZ6UHr4BJzRP6XCIAndBrINgHl/GBVBlA0+O8aE2OvvKCfcc
QBtN+uoQv5ONjfnOiY34kGYxu0Y9P85kHW3p12e7Gd9mF9fJyRgSD2oRPajSqfdRzycmZwcOeqHF
Z0O5tAnYd7XJ0Wm257mgeEjse7m3KR2fxED1pRXPZTBCiClM+g9Wcx0zfDUz2uO9Ymw7ZbxVYs0+
cMRQNejSb25Pdsc4Ng1OtK73sA/u6kQbESm63b7U3NsuU18tEziaFpW7YQBQJCxkr+68yVo5PUqc
aVOoPdS2YZ+rxTszq8uiHnVcvjdj7V6j6AsoCypvXUUtbKBSsJ8BgG1F1l5AAsB/dpPan01r2JUR
CDOzuB6KH/FcwfsZj3rLdbMV7tYeep3LifE9tiDIROU9aTqEfasUyRXGswF0nEoBt6qg+dzW5lxs
FaoMinLnCKzeBvNQrSUPNYU+M0HoUFXogGW0LxS3YIcaGdRn4hIb1oNtN3iUun7fzFnjVcNCqEqc
qYcecbQ7na2AcufQm6UnKu1b4cxXprT9VJM9HONsAhNTF15lUHo0QZioakU1mhildop9ERffllR/
pzelb6DwlPMEjdMomYfGVKFHqNGx+tFEbnjHufmXHQUUUchX8JNEH3YZEyW/0Y4xIda3cV6eS0wR
qcT6FX14agMlP2pL2hx0MdzS+W/p4hCYlCT4bdTAopCTUagealz7YeFe1Gl4jmo22tKlbGCiX3xE
fRaV9Ah5PjUInZ1aV9VtBHTxuLSUVGflLbDbHVKq4cWerT0MgvE2xlO+NaBd7sjwmLc4omIwCHa/
Lx1426OCL4v2QL/nKk75s53ebfYEGhKHTo0G9o8WvQNK6K2ln01BCEI4l4+97BOtacJr8K+5pgx+
PV7vNf8KHF+XWf/EWZMKvx6v977+bl0mpou9XcwYjpRcA977GNnxkmQ7xdHvf1vN57v+l6uED0Hc
0dxC6lw/2vo+XA1pQn+9+edf2klx1ZX4l2n4MqcMgsOQOkRErG/09fk+11N02hlDi7v7bbVN018x
Z4r3f655ffy54PpNWsd8j8Zg8NdVR5SeiH2QG/LzD1syFb823PpclBfR1i4CArDkq19bFPlasY8B
q+EQeMTERrHBpVYZJ9VbpjeKF6lW6SGuAQDbw7YdMoWZy8AVc9J1ZpJwAjtd07x8YFLMmPnbtSUs
1XMm3QWXkuwtlVClEMwLI7b+MeMMl3RYaLXwO1N+jL4lLnIusaOfWDOn+ZyYdJf2vd6hAe/Bvs2S
qlXgAOjrwyzQs5jJXTZ8ENynIjDJyenr02tVlS2TGfX9rNgFiJWzVsxXQ518ly2MZsZfnABQq8Ty
nraYxnp8xKNu7F20JBuGGLa5UwrlWuQAdbJF4/qUwKlo4c1sKVAgzA1uVcEJNbFRCAgzZq+Hmuss
6Fc5YIvFvSH0hpor/tulNBHquaemjnKiCw2AXNYer1SygWxymeJl2FoW7twq16/GLv9YGjZvSYtL
VLYfqrAiXNE+doVOIk5Ku8aWwAiRTUcubAdFgv07LICRNb8LannzqLyg01G2oT6dkeZsBTXbzeCo
UFrjZl+lLSGGkdiZ7fyKLIeZQ7cLHECurpLsjKkN/HhsaJkb1VOeWT/KUUzeUM8/RjvvmCAanLgB
Rm6SkGughomAuICXKNQfyozhbcWZzBsGcqHK516lCjotOCc1X9dVfNhKbB4ImQp84MHuxmlooENG
AKIGjawGy+hp6VUQxJrXzFQGDFHgxuk4myLMDze9rWnHbiSRYlH6l3rUJWopfRgDxhUWETA0e16X
TN9QSLNpRzUfsxf22cfMRQ2fX+7sugLgRGwhWW50LzbM+5oSZz01QJFsuvL5UlxzGvPdCfGC2SnK
NslJP7dq96QuwbeqDUx6ZEvpT631NJLuMjlIvgslq3fdvONV2kykJ2zcvrzpFvepXQgFT7v3fIoh
YNG1NKL+lQhByyefyEDLQ8bdqnmyKvi1v6kP/5L4/Q1cLgV7v6tlaRfpphCGYwiGSuj6eP03tWkU
GHMW9xSn5pmmSz4o7okoKV1GCt1mKuqO2AgezKoWvpIXMC66KIBgR1U4/3/sncdy5EqWbf/lzVEG
LQZv8IDQgiIpkxMYk5mE1nCor+/lyFvNW7fqVVnPewJDBCOCIQCH+zlr7y0qSF/j2LX6nh4KXggR
wl8Mfrx7c5qxKXGK24wDoXK6B4aC6D+88X/io+Ubh4vWaa1ahk3d/x/f+JKULcZDNVec0c2Oim2B
a1DO8yeHzpmAht10KTFvJPRhmxEneFZ71X96D//iy6P+YRuaRCHBtf/yHpIGv7wpLjCFEf18W+f6
MUPQfWTmR0DY4iiHCvf7XcjqQGmYMgj1ZN8ucVl///c/ovFXZJjvAlRUBgPoqqvZ9l+82rOKxLQ2
c6KjqEMcKl3y1URPe15lEBy79HVYompf5fbjKg3Hd2c6JBRbhto81sgEroPXNxcm9H5buuOVrJaY
61XOFZ34xC3Rq0THuYZ2DZ3oHGIy6fZjd62VTsewhn54q9CTLvMQHVaivdvuMBwm/Igzr3KweWGT
yE2fL6///mPr//z1O3jtY73taEhk/skGXmCeGfdDHB1tTcfus6urbepl81aLyAq0dNwvlvYyNCTH
zWQKWnp9LIgHv0lzXEub6VIWyDEKdTQPmlUMx1Ca0OJZgl6kDod9vsT6QejjgwgrY7e+8//Fox/n
Gsj5HRFcCYVAz/6j/zPmrHnWvw3I+H9t9l52790/P+fvZLQH/myZ/NQePLPGKfdFRpt/szXbs23d
dCzCMDy4/xLPi/j//h/D/httWg1TGo9+Nx7hPOvvgLRBdIbGo13uhrjT/2eANFaE/zieahovpxqq
xTXGskyU5P84LCE3080ar5KjlePnZ4BxUhTu0I5bz7npJEehUz4bbZMA8J0DRLUWt6lyO7LcLWTh
O7JnENzieydL4rZc/leyTI5B/BMpH9dKFtANqgxbzADsU5zkGwyChTpP21SW3VNZgB+E8xLJkjyX
6m1MjR5ln3vqqdrTS1+um9hNp51SgDjm2mztALOzbULFv6byT9cqlI0ApkU0kQsquD0dRyoIBm4q
lfOZDYb90CVjwCRoo5Puc5vTZchlu6GUjYdatiDSSbX2BZM8fpYpsFVb3TpzfGeWnn7MVaqqxdux
padBwp19dmWbQ8iGx0Dno5AtkFQ2QzLZFunuY9kkUWS7hPotdEaVeQysWLJk6TGpUi6alhIko1cH
lZ5Ot1Z162lutaPBk249FZpIJ67BN4twCiJR/Srp4ISyldO01as3kw1R4E9+Hhc0P4tFyBqTQ0wI
Qv9GG7rxWIlT7YWo/9vu2g2Nb+upscfI4Xks9IeCkLVNSY/Jk82mSbad5oIGlC1bUcv4GdKZ6ulQ
5Sk5eI2aESM8xPj6DLUdtEVxyERinu0RW7JG9W4dz+xgrHGXEjoTMVN7CWVrrJdNspBuGSj4rpXt
s5A+WiEbaqZsrVX02FC57Fx6bqAcp6EySEWRYB/G7JQ31hadbNapZWMTmIBLCYX1x9oqKWi3WGEn
MvaOmdFhoe9X0f9DIH90AG5gmPD4A/a+CVkw+12vEvFCpsJx9robPWogsTLko0CEm0V6xCkHTzYf
u3SPPwo+GuVHSm9S0KPse4AOWpZCNi9Ta3qT6G+Q46s5FpTmClUjpCs6zrL12dMDVVtLIL4bsm3v
aT+VJnkiwTn0aipIbnVy8oLPpTnv5pR+N11i22x6Vazlq3dHtl8xvi2J/aXmALCEKydd2kK2a23Z
uCV4FC1sttVlS9eRzd2JLi+Tyl+LbPvqsgFs0AkesfnqSfbNc0R3S89EVpbwR7rHg2wjZ7jCIkbE
d2p+TQ39gOXSfqbvPMoGdC9b0WRGkVfxy5It6o5eNbQdOSl0r1O62Jhq0c7OAYkWT7/vRgSl8WBs
n6vUxS6Jd+0LFxdENR8DZoJ3reyVU0iVrXNFNtGbLD0Psq2O1qnahASQy4a7abqMHzUGDrrxZqZW
SroG1uWVZ2Nw0wYObgCbVrbwCaPDQeQbyvphb8sm/yCS55jpAj7O1K44oWM9f67hAir4gBhOAJ9Z
H/0jy9ntWIEuqN8qmAINtiDljOtdF0xPv2FBT2ybNWBMLIGECTLBkIiCTp1AcZXjkDv3pNQxqcB3
vRHpYTIbQbyH5usLTWikhx+oAVN/hoVoJBTB7PQRYnDYRPASkQQnihKNSQEI52tDRpGyHD8VA5NN
5tffLYleLNrWkCiGC5PRSTjDhNIIvzcrszFBb5hQHIbEORIJdmi99Yk0AmYxn8Jz9A3fwpwg2EZ5
MHXAUAfgANF2kaYm1tE5pw4ASSVREmxlqcdDl6A/wCoB3GSCJ8qkFwDXAA5zCaVUK54CpzICQU4T
QAcn5XisI9ayY2hcUxfLnQLDlo3BAWoM0zXSe+rNEobRJRaDDZsmlxysZAegGSLxJr+AoxlxCNqQ
owE+6vwwk2trtT+pTtGRI/EUV7sSRBEop5V4Dr8aEsp8V8DtGBLgmTPqzpB+7abAjefg0o/WOpVF
d9meYk4V6BpcZdpJSS4EW2BbloXUIqFG8p+V5IeiEU07QJGe0K1HyKJuvEzHHFRyRzUAkiJJJAGS
pEs2qZOUEhGVgWqBbinXWVJMRpLkAUKYIKo1G9U6Tk2s5XIUExwZYFAFOBROrTQhJCHlSlZqktRU
Dz7FfBxSQxJVVBoTKtOkSvRN8RxapcrFDOAu7iiihSMmJhh2+YrktLAJJX0HckunX/s+abl+ILCX
S6wkvDxQrwHkixx194Ks6WaSNNgEFqZIPmwSr0pfwiS4qszrIbp1ZckkVWZJvizJblvJmzEYMChL
Bg2Lyb1FlHzQ2Yx46JnaKduns+TJ2wm9AxS2S5ICPRD87gdKJalVQI/Cr/k0pOtdMrtYhxG4Ium4
UXJyoyTm9Ch7r5PxCUZ1eV7cA2JFdyOMBIo02w5AdzjrSeKe76eXRJ49EIgoaAROzW05LDkd9VNk
AEWawHw2UF8k6b6QyidTfzJL6gS2ZiRKQqPzasdPsBy7CEQwARXEIYnQw3q4tGnCWxURvyy9W7pR
MIYxwy5NgHw/EF9lY1kZcAUatmPzTHRzBVAKq1hLarFeCAnCJ4ZeJj2ebCYFA8dXSToqDCR+JmVU
yYBwWOnbq930gCXhfD8XUKYNzb52Go9LotEsp8gyVV4mbQSpI3IiVyCXmmQvQyDMRNKYHVhmD55Z
S05zTBp8Jjf0Oc9l6ABy1uanZxCXoM2Uk+PuKW7aUw36qcraEp7AcEuSCxUAorokRbVzJ7nRQhKk
oVSMSqYU0pIMC77QBNyU5f8vr38pJIXaWhUBsYCpcQ99M+XUXEkg39JjurNuBV5Mm0xr3rDYI1R6
hKGRtCtGbLjrtfXi9wVZCCJL9joH3BiKlrHFpHcIN5sD0A6SpJ1Bau2VrX3FN/FtrswCDYJ7VzF7
O+fFDI07mdHZyrw32nX1rpHMLpfGR6RiVMnlVZuYtgbIT/VOKV+gI6lfR/K/BiDwIongGDSYXpA0
LXwkgDDeqcUvvcEpPwUmxv/pGAIXA4xXm67mSlpK8pgqWuKjgkwPjrrgp+3d6zqMipUzE0zM+WVO
DKDcjoZEKblmVRLOgAITEx2yXKNeP+LuxuEhtDAIYzfbrDC5By69SG46lQQ1IRtHVzLV1bIwZ6IU
emQWKKheHSeDXz2bsXjEh5WaI3i2N8Bp15LYJrmo2IDa6puIkpjwSLIojHrAySF+zyXznQF/I0a6
4bo0bR3JhUcOhHgiWXFEOC86afaLeBymwQvCblSvubMNY0pwg+TNTcBz7A9qwhOINnBpzq1zrgxM
fZa8uivJdWSSnZLWcO++ZlHsJurhUhtOKnswVDpVfCWXWErZY3pQmimYL0HJq5KXD6WEimwlydEb
ktvJG/UbaDVZAC26dGByS9L38EQbMivoCvZHoRkvxL7MRy3FbBFSK9+i9GYqgc25MjTOZsTz7pD3
1h6pFY5okv4vpA6AvJj8aCMNyJbXXCoFBqkZ0KV6ALPtNw05gZC6AmDqH8kitvoQ0gxM3XI/kW+F
29N0nonPCSS+CyIzfGpd5PgR+Q5bx2BQnkfH3ppNLKdtJtNNppqhOX0fqCPejJ8YG7/Psb1rKuNa
6AQNJDmms7EwXokyOogMawEz7U+4jmJWOLk7pojuqam8gLSwroVL70Y89nRtRLsiIHNwWf3mEPe7
gWVPd4ZTnaxuesyGmtCwmhhzqzeBESYXTArdUdACVKAlyL51FcO7paQPizOQMdP3M7n2TMFxcnlP
VPW2ZLIir4ZR5nhBkntYddgYa5VH56frRFtLFRpRzSXnSbvJ3JHGZT6cq+LnAsYEN107PlW5MytX
lbCWI25RxK4Sh5BU3QdzpTdmeuWEjV5VmWJLFt7GylRn286CJvQ0bJCKaX6lR6Hf2xXJKuTN+7rd
bDEkqHYc1mGBZ7zKsmUDjXGJEI+nmrCvlDSwUhjDj8UekW1xzRFOiUgoRWWE4ifvXbCIkMxyY5fF
g7OD1yqCGS2Bj3/frWliO7gMLkMclj9ZpZwzTsBja+i3wBlWAI3w4sYxnuJD+lZ0eNGkSn01iMTA
8MwefMsqB2RwI3S2792LOb0qsSeOk4MGJ3JHDOvGJDDaBcNh4zMH9MEGDFc37erGZCMP3oBKp8Is
MVNvo26nJk6/N8PuUtpQqXhmuVuito9Aixc8cY5KRkfEbYznyMHnpxFjtbclYMI1dGEVBol8tvVb
yj5cClX9ZJR0tqIWA/uZoOvIUj5IsFF7prJlN5jbLitI5+VA3plhSOGrI5dD+ZGOILPUAoD6Ksnl
G8xJWOwQaU9U0U5Xo5MJQh4TAhyf3LwyfYJYBwBcDjFd+mfHTMSAwDJEZw1JDSWFWLNw4aiM/BOX
CJnYBgsUe3uadVOANdb3xNRfNDXsHzDF+aaWxDKl9SGnQAhH8ORQB/WzJMQwmSV7ObM2ab6ZtQT8
6Hsz8Ic23tUzqEf9rmV6HCBu83Z2xywrxVEvNYUZ5FX26DnDxUs81MHCfFQ8dHt1SzYd6JZQH9PU
8AHB4L9FW+0oFJ6xNoNLLQDjPLd5Jm6KyIi5r7dRYv1QOusJ4Tc/O4gYLDMWey3XPaZRhKFZMbje
OKZU9cn73TWZTR3fPmUZukyZ/4EFh7kzMm0Mhup7Tyc5qBJ12Onj25jE1bliKEhK192nsf7gTlOQ
05F4NIv9AD+0TXCJYIpwp3aus8HYmGtetpmsPtvCYUHVpx9lFL+kLk0d6ubXhRgGn+vlpH16SvsW
kVXj9urObJdm71J58XWaInph4AeuCYSd9hwoFudwjF2mxnv0hU4HYom4orhcoqLurszexn7OLzr1
SYQq6Y2jjj9F+amPnrepRrTmqhBBiBQ7sEbZjQc0mmwTx3zUUhscanaljR8qqorB76obB9tz0t9Q
qOPgfCK5kYwPTfEV4V7VZNqyelO2haJzhrrutxybebDoJCh6VpVuo7I8ncV4mIW9qfDE7U1rYUyl
RtVBHDiu+qiPjXN0jeWlcHaVkoVIGRhcqlC7UsvXDz0zHjvFCmgYyUhvIzdEPFjf4PKTcUFl3WTk
5VWzFOBsFxK+nYB0Bu+pNTjT7P7Zbly03Lb+MVakFtjgFXC1eFUwcxC4mV5x39xaenRFdPU4qAxR
iUfVYhCcm0X6MMWkTZeYLiKwyqOHnI4la7H52jeUhvp6RrClqvq3ckle6Ud337S4oKtdju+LtacK
Xh8dw3i1jSlAyNg/JEv8uJAxyi/KAJZgRtKv3nCC3/r37no7LX7S8cZaGYewQ6Ms27rtuezIjWa7
ezI3zf16CxQcJz2t7Pc40d7pmD3PhaMew7j0TvgOKDt0Q7cDUWqcJOLYFaZ2DLWCjzC79JXX3RE1
HxkTzLq0hJEsE4d1MUk539vl0UQSkN0N9/FIRlEzfpYGNgyxZrfbSI/vOkd/Fl0bbSBWSnQKTB0G
NGQ9I/LHqNzZsSV+jHl9bHAa94fOKs8de4EqQK+KHJ2CkeBvXwiamEpDlmcftR8oaXFmWChYWHB5
IHlbvulyqxU0jDU9u5Wnq08WwrxVHlQnNlHAjXdG6FyVEdsn1rNik0T1Ue3RBODayZJOPRhdP38L
lQoapduuAcKK1XwwFKEiN+yr6RanbMzf7HG8qSJl3FQK3EYWAeqcsWB4wp2dOCc6KX4Vhz656ZCj
boFaW18gKN7oWuGMIAaVI8Tt/NnVv+WeS7SRQ/piTWij2p+aNMXuOV2WPVDyJazBrWwlM/dtrXkb
J3dvst7+7tX6a+0V35oaPIIJ4ofANxg6+JxUhQrFoIk9wZ6w6QONRCOXWUo15lxAnRy06p3w6HjP
A+GolaNRnw19vdRoejbdjSODEq28fFiULVOy+8FSsn3Vy7hvZ3gt8JxwDIS1Y1HgRT+KY47E1m+M
XUsLPltN9cjiCPdRnp0pJ9yYhn6ZZwW0Dz8d5OhGj5FFLEBdpX/jf28MaexoyIes95Ew19G8m0qY
yBAp7VQMGMcrH3WREwC0RLcdh9J+vYWe+6kr3B/JQNWkgVVDsIIiZT051iQBU3VplHTSglHYJyJA
jFN/Uqe2xvxwpCpD/rMxNa+GdMkcF48mPXPI+jTky7zpTJuRSr4tZcIcLsFDPVkcbaEQwn39MKP6
dMbY3SeRsY+G7K0yl/s2ZcrvWi5AoNygdkRf9HVb44dSUzs+rm9x3czlBK77+3zWkUU3xrFiZdQb
qYfJAnl+uHXSOcIiECrU2bUE2kYdOVtBIos5rDabIwD2ejIaDhUtnewvU5pBri+pRdHfX13+byOD
4EI6VIhzwz/JlbLYr5/YcgT4wPo9rLfL2MN+UJ+/WYb44Q36WcSUT8aOX9cS7T6MmwSBhSD5Z1pM
plOsx5A98Y5YjEXjyfRghpOs3yvS6XF9p+sost6sWoMICinCbeWotr71Fnav4WrFJUZ0GHQDRduD
eaDf0h9Kuneuw/ALR8a0URf3AGcmZikpcN+0qppXTbbieeUOzu8bnYryNMzmIcbsiTgwCZEUnlcf
yM+gLEUAA5kOyt6wu3aEB1HPahKauNXC7w0TXUWvzcaTGmEt2LcOBpTLTDP9S/u9RC1rGXAKBg6Q
WkdxupOlGEFF1/FgowlTA4qLc038Y/17SM5iHR/hsrvp5/UnrCn5Nx6z0SxuTmHKZt1bN+sRpybK
50IQBLoldNRUVigwwz4cfp8q6/kiN7o9M2DWDgEOHYapAnocAboc7D2eDC7SIY1OUsGRb4RB2ZWI
AYXBRC/ZmniZ1HMTs8KwfhWR0E+omW9cKgU7YkoIC5Ibw2krIFpOeQdS/4QsweWYNyYnSL2WulGI
iygeNhTS8ZjumKqzuCI8PA9hBtPkjENfTfAZq571ZFw3azDIuhcn+J72+J4qbZnBtHlJTdosGSDr
BtVudfoQtuAqu+aYrIkmwn5Sy7Q/rr/3qo5f9xaqOa6ufCiDxVLQTn40ozdfWOrheWD2nW9FaUv6
9vKEXsaBaCtuZ8WVMg82TRLvhKIDP3Txs2qxpJvc+Y+/aa2yt1LbPTpTZV1yjBTBNlQofRZMOOKa
F9ul0pUDwqwPQFLXnXUbCkP+TSvGC2Liz9HsGTMaBcdnYjzVbMBUbowG4m2LVvK5HgoTQkvxHDMO
5FR2h45qqIY9MQNUaMXXxqIGYU3C246Z/FQVIQX58EBtgQpuyyRJl29aJfxhUytQOAUTjWs8sSwF
9BgCxVx+eDP629QQl57YnKErD3gxXBEoU74otfIazp+V0OKLTX4UMkDmHbD+2TFpYdsjW92lPavn
cSTUFdpf164Mmfp1aIWDHzsNBTPLL3HWEH2BoivQB3BullgEIijfm4jAQBQchNIUSK9LtL6knBJg
NVn35LGiBZyKt3qm2mOp+atoMBCyag4G0NOPpC3uCjBWwt2GdC8a5tjqJXFx345twiVomZ8F3tQ+
qfakS2ldyvIkBiMmT0DGLxvF+WvjTLrtI9HQNmV40QfHBkTw7incqpU/zE1+xkUvqMTSMweJUPwl
XOows9lYs66f3E7RmQqxZ6b6FkcD+6CqeXE2Fjf/vXFcipyexeRMOL+m2Uk2sQUk5VXY/c0Rhtl4
ZRLsxl4jN+ve1x9iPJJOU1jqAfbFebD+QcUYEc0ftsdfj1tfZX2wqSXPHfX1XaMq9omwY/ukVymC
13UXQByFnRlvcgV7S3QD671fm3YkO3q9CaZCadLC61MbDKZok3Mq+x6FA9YoG4M6+SkKVfc0kfe7
ww4dr4V5QzYGow0H59iokT+0/Q+KKyYvoGVBMe69MYzP9cwZg9/TlksBvwvDY2QQfsmFU7qFkLzN
sFkoIJdNPtrSMms8azM63HScQHeZTJJ4hwydcY38cbhfRgHoNO3DihGK2N1L0ue/qK6gYOxfjarh
9HL7nai6xwRHcsq03suYuWGQG6iOOKsot4obHGt/5jUun5OTx4Ex4hwYoe/vSJuQNcyTkeVv2nhN
55E6BpW0wSZwW9Hzj0lFC2HIuO22+/Acibz38FXGY+q9mjOF8cRCPNCb8xOXbIhYr9eDeaTSVbUP
jkvjy7WRbGEwuu0Lp/Arc9/EyWOs5gsCKRccC2h1qoqXvMPWxtCpPBqCi6xxiqzY8rsOFq+3KLeV
6Z3bxRgexLLDFj8OxRtxoS7j2q0xKxWWUsVtpSvqpi7Cp7CXJ3u1RVuyZRysj1oJ+OQ1TBaWONBS
lMStU9Y30MOoePE2CMPh5Op5f5ZlWTnrB6T/JBic5pdzsJv0zsCFfKM7XEqXvP/BlWHcuTrA/HSi
j383VUjs0vi1IRzT9/LHnsYpBxZnDG70Y4mIOIz9MMmgViuOAEbKvedNOABHE9oVrFYWXmygulhO
Ld8RaSEQM1SMycRut2pnnh0GRQSBlk4Sz1LPN0Wm09h/7PqkxblAv1sYADmDw23LAjfQG6xL1AWz
zjD83mPhkWIbWzXFcXInvp/kvaYT4BQ4pZTNTV7RzVHuFITlIX0S28vvyZbspS9vH4LTaR7EnXOM
J+/n4JQ3Dd5DmBYn74Ab20lsRU1qrU3suUsASNYZW6/CPQVi6YzzCDaryJfgF0exoRqxEe6w1yj5
Ee3rmx5uIKZ+oRBYsVRVr3CvezEy/TTULV2IC9YUpj7d5J+KPhySjl/Vaj+mmjyRMicxIMK4KHpu
be1Bs/Fosn62xk1W4NJD/e9hGimu0UA+NoDp51mxsRcF1PKXASKWs107r3vrRhgRUVTwSrzT9K1e
NKyNHCaXmbnEOyCEF90Cs09x06LSH8d01mO/kEMAPYeGc1yoe7dL7wFZPZfZ2zR77UktOe3t1kPZ
sN7uOgeZTcWseyS31c8mITXLdJKxNmENx8iLuZbxPWba4ef9zEjJXM2Q60xqFfyYeLS0p1Zu9BjA
GjFhytnZEZmLsYxAEJYYenMivqg9aR7r2MQuXQoKrMPXjeM4912xtLt6tcZZvb9n1yBvrZtwnlHR
v60csVxxQH5iSOfM+5hsRnACDDdIhmDiI/843aZdkf+2oNfkEmZaZ2goVvugoNQcFE0KepKUeF1w
rsDIE7JqQt46+AT7mUbyhmKr/PDSpRzKIRhKshEYgj2UetaoUwdDJTdOCF6Swh5PkdwULHlO6psh
59v9ojy4JZ+kVOQlb31QiyvhIbbLIJamPJ0MPWOxhlBg3Z3Qhh+ndqtJr/vOjV6I9uLjFEnLbBG9
+B/O+IKvJjCRnLIucgx47YjJni4KSvFyhmp0c8NVo2I983W71KyjOkb93utHur1f/x5RanuisUen
m7FF5YBA0u0GdhPa/mrLvt637q0bRUcJwKnP/MibTkxVnMPkkC+eL98N0k1ZuZbP1qAlZ64FGiU4
ikxV6dCkQwGChFK8ql1CSXiQzUKmvzhEixOlQIHSx1iwUIdr7WyNq5HcYAlDIrUy7QGc1dO6sWIy
/xALH/r1E3aLTDhnykMlINUxNFUoY2kpoqbaeMqx0EellE8YAzsV4opWZZwWg8IBwFybtRfLjcSO
tl3HiMoud+Yd1vVj7z38L6y3OqL+B1jPMAFs16/qt+urdEv9By/Tp/49/jOp98cT/kD1NNX7mwp2
57qqLUO/TEi4P0xMaVr9DeJLhwZU6U+rJoalf6B6pg6Pp0Ow2qrHoK+Z8HV/R/UcaXMq2TrNsRyM
RK3/kZcpwZz/iOphaQwOqBom0eam7tl/RZ+rhtikCoOBq60pMW1mWUbAQbU+/WnXXtfstA+b0+/d
vz7AzPdG4RPaOuJKDxjiLGj9LZdIvKrHwYWxyh5ppVfWyOQJS7+5SfY4kd/FjjYeWuFeWmSSJ4LX
XGa9y+dUKcldSfx6oM0zF+gpS3dVq9hyiQFiPkUOnRF93qdOdFMs6MXGOP1OEsZrzHzDz8MxOdQm
S/aMi79eCPpUQGUB4DApOg0OLKSKqvRmRxwv1k9CoE6JiY/81IpWucvDumsWrPbO7lKR2xeytouV
2v7jCYmMQ/n9VfzpZdZn/elbWh+13qlSJMUVTNsDCg5AgHIo1DLaQK/rbijGfIeR2eM6Rq53rZtM
LrBVuf7+V/fBPf39WvGny4aJ/wbkjnzm+qT16V831/u+/g3iL15jvf1Pu//+v3+9wXUvSmqL8LJ2
QnNAXUt1WWOve4O8ue59/aHLqIJ93Vz3IkumyKy7X0/5epn1KetNyhTILVCYBf/qwZplL1Su5T/9
0yv+vnd9uhU5/J91F/P6YWni32/2L+/p6/+tr/WXf7XexCS98xXdpJ/z35+nnlijIg/j88Whqwdl
DUJZz7KsU67bZJ0o0J+QLrTMGfCuK0920ZzyqCVpUt71+4Gl/MPXQ36/xvro3w+Sf/66+ac/Z13M
fxOUXcjCkrvro/7ycuvN//+f138xfr3LSFZmYkJPCB7Mka+nUguWyTe7PrJZhWQerOCm7TUA2fV2
JYtj64PWh683F7zoThg3yKeud3y9EnlSTGPW27l8+XXv65lYZoC5fD3HVZD3CyageIYpt0ZNwFqP
2xEH89euCCG5Co3p2vp3PA6yTW151A+ViMIaRv4bGGFzMyoK7hDmPeZEFusX5pOhnF6WCUYgBJbu
nF6ZD0tC13FNoXFlENHvXW1tXvBtZr4qC5DWurveG/fO2ZRy2fXWulmfuD7u6+afXnK9c/3z+sCv
5633hTrNMaJ+Y4q11ANAOqofVBRAJ8MW84rKYKRAKGNbDghB3r991YKNjgBrxMZyaLflICczC4IK
bJxZGBO90Uumk+mE9qEENc7m5mYxm8fKyucNNV6muF4xFSfburQF6ZyxTJhx5ede9742632ljbtr
BSlEIYbvY2kNxP3MVBnYW+PFTBuAXOy+D3HbUMuOx4mVEBsYWKT0i/aYFNO41hPVE+bIj55t3XeE
wQVrd4klGBDWSIrBerOge2r2fAp9EFhgExZ+wv2MRV/ialVA313Q1KU+vVYCnbbx9pEndsiGx6Mm
ni1jeDdcoe1IGmzOSSnqM+7MsIweeXmFaoS7SVseQtLy7FqoB7L0KBeD6VCBpQy77nU0pfBzgKOU
Y7SbtHhM26jt1hrp2grralkoXXe/7kwGFtKgGLu1pLhuvmq+X/chusPAtzDxbJFV5vVsgr+GKtaO
HmFVBRo2VSUZiIS0XtnbLTanCgVDOs4F1pqAjXQ3EJWVrUDUPYy/D0RD/nJfh9+6t97X5JjCOAOR
2WTdnxWm33tXngX1bPCZ1/XV1+11r9HFxD/D4O/gGjlE7jCdshosmcot5GdZoj1P1tuxy5+mJuRX
GTEJKU2HIkUXimaDPxMeHO6oENu7IOP+vduzwBOdfoyXBeEQkVERRgKk4qi4oUQZdmm0E7NKc39v
GkGiMGsGW6Tg/W3nnjpjoR3ulqgG1lXYtBjdxonIm97E05bmJypjRPJDctDme6oh84Na+kZ87B6m
NzcmwgfHCJ+V1fKMWu4T2XNkbJqCWh88VpD9TEhGukuGfR29CvKCpk2r0k1+3X4Y9Q1Mg9kdCNpT
4+0w6cEWv0KKP1sLG4PZOZTSfeAmUu+0GQeTnyJ8Hwr50mkbINoGAcinTf88xmAVWzV+L4wLRFCZ
s7g5C/eQk3MEm0DafPUaYzq6/NL1LUZzSGVPyYjZHmkOgUriKlEoGLLgwTKaT7bsbhwN4zxEL84v
uz7O1hMBMJVAHX1o02tlP8fGvsFMl2BUHREoKeSXMsZy4lirB7fFVnRLlAVeqwsRyaIn/Gbf8XXq
CqYNpPPwtpKr1gTCOyoURZdA+ZzoF+JzAsL/2hKRstAEoMd4S/umKLHroBJ1mbFjw5RevBRKh2fE
Xd3/tId9e3LPTrZpiAMa9lYCkBc4E7KqI1BPgGmUKU49+VbZN8pKABqhehOxwoIALQK8fIz3MVrI
9NyzHKuJSs4uRYeEG++Fm9gjF41MPLx/HhODUrpf3M0RrDpz1D212f5TzwP1tX12FaqQB+OTcpLG
fO1Wu0r7vfwQWls7Rh7iVx6qqGB4Ts8ThfJbjOm1p/6abEBuoj5AoID8LuuB+I+Tsa/jI2HbVvur
d/CiOEfVldKNlhyqcGcvF1f/kS7MIxkmSWLBO9m7BxQmLslt96jBW+cuE+c0OQ0L5wWiPujSNPsE
mDW7a8RxdMZTg+9bakIQPfDZKH9/lvRQrA1jGPnzCBCBObEn2tr8gMN+qc/WJ+esaeG2RvbXptE3
Lj38z6q9L7MjRQpDlV8Y35PSpIguTxydlOUa9yiJioLuQgC7xIv1b5U4Y/6VTFS2doQlKrQwvaBM
EfhtSy+At3fcs9ofiMhRL/U3iz6v+ehRz1APFIy7Y9EfwnYzdTunOufLlj5H218cRCDg2HASME5Y
e+PCuJ3epqe49dODBu1k3ff6cUQ8MgwXq8dre4c9CuwZ1JGVHwS1neVs0/X/lb7ZCm8V+6kOenQz
6t/GAt/sHXCHsjGV72p5TZzb5BV7IGPZ2wMcAzPwoPjuYYHNqRDtC+2ubjF5Sb4tdLgWbAc4a9v0
qCY46mCEae6AEp2Zcg4uqGc92gyWjwEB1vrsU+SfsQ6Tdiqk9P7oyQKN0ANpj8K9pU1Ov6NAmAtT
/rPG++gJ23dra9wgdaB4SfxW5fkhDHq4lQqM79kIhAc27WO5URd7lkXVK0lcBJZjdmXYG5U2B+Fk
CuxP4BFFf9BuOJidq3djnIt9eai6rdLvuI5jYgXS4NMNiWDCqfZKL1vfqLAyeGLhZEADn8WrBV2I
+UC+7Q/im/4zNLZZe+CtOYtfh6YPG9DWe95T2AEDXXTDhy3CGPipfunwi0tIjjvncFBbgqMqnVQ/
4OPAYyjWxsswXujyxD9EcoPXmBBH5T3n52roBMzKvktuMHZvqWwjT34qX4prc4pvoa62/QLXifzX
1zEXMm7jcCPw36YMhU85Spah2RuQydNFMa8t6oUGJuIJBr3BJlI5U2UdYh/XoOKeVrJmHhSVPpg/
54f+znuBjvE+qmfnnJuH6WBu24cyBoo+RvfLmRg1ZBTTi0ennYZauRnBy+FDOJdB1V9VA0pgmyAI
xuqxy7nWETQfeDDNCx0xH1V+fKmVR3RZYnk0lxMetyOL0u7dUy99y4UhILLLIC/WRCntW+kuaoN5
gep9eBTx47ycXNfye+Tv6em/2Duv5cbVrbs+EU4hh1uAYI4SJbX6BiWp1cg54+k9AG3/are3Xf7v
XecUNklRbIoEvrDWnGO2CQyhTdY++tHvfnzt1DlYEehT8ELFzu5Is/AvHfGjInfEtdLh3dok5oM4
oY3dxt5RH7YdI0u4L0DslW99cZSEQx1v+IRipkKy0EsbS0WGFS5AmIe60564jWrzl/nGu7wEP/Bo
8erxgQ1NoFAAs5GEBncIGJseqxRSGGRaiCehvaAS3CQrpXRLXHPvkmHnm6DaoIO5izjHHFpIjmAT
zeZwqX9o6J9einGlX6F17NSbQm7ZGgfOYbwi6lF+elsQAuBQDZx+tuHG9OZ+FQwHz/49ovv2aJx7
PGc2dKqZ/PYyWCugEVZt+0/q1fxVbP2Tf/qsXoj60s5RY6N4J/V6pp1wxnJHcAWnsbWHeoXhbwsw
yMZ/41D2XWsPH/Zn4bYf9Vpf7QLRlq/KmVT268igwALgSYXG79vZS/QCkUkCIP+iPXTgqw07VWl2
u96duHP+GyQnnorEtO52OrzxDQkD3pVc8k6GC7M2o01DCInnAFhEROcPDnhnllD5qunWfu/uEs64
AAG9k/+sN8UlpBWAxgjy1gPbJaA03oRWcz264R6/gENLE9tBpSLFPk/01Z1UWr1bNlyuLT1F8uSk
l53arvqfHuLp4+j64KHt+ix8iM9Yxjs0628+l0G6z2/aNr2JT/4+PlkRU4KNLtYjqw0c71O+wVae
bsKb+YqpnZ9JL2nskj8xvRu8a7J60ZyBptiRSOETc8GyzeGx0KZ8fgNQqzW2wcf+InKFUSZi9/Qk
3WXM2I/yc33OVtm6uxJUj0ziGh90R8FjYa9b4nX40BztqBzrc3fFz7T5KWC9OU7H8qwg7XP8LQmU
RytwT1ze6cTFxl3UXNW98Zgz7PXEAmHMHnkGmYs2O52jtg5em52GrvCN5Mu9t/9Zv2G8OdPGyG1z
w+rjSPX3CIKGuB0+x9gR3GRl2alNs+eENtDmKav8lKyttexE12anm05xj8/FXfgRPgyr9i26W3Z0
N2zxd/ncu8VOs4sV/dDm1X8BgK2trLsSMcQzBKw4kgVXraQ1s8YLIxmnDp8wdjQ0XSwQ8WRA4UYZ
dZ0eqqMZOMUuPgtbbWUctXuxgn3nZBvrSgjk2nildi00KxSFlTO9kuboYC9xGKHgfmCKeRWULc08
JpfXlL9q429YlOySA6fDc3Rvjv3v+GxuumP5RiJcTuXrh/j7R3oOH0bX+x28Zr/SrcgnwRijHbRD
e7IEZ8psxs/HlsA6Z93+FJ/CGyJ71E2cVlxUoX0XPzPIGSRMOOOThHbWvlvv7U8amaobH8pbujXf
1KfqdTwzEDJAqm/Va/QBE+cc+avhMT7EB/mJ5MBreVOfYld0+FA38omjM62wlNrvReww+qxrB+0o
fY8jPUUn3wc/5pNuK7wMkMbIY2dP29jlTzTc7QmHAA8OdnqTttmFKXFffnKu5k9kuuymQ7Sun6aD
zxjTvOSxm5+YneLP5bxvXqILzRX+P3AVrYZDyvcVrbB5NvoeHQxAIzBg5JRxPYefSKmbF37GxRS2
6AgOBAOFfDSgSpmw+JhA3DNnvE/v0SPy3igGkYJ+cS2J4IA3mmg3MPOfhHfcFhLDqLYedng7uVqu
+t7fDruBL2Q8D7+qV6SR6PWAT9nZvWdJ/oHOFNXBs3CZ1tLa385xppG0rYGiP/fKj3gj7vxduEM4
S2Mfcp6r7IWTcgI54xoP6efI0q6G1/wrHp2SJiNmYWu4xi9winVrHdzGB3FjXKZjO97iU3VgSaEN
MdeK+Jo7OL223vUzvKHXpBGHC0yaVj1L5X10CW/Ty7AMgMso4c1B0LSw7PoJsiw+E5u/XHtv+UXC
UuB6MX4wDb73J52B4LnZZathJ7FVe2sumHDf08SFQtI/WLFjvnGreg1+aMfugsGVdz2R2+3UDzTP
WjB7pd09Gi/iU3WBlx8T1HWb1wc/pffyJ28RMVGorcrPbjxOL0yI3fvE14jMJZsHYwY2lgj9qWZY
QvRpw5kZ96P73m1Z4dGEfFDO5gqsNGNF4PhudWEsZZr8iRIGWU79lNCCtpNLf+Jzjbfg81zh0GLA
usj7gCuUJZAj/RR3SWXrR8s1cYrbasGDhQtgYksO5ErfWBeSYc/5tmlW2t1/odu4GqlX0S3m4vW3
78GKxt9mCJjThpt+7GwCK5zowvseSldikBQdWFp2+lIy47wbv6bXpne0X9KrdjGZu6O1dc5eioO+
aw4BgPgHOXLBGGIlZ0qTrywHqcNw0j4NW4Xhudr1TrUSDtIjYJoNK1ReeXPFpvHAmqL/NOe/3t/j
+Ngg3fmkfUVs2LZ2SkfaRuvoMbzFN+2QrfuHdSU70uwu4modhJX81HFl3rhmvWdqi3yB6icmoCx0
QRi/jW/FtbrHD+m5OWaMgsaHdQnuxqN0qYgx3Xl78Cxn8ya6ZLa+vtPEfRgOHZezsp3/hxIh6O2w
cvRn+S25CpqLdqJPtmWNRNIRfswaOHwdLKEcIbR/mMGJmUZ8rr3jrAB5QCC6hxawAcNc7Ngv3KK1
dGaZyVkrQyiwkzXjdN7vhju+h501rbJoLUM3Nz5FjNqmf4v1kW9xalbGvbkjgvfpYdtjxRWbP1gv
vIl3f8MCH7sAorG52tqxsNJlTEN2wv5oKbsJcyEy70lEXw5fj9WYwk2UQ0vRaRG2LregvNLTmdsC
X9UoU2rXeR/d2IVQi13CW5bDUon6vrvc8rFtISVTVGepQi3vB5HgHgpxQRSO9Bj3EzEexMeVXl/s
lKIHdlkbO6mf0z/CQy387CjmkDRBWGPnlp0cbsGf+XuTq3p++6FAUAJcPuROPjbDMthUic8GeD6w
ddERH+0Wsd4iUl1u1fA5t5NCQsaso63RmbDymdW1FIBQ1y4344bEuGnu4utJne+yAF9QaFLBNJ98
EyDmhDWE6CIc4FMJTC5T2PBOM39wVMprpVIbDHUqDguSENR9tw8Iq8bAEr9LjU71BaZSFLCiLgaf
BtUwzIvy1Bni5DQW4PmW90lVi46AGIkGQXMh+FavCDfDlJ9lRWHALYULhdpt5VcJAyfvSfExM2j5
y9AhSmrjMXUWvWJjzO2R5WaLtwrzB1r9P0S/S113KfkaS7OuL8tD6vnpBld+SZubwzj374AQ/XN3
eawQ2nBbYRz2sxEjTjvLHppSq/bdfFjuLgeU6cQo9OzAljrocigEoZTd5SYp0remTbv1Upf9qtXK
Ey1puQw5EhaApLlIEIrMao9hrgwvuo/lFlltCAPmx/7t7vK85dfiJU+etKufuEoodNefsVh/ioMJ
fMtgAIhbLlWReaaR0Lg3qOis6gw/nb9rEYaMJBTiTVCGTZRP59SDV+RHK7lVGIlUquLF3LUZajp7
yy3EXYcpA7cZTcM1F/VMIqyGKmNKRnl3kJT20paVRG6CXu4nuSj3JVV1JNj6syGb7e7r3vIDC2wP
HgBq9n88uPze1/3lZgdEITMKZH7UXDUGfLlCaIsBgfpxrWkBvbHl9vLwcsjoVe6T+fB99/unZe1R
ce0I0PivZyw//HoVpa3QEH7/SO+zm9kazTovjTmCG5h7N4raKQT8je6zHnHZU9n0BlXn40Uojncu
3wtqJ7uWNIBH0AhAttTd98+WWz4RyERKTPwNyy8oelkTJDK/wHIoZYEvTa2xauUFmRDLk5ZfonqN
mFVa2ojz09HS8cyvl/p+9Ov+8gvLry4vGhmzhn25+f16X89cHvz+9e/f+Xr5v59OSma2rqru8a9f
Wf7B3sDX3lfUtL9f5vt5f7+zP+7/6zv7/qeJFk3IS4/oPM+f2/KSf7z7P/66r5vLb3rfn/Ef/9LX
zeUJX3+g1bLPxPkHT23+/pZ38n/8TJZ/2aghFHw9+49/+fvv/OuPWV72f3sH3//E9JM47CfadK/1
3M/I5sF/mnXyy+Gvx/66+29PoQdAXeuvl5GWptX305db389ZXjYvdXZg38/5/vG/Pfb3P7O8xF8v
+/UcREAPDf229cKIREZJA9aPxnxT1tE/jM55vl1+uvAlv5mTxtLh/MZK/sPSnJ/+dXN5/hwrghi6
/QJc/vUSy93l8P0yX0+ZP+2vd/Nv//R/62WWd/z9Ly2v9/3YMHfB/r/26P9FeyTjlv2/ksIu1aef
Z3+qj/75lf+pPpL0/6i6bmFlN/W/1Eey+h9N1zTdEEHliQggvtVH+n9knZ+hC5JlQ1Osb/WRKv0H
GADkMcXUQe0hT/rvqI/AE84gsD/Ai6KmKrwFtLQo5DVTlOf89z/Ai3HdTjHWe9Q+3k9zbq5mc5tV
T6bBqftxO9Lw8vKW/lTp7SeLMjmEvydzCH/5IvsS6NDsreeG5vfBnBcSXqQcB10jSWRQrosEczlU
SnxoShqb0WIh+1IkNoWxlgbhlMzWlOWQG21kTyAyVk1euVZXlbD1pNxtAqVnh6frG31gCweY3FjX
cUdFp07jbat0B09RP6JE8K4lSZDrRrGeM5O5CKAWwXbGVbdwi/bjtS1L9jxmuvMa9SwNUINQh5+0
Nq52Wae8E3RF8NQkHHy1J7VL6DEbLePcMuIsV/Zya7nydHl4LiAhrMpcvyhdVmw07DVxJ8YHtBYZ
K3YwS4P3IQaKvh8Sc3TzWTa4qDlVc5DsviPwsfLadSb12qGYD1Y3KHuFGFOE64fS88VVpZKp5PPX
CNFem3vqynxYYqaWu8stthj3IW5ivjK+g8xn0dcYbGhL38ccT2LZ1I4FGwK8Ef817oOy07fjpNrN
wvld/jiRf41wzSJxO9KIXWQL916JjsSJJYdxlNvVmNOnlGE97s020FatKF9CYm8lQV0vuldJoK8n
kuW0SkmoSCmJdxSo0fOj9JBoNiLdDVnA+3BcN5k2i0ZIDyMAqdVlkCdGdQBsIq+MGCJC6pugcnwD
EH4n7RQLScM8XS0f/V/fxPe3k4exit6h/a2o2UYsRo/eFa0kyaQaXDVZu18Ow6BWrplrn6KRj6y9
+3rv69iHQOtWe32+GJZb34dBCGpctLm3UcHVKfzz++Ww/EF/3V1EytWEX6KSkZV/adfiWbb2dZNg
gytAHeBDkvyqzo6oad5HLbe+70rzY5OBysEE+rR80/lsE1xufR+Wk2G5O41QMCWNVutyRS4Xo7GI
ZoLZRLg8uJwdfaT9UNJQQbrKzLR8dN+H78eUAPdwjGRongX9OfAUwyRTqjLLn6T5sPwkmciWwSwF
IGPe4S7KteUwzG615Tr/EiHXGF+osge05GdvZaVE815xMYh+30/itT42N7Wu+8ldpDgBOpnJrZI3
P6a13HQ5lTvBpGQY40dTTGnaa/NhubscWL/RwPQLAVDOaySlW0nyNkWXxVsf8TNs5zy3LdmkDT3M
FhWT1Ti7g2zMNgTsHIhOfTHzwW1zWpdG2Ap7U1Huozml676R0RotbwqbB2uz/b8Jhr5FHou+w6pz
iRxGcSPN269xvjplr5Y3aRSemCBWMK2kHWj0/KCnNAEEUfBdQcmnfaByEAVh3FtlTwNOHX6EaWWx
X0ecr05PfLIxqQIqlj0wDR1R3BabZy74tRdoP4q68Q+Vod7NiKyK5T2X87e94BQHXU5BEHAtLT/o
wigtIfhgMh37UpfOUh/dISdMXNFiTUftVltgIfJepSXT1Wc2Ze9NBVBaEQhhEbtj6FcUzJjpHFn2
foWWlJCgXkjrMgXX4lWPQKugSsbts4gNwDKBYsmZ9UZsq0aIanqz6C5UyT5Myd4mOmedlTyjDJut
P+WEDfYAmOsxORWmkW3MYXgd+mklDfGrr+bWThkiOhSpOdHumVaJPJ8Kw3DBVJA5eDBevVHyAGak
FODbdg4Y8Nc5mn1waWjYwi6saeZY7Fv9gv7jSH5qJneXOMiOSTGlDBEdUQaw6dl9p5qPn452mCgX
0yHUhNUQq1gHGhkFxvBoBgh/yK+j4IDk1e6jVnbHlvlNM4dtqfWHpbpRmDmquSGoD7jWnwcIO84Y
CdUKWc2vWFERGpjthyCSDz4VkuEqJkXPoa4np+zwngiBi5roKZzm4MlovBBo0OyoEHXrcI5UKRIQ
BDq0KEWJlINRa+kui83GhpThQ5N1sjQF6ezFm5poNTuS1Ya+aH4QKktBaF/CfxjqclO3AHiU2mtc
LWzBFPWXnFRYTCyQFBWV6MYq9ByT6FWn06Cwtgp0hCQywWgghKP7pShrRWkVx0zjT1Kp6ZZZ471N
xktS6f09wS/uToqwbnIFIzAaIayo9IV01FKWJIMOizxIUQUvOtbJtZmwAvHFDwc5i4XzMAb8sv8r
GBP9bCZCsiq9ot1kHuXQoiHty4iktZSrP/OIUJt+EvaZMpWItRr/Cq3qoDSmuJ5w9gpCJZxbHS2y
35u1Q/2E3AotHh77iBBZTW3BLqUwqhCpncxCK1YpzBVmEZH8Ex1k1wQozQ6VFphbgJ/DNJUXqv0k
fuWWWBBmJu9ykIGiGJLWEbSY6SGHBYZwaumhSWM54ggxmaIHLqAuC15rMDl0cyAidUUp7YQMU4JC
xKgc68KJN/PLUGl9drKElENxanX6JWXK1Ui9W1YYpzjhMyXR6Wdj1a8mjApvsE59jjHL4LqN5RI9
Q+SfeyUwt3JibFlcEhgHT2MVBAGtL6891qmkPU2GRzZCDitA84WdnhVP8RjtWk3Yt9UgrXVVaIF/
UUyNohKeUY8VSw2eifX6SGCSurXogxoQNeFMN7pNcyCco841KaWTE/Qi6Le5S96O7ZWkJcHtgJew
Mug//ExFNZ144D8JIHKaXaBLL30tyqtCUF8HnYnGwHOnD09NmEyrQVB/x5Wh3bLqXo20+S1QVYbf
xLuKwi64dPKRANLwdiNvW4OUJ/SMHK2CSp8gD1c5th55o9dwjsSshb48RfhAoVGDxNA/o1H5MRW+
TONMPCrAzFxV7CpUPLQlAvXcSqwtuzl0r0lpa1epKJxSD26smYQHUSl/FzlTRNWJmM4SmkqRJCBu
I1lySuXSrSrjHbLlJRIIKcRxeArJb0XfFegULqVj0w5nhcQAp83imwz6qRITOmpdc6dprNRgbhFh
HgKddreR0jvQ8mHXxx1RSlI9caqE9J7NXkMz5s/pfqXklgU+u26ocUpO7Yr+dU4bSddpRWDzlbYz
7VCJW+EE4PxN034qY+gdcO5mtkZ9XhC56mHaA0eN4yulZssWVWRWEivvrH7v2jhZG5PwNmUEFLcZ
ZP2QlfikhqskwNxpWC+BiU+txdO2n1R8y0HfbsnmOQgDYd7glVEUCOUvnDnNjg8iIQP2UtCctgqh
uk5mapOkFAD+PSU6eNWpYDoSkI0TmkljIx9IXkt8a98NcxpVQY2cGfswSr3L8NSemUux57VEn5Ut
RtOQhgZ90RZjg9PrEhwoMcy3BrleYyJ26DDy9eLQD3pI/l88iOX+4tP/NvD3NX2sUWBJNrsIlsOC
ufi+y5RIM6XOngcVnWOXZgBQUzC3Yh8hHpwXUcuhn9dGf93N20Ejxo6cD9Z7GLsk0rHGR0WpRLuL
oJNUfR0ejNYwVwWQ5y+Nb9H5CbukmFaNDrEhUP2nIUuelFwc14JVo3OMKSGVUlGt2yT48CX0pOF8
IJjgn0M0DKyATZZBW2wIkECRYBsq7XC5DlEkzlCDpTifzBV6SeviTRiEx0ql6krd+i32hdFV5HQX
9h0awvnhSoKpaeBmTNGM4twd8WFNI4UUDqGo0TZT0vn0wi8GD/vXmEy1a2Zqy2pwdjJ04h/F7++q
uOxDBGJbd1p0xd/i4nQuj1u6pdlLzV+Z19NghUbRXe5bCUD6ODXmUv//gupYMBjRvCpffiLN0mpv
rc4r+z5uCF1ZyvWMXWgmRRaGbb9JBorXYy0evFCVHqFsPXtJ3G2ZRRDrDCJyl648TeT03VWfJrJC
3nGac3LnknCJjPBXGyjIfjBmH8a6zddmgfLVa6LhbM4HL2g+CdtL1olmjHsBK7YrVeyPpqC1+lXS
ScIm8CDMZCyfJP0j9MfChStPKyI0NEebT5EgBHs/9qlOOPK4JVuOeI9Af8P3ox3LztsnQeifM6tg
awpByo4FWma63tfrupLfBrZcRl/nD/j80+JRQFGSCtWL1ET+XTcFw24KOrPsxjG14ml86jw93usy
sWZq93uEvn9qqPyjSy3QoMz7RVGRVVfVEK1gVq9As/nVpddR/Q1i3m6qSDtw5pmMqwyZeoiBgE78
pK9CXfORCQbkE1njbUgg/ev5mS9ihm5r0VWVPhXE4me1hBY7KXQ4Cn2lZPh1e6Z4u5wIEEprA82P
RZe3LMLxEtGIWkvk23exRG4U7aJb2kLClYfy1AG6OWmcMLbWC41TlDJyWmNwRXFKDwL4BlyVxGlm
anW2xrA+tznCSVhmzOdDGJ1qPTDXYl99aiNFA8v3Nmj7yqk5NQiht8OoXuvQzA8wiEFBwZhx05q3
rgFKVC2GYN/Cx8j63ilqcTowKuxq8k/uozEhXU1keafn9a9SxhcdyfTohN5bC12gYnMOIDqGHVe5
NF57y/hhmOo1aAdpN84o4l7TbtEA/M0k56yy/J9CNirXZiy7c0b3KjMy4aQhtN9YrforbKZkk6sI
gkb2WDcFhUg4asMqZdWyYflw7qQsOWRax3rOdDKxyd3RQK/QKz3qq5iRKuLiclpFKi+p4+tGSKB9
c9TGVj1HsoAgMR636pB+NIqiu6OFlhb+e3SWTdKUQLYPt7j0s23HJN1zYNc8kgIr74lZ890uQ6I1
VSSqVMmP0YzYnuR8r4kGExRyGAqF3iPRuo7oDvIX2RAuDU6uotsAx0UqVPJuQlbwGcPMpp6Qhoox
UkpAuLkbs2GVKToAtYheQFF7qylujrpdAB67qcRVl1Rptrxs5hLjWTLLZ5yZlbHJcqipfG/YbYf4
Ioe1G4Qe7WlvUNwxVfeGVN9iceiPVWb0x+UWWxTYD0JEGrpeZZuEHTVy6ahg3+MDEB6tLbs+QIR+
shqTB1CXKFk9Eca2RQ1IyImCYjKaARPdWs1DJD9RSVi6TkZghCgo6jtXJFQT+KK1V6EcPtKTCx4k
UB8vZaxh3c0/EjMRN/G8xxH86NJal6HpxZModU/B4IlQ/F7bhusrz7G5dKl4JggZFWyGajqr3iUR
5pGqV806s0QjcOR0IrQeJS0GENZkvZRc6sRPL2YRxCS0vvfinBbfKNUOM45/LyZ/Dx/b3JUVL5FE
+a9eOiYd8gQ/CxDKVQjuZhvWWVS1TdSNqACrsgGt17wZiaQciX6bHKut1FUkaXyrCSBSah3tVsuF
X21BbmKrkqIpZvpzXOXdVlOjx7ahCSkFGrF8qnRfBtp6qh98jbqG4Gv9WYpStvdjvBkMbyL0snLE
PB33qphwIrQBmiFTuqphT7qBJq+VvE6vgSKeqRG91p5U7TNzuBmmJZ3CnDOw8VpEweTwaA3hfyOh
d6zTYgGx61CsDcN6YqBJdtIo79gCfxSAs0+jb2E50AlkxDVkbHaTlZVuZBQmXD55L5sBCHoTHH9K
F5NvNpQ4Y35gsYZCjO40BNNygZwobSIiEVZUjXU7TzGuCDrRcVaArruQqwtcq/ZhrqYO26SNjI9G
71E96i7XVL0NdQC4fR7O53C+8bN3tRfJjyu7rZ8H0n6Q3lli9Ns4GxEIaIQwREG2m3QTJUhbl+ss
hhUohJisy3xrJcZnxLL9SWV135bsIkkm16Hx7YMiJf8qG9+QCmiEVnMp6d040H0sQ6YV2XuKT6ml
7aJQT85dnCM1h6FGhy/GxdI3Hr1lQjxN2fpdT8DIMh1lbmUGIShJ0K6+ADjOy1lgt1J2LxGGjtMo
AJ/Ch6ENMnFKqa66QxjWDiyFxplmn9TStC/7Sln3lXxelmJig8w605CJQRl5bhJTJ4Yxl/aWpjyV
jNNq02YIE1sIq8Wst2gBZjKVHcmR849aPwDxGynGsFhvGurWmmeCnZ600yRrEkUfYRWHU7oh6elj
qAiMTsfuwWjkZwDbzYF8rjksutkHiYy4Z6pmGFOxM7XIu+NwH1ZB/6b2U3DocdHiagRBKMYgjroJ
+JJvqSfA3yzqZZM1Z1CtRAlDlmEdMjGvTlJ9LrrcYOHrdWvN7MZHXzE2cR31W0pRqi3D2XTzGv00
ZJrgnGisvQ11itcW29cyRLEtASdti/R3JUZ+ZJtW/6ZVxUMYF6mrAWW2Q91rbHPw7tNITEBIbqUd
q1FwsgwIu5j+MNJMnisaQgBBmXcShha7VvmRndTvDgTWERgz2wzoNljj5N/AVSibyAqOgswVR9jF
fpyqzBnkhioNhY6WRCmk2yHGnFZYW1XlE8ZgZk+VKA6XVvEuuvrWRFH7AumAmW1Cz9WY9YcZJ8BO
GSXPpEhRico0pE/1uFZEtbuVM8ZbIC6YEUYFgBaDRFeLiiJnLT1kTHQ+ORRHvwtexsRijVgCReoF
DoaXo/cQ0W53KnIl5hnxxOaI+XBIcjeQA8RIbSIcfYIp7Qif2zbFeV1IKpWu+YRVyPiKVYLJ9WI4
qRZeAlAuP8TSrI6IhIKDwbsfBAPklp7Kq46y2TaZvLfULxDacyGGnckgq1nDg1D22EwE/zHysm1f
a5xjGf0PCXSrDUgq32g4uUKrQYKc9uoqYWvrpiLhsg0TjRt41UDLQvXxbnfKtreyjsyRGJKP0gsr
r1HkUzj/KzWVWzTfExNpzmLeVEY7TqOO6rom3QHBA7QfyKo1adawfShhJUTEPGSWi41UdcwOfloQ
skKNy/xs+uchqbRDFVcQhAle3jVxcpMEDFVWzxcAZ0db9T6uga61mADYYmMHENpdKKtOAPXuRGFi
06uWsO1KuT4ofUZIO0xEYoyHiFaQQRCbnn/IGosiqTObjSdo3lm3KEkkpeRvWRWtld7nE5kA9ocT
zEZV7pAJ56RJw7ivVtQgu5XRC8oqIPd7s3zQUkBSgiSNZ6GENa944sEgAhRwhdExExGVsMZtaZIj
koIANqqbJMpOD8hxi++dUtdPQbVKB07WXUwicqF8uEmRbwGpkps5XucVNKHEKEsCAqoPKoppO8mE
YpoUSOv4B2DwaaOlk3L00tTalGOKySVGUDpaxtYCaUk9MqNzomTHUGdx4VFeXalDFR1ylPCSUIDx
H+Al7GKjEHeaSNMpjy7MyTCBGi856alKUnqcnxuxAVSNZqoYQjaGmv/gUds8ZcCJw/5HmIX90Yyb
wtY9DAeqifA2MSw2abnwoEWRQdooB7PqSMERKiKwFTW9aEURr9UezS3UMewnKX6rsDeMkwzM5cSf
bbahQGKs/kpyrrXz5nuNEb0OnA8HNvUdBXzGgl7RIcQKgHpaMT+jp3oo/KHCsIWAcGTP6hrx4Bby
2D9k82EgvAVo5AOQQ2qiQ1RdSvW5MKz2oGo50s6oko+C0aBdLHONWlRUHqZQinbg/XsscNJVDoTh
UYSYZuOfRkiPq3EDO0K2E744B16XQehahMFQVNeFRsOyI01kE5qsXS3GLoeQ3mgfp9NlqLl+83x4
V7sy3Mp8qWf4Oo6QjuHJ8lsTr5+EhDFqP/pBU2/QzFcWU/Jj52GxSMSz4OfSmT3vbiJf/QhRAW8Z
7jZsemqu1XPwULKuCkPECNJeKBCWh94PR+rbKmL+jGWjRuE2Ga32hLuwFBQmA7am6BrjVQZXa1ek
DMJpIjQnC+tVRMXpajacREpXxSwzj22VlSfyFVHp9vIqKZR7r8mHoirNDWk04Q4ib4r0rKF5Ulrx
JR67y2RgFEwoB9YxZCDVysNdmsI6D8HD9moe2Khb7FoitIkGpmWPDJ7OkNLiaWTyfqUcMLim5x3j
h8V13em/w6j6BLBZbqzMfA9GY9/XXXrOmwRAalQDCfXK1gXUdq6UnDQWSwHMS3HaLugPb8ZhANed
MNVHbJsgnilzwY10glAo4HRDSw1kv31OterYEq60Uwz6zdNoFJsxhcJNHk5w0JLmQTTbAh401Jph
YJlemO298CzzSAH37kvMJYmX0euF3enqrbEzUJjXZbHTR03Zsefm5GjZvY2oSVKN2q40lRXzWool
pjRvzUB5qtfiwBYEQV2NNaYBXNIDpZz6U/GH/JCVc+Cmlm9DzIeKyCRTt/VLpuev4pg3jjf2b23L
ytYcInf5O1qz1DbKZLz0QcYJHPrJtpfaJ+zBrQu6SqDtdpm8Zx00GMK6cmIIxDETWHRuDRpPeyjX
9yI+SKo4/FA15p2+UtO1oLVfPb6l2/dX3+/7MdLd70GZZWuquRR707mWRJRPSzM3d1uPIkweqM5k
dvh/5kqZYLUJIwFQ8wWpIWVi6iTGrEFY7kfYq2la+TuKh+J+tMhlVXTQiFIfsHxX8TJHjYUpTCVJ
yRT9m99aODcCAN9L83gR0LCGQvhaYRYGG35oxBTDr9lSliVDqrpEFVIFn9YxucBUysSZq+/5eD6/
2EJyhnNYwXJIIkG/Xw5BEp29BqaZQKlmX48kWagDJ3dKF+vgxRU7ZU2+cbGQB6CXz9rUy+xZwqAA
mgIYOEpApdL0T1eiZVLG0KWiOIxcIUYQj7sEKhRF6Cl3FuaSISCntCZmXnnCikgd9EkCcY/aiWxW
S2H680pgUmHgYwWNcSosf8lyWEBMyVzk+35MUORoHZNm/Fcf2lNYJcXsRrTB+4eqtNzKi2z4gix9
/8AoYHVVCp0ktoesgme66nLL/K9by91g/sByWb5PTXkOylRx0gJXLAN7QrB24O37+WBlkC4SRSCu
R61aiFQcNGav3VRhDJoxpf+DvfNYkhvZ0vS7zB53oIXZzCxCR2YymUkW5QbGIovQWuPp5/MTVUR2
Du9Y9743MHeoQEC4OOcXq898D+IOxTon8ykLqa4mg9EUgX407LGV9bPlvotw+e5dboa6NnwVefsO
AsNAhwOQAkavKVF1ksZkKxjwplbLvA82elfrn43F0o6xCppqOguM0omXMgZBiMBzPg7opJ1aMst3
hTn3d1LKVCkuc+fU9Sm+PGwkkQhK2/vYq39SJaLWygKEbHyYxtxCEZuIsCBlIte/wwGpJPqGhOzq
Nn+OPkGz0o3+Fk0T5TRZjFb1MJhGex5jRI8tBwqZKxFhkoPGMbDS7KKNLmFEgprJbD/ZOG/+t5Pk
X/8ZgJgnck3/8//8r3+jTbWv8qr99qN6iRC7HfMPQExHacq2/IDpo2tYpg/U6x95KqVchX4EUC/g
WVagvwCIGchTWeTSbQt7bR/z2U2eygUgZpiBD6jLsTzkr/4rADEu4xU+zPewdgBy5vmm5aAi/8rT
VS/iWg81oFB5Gxfod4JgnxRC2/lVuq2rlcJJuoAx301Slr3+n21zCAmrXQjdvdiuzidVWeASD0re
j/CNmIKnPhvs9dhN+XM8go5G3QUmhoA6u66DzhT5yV5Wig6OLG5SPLed2jLN0M9W4BXZaxPs2dbd
9tzqUtoWM+H7XTswHh/g4W7rX/3qC7Gef7vP7co6jYFZETCalh3lPKXRfdLTMThqeX+tPdSCOyWd
U67QAXSb3MJ+ypQ2oqyVhed2/6FOvAQ9QHUQuQpsOpGikKNlFZ1RcWf8IeVtR6nKYtvztrv62Rc/
8LvNr9ZFZeWDxXNx5MP6GtnD63YmKVlM9j29QY5XAddmCxVhIg0UZZH+KknVnEM22+CqbpsJ07u7
NegIGqhHuT3FVw/1di9F5wnPtvWABjfuia6SDWsVwwAwAeQL2493+Mfh4RSL2Jp6lauijvetUSPz
r3aUF1dKt+PklTaR/j4ZvfEo7+ki62RzYRj3jRVnZ6khdOujK9wjhyq/ue1nTvYTw8DpJBu2j0mq
t5OqCyRTPBva46R6CTsxXT4pVZRFMhnjdci/lar3WKIWckehBAcztShVlyNVWw2TFiBExGHorrwq
j9uLFPsF+nDURFcjLkpimyUOXwoZJgt0gaE28/SJOsNL8QArynqRdZcSYfMzJoP6WYhAoaIXpCJZ
v9WttrJQwii/CDFIFhJnk5Ik3IQbJFXAZJ/WpfaPkn7zIZjVQWlfboLvITgoBbWKR7BTnoo8FjcV
nkh03oUKdStayfPs0CF3Cv2WVUoNSrhYhRRFF2lq5vHqFE+43DunxtHfyN9h6MhPSBFId4RSUFGA
aAjCdF+anlm81bxo76Wpe0lt6CvH7fI9lO4OZqMz/FDvrkgciQ6/VGUh2vxSQqv1DeBv//SCSmTe
eEkK4FcUdn9al+5Z7sKWjpRf0we0r2YbIXalKLooqSjsLxTne8EacGJYvgMch9QlPuAQ2PGUOdQZ
yeY8M4Fnro23rxNgcEuq+By36zIUr4ExGJFiwn43fpM8E9Ia+wFg2kWuU57Q9qzC0wqA7i4PVxr5
LC8+1ojCnm7VXKVQMY2H9BlCDSL+ixhmGF0l14xg7cdgBpM22es1bRDql8SzbJMSU+ijaedovKgh
reSEpRTMijukqVFsE2sdqJfhh4/0G+QSJXxqgRxA3FgVpV6uKUSRrD5Jwl4bf5PF97sCymAbPWyU
PGB3MzfmVy4/gvazcydQww4+mrqCfC5qIaWt6q9o+qKG+FNWDUP0BYkll0nUwCshRgE+9rAnK1rf
DL+8A+KoN8+YVV7mzP9U22B7tj97S35v9RkjHXKTStLt1z+8/U1gAbx1SqS17g3zqhcPGzhhwypI
qVapeHscT7PfhucEm2W4WmOCzpHSy1L/2ZO5lCNLWVE1uFx5k3kRd4Fh9mjPzTQ7vnhf5e2osi5A
ORzDvpu82e0LVvn1YNDORWwZOJtQk4VtF49NzJf3iv4mHLgIXf2956BELU+lAryE3Pn4tIEkhAR5
Q0roFUwsqTsGUUricgSWbop7iqU5qIXuFzWvTUM2KQFJ445WQBKkh52v3nlXzWMKyI77tBjhzap5
jKwLYbZ5VQ+0aXDSe1m4OVIifaUbIJ0QlbBWoCmCRpgVhllKns+sBctBlBdbuK8Tzk1eSUoLsXK0
u4qCeQ393t+CZeMMK1U5NjBtN+i/MyWeKy/4rQ68Dv2AgIl8DIzKrRWhTR7/DVOhnua6+KxshBEq
zhKrcioxFYRWVNB6TQdSC8CQbF9Cj8eMQl5uKW3VHjXpY6VPw9EnoOEtq3EniygyPjGFGFHv5mPX
FbZfFp6ium7rpFoJsFiKso9s3qqyzlIKfObi3kvNpoeG9aNOfSvK2hfnuRV9HABcpfnnKvW/tmse
mGv/LTdtYmJ81bvnynRHFGw8HPhER1ApClaiLahUBk0lQpiroSTC3gyMRJnQVitvRdlOo/I2LEiy
66ASiZUBjSVlXjB/07hKKcpKWdRqs5Q0EnF0GupN246R6vhsDYhmbUfKWqkuoq6YKWG+ukMo7lZP
hFn860xxmDYwZJ1yUgOUaCebq5tupdopVqMfWZmqklQzYS1t9d9uLmTcLHvKQbl8MbKr1OXwrXrb
/OrX0u0YBwfkcz+gsfnrgl5c5W3H2zm8hpg+OH9z3yp2Z3WT51TqoFIPlXpnpHQ8O7VOFsOvklRX
HyyP7CwlWbdVB7jKd7mDiAl72SItKkVdZEhlZ81WzF0p3tZu59l+ih5R30dK2VS2yg9sPy+lbecX
Z9zOtV2T7P3qkG0/+Fnz1Sfqq5pgQb7LAmPH31etBQgqHbzzAibfKA7AtrCdoj2GzgJGhPWEsuje
AzU023Z5VZUN/3Ydyf8MJ1lwsbKfJeOFV+e6/cpvtw+Y78K3QUjiBuz/9UcF8i/rOmmktn8vN+O3
jIBtH8eIwIWRsasnElNJA36cOygLuXkAd1CeRdCYgGTmvq/rEi2mfBgPlQzyinF8Eyv42Eaa8WTI
J/VtcVvZlghbYKJg0jGpceG2XbgWt1MK42Ij4txWSl0n3380UFacfGK+sa9N+3rSNSaygPf7fEHJ
QHP6Y9MiZe63aQRCCqskoJpwzm0iXrdIkD3b6/TemAm+Lk13GW2ktgYDKKCuePbCEhmEli4hOzOO
+f9A+NC/NPTqSMbHvgtW3b6TEmE251YiIOqdmepfYtX7dGp0cRN1T8k+7gPLRAUrjwC/IShh0v4D
AKLHmRV7nXgWQy7htkSK0i4rXa3T9qNJEhmbsXem8pPK9WjW94C67kDNLedx8J27WS0Gu6qvCVpA
EhBL1azlFjfDxBczR+Pc6qV+16vFpPAY5BkNCEjOnyLxvsUBpSTrQK71B8sgDAqGO8FkG0BO1ZFM
MzvQ7rnmkvts0s9r6/sI6Knu2FfdsSy61RmvVfVJl5Gk3AlHjavkxkhJFrIBRBuqeyNiMhIzvC3M
PMbExz+F0jZKSDkVfoywYm5FWauXySNokOC0KBkDJTrOXCPh/0aId77eWXg1cphskRKQktriYSAa
279YgJl5WZWtsi5pFJEkmJ0DUVRCsQGoBDdVdD0LzLas2zZIaVa3KpgDLBvUaF6er5S2hWhryzOX
dVLtwWsykFGHSP1WWofneF2GU3abLaitskEOlv2UmwPRWOMktKPf8bk06TJjmewJI+lGwtt2jRNc
80IynvsXO+UWWZWkP8YjU9UA7/oOAB4OVxIwDrA1YXBkkETJ3ATNMUKvexKPFc4i9fAgi6GZ9l6P
2Kenzx2dgor/y2LARZaxp+0fRn2obw14MypzuK2dKwydlOOIZuhQ+stdjsf0ZFXTHaH76c5Qi60K
TDpWifV/NktJ9pG9pVqH6KD8N5v3PxOsNQ1gWP8/J4E3Vdl/K7+9DNb+fcyvaC2OAablerZuGCaA
EBwD/onWwvTFEsDwyF8Tf1Vx119mAsRx8S7Hi8v1HcfGSPlXtNa2/2W5thN4lkn0wuVt/69Ea03L
4AL+I53XxeZARZIh85q+7Su67ws6b71WmOWES/zWJZoAOs3a6VlVXiD1wpXT9OtaVpj45tZ9Mfjp
ET/tr37n93fW7BrIO8V7p4nvB71E82pFmgN/WB+OUF73zhfT79+BhEn3KBRj+j6ChTM0RC77oAQp
5n3snOq5mJy3AYlT3JhpX//Ilv7Pdc2PlZeuRyNRafMW35ds/l6a5dm1i/5tni36Mx7Uh5LeI9OQ
zc3Dwd8xeLsYGLUfxx421FQbByt7atb1o+YUn7BASs7VT+yuj9PSnlsfL2BjsNG1bRGSavJ52Ech
eTsO2xmx6+AIFH3O83HYJ97yY7ZF89Gno7SjC/7R8BmYTi/BcheN3+ZVz54LoK2gJUimrm364OH5
qdC2sBpCMv3DEsFXQ4w0CcBFDf59OebVKXB0OBYHw+yQhQJjU9GM7pNgOBZ2hw5wjmeSWYc7pCXc
Oz0mPxgHPTrFhn1wfP65DS3tIU12deS4J1fL4dzWhQ/rjWm3U8WH1FyeYpBC+ey8bcg6mnWGwqwd
ATWwgvdakuCU1OpP8CJBwmol6LYMl2y3fq8Qijg6KOs4O/9stN18bMz8G+7bw84iM3hKAsSLwU7j
/er7JyvtvgRpDs1mRZS0HPQ7M6imh7qJT4ZvH1ODOUmR47ScuO0ApSv5kdPQTccZI/Z8fOeutg0v
CGvS0o4WFIRNgpArvXDlL2+bKUaazM9/phkWK6T2mbghZt4H9oVk/3Rcs/ajhzveDuusAN878xvd
PvJWznicMW245vDxDjrk20vuNOrBzo+aBV0tXfGyTxQltdSdEzblBj6QBU5i+hvQ4n8aUTqc3cz7
Wq59ua9inKXGpQcnQ96RcOOEwXvRoxmn9Uju6l362Bhtxsx7dU+z9WDht6ZFNar7bTqB/G2SfQ40
TY/ra1xgRQMV6dgS2sL404LHRm4ZIJdSn8PW07101fdMQy45LU3A7XFVnmHjLw/kfOAaxeZzUGUl
6MKxfBfHH8M4yO/tBv5gD6qC64lx4ymAuXUGGf95l85oGXZ73UXUu7G/O825jAFx6e1bT9FNIgP6
Sw+jq+D7Br+Adwn4OxCCcWtn18WvPgVWwRjCQVs9YXzeBiUKxbb3rWjDHz0NGPLfBuG7xUQGXiKp
2P0tzl+w7t5YOrqkfYp2Kto7AyNBLKEN+CYAxYyS8GI6gNTrEWGt6wuMAejh+S5i9N0a1h2OIJ8b
2I9Xr7bWpxavqnko+0MLR/WIvTgAkMBAdBdk6loWw2FQqpGo9dVMf89600Kq8qE7JP2h8vCq8q0T
LfCeiOIP7niJf5Rp3GfTUw9mvjVQax2xrz1pkY7CqI0FGHTO6GKF0MoBQZpgMyf0bs1T1Q3zBTdh
VAZcBKNc3VIUJczx8hHJsNSMcd2NH/UKdEzso4KIcQqYuQylKTsfYA+X6yGobEaXKSD4Hh923S7n
M069CGtjeB7AutlV+WdQOrxh5Yy49xAiEg8LHBxG2y1XaP9WjtyxgZnUybS1b75VvAOY+M0pk7dl
YTkEnltCECFjWwx+n9NheRN/SJJjTgjvYKRAX2fQEAF+TA1sjZPuJv7ZBNfYL0N4ae0FpNl8ACI3
ODmkC2gDd73bB8BHRhg2JRBVhp8qy5OotFEeEN+cwCKfgZnjLfzPKtmjY4TFSP92zG2bOvBFnYlH
e1hWxlSpr4132cqARkrGZD2tmvvDYiSWqoCgqeYtwml3VGhQqrLIWhcUaWT/7Md1gufqdfN56YK3
AE0I9mYVbjGzw7fgT5gCr93VNQGcjuEU7JsYmWoa6oMbe1AwTU97jLE3wxFuBGFaI4CoQli+sLal
KIuuxmhg5TbsN9K7aCJszHfZYPQzYgnxVO9hbXjPBt3o5EVoMaqWMF3bd1ZC7L8AUku66Q/ggvju
Vv7j6qyXuEtyvBmHt7qGJaQsaifCWTKKrwMsw3PZGtld49zzXmV3seOSmog+9WHx3M1YpUZIYpCo
eeP3Pvxm3NoJBNZRcWkz+HhKJSxxcGxo++j97FYlXixqXaeUC7ARmK5T/6HIZyXwdvCzbrlERXJx
TeL184xcI/GBPrWa+3xyfhK4cY4azoWIcnRvb5IcKmgoMB7de2SSvV6Zk5bVbcTrmd+D0Q0vHvrO
yH6vh6bHvHAbJQu25DZUlqLR0zy2UcVs10J/X2vzY9O7+s6b4V5MkLJ2tV3R4krMbUPmWFmW3dnP
njO/t/ViBAxxF7uIWaDNkZ9DQyfm7Y5XPs6vOpPdU9G7kM+a4qTnxqUoIdgWE5SUwmbuPsKRP97e
AAsUNQaOKgKuImIys9oWr9aBAEN7fzKHXYGphY7/HEyRokvn/VpX6V6ATW1S18ciaf7aghFbROLV
OnpGnJYd/d02jV37pYPB04IJXitt2dtNBGylhcWN8shcnwuwchsoRJAhVpg4R88wP5fZnMvrgKcL
QB7bQp9SN3+aCwYPSzSEehmeJ39J4j9jWH/aHPuoh6og5kb636pFNpYFeTein7M3t4Qi1J5QSJRI
k8g5eUtW/b2HbIP7f7LHLlZkSBvVxn9OPJZI1rumBcNLnU2UEKR0O83tJ+R31OLFz8iWoRg++BO5
olf7yWlul7P91LaPrKuwCLAXzUc6PvW+vtr4b6uy4dU5b5d6+znZflshQgkv/saLouyFac3KCGTO
5oe81cjy/PqHL04ixd/+kxene7H9RVEO3RavLtorlB4+6DUbSvy+gSuMwyfQ8Wox5oiEinEO27W9
yAYEEWpEQdU+BYxd1N9UUepO8YGPhE8+dt57pKNP0UpWGQkCUs2/L3Y1QzzsCnBbMkBdEdqY8Frv
LRIfoAfvcFb1mEars0hdFkZcjpc2NA6zMRrtpc59bC1U9tlu7stJ/Ql7xam+Q39Dpxs9ksMKAIPB
6pMU5iJW6kTH2gPGV0Bcidko7qaIWUq+V6pzohOp3+o3gU6VyZDSq0OqKe8vozJuUPkJWYhtuZTM
LJ0Pdso4QMx4bsqfRRVAF1DnG8M4ROFXyeoUslaKL9bimP65dBiQSOJuCQILXYnmi3vLxSIrMKQa
wPexhuKU+oGGl6v5IRnjb5HpMg9Sn5cselVKGQzD2A/SI9jhP0s8NAOl8KGv0E/sWllqDBfRETUg
0PUj0rV+DYyzio7izW71P4pJK65ywi2tHkKeA1B3dZPpxwr2pimg1Mj/CImnhs2UocqhGgRZJ7eB
tte7ctx2fabqMccFeZXtLta4ZP+dZS/8wjmEDqL/AhhgpPR5NHR4HFsiXtLmLS7x9Ww4R73NEb6Q
vJWuzRBbfe+6hNa7uU3PDAlgTqGeVKT5TJSHlIg5NPgdJUaEladnGgi545wUZD0o4Mw6SaJfrit0
k/nam29XC64AOKvn245qb3meUsVt8nsKH36HWky2WyqFJZJfkSzjqH5P21KPmQT+kJpB3mkBzNdN
cHcLPBIWpy+nN4Pu2XCvCIRJRnRS4VTehZ91XBS35ytPolN5nlcPBvjFXzkoUCAI7cGJgUfbDSqR
qeRC/RGX7Zi+tOaWyZOR1zrSR2vvML1Q+Xj5N7JNFotql7aqbL290Or9/V1Vdt5uzHbsq1P1JQjH
qX8jn5y8a3IxUr2BMba6lG4r1wSjEZ3sze15RViLXfTVeSGyy1yTL1muYJZP7VaU71uuhpHfPx/g
DQCyXXKkyOEz40QAxX9sqeRYA9h2lM+EsAn66tGCZEiLgFdA7BDTjjjWj7L7rRiqu5bsQ8kHCNRD
3lQpbYtt3bIW9mkB2lBDhX/VBsl/72FzL1hQ0HxAdvoHs3K7+nqd3zrpmxk8+2mk3FXLenJnRVlp
lJSua//py4XYLWA5U7/KzQ5UwyWl7d5v6zywCfsycjRsUhgTywb59a26HSul7TFuG7bzvTo2KT8M
mdbRhgHbkoZz8OK2vEhdvjzueNbfS/128cjbEEjRJv0g59reQXl4wfoNN9YSuyR1400drxcpxsPA
UEZe098X5ehbUzVXS3chYX4QaIFAGqQtkaqUZN1W3TLk/6X9ZOcp/D4ZbXm9Xb1qS0Z5QbfPL/TV
a3x7mWVtYJbDetwOkNJtLym+rstBt7O+2Ov1D7w+SjPaZN+7fyDEAwNH3U7pRqQkx/5u3baLbL05
0UlxW8jz2KpSkuP+7VlrEdLbDpEdX/3U79a9OuurX4pUgz/rx3aIB+boamhPJMEam/V8g438Et1Y
xQqanNFL6Y0NaSKltSiYNsg+jdiXvYaevD5cGmLZKbQBaAP0pUlW37V7k14TWQn1zb2o34ryXb1Y
K3U59OXnCUhrTnLUqFeDkB6D4+a73h1dU7ef8jVzmTz1J6esg3PfEHwLpg/ZjECE3g36B5oTnIrm
2nsmLlzhITQ0H+qsu9oN0ger4S5fSru8uI2lfTCNMHgaTahQZji+z9I6OVUtHlt6msXXJCHi4Drv
4E2Z/MGQoF6X1w/rgvoTujvptbCLh9VLCDcSJ9nHSxdB8yswp/GI1gGNOmnSxr3+w7fmZC0xV1KT
qrWYD77gFKR7lY52W7wG+ty63K033vb83TrpuuW0t1/43T63X5iy4MHtzjp8zkKGdGrhy7e71QM1
7psJnRMWk35T1QXrcVv52+2vDnedfjl4CqWqkXEiaqO+zQKpq/St7DlmTXdCoALKCBsWmYj9vgiV
B3GAvPpuJK27NyrAYx1CYPnUD3SbdrRPp/i7V0JnqnnQ1ccptb1LUn7Oitw+JV17IWAHh0q38j3z
qDtYkvbHrk6ejNZ98GecrMrxW+Kn9Vdfs7DTQ1XPGZx34ax/h7nt7FXzfITmpPhEfrXvVi/e2Qk4
lrVcO5LWMfIFkdYdGghK+8YpUIZMe+KaIDbPvTbct1/dKAYeFjEybDS/5yeeIrLIl3DqsyMJ83aX
rJgtTHG1npK8uwQhuTnDgYtEP4uoH//EBfGbVHivaRoUpmH4EsUzLkM5hFkHOcmZOBtRvpEoGIHw
XeOrCHyI4n/guXwY8wz/IlzwEIiIUrgWwgx6gSJQhoRQSNBiqSk5g7Wzo2lFLw4TL7sL82NpVz80
I3hra0hzr2N/dmvtZ6HNy7HQzORYY52W5A4EbxsaD4G5pq68pzFOv8XLGF08GLSECY5dFX4a3ObZ
L9KDnwJuyF3u6ggwzvwT0cv+cUCKbx80+slJnZPXhu4RG/sfYMGuYPfqXRXP84lJ8nBcsvKpqfTg
LfO+714QawgUeiQzK7yBUIOHWpXb13yM671S7O9KdNZswmurC+4tLFHu8LF+C7T8yLSNyHkX75qq
xM2gte+0dHRPxay3p6nKGH6SRICmVJyMOlY2BCiL+vCWI8IWBmqgVk/EUyut91PV+PfO0tgHrywP
bdN9CNbQOnheFEAYDd6nQAT2SMknz6kzfI7j9JwVs/ZHBfwCXI/xh1bhZ+eZAXgSpjz3gxG+Kde2
PA0Rpmg1vL4lTvT7snXWI9qmzn6Y7LMfNN+WAi/4es2QEJttH8pt0T2gyTGdXQ2VCyiXS7fszRzw
ESkJAuWG96FYjG/MPplV2rlxKrvxModtyN+dCTqXhJkGDUEcY/zTnfAlDezqDoN696GxJsWRhYZJ
6x9bqtUj3nSYyz18U2KyefnQDhHKTMaAPTNkWRiFuo31VZ18sedoPmUEWJsBUvhbu0dVIHfJVQRG
+wXbzB9oIsBbNdw/7JA0T1f+8Goj/nOx9D/Tei7ftyPynKVT9XhSGgdeOeOxX4iVk29BrHe6D9bE
fz/lBt5+TMJCu8Z1InqY27K7TOgmzBUZtsGssGIc/oq8pHzKpuwHALxL0vn1EQocybnefVxa5D7c
6b056H+ubmm+oaXIiCAM045u6EtGjn1n1jT/bdN8zlPHPiaAtvdamzA5TK+gsxVIIP62AseHnZYz
/MzTYxvan6uTWU3dPnO7r8BuB5RMPkeTt+zW3nxwJ/Or5g+YZWoJlkHIm3Tvlvp72Tjxc6oX7Q6U
z3yKMNKZHeQJRqttHzwfR1rDnb6YnstLQox4gejIK+19N8LYhddYZG9d7CYS18IEDjAApoveH0tk
FwejM6tjFc7okC3mPuhoMUxs59pUiTupXGJeF82+roMfBaE2rHLPdbisD3lcPntNdk84FhU675q5
zDWN/FOQ0BvCPixbXj/EBt/7UPvAE1wqk7gnygNn28qeTVjyuzZ5pPtzURxAUsa7RjzH49K8r/TW
RBtvh3bDp6nEdw/ygn6a8nDfIUG404z8fkrHGXSdkR+i5aPpjJ+CqdBO+bIcZ5PGnwHmU+EU99NM
Q2ppa7Wza+zMfBsorNHw1Q6INXLRzsfRqfS7Jvy0rqSPcnQni+6jzWBKaUMgJ7ia0LgxcEVR79kM
k2PVhunJH3pEfbG1bHMVJAewf99WqCXCHrDben60Zy1EjQ9jwmShXyoieB0kAJYHxjO7Zmx/2pXt
XhqMW3qUPNawxvDKQjQkMWzitGt57RWeqZiG8trYzAhd0x5IaPKVRxVadDm87nPPQ12aaXoT1j3y
PCSZTzVJmySo4TwMeJilQ0F8JRn5AhES5aBoOLUVUMvVs0nKzjYCBsGXuidnasIW3kV69FOL+u/R
OmJlbj2Pk+VdrWos+KDMExDGbB/Diy6dOHpjreYHR68b7MWz7H7QYOAt35qu1h5zE1JmjToB7tbD
3kYd4UpSblc5WMTOqX3OGxpLmoadV+BaN44FKihtd+9HnrMbiPd/on28R6QA+1CdF7WEGj1YNFbo
P9ZHC2VAIvOHvqiSs84dO2RWkCLkF39NDbjwqGTsso6MXd9WuLBF5htTG5/WPr0PWpq3IXT/ZMZ8
7tD4OQTJG5Li2Lql7rIjrUciNIzemK6JekXjP4a6luytFjOvYTTIVrnzs5M48bnObf5WtV6AHQf3
d0ZNLnjmc7zXtQ+5wd2NCNPvghDGpZV80jtMp/JvYUhWX1uRzJxTxtjIL16S5eOoAzwbtecmz5I7
03Gf5wWLW0zR4sg6ETxC0MlcHgJ8R/eNHxy7RWVv5uEr2W0+0JATVXahXcLcwMTPQLAy7p+jED1a
szLPSMDAmOEOlTQubTCn9wYiSTstPLb1wzR3wTukW6ZrC3wtKZBQdBE79LCsQ54An8BguqT6Amv/
5OSluUsj52lxk5Fm3MoO9FB3ZhH0+ylnPI506LE0ledYX8zHMDFo+tbk/WBCd1sKl9F0gxDkUgYL
/KwuOpoaHkhd03wIjSdvzR9R3ABe8dUK1gzz0pHQFmo2VrwiQ+bOKvDjAOaKcUlykkW9tvghDQkm
sKOp7yFl29rnZco8rJJx/TFzqBwI235ZJ1CcYAv/mBftKekabkOJdygvCTIiMOFLE+vSyXe+LCA1
5qK+n7TcwAQZU2BrLvJLMk4foa5cDK9srn2KOojrgYmPrWvoNRqZ/Xi4BihuQpZgwJygJDprSJCV
iA2odjICmlev71LrRGQ4jzXsBiP90dNCpO6m5oT+rXM0YRDt2uWbUp5EfzX+UZd4BlpeeCRfy51I
jFN8rTyMA6sEIYECvx/rPSgJfAsTJcDb06HmmDdFWcsAs17v6JXIBA8NnyCqB2HRfR5BXxwip/7i
A/gLBs/Y6Z1/CIL4Z7FkX0CagKkkLoFSV//OXCxM1ZzRucwRygJF9odThBleRSkOcPCqTl0+M0wy
nPex9wnFhpJ0NCI/La5QR6NOHgrnjad99aK4gd3PaB5JOG1ap4dJ5aoWzT11FeOWqGcoRmtalVn8
Lhm7e69aEQgIkdbJ4v6YLDTKjdmgA4YCcJ5PI0LGinXzZKLre52m4aO/+D9blJr3deFa+2DEUi1e
3ozAALK2ifeuD/Cydfb4nANfyAZgl9pTYGJdtGBAwgfVXk1PWXamaJhGs3s1u8B5YHLBnKHADRX3
Gh7VJcfq56R9LieTgXoVVPcmgpBlgYmT69jvE1oHz7/Son8oVv/gEqa619unbNaDU15M39fB/hmW
IeJAQIBQbEj3hf2mz+P0AJfokmpjcGpSBJIG1EgA7y/XKQwf9W40EdpBLYFhd0K+c03QXSzTBkmj
WMOBPEF7pLBUC0TjZ3XT0zDPdwhgpoyq8vPaLZh6IZq/a4KJQXimn7V5GHdWr1/mtLCfi/UA6IVE
aHwJNHwUl/YRaYX2sS8XoCRxq73NI+wf6/LkxnX92DOBRvO3fMzwWrZ7NTWZmn26+F+LwiRBaGUI
Brp+w9vvf4hdLNUZAcxh/S71lnNl2Gd7xOd3sOaaYGyXHnJ3esjL9RiRljykrvlxaYwf3orkW+2g
X5h4YY56iIXWQZGemTZ8bip0kQYwB7nu4iifTR6mkXSfqEUgX9Se5wEkAUKqM9d/Z67DhwnQwl2Z
Pg26pUbobrz3y+JbWXgPXkIAyAmabB8soCwGpDzvwYy7uzG6ApXu7iezXx+DvHgPWve74zvT58oP
PjUt8kOdlWO8rrmHEELTjuHuZbZ4v3L7sc0c82Peep86kD0kSI1jH7k4TZcIopUWVq99N530GVxS
2EQXo0w/1r1dvO96dGqLHMOuFbBTmmgfShjEp07vEfJaiqPuE0VHY+iTG7fNUZ/zU+zzLF0n5c2p
ugPQ2fUYzkN8chkPtAsOAj7ANNSj7hYjPoyahdrxhEaXldfnehlxY5z38J2q/WTmIG+9AIIJ7A+0
BxFWdQc8Im0GOuY8T3t0mvyD12K6PUbPJv3NSfMm8jA5XW4G5stAzZXwJmAVY7euJnriCCjTnYFs
npsOu1UA47sh9rLjRDQ0p/e/a/HTmLK659NHJ2jpCT7nPrKAKPglaO59KpgupRGpfDhN/t5B9XMf
AmFbRxzxfL0vsMPDg7IlLTa3Exz/tBsPRQR6jHHw2x7n0jln8kFLlmcYWHk4FMQo5DFNXMJDu05K
Q3SF/WQzSx7xXSgSWs2iwOOjS58L10OlKpivfNTVMQ2V/EHvvUVSOzz5s4WTt4vVZ92OzylsaETN
7EPsQVrUW9BpeoBQLLNzPjjewJOR0PpHpWPcxWCNT+GSf9RTXJZNOq0JI7Jz4OFf3PkoPLTVu3nq
PvrJu9juP6Z9Ve7RU6v2mY97bupeeRpt1LlYP+41BJ73Hqp3hwyr0F6px1m9hw9ypeeovAUf47qL
j+S9nw0zckGcT+XZQxjSMdLsgGQgGMHVMN4CaAdOFzKYMVrTRFUKEcv4Z8693DfaEpzrJPsrmdw/
YRSc1SVeU3f46hDl2oVu/qGdJ6JhS39x+ugcFMhF+LCLDtPwGQ210+gFD0lwihxrOGRN79z/bBot
uwtD3D/pIt6ZTEFwLE7rkx0VjI4ia+esPNLagahGLxxFXYyyKKI0zjziwDysYPDagW5g+LCaw+fC
iMzHirv3tl/bR31OVEYAITXDKbsj6OoSETTrfeqrHKzroRzZqxjE8nZoqvbUGZZynp7x/7CM6IjD
Sn7vG/3uv7HF/zlssW2Y/19scVKWf3VV/wpdLEf9jS72g3/Z2Eh4YIQDy3BtJfjwN7o48P5lIhKh
4yKkW47huPxWCZY//t//ww7+ZfnABlFjNq3AZAaxoYutf9nkkZ2AR+vjJuQ5/xV0MT/zClwcAKDW
Tc8n1GIhVma88gqC4B4AlSwJtehahabbnllWa91X9mgjeAqOOLx36976K5xj1LFwash9C7NvWsE/
AAf8X+rOY8lxJUvTr1JWe9QADm02NQuCMiiCIVLc2MAiFbR0uEM8/XyIW9V1b1tZW8+iF7PJDEZQ
gCTgfs5/flElv3zLHt0fZuo1xicn9rrg89j2g/zF4K1s3hff1sYPzflLuviC5nexIXbRUmha/y4I
PKtbVXFGvm1a4iRfetY4sTVdKT9notbFLpdtqo5TN3TFMU16C1puUOr4u4sjLu6qnkjwqEp1+VgY
DAG28WiQH6QbGJobB8pDelFh2DVnzM7x2DSDdG4fsQaI7YNXBq44CAU8uOGdJBl2QWX9ZgYB+x3G
piDwfYk7FQ7ULihVVydOZh6wz7J+inkqcJyUBkaXE/Ij6q1uGghQxiFSIsdW0rvMpSp0+qhqB7nv
bhzKUEpeLZ9NSaanu1Ji89LNrHfGaUVy6rwmR7IoS5MwyLGg6kGbOvaHOHWeYQ3VGNdgYLZpGt8a
IntG6UizGxffKFtAL3GdK9PrkNBuYq7ux6I/mjT51QGP62nakBYVxr8htpTZ3owlm42kFLGBUCwy
SMbJzrc6rFi0HM+fw7taUn/8ZI9BZ79wx7D94aVT+ikJx/I7bIQFs10QbCIc+55pwuA6Lk/l2sOb
l2K3s7PDMb7RPzURmSH2a225EGNZzpJdl/vLaskFB5N5BiyGwhHOU+2V6Hxo3xpAGDzBMMbvYv8T
IihYl7Um/OEpVOzteI7mOeblYjath77nrbIZwyhTK8BDgImzolD3ZZIuJnbeLNj+adm97WzDH9hQ
pDUzbvYplSTTSV3fQ3r14Jfrj7ZEU7Owi29AU0IS2RtmVRumHj4rus6SzIBP49nzthKeibtz2y5B
u609vEsiFUrQFi3YxAhvHztCyMuS2NvYlFVyS1o1o7kmv1TsPeFJ89a22nrJoXPkh7Fwx+4KUpkk
VwO80P9cu0YojnMXBiSms6IQDQscSpjXLjNbvpWRiG053rxRTWy8HbnBQmdQMxPja+tU84v2bfsZ
GJycGfhkkSyc8c6ANblwBWDCMLjuI2YYEIanoYTl7Yji1eiBTsdapAdXjNm3TnvJYTKEe67MoGVc
7sS7MKhqiO4TzntoJHdL4DXkYJh1v0vLwT47vUXcQdKRFV7X9qNRLAbggzG9Ir8Vh3G1yK78zid2
3iwI9h0rWJC+9xB3TnXq3WR88bqEWmZwZxgfVn5MlI38PU7cz+bcxeSAh5l7k4v906nG+V3Jsr9h
FeY8NbhDP40a6+XasuqnttYJn4dE+ZNq+RQ0ifqmS6s9KTOzX9IViQaq9NNrAINy5+G1epDTaH2t
UPse7S4v8G/jUilVWuxxmm+ORZBjuVUFNVETWYLdUtjPu97wkkvSxFkAgG7lzyUr5GO/5PVbDS1r
1+FGdscE2j+oPo93vou7DWaKJBTPU08yuJBHR7X1U2izumT+0F9tTsWDNuSyx5bVvWsnNt7pb2H0
q6b9rLN2uAdqhThqY96Xfk6rDMRy8nJ6InDPIXLdzLmb7iDgDqUI8ovAgB+S5+avyswBkiFtrmFo
abjx4N16gFCVODlyMb6Y7SKvg/ZLGY3z7OmNmRYtNsil/xTquNrP85RshV3528QGpK10G+7yRjjL
BhcGiTMd9u+C8i5SEGqfcbNSe+wirQiz7Zmmem7xqU9EABg/hoD/AdwoCU3BqjpcRjOFKHJ0l/q7
skTOGWKy3JoqfdFN7936yZU3jNDRO/L9HMUaHhBXxXQS7WDsnSI39m1q2w9dZk3HAsIr40UxXY1c
lOxW5D0FQ6J4bOhv69j1v/cjuHyxdNnFtPN5T6SssfOF3YLoNzjMZ3h2Br7X3wCZKR/nNv0UyxJy
NtO7nRDkoiC1oVPOYXqHTWU/4KM7YDTANeY5Hl6JXEoHlTr+lbo8AFlR0JgCXPCHdOquA7FxB7GM
01NcmWtXasB4xdWeicjYNIeQKJlt3lreqhgk+BVZ9WHuwbIasbR7kzSpbU2lC//dAi4VDUxxPHlv
/twqfORn9YCnf4yBpDvuB9bN3ZT49pb4Kuu4eDrGpyLR+9mGRr2ivoeJK5pKdYkPXQuPOnbM4jrM
vfhRJmN/czF5pgCgkcbCtDoEJvBtW+TO1qjwCA+CcToZRYZmZFE5Yfd4g9q+4hufZ31KjdE9wvav
97ZtWxfDxIu7Unn4xfcr71PRB+LRiH1FL574hxFBCvTeARmrURRbLm8W0WGmsRnYLbDanhlg2cGv
1DGTM75tdGqL0T8HwextTFdZu3yUDnIFq9sm2KWSZBUkUTWvvrRVmD+oBe54TrvwGBhluzNUpW8W
K8dhiTG9KH3yApYJ5Dh3bGZ9mV9jlruovUu2H+4TdjYdM0Kso6xOcmhbLTkFYYlPqkUPkKLD3k4h
oy5M3TkdlIbSv5Tjck4ar1w3XHPX+Zh/V55udq7lLSeVj/HOWyxanaHMcb7Ncey2uDIqp5738IeR
LNYh53DW93vMjevIqzG4bnNTHdKxWjeQsTnP7HcYQptuNLUWZ2mFjXw5xXZU5EuIYbE75Ltcm+yh
hMtcslmpZ8PIDbDTpT4uVkPq/JwN2Drit40RUxzRaU87aWOw64fSxcw5nnZZ7akD5APmqc5cyPem
b7ttbmoHX/zJdjbosAAqjK5Nn7SHi3UZ0E6RSCP7L61iiGszNbg5ZT6W+8JxhL/NkxE3RFlIGV+n
zBmsrclQW+1TC13dcbJI/LoEfEg4yhPvMLwijm5x3YtVP2yZNYxXNvWywZI3pYhj2lrOyFWEyvY5
ir0O0KrXs4uBap/gqIMbNVkJ30D46Yfr7f9IF3T42dzeq5/yf/8v7OO+N+3c44s8/J8/35S/305+
Ntv34f1PN3YfncmT+tnPzz+lKnnov3zo/rt//Mt/y+hubSH+q/Zmm8mhz74Pf2l+/QXTO1V9y/7U
6fz++H80Oj4edSZhLOgTvdXyTtBo/KPR8f2/WXQZoW8SAhGuu8x/NDp2gLMd/UxA8xFAQ/X4k2zU
2gPxp8BEl84fsXoXgj/986O4/x52yqf4+0fzj9t/qVV1bzJSI/7+1/Xl/yiidFhGXSiflisoRz17
fed/FFHOVl1Y6TyZ7OOCASPmnb/c5awSZD6yYlMi7g7BWB4QCGL9dBmQS/2ioIqYyw8BwC/NeJdh
85JU+XEc72N7NLPHoftqgUYM2f0PH/O/O9jg3x0tXoBIPvl4BNa+fz7aBllpGwQgtcZkPlgp3tWy
aqnlmD4xXJ3D9iLpjZIFbyh4DZX57MM0bImwCfSxM4ZvgtKFi+AIrr5LEBw6ZUyUQbDHXPk0O5gs
j+BiWJgqAqPCR9/+KVuEnIy/0viRp+nQeRUxS0Td3tenY8rOpJzfcY+iH/dO13xf76PRdg4tNTkv
B9KLs3gcmYvBU2PNnyjm+BdMaD9+td5lfcqutQ7rEZAruV+fanRxCAnUzmy/kyPyHwfVOfV2Pab1
AD8OGPugxnR3ns8YkQPPeLqkYw4wAl223LeBABkyG8pEtP7c8bMc44gs2I2oir1MKKID83G9T0pW
Xu8eupSH8uc1BHDNlOzWuyb8jqnZ3CGxGR6dteRQVcRALeoAbdZHO1l4NKv4zZMdoheeI2vqbZe2
7GTJ2kgSe49yZmZ/rVmkw+v6dFQ44LBHx9Yg42SFZONTx72bYWbazsuOg/lLBOuwQxHE9+jKs0PI
DY8oap6A1/g4Ll68WyO6/vFW19eTBo0KMREfMJ1Gm0iCj417Af+jhTO/yVxFAsvkjzfA8zgUDTFK
2/XjWd/7+uLre3CobLq62K8/rx8hBsf79W+yqTZhs82LV5NDm+36MybBzFNTJpalQ3JFYh4qYhkU
rk2JmHBMTza6uefiNfbwuyVO0BweshArdYwx1pvrnVftYyOD42yi2GRG0IEWO7neq7yKlKrP6+9j
chK0jrf58pbxGuvzEgq8z5giFzzd+hSCn8OBibvKovWoPGFF/3xogEi1y1Efj8RMZPgJ8PP6t259
2l3r8M54NkIeh01mDS9mqfcVD1+PYH0Y25cX/mbhDlsgitLdvNchrgS5bt7pUTYhoxla5aiiShva
i8CkyLTT7btmhNSr4pnx+GuYGMzG7PatkNVK9NiEs32PqxJ0xANYdQHBAxfGkX+Ws3/teitaSK0b
8iLyU3FVWCps60BZmxnayYCplAiC16L+KiQRO1BqO7b9YOY9jd+R5W4rnJ83XsIFY1jpnViVHVA1
55na2ePwhECPYYYk+RSaVWE/sogl0f/I7njNvveNbH4Nf94PPxbyf22W/x/tocIif/sPq/u6n/9j
913LgL//lXdM9Nb7n/PEf3/QPyFC8TcQQ4KyHJCk1ff1X3axofk3xwysEPAQaTM2A38wIAj+ZgEe
CrZc+wM//NfOSZ44oWimTa1DFp8X/L9BhNb6In/cOkWA0QoBpb7nBKBGps0r/XHrZCY9EeAgrbMR
Wy/knzTXeNHuQ2O7sI7CbxRx+JkqZgZ+OZi7RmTLY9/NKSQl6/ZxS1kNxsdl+DRDOHuq0orp1zKe
P265U2mtJ+1KOEu+O5X5sxbyqcEb/ZLWvR0tUBC2RR1DIRi9nZrT6gw05zJiRxZvkPW1mWEH0MHX
3fM06d/asvDOvqefJTjIo+hr+1OcL0Bkk0nMs49muRmrRz7ruxyM6bn2GeF7XtxAjzP7dEO/HJ/J
bDu6qZCPjoAkFbPEcYk/WS62Q/MM9ytzJdf2Mqbv3tAdq0lDFEu1uZ0nq37pipwtiy6OegG58pDG
eA75tvO04K4U+bF317EwXqrcfbddaT5NCAfPjLw56O671wCIoPki7SMv1XadyzSdmN8Sk0s4xM58
Q2wiDMfK6/cAi2fafmNTlmT+zFTpLySHHBPIFJdgZciUdIanWBvLcc3f2AzA1DdmaQM+oFB3HCtP
L4GjH1uHOVs9zCdrMPSNrMJ96yQ1gWDKvxCfHb4EixcpIZqD1oXPwpmbj42IPWzicQ/OdEEhkkl9
8QbvxTNTrEQZjLHeWPVj3ZRRQft3gQwImJQFpFwQg5ja8PlcHbCjp/ENy01tJP09E79q1OpZFOaO
uxWGLSPe3ckkTeLuLXwtqZs8BSMNa+Xr54UZ9bM7DofZEwOJcXC0DPKrt3Sh7lPIJFCTUXFNB+Ot
JNZhNwxhd45nqqSy+5xgBnG2NMZKqdk+j0yUIxePQPIJiuA8FWTuickXJx0kyAwEMlOk1pED7HiX
IWNEGB3Bwa8h3s32o7La8eEPC8S/Kf8snJ7/fME5XGdkHvnYQLtMAP7TBQd+ABcMWd959HxmlTEY
BWrkiz1MDaYY2VUClJxcO3sZMBQ81RBCnJiQtNTBzsBKqnj3Xx+PsMT6ir8X2acff/+ri+uIgzsK
4wiX8h7q7H+yIDEydjJDESMSJhBv4N3ke9dtSQdux2dFCsbJ1MTJSFDhKFDeG4Y5xlPckv6i11Qe
u/8CMcuj7WSIXFbBvSuJfMmqOHkbnfHi1fEGovn4m8/3xkSaVMLwexu6M2VJOJ/1uiuTtUylZhUo
rJklMBWATjVoyIEDj8Da7OqV3rZDubcfFA9MvBYLupAqJwEhP9mtiwjRJ6Z+cNXy6M85OT5ouubZ
P3VaB9u6fcSaxDun2s52JiaOUd4nEN3wlrfj6puhF3eLZbYPyzS99s6SvyZquDCQ9s8+U8AoAAzb
FYVlnxzLuxaGlVw9yywiGCow/Nt0uFZ9/SJm420Mk/k56O2d25ufcYp0Lqg0HzxhOPcFN880tjBs
ycdgH4Z6O+SteIV3j6UEFdJknqxkfJ4Aj49YbEA3yWH9Oul0sgy/OurxVxXbeAfk6hMEby7uzIKW
bRt6KzE+mGuTy9g3m3OS5Bcvz8OdXf1WVUNC5EuNyLYMB5hn1nsYSKr5evEOhVJf/JWlNA9FccrH
btsS1HEyINVs/BYuULr6WVRE1ELXPjuyJpoLC030y7Z+qn21k6I+cUjNMYXrvcOvf5fn4LBuN06X
aSFGO/bhZbWqU8cc+o6w9A8/HPE3zjGdHVJYhVbi7KBV4nBq+JfUzZuz7stj4Et5TotgK6FnnSx3
LRyH/jc/sFYqAe4CZeJ5BydV3XYYFjAQ+BVbAAojytdrpHeN42KS/Sjj+YtOM+TYc74fPkKehhk6
TOeExKhLEaNRhFoYgnySq9ZtnNRxzmKZX3lPhJ/ELw5IyS7He+0qLe9WLl2wLUlqvJVOxiHhmOGH
gXkcMIeJ8tDJIGOTHWOJz5SUZDNxdUTmHPtQv83I64c8Ek04nFNy2prADi9u7D+lXl7sc3hpGJVA
L+3WIJLEzR57K2RMFXzq3JX5HZIzEtjxO2ybDAuXBANUKz1YY+bRdL0YyoijEku4q4Pzj6rC4tmt
I9DjZluHTXgIJzKqa5saFBGWPkxOt2ta+SoHa3oO/BznW3aAmHEXsXb5rnam+gQvHs+Q1n2xJ8t5
BDtriY06SVt8NzoohtOakVNk8avt+J+bddpl2PUBdXnGEKhpLjMBduBhluyme+kQ0w3B/dbm5ELF
wgx3cZ19FuRgR9rDwZutmGFTDlrlpwt5MrO2N5io7puBBJZUVmghdIYNi6AWCEhAHYK42FdQsCLJ
LtVNvfuSwHWhMcbSrikxGSXVsbZMhzkFhiXg3CHQdPMp0fM3GqSePi25530IiN2Z+I6B1Eyg+IfO
Kd9Cw9Gca6w8tBJvKbZAO50a0Czd/rOuw0+STO2NRcD8YaqJdxnXz6EhBsskIRQT6/qYl4s4uPGr
r772IdRA17oPpgFz0ZoIflY4BUxEmW9Db9hBIzqq0cwuTQqxOWWsdBhb53ubwc6xv1eLaKgZqi3W
ZnvHtX6NWcW5KOMI9OIHFrneLlwvxjqO76nXrwydbGNr4mlUlkYfa1zLgAg/c4oM6duXdtLDeR6y
YznBASQ1HJPhsX9rxjEHYoi8VmaH3hze2goxUR/glrR0WMjkWsB4BWgMmQFi98dFJpz5YRbeQugn
eGqMkY1bPbux7e+VKf3NMrm3Yaz9/ccVuab0pHPa3Hy/f2glBVUvye3Uvbo1S9M+6R4cwln6S8tE
gYYVg2w2DpiB3fCzEoG8VQqnGl/BFBXtLe6t4B6aSXgHK+6jNhmJ/RoRJGpbXWa17Tg2mkswfK/z
3vAKwaoxtotnD0Kf087yXCaUsE2WnoawnSO/YlrWGWu0uxe+xqXtHeu22tvl4l/wxOm6TOA/zPS6
TmDPxzO9IwaFBooWIz0zQTqRDcpovRjd/az8X+PI9ZcOxQLjG3WDru2f+IPkx2IKiNmyJifywsTf
u4R6b6lKSBqOXcy5k8CNbJX8KMKifiL3GW+dhjSg2IF/ZKunxkeACRBq3RhYi3OmQGCMdrAudA8n
aJDuaTAxGpUDQW3QlPbG6N0amG9mlp8kQcV2VT7IUsS70Zmb8+Dg9+TZ5TuE3nnveDbuU4uf3CEu
X+fMpCArPXnR+WacISKzGT3WKZHdqRTBdjY7LhMFAIIEe4nqaoZ4b7W30UzxSgcAjGRCetHgCAxG
uAj1MIjVIWbGQ4p0Vta0faAhc7t8YpGp4R1JbGS3FXxUvNphQXU2zpvIR7ODY3TuyV/5VEbe0UzH
k74Y+fhkNNk69OHWiG41cnxCzthqcMVni30pRXp0l8U8dtghH2oSwXVFkCrnWLE1NWs5saqnXIn4
KZGRa5oHOwjiL1WrmHBrjEiGyXzEVgkFVC7C3eIG7yVenTsNRWnXz7QlejVkhyrwae7fCI0adrAr
Q9zBWWoVJCHGAC5aPi6lk6XmrzbjgosIcJpxWms/SgFFMmeyziyNLb5PERKnz8MQ/CxK9u1CGNar
JIJIhVRNJSUtdUv/w8pbRjO+dWtt65XDyY91kf2cEnO4a889wR7nG5w88imT7pNk0HQAh9eRQ2zH
YewkxLH1a89Gkd0YUn0uRoWnNnT5bNwllRvehs44kcv7iKrhV2ba7TFN54PJuepg7P5EEvFNy4LN
YLG+QxA8uwWsSTsVO4OLjItwy4FOO4h6IT1KzgyzNp7Zuhxvtm41/mYmy+7RWSTisckg/jQt/ZMb
Vr/5Zdefu8x7WoiXesbahx0QUuSuqRRCKhDcj8jCzBRYyOcsFnapMLk0cIUKkn4vwsT+JH3maf24
zcJmuFcT1HHt5dk+bbr6/PEPVIQf8C64u5HSgPXJfE5x6Sl0dc5V6LL7MzfD3fmkhq7HLWhN7Et5
J/BRJpeo1RrzUM9tLr83kH3mL891uc8yF4xPsS+3GQgtFndqm1ENbjFvkcQT284uTqvpmC5xhruS
SI46xjWvT+t9C9azRXPUIruZ4NXO3gCGW/6MYy+MDK1H7or2BFmdc2J+DJEGY7IwU+1vH2dllSTz
XY8pBERM+9qOcW6XVBE2S+1euNM3hrtBlKMe2De9KfYEQcaY0swt0orui6C7i8aMcFuqayzes8aK
dE3eJkfG4Q3tiKlz624VGbRrkK+IpnJO94s9PsBLtE9DIOtdolbVhCjI1xvRGHIqpdOIZU1rN2fi
3hbUYi1RjWmznukLVN3qW2yG8oayQPkeK1hwms2CuWJBaS6192wbWb5jindOjPD7pIT54PTZTydr
vtHiOudJdv7Rgh2y0VjB5i1J55hIlNuxGL19SCr72/iRiucGUYKakU2OS5nfe4d+mOEoQ3uFO7eC
kGQS7hJxsrW2LlqJb9ZMlZM44cq2ETvVLuYG6SMxslmIzA0Ebot/YEDYPbWVS2LttiH7bdNosaLC
wVPsYCbljGF1kFLHF/ctYGW7jbX1bANEGBZ5ncTIMX1oglPpNs1nF3UnuCsg5dL79uM0vYmh3NlP
zeABlZITif+guIU9pQaqCMtwehyBq26f9ZQf7BX2w3ffmsxbqcnpdMLOg6HC2i7UckKvzpbhJb+t
mYwvxSBehmA+KNWVl2Qe/YvNh8WcG/GAyBOU7DmB7X6SWwfpOL/4VrKHroXWXDWAnEl/chYLMF7V
9kZIXAvctHpSXf45zhovEnpwo9xbr4IQ/0HHYgEIq+5bXEj74qoZVN7xz1aRzzdsWeo6uJYjMV0N
rNKj2RvywgDn2qi4OHNg7/GEP5cbi+qgFki4lXDNq0nNjbRudaNz7kODbwZC13TndlzedpU5n6ly
XxgTah8yPPTkGzVAcYH0bHPHx9mCvYo9xHw3AXIsvysf0LfZEfipFXFu0v+XV5y3kUy4Ia564XR2
AfSvVuGukiiquVrEPv4OybWMfYSbHp2D0QMeDNTujJExqvUxObvgPhyNeWCh5OKfJdv1jlM8xqmF
nj0Xy05BnAj8xjx6NU1tLsYfheBKGjUvIaitVunb81ir5jz2EtrqCrtl7Qp8LeTffYA3qxSPhsI6
GUSHo9ByAvweIdoak5eesynPzh8/dVa1jXWGOA912LZtGHWQt9tdqNCCI1mnjxn88WfwyfrRVRUd
GgtBlMCW2gh+t/Un9W4zNr9zrRT3ycQWzmasTwRnsfcT0T52xRhfYjEQmamZ5+4dIy3PlPowqgM2
u57YdizxFojBpRXC0h5kQImef0ec6iB2q6tnAFDraM2M9cVgYPg/RlmHp7dTx7/FaqguaMG4smov
3DokcT4olzZC+x0p070wXsei/kKlqw74jcTQ6rpTwykZlSEZ512bzY8Wocu7pCQFWS9ddS7AHhJ7
Kp6NpiHLEQuZyAx7YthC6xykxMOMK+hlTPZNT+HEBApKVKaS7DWZavcB2eQIAG+mRCa2y2Vukh+X
0cn8F7Pz/Ze0QxRoWLV3Sme3j3p/EAe28fypYdKTCVufTdIHHbHqr0nVgxbavTUL2UCZ62owM90c
jKwSdxXEL5qOfQ8RND+WqTKieWqMU1EEp483ndvFvklCfGh6cbWD3rp+nCuDZZ3ohp9GauF725bL
5gOEbIVXnBegjK0Tix+xR5ocdXJ57GL4RPFuNuvxTveFFRQscyufECxgMka97EP5RGbuV9K8pt2n
xe+XSw8acIUI9Rz7VGmda22cxjD3Vhc6F9guw898SZtLNrIs4bk7AO4JNt4e3UNP6bV1s8w/Q6zH
jzzEyTBMrhrTAlDCAldWbNiKoIijSSGsSJDbUsHzlqwMahbGmnYkA/laU1Ac+6kYYFQtN8+XQ5SW
8YgzqIojBzn0DT6VRKVrj7hc5u0WWRBJsMtYOaR2ymjR8XOlACOhKPTHkgWd3dacDuli/SSJtD3j
CF2uRA+8IHFzOcS4Q9Z5WJ3LaYA8I7CmxVTKJ7Cbf5xGDIdlHF9QbPlnPZoIzqtJHT8KkMCA8Jr0
1VbKycI1beDFCcJthJtEsjbLLbRP1gsBEpNb22UZf5KU9Dz5RLvWBuLkrHlPbNlQPbQoy9ih9uEQ
qKhIjhLQY+NoOzgZLtiPmU8+Z7cmnth2u2Oc3xSci89QHD/1rQkJaAw/1RXyvxQRkJUntwrS3NU1
4INOhn9kyxAbY2YF7QoZoCgsc+rd4En5IaaY/lJcQsj1RIPa565vH/vUbc4oIr7arcX1HY5XL/MR
NkyJc3Kd5YHk3VfoWvuPRrJZ03mA1b8OAYCOlDS3hK+tUtU6QhaQHeQMktp4zXsml59NGvT7UH7B
mXGzeB4KTTu7Ivvp9nNAuYP9IU5aubcclsbwIki26XEhXTGRCAgD2lZ70qeWNMdLY+inoU6zq5vU
X1PsaKg8w3d3bfGqEr9XSumpRlcSZxUTBUTLXowGBp1ZfZbuCKaQ06s7nQBvijlpIYBGtLyAeYxq
SNREGVCyjCMuGZKzk7mYJruig/XViT3ONHSApbFTVMqf0EchzEMc5jW2+Zq4LZNMUgxAaBqYQuv3
T+k2b7EtCmGTtV8MPcBfI/1zD88531teT91sf54rirC5Km8aFPRCtB/dfSIuS8l4YZ7hZLWltK9z
HewthVTeYF5JUwGQiY5nzeCV7cVwzKhgr3xMZzwaca/lc7RPVILTXRIc2xp9i5sc0bCVN/8aEZVd
JSuTVAHR0iCdB50YyTY1R/ehmmpE/lAhwJJyAuxZCHvls1TawYYY4X77kbbeB4hidQxQ2Wb2q0eC
K9Qln/BtI02jRPkdtgQi3sA9pU1A0dMTkesWOfremYPD10SZoV7j7/gUElBMKp3sYQeLPTkRY/41
KExygB3vmWiYHjwv+byKKflqQ2yQDdC9oRmSI3YOP4pcb+mH2bNQ1RynrIuj0O2mDeL/VmJ1XBpM
U332XQ94CcJC9cuvre5ilInxohjueM0c/g6mqLj7ytjjuZ0KvVt0qdEKETdc9VAGvDp/qD57RAqd
Ej6ljd1TWjle88PuiezBwHGvbLqL2jD8B7cb0Iyn7XGNclhRUBNye5xTYll3+L8ErVcB5X+GoHiC
Lu97wDaeA74D/o7/dJdiv9GOaHq9t2KU9oNsWHdG4ddPGgFm0roPVF4OOV6kt5ua9LMPKCi3nHo3
dggym/d00ONbOLivsO9h7jKIyuOrPev6yVySrQow+rOLLqTNtBBYitEByqzHXU2K6lZrVC6ZeB1a
KzwlzpCdJyWhWI+L98B5+nUCzspAQT+Qe5vzGs1Od7OH7Fl6NNrhAo1noM0NG5FGaRaHn3UYIDhb
6B3ilgW0H42zarCI+0AklM0a7udUW0GO7BE+aX8cmX/hrAq12sPSn1yvwIHrHyztsjH9MCNWwyZr
VlP4sXyBcXnpS51Ywcbu7IQ2JiGG14ZtisslwrERozXXIpXXX/9xM3icZjIcPoqWVExPfiONfVj6
yVlw6gxWQN4PgpwKf2a8pXsa3jO+OrsVE0CIH3rFyeUmRKPqEq7/1J7x2YO6j247TSKL1G/IreFe
pSzVw2A9FVaRIjn8FRiDfaxRlNpJH4BmOHRPnb+gHhDzppSJf159QOLRwe6zaLuLFLAh5zZ5WHLv
zTSS7tA0sHG8boqf5Jh9Yf//1nRD+FKwcjEv6fytQ0V5LBZHRqA25au3EFA+5Djm5vUKH4Xi0DI3
hbjDgfa+tr+ky/C9kDTfVEXWg8i9BF5eNR2mAnvvEI1dFeDtXg2WZB/H79fpZxiDU1O9LiZOoCKo
ToORQZKaFPPfmBFr0TbuJ0qgo/ZluxtheeyW0oyvuerBZwSEdjXaEOuD5VUGFP15yNgg9PXqbBHc
h7x6gxe4qgbFa+f8kAHMYT/xzfuSd6jJs3LfiazaFw05ic4ICmYvwyfPrYlt61vADmu0SUBpPpkB
p3NIbDYrHJaI5MV9hRQOr9n9ajcFVnU53gd+XLk7C6kCrTgFSqiRVDAMfDBli/cOVFesLL1mYBzJ
lPayhM498fioy9Kcvoz/l7Iz240b2bbtFxEgGcHuNZPZN0o1lm29EHLHvg+2X38H08A9u+SzyzjY
gKBS1VammGTEirXmHLMOfgUpBmysIwod1LjVWUq/FJX5FBJizVC7ijbzwMbCR6Tt4ipu0X/jqo2t
M0+HccE82flBoNJtVFDVgvzo0KebqLIi92kMPRt/sB5u59Sttsk4TUQjR180NYU7BxC3b2SwPKqW
0JQ+cxqacaySAOrLHV54d0sYZ/W16jL35AXA1u//lj2TuSiYbSJFzrYGwLdk+LgGmx6dZIehXOA7
yzmkJV25q63phg2oP4QagpU+g8hgT8ON5xD7LvMOxmL6WoKE+xRE79jw1BoUlTwELk0TzkRAuOmw
XqQ10af2qOVRerUrB5vGZ6v8MUVhwqwNvnASSDLeYyIMwi7CoZvk42lEvVZqhKlzfKMJywhwbqZu
Y+ezvBS22mZDkCAdw0/K0E93/LHJz9NkpIxsJhauOaEggUL+MOS5OOvGL5PclvtYO02o8L20ewlU
3Dy7w2fdNm82EHHgmw7Jo7H7vc8U3e94dldRIxSc5to70cy5adP8A6CFegrFhga+51uyHlZqBrDa
G8mvkYXKb2rxXpj6ix3a3srSvXTrk8mek1OgYeAOp3CtRvEgcengptZ3cRI+AM95lmZ/SDh8bPoO
F5XHbW7b2o8gRAEdabh26SQmfo3+u9Tai+Jsy7Vst4a213XbOY4tj0+kGyfONzGXTaMQkekW83C7
cwZwrf2jkyYKCQDOx6nPfxg6VsKEcodRCiRTvJ+FO/pGrr8pjdKc4TvgRZzShEH2jA+0LKcnjuec
A0mcVW/gb0weGUoXCU6osjAeDPVZz9PgEkW2d7l/F4baGSuLd1D22Om+yES/R9/xZQjdT0NIl8AS
ASOxOgoZ7fPl/t39iza3+rE3tX0xNhhsCqgno4p+1EKQbAXZNrpiGzq0ZT8hUFl+BpwzItwVhhOJ
ABjSRQuRBenlZiidSl8JKrDr/QshIeG2Q4/z+2fBPOEXV0xIHDkmVz10kyul/3wIwxwvfJFc/+fn
9+8gVtvUBITOuc5WjzXaKV3lJkc8ZGfpuZzQyvonGzlLbO1MSw2ZrpVWaAjVR33L73fWISD3Pera
wMeh1tNjSfUjAtE3c/J4eoy0Xuskx/RamlB+FaVvznWzMTyKXz3GNq0BCNnoZjA8p7Qmz7hHfEP3
nmx7DteTjJO9yYoQ4MzY0ou/5VzZtcYi2LrZNQZju4ap/4a3CERvGX8q9epXMcSvYoj2nPyP9JPB
1nsTh+eaVo4C5tEI+HVaI08GoCA/F2rllgsPOGc8Pfwoiq+23b8bDP86jHv7od6ZRrMmyOBzZliM
1aKWeHX77E00iznbUbXZHerMInxqmaOmltMBVazBx9E5WyEcbx1v1QEfhrrjYYrGKFCm+nsxwuWP
3jrjG7CFkpOUhII6OpsCbvba6MN84yXpVZjgQmUPorzoMvAiiYV4MDGN1djvpSzHB2xMi//t62xk
x8lxczB6OZIK13nM7IwRb4U7Yu63HFtxDK4and6aDHLG0Z52CIIKKe3SiY6s7hGnJN58FQCfyrqr
th+zMfosrMpBt0J9kFA0akrSx1PZ2Yn4hWgYvhZuyFZetCy7NU6VbE3r2Fq5Lb9Tz5ZTIVpQbYLy
X37LevwZiSWIN5oJXdACe504G96H5QsjRQ863UbvWwpWdBWS+UYhDQrAM2BKDF5K22bL1Ip6OAfM
anboOJnnccgR0IGDT9R5pIr01rNXObi/4x+jsbKd5blo9GidxBH5EZXzfY7JgSuzNNtF7vCUVem1
zINHZsfktykT7EY61lu7CU4mxhMGHxzOpAvoc1EA1LX14jIm8hxFiyciFNKJrJ9e+gN3FlPTNlwa
eqRA0DuOfau093mI9U4EhMtUwAYmkhE2eqeO/NfPAzZ60hnqk5lMHtizFtt2Jp8jJKy4pVt9UyUg
IkBZ0U5rPptlCl14iNfsHT8tR99Ttm/NlJAXcHQHVnia8dEWcBufQGHgCZnrJ7Ox6m0+W1s3YJAk
NLxRzsBEIXQq+r/Y/vuw2nDO/GGM4tY1dB8BevmCFI+NbimEV/FPRxp8kOg5GVa6W2ckgsdrQ18F
OugEp9mZVvHQ0uAR9mgzpc+RTqf6G0PJr1xXONhiwbZENjdVqVzKecWAvtM2TK3ZY0raKBW4AOw7
VPUan0+wEGs6qGKjCREyUu2eM2fBlM1iCFPRtE8BcczFsC+1MtsOU3IjuXJR11pAR2rP8xeDRX8w
SzhDom2ekdXCZOm3RSLVpo9L5oayJdqnK/05R5iUsR0OIXabxE5W1chWETr1OWzidFPDYUixKBJt
h1bWNnw0daiw226TuNUCSnks3UQC383m9ax5Gwfu/mrqNMlCWDArK+hvYUK4Mg5FgQ8ZYzXYUBYG
T/+mshTlbk1pn8ITyeHir7XqB2HFYp1XNO1njAjrPPhUYqjMcnopjdGEPgP3586ocYZu81J+BwjK
dGV6R9n0nrKirRyLWIMIQU3WNvZ2CPS3eqLlQwcDMo947QYjWjkveQcxaS62gemOe8dRlzJflOY2
jTg55dgRS99a6k2JJ+cQY6wzZ4p43R3SXV+9NUhe1oOKXC5P+zwNUMxEgZKyzMOjFfOh2rq9lW16
4GD3OUnSb0Y0QGdgMS4wIHrxEO1013uZxlMtgq8mK5GvGEdBdJBPOu36yKW5LF1OvnH6pSRJk9gh
83tVhq8dT12C2xwyHlm1QJ7eci//6WBw2lXlKejdQ1g1X3O7IwxJ9Iwa5nPZAKmiOUQzohn9LlcW
pLX+ZrQLcAGT6UXns8iDRPmZZG5eJeWZfukP1AFvYdkPB1u5v/rZ+xlYbLh1pm2HxtV/4wn+q7XD
+FOc5jiC/xmegzMec+wHfSqOPDfJquDYYSWLJ0KYcayv0Yxm62gIxc4UUUFbwpSs/eCHsnFgTnhJ
Oej7HYbkjYRSh1jSjnYh1dG/a+c+hneZmFow/6PrJQcMF7CHyf8/xbMSKoUTMUs4Jq0rDs3S/rI9
fFhOJIlAiunnZ97FE128dLSyde9iX8ckndsMZjUyYdbDHHBEyY2zIv1hZ05Pf3mDqIs/SPscx3Z4
ex5KQ1PXP0j7+qi0u9YLg6PkmIcnoaGaKKJtOsfaruaNr6N2IPYBIzqT/wF9k70Wpiiv//42/tAY
c5kcXTf4HA2gCPLDZ2hgnNdCpIdH1DQMKYBllbHtl7n1VtoUndnyYVYkKAdllv1F3rj86n9qG/EZ
uXwyrtDhFFsf1JZ16DkV6mD7KJaRdMu4MImx7FqDl60x9rmICeHNtE7p/naU/dcb11w++w+vvGAf
DO5cncQ494MnyXDLpCwyEjyrOK4fkH0d1YB5OmiNvQrj3TRgJzDa8aWY3V8QRBrflbfpXu2R9EbH
MAZWmKX+5PX030gkYgbfnbKk6S+WhVPBpohH6/A3ear4YE7iluZKubqLQ1Zyy3yUp045LR+Pyvgo
uob+ijYfh0VBUDJ0AFgn+xsmYCYFDRZqX86iXgfmnJ0R4DYoQPtpiyoxGcySsBdm7ppSiK4Js0nN
5rFSlTp1ekWeEvo9R2g75saIyGeiDdxuN7QJAwdGE6scwcW5MiO0cg7gvbpNUE8kJplg+YXC23j5
v96drmVzIHN1Bycauo9/PsRlIWtIRcS8dfSNVy0P8ErH/Fr33ZdWUAnGDQ1gw0k+N3aqb//9tf9c
3Xhtx7A8ziSWiST4n6+dBeaA+r21j4ZubwrwBltEmt2mcgLfWdqm//5qH7IGl8/WwjDkElzoeSxb
H17NVsKsUUvaoNm1n0NZfULjvbp391Mj/zVWwc9/fz1zWV4+PAPgM4QuXKTFWBY+XNq0zms6H6V1
xBwGbFhL1pTEO6OVxarslmbHMiKIS9r+ofZUVaDnA1Ow2xLjtb+PvOrGkQcRVk930WheeckaPBUN
+IDID0tuUxasWYXWQ9gSVwoO6C/Lh/nnAopBkeWLCyYF3324ZEUMQWQA6UX8iIY3tqR9n7TNzejc
8DjiBN4bhvZFMAizPaa5CKrAd+VYCatFjji4KESqYtcGpItmcvIYZ9gXV6teMb2HL3PxKbDgnf/7
Rf9zsXW9BfeC/3Ohy3y85h6kB32uLPNIq4EGv8W0w3LrYo8C8GAEAGeLxehAKzzM9dO/v/QC0Pn4
eXMnO7agAe1I++N+6NC85bVz8zgu7gFyPUB/uCh3sFGfDME0P8DRezGUW61koph1LZraZsTfhcav
/8vdfqfbfLj7MMhIF1MqlkpLLO/2P6I1ez0uRERw7zGza9arRT00L5qfG/dftJurT5zKeeCoDzVH
K//yZDt/PtoeLh0LQZ3DwObPZYVZFwi6SD9Wuv6VniBZT5GYvlgunrrsaY4ZQQswhas8WEY4egJG
MAsZkkT2mxObkDE141tjOPu5K62HXhzp3ENaaSrIYKgZQhtPXczg8mGUxm2OKDGqQB5DryNdryc+
2CJBsjOBEyirsEG1MnKr0NReIWcuTFlYkbz5bV437H6T7W3iMvP8ROZPvVD7rvaKE0OJZfBnTWa1
CljB9rJCNWtMIaTCyET61VKme43BXmYUb4kePpmz224Tj0HhYAT7UK1dbhRQGOF4DhPT3g1jXS1u
zLMh+ultJBRcS1AlQfd9ajQKN4parK/DzFzMY9jZcqJKOn1eSbd3z4WTPaswvXVtRFxNVBh/uV3+
lw3bw0MMKoltjwPEfTH7j9uliDk9Thok9XCQ7glgxw6lwbckat3HXulQXpFhpBOagcTgINMSn1gk
xUs3BtZBnxuGy7RgIaWslNkRy2cAc4bWETMsqZpDV1uf4GFoKxwK5l/euPXnE+/pDqss5bHnClgW
/7zPw6xHtkINeLzLRC00JrM2/cL9bH3L8+bN1Ug1ziznks5zgPUpYyYNYZgYz4QPg+0UCU1O/cWa
FevnAIA53WeBehByKMNOcUhDHKd28hoyrdr0TPl2Erw65khmDdARc8P7IpJBi1eGlssTkGmxtpGp
H42xut0rK8W5/5zfcEyxMHqjuYHySQ+Z2fJJ5uJxhDzjZ833JkD07I9ZzKSQJXNf08EDwedttTfo
T5hS8lj46LD4+6juBVf4IQ+wFTe4wfalQucF5ubrX5a0P+06Higu3HEsqDzE5octTK/bCLgfW1jm
7j2aPdfWUfUGORv+Ig/aYahyoB2LajQtgYtntWOAjUIUkXpVuGvSv6zuxh9bqi24+tLAQsTaJj++
nzpuGVyCUTzy8Q4HBwq368AFgTp9xQqL7P8xVUW5kP9IIdCrbTSjVC8cBm9xVLbnLoaz+JdLtKyj
/1hneUsu1kHdhhBAJfXhErmziSab5uHRjGKBzNRe0aNnYMi8IY0M2jMm8jrH1qcL/f7pYGdqneu9
eSIsWfx2qv7Xqvvunf/jvaA1JoFqKV6tD2t+jjunagkYP1qhgS8Qd8KhVWBdGQOuhm4JzTVNpK/M
PX1la4bvdLw3bYAblsJ1nur8xlw/4P/TSb/mtMthMk5OcLHe/nLR/tydbAqK5VCCuYkDwsejWSai
eLQrZzhqjQkWu8GOlIf6GXUsdBjGjnsasKBa0Pw/BIEH2WAHFJDOWpxHZy1+EjMmlMGxPkVh0xwa
AtpXTePm52waLtF2ROj7VNVjvma5uypPVc+sEPmJiSWGo6HamB3LcJm2lT/JlCTX0vsaFOqnPiP/
LCcRbDX4leisqoJk3wJBuJVImouLsDqq4Qf1roWykMQNgVJfto51sGoCBJspdzbKhH9ZYRY6WRGt
bZRpW9m5YJNacop7sMR7mgUCeZDtbeeyiP0umacHnumCruRwpDcaIG/U3HUpreI0CsbC9y+VmtSW
oDK5ux9ASgZ6qF+FOs+4JXGHFPbDDEffB2fUOeYnY6KcT9LwU25WX7OWI24YZxsNTAlxZIB4QSQd
ezG7a3ovF6Is1JoECu/hvogmNA1Puts/T3X3VS9nvBFw3lBanWNDe2pN8qDDES2FI8NLWH1m4J/g
OfC8o91M+/tJOg6aX2OBgj3xeq4GO8G6mEPjamQxe1wOd0pa419qjj8Ou7ZlcNLHb+xZAPA/Hnbj
AocMaq72iA+c01qzvtfQ1bBx8QBvyfllLjL9359+y+Cxl45kSOGIj/WmCnVT9WPUHN00hUBTygtY
Wu+UaEV2IH0i9mdX7JQi8HpRZeWYeX7rFazOds///lCZHw44IEYotUx2QsxgAEE+PlMF1g+jbizJ
aFp7qR2XEAcRswUvfAJkvzvsG/JgR8FFk93kL36N2eFOtErHeyVRgjzygVGZO1ziuPhGIULj2NQg
FunrUcupnTxG+XP0KBj/+SXK7PUMp9NK2005jubfVnr3Y3tJ8rfYgEIEf4sJxs9a9qb/qEjgeqhY
Ito+RmMd+64WGccZkt8RYC997fs/Y1k0jvfv0iJbA9WID4MTzEfQXcxR79+6AZKnVebmGago7ZWw
y/l4/xJTxSNxHyk8G8u//8jSSpqHtC7gb6j5aI6QImql9gIhHEOQGhhTioHioZsOTT0zTElscYyt
RAMuUo3//1sdZQoh3Ew9ulIckwjSlmW3v3Jv0sgvnkf297ZbN3lLYko+QvwQQY9sKRP5XloprOCK
uXYigyMhGH3gVvzZI0m9avl2wizEQOJYLF/u33ltzIFSL3S+4k6mWBX6Y2EpzDJN8qwCSLLZgjHm
LJrtR1vuTFdHZjNGz3XHpsUqhmKufskVgcZ33ntkzjsn+hTlobVzauxszBLQi2t2vNAxXu7OzN/2
K/SCWO5gO1ggwQ7dQmgGsl/ftPjdUM0xIFjkOsuIArwBRS2waYGBLMM9eHKgSGhJTIYbTwmsq5eC
HKwWLctmJLtxDXUsXRuTbE6gn+Ndxiq9nnLXPTu58Ok9B9tKGtt7eTYN1U0uaP4qhMKbSRXtFUax
+7tkBn4pmL0fupg8Md0prGeVmrHvESK05fjCZB6JkG9DvjxrouzOBJSgD7ahGPfA4NaNotdEROAt
CGr9JQl1bxeiHW6kFzzj+V+nNc+QrtWCfamtNBDDd7WfvIRFmD3UCYLZMkWBZQ+2fbjbddi2tFU4
MLrSmiXSWhXY2yfs8ri19tyD4WosIsSrxBfvorHhvEC48sqzQpgp7Xe8s3slBuNlkKlYpXWo4QGl
JT+VVn5G5bKonayzlaI8I+k42ilErjucW8YqVpyfPEDPfhrYLwjGzE2CumZX5vgh067EbhlrzH/C
V3pED1itaEMZcu9mkXEwc7kPOeyjUQfipoLmOIG5Z/SRFrXxpcitVzAzX9wWIDgMSnyluOJByzRb
rXesvQgNrHxhebB1LP5VhKuv6c3PCGepnYtMboZGxntQyAMvmnTNeONtrpSNPf53h1JPkR26zVNZ
o1LHSPZ0N6ZOiyx3rL0XE30XQxh6mRal37kYu4fSmLt1oSXFxh2QVxFK9BklbL3rXW6ju7s4QGF7
k/D4CEO14XpE73o42zuvNbLdEBWL2ysDvphEZL3w1K1wGXC/zubjjDLmZUAjvkrjLEKcxD9mdXfB
yGOw2uo2uhG6C043IGqJxHiLG6p+0SftNieNat/W+tmztGIvljj6hBQAoP3IIKU2waUOyAlFL8DL
z83zZGaOr1v6JtEgskrbzVYJO+/aTRl5lgc52dUzZAZSCxooOF4ss7WYmbAW2aI/wnrrK558Hcsp
AoJsL8PSQzQULlvvFCK21ZFANtGZZkl0kAmrUKvzQBSiA78qUqJVgSH4PQOsC+hJmjkO9dPgsuE7
TKi9UqDQw1lwGnZT+rNKkYqi7avOehwvyhQMJxnCyrNXPHJSUWdavRmZLSb55w7ZCjD6nXWmleHB
7cFlp3ZYvzC3J52hkI9UTFhWvPZSqM64ekJL8EQ8YdzJSZruWGPads78Xnk0VOQ4nPj7oyMJP+tY
d8dbYhXTDQVVxB0wr/rBqbeWjNybFrbGQ8XDVHOcBZdOCFGMD35p4A7HvtbOCTkEQciQrNO/lNVI
T64YXlLTC9gpp8lXVfiAgNh9TtPvbAxMWFvhHlXOqYeTZB2a2DYR88qdwmTRBz1CqJs3Gu0LbXlj
q9cTNLuoyI5jFp7y8TilsYO1RL1nE0T8GHbQOqzgvTbIkk5l6T61+mhxSd+jLjx4+GSOqYcIbkL8
vo0Za6/szAhXVtPnn/L0U9eK9Yjb6hSjJt/3fXVkypicNIstrvGsAA9Iha7RkZSVFUvKk5aG20pD
/2GUBG8p3dmOjQ6SN00eZUGrT1U8+GVVgEfU8aQB8x8OcV7oh3DKP7Hls1ChUeVq6zT6vLbDkIS+
bU1N7GFBGns/Yxi8Czt7NYblcJ+mJhUqIum2pwoPbrzqvJ1WVzzNunUlDPhXCp5qEhHzWJMpTWCN
1iZGNVWEzLsRzgIJzCmX68C3C/kW1JO5goZgbpVLZmycpQ+o7vkYkkr3W0gPTIAHnF/aLswwCuAW
A/w1w2FH9+j5Bm7ibYRteYMrJt8Fc41XwjNIAtIvZqeLK8cWtGrwaR6GRuDkR9aKNsmE8knPfjeq
xi8d0z0joOs2pVVGW6RbOsAjLr3KJmJTYGtZosZzvvxqhsJEZyy0FqQ7Lg/H+DywCm0cllCXNei5
NsNkLcJuRDxxk5awnmuWytxpi9s8lcVu6NWwnhuI9k2fYvEJOnddB7qx4UomG8sBL0t84WIZic8q
HlDlzWPyrnuvdnqVced8teFttFad4dciXDcZhx7qerO+a3/LNGbMElnvOalykBiy6OBpalMHmrzk
hYQL2zc3jpQ/zLjeu703Hwzdl5RSHIzGH8g5cB/m7aPjGO1KLw1rLzvnmqXh1aTH/WC209dJkmWS
hdnZbHVvbzYkPs4CqW2IPREI8EDOtzVsuni2gXtZwcqhdUkvjlNHJOO1PdFmUG0fcWq2D3laG35Z
y+f7WKZTAratRk6TBFMrdBQcqrfPqqhPgFSXpVUAs0nPZSIJD0k7xslBiNG6VxJh3jDuBa9i5NVw
sotyF4eRcbZ6+zS72Y9aJd41QBYkaPDs4Nff6pEAnSxcQnuDuTvGRuBH86kAWHdFX4akWFbagckz
kBe98TYplyMG0kArCILAlDyVnhtdLOwTxmS457qxfXcWlt8Ew/vdWa4Adrl1Hm2auT0T9ueuwFZe
E0+p9X0YoipBHGCf+nVtEEOOtHUzxvSIShrRG+b5aFr14UAKZgQx1nis6I4k3Xfd2sL0f5RN4B1i
NCVQ8KoUgR6Ge1lgvbcrrO/DYmHEIYpPuBEM6qJvSIvHPWz0G4rWwp+SpkIE0AVHDnno5LFGr43a
bc4B9sxdbFrvcSDExZrbxaiUHEw9+xKMg9wyDzVWUY55wcHrE+uFOjWO/exl1TqViXYMciLz7JIT
aFoNz4Vo9RO4NcKtyB1UkyxoFrd7A9uvSWn+RG/vJZ9M/ZTN6FVIhztkJBUy3u57UhFEdEVOsh1m
7M0ASpyz0YHknAcw0vQfSWRXrL60BUn9lNbN1uJXlvHmONA8epjZjAXy1oNwCX5sVXrtZssDgkgT
GAFlzEQQgSVjv7rt3+j+VY/24x1wEqbOeLvXoYimt5knojP1vmAZR9Kt1Yp0UZ58X2tmHXVhiKaw
4+acpS+l6g6IPEgFEW7/qHnDQR9D/aI6rUUJb0EZsux0V0TOQ6LLZqflGaaZGeEdzAKEKm38zenT
+TAOHY5VL39qjJQNLdee9VBWu0S0Hss92eyzRRRNEQcHb6yrp2IGlGCQScPOSVZlxWuNffq5F+1z
nY+vtjEET3SL0ENVqfnQY7KmPQRgZkpaxHypm+/blFML3iasef18ilt9fjA7wANNPmhvk8gecCJ1
tub8CqKEv7bR3zkPa35jqnPcMB2tZ7qgKjUOTVpQ30jujWwxVeEAaytMR73dDmeBP3Rv1y6Z0WsT
59ipVkzJ5mDKj2lZw0MnPQDjBnSn3yLgFjgB4lHGqZiLVnZNrgwcn0+1ZRISUpF111blIY5cgjii
7tEVufM+8IB5M7agLmuLY4g48qmy0dywmhzi0MV+PHYJBvVg2TM4ao15dEzkFxuwOpEULZLkqq0M
XyFZO7ZVHR+ifLqRFldupZyDL3aE2ma0V0OZ9LewlzxzSSuuzsyu3CD9nuLIvAUAET1rxAMyiOw8
4aX24sx7cQUeR+R9l66Wp2qYmkcLUO9j36OI7KtZrpfzw/2+HdCEr4cGhkvbofztHDE+jUNjXJNO
eK/sPt7GmtDDY/TZThVAgh59rN84JKp5w3SYNc55nLBfpTfIE6xNDJa6Wez4ZD4TuGgxo2O1DRLA
yR7q0KLJw8cFKVM1iOOndJQAmsT4nCugBUPa7+0MYzdtQ/c5c78GswUAxfCeB/Arv7kiPNYNUasx
2/oyLujI7sGNh2qtLwPGiAXglhYMe1Kk0C6XBj3pbIdcJ03IbYCRyp7gQLzGm7KjHshqku/cLJ13
HhTujZGV8sxWM8GHMBEgVcUvWhkEdhLItG6bvFtr5jgddANXRDBaYpsg0ruIUmwR86SnnGHTQTnq
bI5RfRwZsrhWc+PXIf5NJiTMaVrtlIdUY9SVtmumSe3KQH8mLTY5TTSk7+2tuY2+Fz0zXA/n6yrv
guSMxZql2bRfGMG/DMV0bYg0PEoquKloExyPFkbRNiJiscHraew0ktnWamEZtYn1Gsd4cOo2azfB
4mrCqt8+VHXf7orQw2dluCcWkn6Hv9rdmjS/fAIa3k3VCZBk/cw0AeUOWUnLGlZM2icd+XJocTKw
J93PXPPKsGz8mllYUECHZ5lNaTtu7GBA3k5ELeetor0OSqVHQwXHXGXlya3Tb6EiCjALRxwdkilY
KZiH3RFJCv3sBtkW6Yipt45pQV1h4mwLq20eRUIhGSTNtynyALIG6LLcuF+1QY7302TuYsdj5gNI
Uac+VOIIgpyGWWl1R8rh+EwiZBXM4WWso2GLCcBbNYxKkICDObEZsloR17BARbWmb4HdbCREz2ns
fUxyW4jgcj+a5i+nmawL+P/z5OKLaCWelHpKhn2ELNPXNfEmURxvbE4UHJrIUuy5fnuneR1clgZT
sK13w/B0B0FRG+k8+N7KgMx2x0wgNTeuAck7fR01F83qXmpUi2tAxPmmcu2AAzvQyj40sgst5GAo
R9LLxqPLGeJYgQDrUNZtUPymULXs5uQk5oMxuO0T53Nuz8Ugm8fX3iXYOfXkA77cU0kSFKJbGd7o
3/t94tUbJwx1XznIKictqs9NXXXrrKkfDOIaPndbNOWrSg+bhxYhusS15vRze3U66xT2EZ88eIht
YJVvQ8N/eLceWgO46bErHlKsQkC6UV/WuCpWqate60689NiQsRlNwE7k2kkCMGEwiGCFNt9yLcKD
lpn1ZeA1D95gvWql90atsqqlm+2w1VLm0tTYZU2BgSZLLjXA4vspsymm341SUurEoXCMbWswep0t
9i596Vp6fXatzYiCt8ueA/HTAMaFPbyeKKusPYkb5mc3eIei+C0c8cwQlBVsIjPDH2lw7B9N4W6w
WRp+0Kpwi7NtH+KOSWfo/7KHHRN50QXn4A/ZUcgBEUcrbJCAESgcQQimcauZL6mgJWYYnf1jBmv+
ps0ivJRRwWmHEGCPjNQ2tL+K3uofzDg7NLqTnZI6fwobDl4EYMB9CcbHYSKztXW0dKNS2123ceUe
YmWe2i6cNu0grPfeiK2NNlkHOyWEgrPomVu+tNvxwJzK9LUYj/G9gitZXY2Y6UWM6pg/yUPQBoTR
6Un8wy+4m3XnV2TQj8KVidG7QxYwTDyrLYrVyOH8Wg4sO14rvrTc66sonNRBzOQ6ciQsNp4+bVgm
4m2shhMJY4v5o77+BkEuAjLgTyNJVTohUYKuxJjIzHcsOu8Eavl936EzLgj5pNQiACx59uzFXtki
HETtu3Nrqfno34i21QJF5RzYGGaSC66xgeSpuQC9g0Vonsefjg2cb9YTYnLzMVq8gsuC3v6okrjZ
wxLBet7P37QdXB4cP951MLvhSC7vsB5F1Pt3fBdUAdhJI7L90FTVcTBp1t5FkwyK06NN83KVWgBd
rHDcSaehC8uxzi2qdieh7o5exnGKLcju0fMWGMtXCmS1GZbFsVfpe6fs+EIpX68aW7B3UTcdolI9
DsojR7l12FIm/d40pZO3/EwnX9YgLcsXVtFvw6H/OshGbQeVFes0tel9Ok5DWMnAQW9cLCpqQGgT
tfr+vuN3CpJEWfbbhtNWLfCFcU9iQwVqNxJq+MVuzUMscT07+hUTrW6N1aGAwssSAV4MqwZw0/GG
xNNZOQ2TUh2Gf2cSmMki27l2e5p1/XF2U+M6NABCukbDsT0MPDscRN3lsJOp4FszQE1wm467uQay
4VptudK9ITlK0F/r2bV32TJM1PHmcYwikdAs6x3zE3GosAcRG1egf5oxVhlB/ca/w/xidhsVx8a5
HeqrORD5qE0YwOml37xj+UDanGXTLaroTuF0OSSp3vqtUbm+abfPVWa2T1mTyEMuFa1ELb81xMtY
8tFKw3Pjlt+J63M3VS/rnYs4gUaFSxaJsowXQjy6A7l2Y9mUt8yC5TbE/4+781pyG9m69BPhDFzC
3MwFvS+Wykm6QZQcvEcmzNPPB6rP31JJIc3cTnQ0g2SVigAIJDL3XutbuPkCbggYzPdImsd3cQbe
Ih29Wb8Rn0lLqT1xdGRmrBg+rq4zggvo6xA8NkP0FI3OiZmoGu+oIa+sBoZHAu30Hs0qTbqaGFvh
9ORbj+l4Z+FywzhcET9d1da95jHY2mbr7QIgM8tK4mhkrSxoRcxnbg0VBquv3AI/BdBFFBGN8NZe
ltxy8WH30TofTHeTGpL7mmZSrvZj50M/fvEId2KqRHxlYg7ZRW/y18AvPkpB0WTMHon1MZ9MNeE2
Rf8I1qM6mkJ9Yc0frTBN5fQspuiOu9XKdszi1AIq2Vi4theUtWEqhPa7Roj1xMD5UDIYjZF3EEya
NtFgf6rqMX5Gb/DeM6o1mN/mq6DeGaZPXuFZJwmannzffGegKTuZkvaBR7llJ4rpaw8fHWsDnGhU
3PZzEHxgRfSYUzF6V4aptYqj9K6TmU4nIx43UxRhMO3jlMgL8KwF5XQtCcaHptK5fLpR4PGugYYH
vQB5R00qcsL2Ho/Xs8kU6GxVJ80kF8soAOMeRgKg6AbVz6mQpLYSWfrBm60IQV8NdzUB9ve9UbzH
T1ddx7L9VkhoZGafZCShaO7LNJozoW7SLuWI9yPtJ3tjsvTatdJPmEBp7SUcrhIKUrl1s2BluQmi
YEpsSwgkjFXODCoQBIWdGtTThyCeKACO5mHCIoOfB5nsHiUnhS4/0xeRWTz0yfASlNqwiUDongKj
P1pzacQZlWK2zWIuL5vxgo5uvJgMZSttIEHYl+NTKkP7qkb+8MJm0+q6Z7abdTShZa0eIiybO0fp
XBzzy7EK5IPu720n0++yMtqWxJM/hVG/dk09/9DQXdlmYCoI9DK6J7fO90z8V8rB7b5YB3iVOR8h
1ICK1F6NavzQAz15jnxs4J7vrVVOrHeXnvIJGRkhXnu3gz7FKt5zumMZSeDDfDYOkHQxt6QT/A7g
66Sz3r7jv69fr2qhFvjf+Y/79Rqt5RZu1VFczKv3mL04X6gGmwSG9YueSPkCkgtto1XHDCJewV3H
orP2GYWhA4w78MbNqffu4v4BHXsFq7hZoZrd2qv1+rK+fLjgLFu8egtjSaDmmgyrjTjU+/gaX9Wz
994iNhxK+qJyAAtSzlniEeVl8q7u1lLQ+liT1+x9GmhX7fR9dhyv/dV8bD80iNbxmeCJcmE/LSlc
B+0KJ5jWbWS/pZaPexUlyJzhcInGfFyKKnqMZLUheKvGLUWjUlZetQOEqLZBIm2s+I2/TKxR23t9
ccF2V148GX3oy3zgQnXW9K2tTykTgQXTWQ00aOruwqI8ZanqX8sKGIAkx/k8Irm7yl5/nsJi0/Yq
e+FJgjKpDJljxtkLleSlaJAgpCKq8Zbb9oulHCpmCdPNpDhaGD4KNuLhpVmTkAuHdXPt+hWOzMM1
BVwVPFzde3yVdUUKgmjH+nB7qO2qPtTgPr+/dCMihMIK109iJs3BhdpG+lbbHG4vb8/SllND5vnJ
oJ12oPN10qJTTuV2UxMke/Arp6RfzrM3Lxu6I7tJKHIzrOJQEuqdMiOqeTTol22GzHt3+8kUOGTF
i4YKsZEXhyCxTi4Nws3th0GpikOtSFSdt6DvTe2H96vCpQiHB6fojfxwewiTIOfi5uHf927PwNrM
wz737AzXsjF/Zltwvw4m8m6Wt00XccW6kp4uUc8VNhxJbEMbltuxy0hp1ytTbkvwbpMQ//x1IvOK
75/z5r2kBuBkNFmzpE/6NBU1qTWuiZGpjeJuxQ0NIpRWFwdWPsWBnBc4M8m0RcdoMvSYEQ4hGtUm
ZP4fHm7vhW5DjBC1Rm0+6rcH+rHUTmM/5XFwBnA3GhIJS2fUVyKGstV05SGdP6invf9dOzjH05A/
c/2ujPoepfI/BP43L//3I3b9Mv8js///O7K/gT4Madj/+m/IzC9k/01WNvGXnxJx/vk3/wX76//R
LeN/0j2xUfwTiOO5/yEjh9hIJKQGmkwA/f9N/rSM/+ho4VHLmPp/if//BOKY9n9w6KCfg2jgkhbo
/z8lf960qj/I4MBQWIIFlCHErBbUb0LtH5QjYT/ok1eVcifSDGNv3sR3WlImR+p0d92gDDr+UUTT
TUtPMX2UpTTrcknXZpWgJaim6GhK3K0d83qvQhPjiqbg5kv8SRaSKYMDfd8Z6kxHBZmaXtRbP4Kz
/cPx/ufM/DHU542qFckLEkeESSZeFHw05hvlfV2HE9aXodvqfFVLOkibVMsBGQUSo6xpQrUgIUr6
7hcXa9VfPvutOO/7h/uzatu1CUZw3nx4YyXKMHLRgRKIoJYCRMgsSqNjhHTVIKkxCO/woWkUNFhZ
WgiB/rzvv/18vjbSH1zOMYSCPyt/JgMEyEhha5t77dWy+3Rl9JhpWwSJFNE1uD97rDJksOTtmv5f
/H1Y+GlU+PHYv1WZ3vZ/lrui6uS0/MUpAixYpsz7u60QHaXwhmZuQ1iPNQIE02kmox7vQiwqKAeU
RwF2HG0o72TKrQsaFgurarS/HBL7Z5HpP1tkIfHi4oIZ9+aIdANRC1bVdVsUZs4CjFkE5dmu/6Ig
e5uYy8cIk8vFRULqUAF5q6VuQ89qVR1IsLKzrAQl1LoZ0D7DHVimThce9LAILlML389UBgRnrb+6
DUrpzK3NU2XZEVAfxzkmMZmhfz4p3qj7bptGjhZSMAOBkmPPR+iHa1rUCq+j0cltW39x5yhqtF+f
bcuHEBU8xjYzUidIqr+cCb8edmGaaERxvhiIap032t4gSqlOIQzaJjr4pSLANlfpEHX+vGsMiT8q
iG+7ZhKF5Xuu7s/93Z93TccKnxgoy7ZtOHgIBtmNhvoOETtG/Zfz6HdH8cePenMeIcRF4SAyufVG
0HAyI0lAJpROoLJark3REAxmHI3nP++g9UaZeNtDz0UdbeFz5ATm5vPjl8fayfH6ngsaE5hcRFpX
7Hz8N13s0tSvcK8q/y5KRnmuqv6xo2+1Hmu1Y2jw0Y66rBgyYa37RNvCdzZJxcQgFkpzoxzGXU+C
UCC1+FQLKMpKkuc52web0GJOEszk6kEtiyb8BsZ+2o3plbU/cyTqO7g5zPjkYTzp7g2pfbRrEe/+
sufzAf3hVjTvuaVDYjEc4bm4EN6ctqiiHLPsuHAzE9iNMcT3VgddNArZKy1S992c3NQrpAjKf2wz
G5GPzey/UKBdBqEwij9kSLhRmfnGQsI6rTz0FBb9uFUYw4ZWnCymUvBBGlYW0FYvnjvhdgLtXesr
YzLhWZh2ch7az+g3NLBkvb4L3o8O8H8zkaxwk5c/7zKBP7/bZ+5d82Al+P/NPieUPtOJldu2rN18
LeV07Ovk61COwNj7pykp0+UkPQxiQgw7Ftco1cU3zJ8XOj2bako0Ymi/FCw/TniHzNgpVyD/P0TB
ZKxjq6S/jqDGkYLoxM7ZhIS6Pvoy2OHWTjQvesqHTiH95D6p1ZjsTEazTrE0sgMdoViXH3O/Rc2p
8TM7ycmo8e59zICdPIFuJTFtrIkbcM9mp5M/QpbMcEymEFRu5Jo0q+pDL9V9WPVPnjoComiWQJsB
5NoPui6ePJE9NIkQO9/RKmrC1K+UFyypC2ZpES0bW8MBjRthVVI/W0g7fo6XDVWQhdcNm8kLn6yE
ZZWr7hqnWmQxwnNskJ/HitgBrSpGmjd1zrFbZFQpTe/qrkYHYK6q5CMyGvzUWncX9vExbe18M1RP
dQwgjKxyC3ZvdrD1uiOovAObIRpzkSntnYH0d1H6n6NGfC7d5irsR6ckfySvxUfTcB7tyX7v5rQy
NZ9GnEEGaeBayDk9/kij5JMTeiyQZs9NmeOxYLyKia2EqByNfzmrfh248G0ya2UoZnqHUuznEWRo
QyEFnaitRE9fAenyFBRa4JmPwQAPDyrdMsiK4i/j/28/FQMktg6BO/ato89vODv8KeW2qz+3Vn9P
7MU32TiXYdKeGjt9SX3n/V+unvmW8vOAMbtUYZr7hu87vzhc8AqpQsskcy9b4bEiemYckodG69p1
8ypo11CIP9KCRPAqpuufP/zXCxc7hjlPz33ce9bbKJxQCpXgW2F33fI9a/1NMppoWia04TSPD3q3
c7UvWu/mfznMb1OBGCX5YCSMzHNJ0OVQ//zt5uTP5F3PcZ7FQz5XGKybXC2zcBz2aRHj9zadpVD4
qbNoukCLg99RZK+OegYi9Tcr3G+mf2wNjicSilzDZUr089aksTYZTuW322FgFkSzZKGjzUOVQb5L
7tERzuDF4YTSFZzm8g53LzHJXrLOo/6xpBq6FZm++vM3Y/7uq2E+TBaQIajK2W9mIhQY7SlWbgvx
gXRdctjXFVSGDWWBZ8rn31SL74jcMNQKjhly38teWGe/G91AP7WZ8SEdUAui/OwOEYa4BRUWoIcO
6mW+11Wnh49GYp47ZK4XpiLEpPR0uoL8XE8ROcWE54qUP/3nXXrrtb996b6LZwLbns9a7c1cJLQ1
TQsiC1SXPflbUgxCeTGg0q0LRZMtM8A9qySul8qyUX5mQ7qbWlQAmZgv/JzVWqs7r+bE1MVRQEeR
rPZVNVuR0Q9ihVi5oG5pdhT6Kg1pS0rbe9TN0l2HTkRnnAzgReOf/MHtdqJkh/Fthha31SHLdiHH
iKCM/C+zL/uNn/r7Lvt46SxS0RjO5p//MIkNjMYnRbtvtwpJbxdFu8glRyfSxt2Eflh1YENJOt9H
PbgMWRRkSUbfklhbiYgJv5K2tmN6jsIhGJwVC0DCfVCw0ToBWI8q6H0+UM5O5sUsWGlAa580r8fl
nnmHrDDISOzn+Y9jrfKKNg/lfEQpZoVdUaUHL+zDdRUA5Izi8XVqc3RVKSSnLKAzburtQ186X/58
Arz1S/9yNN5cZ7S3elTJY4tO1KDHldG+NCeDNqSbE2mE2GjNuFAtEXrRfCVPxjdbuMuYvlTS3f15
W8TvRnom4NykGYUM9+3QR3ac3Y9U9rc+ELgtOtXxaJvpiwz8tVMb4ykWygVcRc25ocOO4Ny4w7qR
3rl+tfdtWDts+CkodQ5p5XcsVcej6+fWoplQIefzHCcp6uVgp5+EyR+Ja4wFhlR77ML4i2uH/mlv
P/JnHxtPJisCmCC8qLLAQZ6Ca/Libxk5dkCVzLsuw/8gcud9Xgn6bDQyFtYUDNs0ypi/63vcyUwo
LI/qOTSdzeBLsmf1F8sOXg23fHJkwr0dyRBOzhcJttmqo/gU1+R+NuEXz0iyv2S+/bq8oU6EroZ4
MJIeKWn8fNKTwOamQcJw6tnpaxgQF6JNpA+XE3P6P3+LvxkkHSbcts9Cmb/6lieBI9sp6DS02yos
vhGYgOSu2jF0Xr0e1EOEybfI7WhpF/bjnz/4N1Ne9tGc0QM26aiAOX7exzogHMINBMMzcWMSuT+N
U+RRadd+hhNGBxDunWvKbjEj8ReCBJJ1PrKSD5jXL1NIj5XrfbEFPvapApU1Rk2yLuNN4EBl+vOm
/uZEd3TbhGwG4URnYfvzlgJfqU0UXSiIInBkfX0s2+RV6dl10HAjxfG3/xsazG8mNVT8TEiAWLqw
cr05BXyltQPF63ZrKHnRLQTEmrZyXdxxjnsKkU6i8mtJ7yEpgSrDOzwXexPM3wqqW7CwSvs6WISm
R4B9N81M0Z3i8TGmp9Vpf5sC/bpe44sU3DohwLj2L4bnWHZKRIoxqffKbqVXLnbe1IVwracxaV3J
tz9/G789Y1kieTOX5FfPImqFNMzlgJG0OIPCPcPr61Zm4VwYnK0FqWhEY040zLW/nbC/rsg9hxYr
fIb5C7E9++fTIEFNUxq0zrf51L2gQbnHmKotAxxMSAyaO5YrS5Riap0OEf6lEBlkQkpEpDTW4QG5
K17eAkvS1Ub30sM0OdVfbpW/KUWxgS6LR52L2fsFX9GPUkxRm3JFafYro4piIdPhBKnaM+vGr1HM
7FjZ3sYxWa+54wMs/1VgT9XabWCXM4p9s0YO4Z+/Lvt33xczZL4pVree/fZE7kICTi2CTLYjkUcb
PR+jvVaIfQZaaQUo0r202FKALIX6JsSbs2LiuK9MioiEO+TXMSdiQ8QP1jB8lUnUP0gDQWXQ0vwt
jr5mTcfaiy4TI82p9mtJhIsotjETzUvBfcFPjHPnGSB5/Mg/TygBgJkwhYt1OLPgR9VLW5+LihUC
Qjq5xcWNu2QQ7yeZlXvNStxnsw6/THW8ThUJej2U5HNmcFuzmqk6ldWqrZkD/PmA/eZ4eTBRCOoF
LwQM6s24GGlePIrCwXsVkvM1kXcj7UmtceaC/JPiMY7kPQL+b0n/1yL2b+ZaPncdFzqEoXve2yJ2
nMCFB6CDhHvI3F2i0/yMtYAIV/CDS690jH3fNAcFQfwAaL5fWlYtDhFJ1v/PR4C1lMDkPncjfrkz
VEU1daj7aiIDx7u5D0sOga7PuZRgCiLjFWenccHlccJh3v7ldP1NIZ0cZYtqLosYl1r+m6vcnOiw
l5IP74gxAlUabU2v/JRUYXjKw5oYX1j6y3CasCqHmyoCmvrnnf/NKAM/wvFtx3BQY89x0j/Od5kp
FYR5inqbyQnIhr9HGpt4bbuIk9xckdP0tz1mKWTxN98soJlh6z7EPJd457drSQ8guAwng89Uuf+p
NN1k2Vedcx0o2qBdA8RdqGx18w5q8IM4DYMvlhtFRxduNL72wL8m2muR6NFawuJa9HNYRtqTm4he
+dQatQ17FKZl5xKMlAHyevKCdlmNjVgwT05PWjq4zy0lplYPqgczyl7aUSG0bJvktRv8jTW22X2L
LosuQim4A0K9tJFjPRUdXnW8XfhjzcF6SW37k3Ii1AHmUHClS+8cGvMfso3gNUWlgxDIQED0jmqO
9mgHTCNdFJZzKxUTtAzOQZwhHyht7Sp01dxPJglfsrfuaWzUT903q0RQFw/KefEspOJG8lVR10fF
tWhk/Oiygrgve6GdezDKyyovWHN7UeC/S1yUC4RxHWcJwARJ+LktDFhLo+W/D9qk2FouUNbOtO27
ws+emcnIfZOE02XAuSEqaRy6zv/IIig9V8aQALZHssIdsngexuRRb0Jwuz0REb7RjR8i5m352A2v
dikyxg7SMgk9xXqK43M5jrJ8SGL3M2qp6bOeGveFl33o8ljbFKYdn0dXxmc5dF9IxgC0TRjCtPDy
EnUJBFrWe5nCjg1YZ9FlAOjitEGRYeSDs47RmbsZ2bWENDKrl9lLpyVya8yvbm8R1ulhR7DzFSCC
+MKdPb50JYDgkTLJ7S3DI6ig88wtztMeby4PpW6r789u7wXpsGoR5m9n7XaSWuJE6dE53Z79+9Dn
oVpXPTU5T5DOOMYutz2zjM9BP8bn0Ea1A1S6XodBWh6jQYcLjn0Lw4TbfBwcYpucKegIEenl4fZs
yvNsnWWAbFMVTnda2Ux3Ev1MGdR3t3fo/I13cZZg/p1SROmznSoQ138f6kIuY+YqF+Tm9PrbdNgW
lN937VgMzHEr+2lILUzYEG/7Tk6Lrg9stM8sqQgtqJ9HvoFN5LohBlFByuycwDEWxosWlUjeI9Yy
GtNkvaq0d10FbWIo63sg75BIk0K7Gg21YxiT22DQrBXg1+AxjNL6ELVtuLy9zJnin0cMohKBbKM0
/NYDYT5XpgnQdOAjd0ksryQ0EK1wNNsouCexGVSlNmR7VZGBYBBcskl0BydkqZJ7CkxqPYzxtJpG
h/K7o5Dc6LE6BlOVLDsLdkI2IvMifAr2ByiiZwevzLKwO3j6k7dtnWF6Hm2DEkaopnOhBdOzmeYH
Dan5fa43zXP+MZvftNso2yO05mKAMYSTsX4KA398cDqYrq5RP2HFr1c4L4nSm6xk7ZRgakeWxHdO
G1t3t2dMXclv9BYuUF5MJR1zpGS0mpNbTyTx1ulHQvLEwfU655BHmcP5TfJ0F5TEQeXhkvZasxUQ
cnL25WmuUS5M+DrgqEO1SQrLeNCJnkUyepWEi6x9cty3PiEoT/ConJU+ADmxMCZRlJLZajD66qyN
5nQcqnbTmkej6XGNUqm/71ADfwwH+72S/dGYiuLO6U3rUracJyXgWexSeXduQcPaZOR+wTJOXpcd
CmoQhOWUocjXqkUonhRd/jDl8n70BudDnnjFulXVsNegCr8Xw7MgPujZIj/GqjQKx0WCBiqvvQ8y
OtTm6Hyk/zvge50IW9LC9L1waLTP7zsWs9ysIu1SDQyrlle2Tw4O7aXZmONOAiKuoJA9F2P8kYEk
+1hYAb+ePiRm2Vw9gryfowQxZJw/D7KX95YXn6PxubJr49Fr/PLOy4enUDbBEwKX9JJ02ufbK4KV
43PRAuLJg9nnVWh8G9Re77nJkFnnBA/+/DB2mInKaLKPGS3QVZVg97aQG64miku7yjTGJz9w7FUc
Vxb9tnJ8yqBKrDNX/zT0IHHqMmkfCBg0zqQ2vyOArX3AXtk+GAP1g6H04BKGabcslaDsXPj9oS/g
OdXzy0R2yUNcVCun1z/6eaO2tTe4u97x3w9WkbJec7gWTRI1NJvowjCNP7Vf+aL7ndJQLMves6+B
47Iex/eYteJCWy5fFEPqIQDvaFP0GC8Y8JyTwGW1Fl0crYY4RDXr1ePd7ZkifGyGKizFhC98xJN5
bYY2vQ55Fd052bNfh+EmV6D5lRWaR11ZxrEyqdi4pI2sHCh4B8fg3uvXPhGN8HqOFvW1tIou7uiS
H26k1dGucn3dtom/BSG9lKkoNrRo23vEoOnKGmz3WJtedcwdm7PURQZ7u9mVNj+NEtiMFF2ny+1B
0DcwUl/f6m0TQsqv115omHs7CF6nuDs6EdCNpP5KOMVnJyCkL6POxg4cgebsZRYRF+UZPmbjYR3P
YUzEA4UrURgJkt/8YI7TrmEZsZgz4zTlby2r+hKn6bs0DdAzolgPp/gr0VfbphoWQuvtddHabAXz
PjVAbXG93WRONF+xKbVR+9LV0EPM5kuiTvhptyxgUJrbH1TsvNMBtK8of90znV8VCKOXbmpyz1ci
BJwPoDq3ScTsXsyxu0793FWu7giVme+6dJYCGyWJu0Bb/0IqEomo4jM6sS2Ixu1gHgLlM6xp3woV
X0bT+zJ1A4l1RJxoYcCk1fWg0mRgxfSuWtIKhUICf3kNugp6A7pAFkPJwSinZzk619rB9WRk1T5t
pr01ZvcKKIpkyZRV/R5LQoH72dgQ4LttYzjjytzOvnOR0XJ0R2TI0T1W2H41IuGbYdtUIPPR4rAx
ZRXsVlUwV9bTo+pUf3KqpzSt1dJJxLvE1qelbG0IgSpgViCo1wY5VtLY++wZWU3yCYaaKevuCz94
54xTjeJ2JIUyYWai6flcZIQFSDWuLr27LJHeepr6bln4ZMzgT8wtWNvYMO7w97/Gk7MR5URsQDOy
Q5bxsaj0C6UShTtuW+jkNhMZtfLb6UvUx9oc3LnvFOcX9yS1rLUpA5bVeJtRq89mqicrFCHlsq6s
q95oFiJyItII9lhm5ntTepexRfijBKcqckDYWWnSAnOsL72rFWSsGc2GVpVaBBre5LA0L0JjHYHY
Ot60yvSPo8OQYLtftY4kdrLfv2mFpS89UUIwmXwcaNO93vqskA0AIIHjrG1TK0FcE3CVQgBaUPhH
l0vY60IRGoPRl6aFM53dSEl8elGMmTyE5oxU3IifumnqiFgGuerg/6OUTIrGopX5Vy9JvhE3h28S
PeNCMrNYuKrZpDnfsa3aZ0dZH2ujQmCAJVS8s+9ijWZ06CvGun5YDcQoQgTQOMAVAmtNwEVKuqPv
bW4UMb2X2VkFBNaYzisqjhCnnkg3jSPgTUhCjzLDWRkJdF+g6ydrtsYk+vBeGJq2dfv+rqkU4nU6
nwuj7o+y5L5UKXefmzFMBpKcrVCf9m0tPxfcABMwR/fd2NwpzPpgpSJCoSEpHNMecPrtWRvrqwYY
5l613HqGxt7iiq4ALyC9jF2WudQZhVFVx8yzNaQg0dEv6nJR67PLJPaLValTM/YSYGJ52Bw9Mi5Q
GbShmm0F5vL2pkys+lh14ckaMHDRu6mPhtZQUaz0ekX+C6Jf1jfVIu8rcyt1eXbnD6xJ5AUH4zJ6
GoPgKoWQMzQUxueEz9u2EzhD9pCbfKY1EB/JhomPDmt3smlbuVKgYxiusLhletoeRZ3Aqctn2Ucz
AGeMvUuZpjsTh9UaX+EnAgwKHHFpvcgVfFo5H4Q0oblAghzG5kCTx0i4464cxTai2Y5VoifWHBE4
xkl+gUXgwWvmqFkHxbzny91YIRvpcbAtQWm2x9sDfcGN25r+rtHEegCov286YSNRy7HvZBH9/7rx
AIoK7aXRAnK/51e3t1iCn+LCTdZTkx/jObp5yqPi6MHb83CpLCyJsIxCFNBox6kXcAc6Qjbmo1xD
clgZ1VQc2bxiP4GndrucjHqPG3+kZ8cubDL4gzwDFLmdRNTt0kK+9wg92vAqONweysmFTlcYzwXw
VYYTQYL9/MMk8xkqb097kawp07m7uhhDQrrS6Hh7hiF4BzyHVRA+/9Y2+l1cqa3b1CjdVVO/YP0b
Nt9faqAij5xScmlbYkJJwSoPQe/NDnR7GDVBzlr5kpVh/v1tryN/uHAQ2fdTlRWbzrZa1hq4wnIp
tUODCdVgYbqmmeHB6lbYLEJ1gbE7HCK3PZMG4BWNRw8NRHjkcV8zXE6frLOIF+YbX1Q5rhCDFRxG
JlA0E6mGMVjwc0bF6pwNIBISH3xkjZeYixxnSdm6zSaMvk6eERwp8jXrLG1w2BT7xKnJyoWTs5AA
YchvIdot9WbOR7XTZtJJluqfe6n1S+OWPan7X0az2wwefsuUlOy+Jy2y8Y05QXJWVXs5VW/WIzyd
Yrtsj1zExcG5veuHmpcucGdgNJvflfNvidpI1lZAqUIbjfWk69Hu9j7RAAYXxfx7ukPqHYKT+ddv
D7c/f3um95YNpS8l3XD+6ffP+f54+6clka/LXGrgQm6bcPut6ra5t6ffXzeus5rdLj9s23Db+NuP
v2+JGLMXYU7kucyb9O9OREEE9muwX0ryNJhzzz9NNbFrxcBtOqy6Q2EO3eH2LJuf/fvy9uz23pvf
Q8qRbaQsnm7v3x4I8iCw6t9/64YtbIwhuru9NcXZtG7y8lPbYfZxvKBc5L5rw4Lg5b8PAJ/wI081
3/btKWO6PNj+IFZeZh1Kg7l4VLeC0GpINQ1JxEqHo4KGcgb/i3aTkvG2HXLYIdXgegt97gUSOIWl
3+6+DYnRLYfQwE+QO5+5EVULncF5mzbR3soLAsZDaV270SCgMyiGs0NeKlC3bJPnFGeaFve4TSwm
zIF0aab9V5La9O0U5bRP4RkkYqVJur2x/slj6XIXUepgnf2Qux+YsUWrhoF8UeeTu2xzC1+Ozdjj
pNnXdugujTDvEawg+xzibBVEwUtJxX6hOZO20Sf3o+9ehaFvyoE07CHMDgHgyLVrGqz+g+4pS1jS
SVDLMxBxm2PVixpoW7ovHooOcVEx1WBhzOs0WpsYkxy+WZI/e4onltGdMtxHS0/q+IFR+1lOoBap
PSysniZwXPrQxApyhty8WZLX8imeg3PuY7KAF5VlMX8Kr1Y5XM2k/NbZYp3nGviJMf5KFHqwjToW
Hp5Fjm9rH5KpZlWR0EUYUFiwsKNYRI2FihikMoMwokZTawMv+im3qg9gxqRevAvSut82oecRJev5
V1eVnwAvRWtyE79UoXzUunpcS524vbgYyGKNXnMytXPcIro3yxLhrMLUa+Dxya1bFv4xbNAmxMyN
jKLXICR8dYrA2EXqKUK+9S40mM5UcXDS0KccjXEPNg41kqUTxghiO/WTeBnLMl7pdV6s8IsQEThc
kupLaYcDjIg5blSEeF1FSQBEbGCy0JW79cOmXeQEimVjiPOjrbnZNyllLSO9aFpDJG8wfUXjmF5c
ezaZNN4xV0OMjkz19xbCM1xvL1pWtUfXlkD1Ekg7hl2X5yyudkLBdgV3RRxN/qyxCUdB6WNRBYo2
YOAN68nO7E2JdXzXmtUrq1u1oodTbkPXVHcxdm8odgugVGpbyS5cFoPbrBTtTQTpNR3F3GVBWLJ2
pwSWrxuqA/wgfmRBM24JdVKLhL4sETD36Jh8ZibMDZAaHJ3GeVLEFuHFxQebIXHRVwkJgPtbVsnN
1pw7RXUqMGTTNq6YB+PDsgL03ROVRFRR0QeXNHjoJVa8spKmOXXUh1oPZZZNFj38lhB1eu+9H4wK
yxqmKtnc1cE2AVSFj928yJAKQzto8S7VS5hTqD+UIPOuJaVnmRBXt3FE62/RvgKhTe2PfaarZUvc
J5mBzPcJFQxZViwnI36xBsSlcSHFipSgEsYtk9QmBImZ1dlG07KW6geJaW5JvtM0FuMWx+hVmFmz
jvgjPnWuvZQ4ovW256zBFjsWRNTOgAjShMWSWCSm9g6mIyyFYpfpr7MGjFBdJiMcHdZ1VPSz6RtA
i1etjD9oZfVN9oN9kMakLZjJO9vcQa6VT9UGOEPOZcS/9weAJJoRfSYmdTMUosbWFpeEU/vuOeoj
4HUW4Zp1gZwThyLCaD8+oXPyVhWCbW6dNjFEzTDumhJCbdKBsSJP4gv8ufGeERAhjJJQgesBVlOa
ELLck/3ekOu011jNQZg2jjlr99CZbeKKCZilm8+2lgebHF/LvjSkYAqk+bsRIlstkx6UUxI9EGP4
JRDnsrqAIdVZdwtrrgQn16k0/HM0hzRNgrlZk3Npz1dRb9X9vh6MOzdsWMSRs0mP0t061ogsk4ny
uZ4f+mUS2ZTmis49/B/2zmQ5ciVLsr9SknukYB4WtfF5nugcNxCSQWI0jAYYgK+v45HZXVIl0n/Q
G0rGe/kiGHR3wzW9qkelF9ByXDeHNqiy47++mJyN0gp+wzpmwGIJsSRbzepvZqClrr06PpQFNhUn
Sece60DvwdIYTeqgHAU+osU4v+dCOSxMkvYzEYVNiYOO8kfBSfWYJs2100TboEFZoWIUP4JW+DMZ
0YrreRt3LIACJvVWhl0DofLTNoDwVxa1YYpa+cVL2xfuKseEhbQVzruYrrGopJSqNDmtNSockYjU
xta7z7GY4q0X9vxeYq6F0DZ4rpiUf8RLvyJlXXVmBDEteOA6Zb5PrKycUXW9coFRfCvRf5v6MAcy
xVNDT7jHDpDwC3f8Kcmrj3DbSVC7aKE+cUmtOuByXvdMsBfDjGYpd5lZh3VzZnYW7ppmekvMyF6l
SfE6yfQYwwbbR4oyd3Y5Gm83gh6CStkI1WuF86oZ723IKZvH0lmybn5HbHTmDLd4d4hgUuttss0J
mn2RrYPGXBfS5Izq+GQG/J4Wx+O55sc3xmfGVLWqOj2akYaiCzkzvFWbPiN5Ez4KVnRNn4OJns3U
ocjOAx4B0FydVFTCFMNksVTiccfy83EXQHPwtG64xO1e0qQIqNY/Z0yAUa4118aqvpMs4E1n99lx
yNq3rAYTNCK+UMDYrxxUsyVzcrRIqPBdNmPlr+rMOMY2t5AyIkRIU9reY5m+zDm0F1FkTyvV9DtY
IeYSBhwQA9zP5zbg4WL1NwP21mJIaxgjj0gMaBBjOb4T6aBXgQUSAKkCRkgB56dE8lqVFFD2vlwd
Bjzi2z7K/igjggBhuDYx9YwFD1nU/FHca6uGMxata2M0U7iUnopmLNS26DLj1uno12gbSuJlFW41
WqtxRQ1fGowouFFpcBiAlq1yPJW4sUyWbUNQzjx8fyekAP2Q5fXcgNRzqW3usOEIdSUoBx8+Rple
rnpCdUTGenUDkwsI3QQNirD+YG5IbjUXK7yBTBPQBqJFnkbmBY9C8YQ3/tFCCj3O6N6bLqzuTpp2
xyFO3vm41Xfpd4z1TlzMgvDX7FPxlnR9TUZTG+b645c448RCurTxWn05bOMcUnntRSs1KONXS/K9
X8llEwyLvna8NzFSa4wJEJXE4646UvkIaqMh3iC5EyAlOWEKQs2s1cIz1HSGIAs6MrXFNi8YIUd+
o3WgwUeu4w+HnpQ8hUhWQbA6sTM9AXsT9yTvNkhQBna0/Fc6sp9TkBStbKH/ZvKcYuI/1OoLQaI9
UjTL+i/HWhkXVIOJzp47HRTFNBm2utFCKmh04hta1+9BMM0UDpi1wNTDbouxc6z1nDNSsSTh8lJE
YbKxKpejnTGFLg5MyOY3ZcFgrXoLF14E1y0JueCG8uPR3OWaojw5BnJhKCQQxnbaqrRYDQlhpWyc
VhoA2kufkrsdLXfL0nYDW/Hm2I48AbnTeYIY/aoqoUtGgqdr6HhbvHvx2tL14JDXzLCqeGvMeGBC
gktcGMFGVOaXJ8FYQLE8DqBeZ9ZgLV3VNWt97Ppdzr6JtsGYS7xvH2jH+SFahyDqeWqZpZO7zAtF
SL50tzJOilWU0wwzdW439yL4ZiH0FPSEwQZCDfYojGfsUdJzz6lrJIZzpVHZmemh8GaiSmEKFCgi
GiswjCbj0k1sa66rtttMTR5usfIApQUZk/s5tipOCkUVoIVUtXCoRIXI5owzNxxfgNk6e4vEAshf
rMzxAC+z8KG5D+BpnoxcLOlVxJyKu2VduTCnWVQlFJoKzi3k8ZlZt+PCY/Fm6O2WE2nA+uH2CB99
fPPhUevYqlsn+DHssN/2FspwazkzOSYMfQ9ir8kte17ZCdOCz2NUF7a2NO3uaNBxtBIdLSOP++ce
2i3ypxmyJHCSD0o1xNb2gw/qIvtjQ7d1nMaXaCAsknc+c5KrC4YLD0Wl4nbHjbbZPGBn1lAXBzXu
ME5z8Utb6L2x06whp68xYeI4d4dtmBF8r1uqbVURZAuVXdK09k5N7c4xnwzPILsgW2mvxsBWxmuu
EMPoELCGb5hu6lCUXDwR1w5+Gk7LDDvOmhcm3DQ2iAYnXGpJqH246k/oFe6rkX5XowiXcOHGw6P6
ZdsUsKewMPNQz+JjXJCAMeziWRRDewTHYNx6dYfWRwACW8IxTv3sJCQnCVL+OsNwchVxhzyUJy5V
1ifH5y4X+bimfRE9QGytvIZMML9j3ngnLRlRsB3Mq66Fa9TXeP9WyAs9eNWZJybSRI8vrR1JMuGT
N2NsDE6BfmXtdRCjvomaMts003SvYpkeWFGMtwaStjbBbeq7lPWTY7/V7eRf/35BttukmflTPXjC
rZ57mFC9ZM7sThgoGu9TmA5Hngf9ze71XWzGHwqZGNW6Z0MT40rzNEDBUxfSTTlozQI3ED9Wq7iW
VmbMNTjMSMMdO/YJfGKZ4332K+VvmRgqVLmwuZjTAjJRgHdxaRfWuPRcvaC9XgBui1uQTD6IT4Ti
ZWLqdNDRjLbXtZ51jsO6uXbitTGG6prhG1EsKet08OkyzIZdEGHeTir1k9RQeKxhspcQ6Yadw4W1
TJKWCp+aWK2IjEUXm9HK8JEV6S7Ko+qpcBJ+SnOL0NJhzMl/ULm6AhMXzkxKehZTSK2E1MLokPjF
JYutZBOzYEABHeeuVb2xfOcUsYtkNYClXbiJhClT0lHOfiRdmXnYLYsubR7IWPtgOF94UbWtE1f+
ejCSHX6DZv/3i9aoYF4N/GCoTBZXMZZLeoOMe88nfpf2bUeKQO9hgfvvRRj9aIQ3L7llYZUsqi1m
KgB3oaUYGak7pVdDLEZldYuyoSc1qN1oKyT05UbUVLpPXb1xKkXBq4tyN44D2mv82PGDZHGclUzD
di0fDJ468d+mdqJjocT2bqlmP1CsylKkeCMYK3lLBMmS4vCv0daZf8dc7SR34nVq+PUidcXVnLrm
RAvDQKsISOHRMBejsJwV0D5vXagM4rULXMao49exhV5hSdB7loaBLwTjBJNNeSDum/zsRJ+B+Vt7
vfUalApfn5u/lxr50IFG7Xd0dYCpvMWU/WDW6i6nN4E/FdMYKC2rWcVC3YWRNvDCuAsKCBWuhHPD
ObolAoM6sM5kn2zI2EPGj6tFSG0TfSeK2UP67irJoIemWY11JdDrU7fXhffjdybmzTp0FqYz3m1X
2NtOdjNfbzErmJiQRVHwikrJvcPHJ9BheMNqI51ZorkR69rpj2vjwi1ZjnN7rEqecWO9LjUK1KtH
MTRhEBmV1SpMc9AYtYdlnVtRJqkmhSBtoGvR7oReUc8sMKeLLDE+63DZGiaTvsbaT1bBOq8oKwmD
clPBFcJoEHcAqZ1+nYeghoqqWgwAZ2dZtQA1zvazWrt2af8qfUt+ZJah9DthYl00w+gBfWibUs+X
f1tPTfAowg27IwjU90EM35GJFiI6ygnoYRtmYDMBWmuPohUvOFZa1hwMOocXuKkEC02WqFB1V4Vl
Jkue94+PLuitQQA1Gt7S0mRM8Xb0nHDeU37RuHXNo96LHoicamMxTiWjWgIfHeDzk5B36XLaakgy
zBL46yo1lyXbXFGmQMbT+K3uNJRaNH4uqfh5KroOcQGd8mYaKUzL1lk4evvIWRkGzOpJa4uFVyB+
mU4gqcKBiC1hQa3DJhRsQ3K5Kx35Bz1cX/sW8HyC0mqpWLLlWfnJmsxdj5GFrKURrWEKWkZmDOXL
1ffCAcY2WF14qxGXxoF9bUd6Ya/1oOOHQt7qLIYykEXYIagufpLFp2fa+Q4bbD+j+clY1HH1oChx
r9cQ1nqZWJuReC9YfVILDlI4mdsUGb1mchTea6wFIO4EpYA1HLAFWG4AgOHgrR6sNl6sgVxDw92E
qo1zXxg74nf5jK0qHekjJvGGGNmMIJQ9j+PWOti4crZCiQt92+WhKNK/ZVjNyfOYOV1J7VrB8E6h
RHAGFLzSErS1JIXiN7TyzgTV8Ga1MMtQEGH5ZrqASThn+RlRkNQE60kX2CkGmMylt9CoijvRqHs3
2JQ9FClvZ5i5WNhdOXKn5genqpHrvws2SYYgxLJJwsuMdmD6M0I36rNTpjH/C3pugY7O4qUdBvHS
rBnfotL4inOZs+Uo/rRc2tdDVYTULf4UWQuhH170ynPSPwrUNwYZmp1TIveOr8qFSYpwZfvhl2kW
Z9gzD90WIXs02ZO1MeHfjnd1oEHONorYmQ8B+xdR5u08kpUGxC5lkCVaOIfeY3POih/2vFyyBONL
OEEP1nrEIl9LERaq4WjJDzSMecog8uqp7Sgbb5cZ0pgbDm2+jQ/Lt4L2vCTAvwsm67PxUn2V6HG2
GypXYuQ3lmbSd9u6SDsu6BwlzJHXIvw1vKa86rYz4obwm2VRpenajfhkPmon0BwDLtQYVANiIxE9
S5gkg22Wq3fQNsk+kuMVls48aurqkJMsmKduyYYQKhZKAjYs5VBUVjIPJDli0JjZ36GBRGNnkldZ
OZvSU/3MdQaIa31g7Rxf+8oJEutkWldIjjwP+tGniYm/nj34wMaLmvKj0G4WESvHczDGG8vD0oVC
Gy3sOrTWHsuWLHZ3kfDLmRqNcutrbg6hCmJ9b7/ro+bv60EGBFhVsvXsU4nIYoGqGjTtGhk0riqK
ByDWtnyQ8+bV8kIYhvge1tWku/OS9dNg03pvW3WFi6Ti3Ke3dv/3S66cPxXaGtpfUq8QL5It+6JL
6Ff2IW6sL2ZK/Ttv7KsT6jHUqNpfGXFy9HrIhnXSG0skISrRQ+4/JM54gdsw567pbtBbktc0KOk4
6wY4RM4xrR7rMRndJXZWBqY83ZmF2NZZm+8iKKPbYnCuVuENa7Pm0JqymvXenEdGHPWzHJ/Ht2Rc
6xr/NcwbhnNl0WKfUdIhAm1gDrCeU+qyxANpW7bZvUISWrMuw+HRW/VJdM2doWrcDtQBUaOevxTM
SGMsrW0fNHJGEHwZeo/6mCpuOZGUPe8zBNPRJ2Bfh+Mslma8a3SeotQYcjesoYQnbcZVYCKFYUTp
rgZocMAyt3oY2ZcFiMBrG5f9XBsqfTWOwYeHcW2uu3DM7IHsAdEtcKul3NRmae2HMXJmAXcxSdvn
PgOLgNCgjFVjcaeZSv0YTAbPQa9ai4hdzJhpKdDL3ju6QbZuy4CrDvlyXuPwdsrD3KVcsjOXNnjC
WVuZKDRxEUKzHTb6YAe7nFl62+ekzN2KShSATae4z7XNEK34PriXa+ltLD0QVf0YnwIig3FKfsKE
R7uG0I7YYw/tdqJYh/XhMS2plKBkCpqmMVVbWUi18ol4LXydchnJva0e3Lecz8pFGLBkzTbeFjio
zqLSTmJs+m3nZu0piCLQB1WcHxWfSwpRjJ0jSswmQwgIAS9cnJ1iaXfzNneSA1BgXp5emuumyDmt
Cj2lBYiD3++5TXoaTMRSmuaWZ8cpGRkV9bq6lFF6tkxE38mmdkJL+z0vpsdbSHKQV5W+oVaD1llU
nqZu3Ccw9mDIGvOpLJhRqOkLFn3GZqhPjK8irYpL4rVgsmv73UdomRMF4lsi37EsamG96P1G9j+y
kva9pvf24qfyXrT4p7gPm/PMivIXJ49/Stftf8oSfc8Zg9nU4Id1NK7CyQS8VQNo25pDdvRNutyC
oXrnMVjgQTTTZeaW8a6zGtTxbvROMY0kqzAqxXyg8zEy6nyrsUoPE+BwSXCLxcSbSOd2PpZWNScg
PWJZFNZJNjw/qK53zn019fMYEEGJlHeuH19GXeSkZWnagYBqog/o9vOEa3wWqxdycsHjjgtWQ+WX
sbKGTTtUv6LK6rmferXLpR9DkT0OFxUY0anRdcG64VaE3HyRbry9g8658AkzIN/H6dykBHapRR0t
SzS4bOu2SQgBkG2bKub+Bi9tylCLD66EoSC51JnUhCu6nD4Mh74WaWprYpvxyqQlaMlx/+EZk8NE
XsptUqpoIZMmW060WJGgituNTdbpKRPTb8X7O/H74m4HwLBr7tGzjM/ypPf6WQ0cP6mX4VmdFPnH
JCuPonkYW2wQoEyiIbxlkLjJlBwINGYn0zhEDcvtUloCA0lwlXlUnoGONrus511HYqjdQ3jWj/0D
mG22+RYA8ZPlaMjPJHO2ftMw0Ehg9h4TlxFE1vMwBjfEfrkDJwg8eyTfVEbhEx7hF1v5aqZndbav
3TC/mi0f+NIKkoVnJShkqHnHIC0R/0wCurRtigM7Wu5YVb8RgTGuulSa13L4Gwp2FnWXu4cBsuWp
0/WjwZmxaLuSFtLHU0TLkW7dKMF5h7dJscBy8qlEF+zkLdKAWgbxrnXXhK3y7wx5Cq623l7a/lLK
PD+AXNe4eGbGG8ZEAtxGI8mCTeqV+2KvjmFl++8WXWxsf3goGsg/TIce26UomqNZdp/FkGJddCt7
J4z2gxuBvjcbnglBYi114uCeAj4q8ZPzqnA4ZXkfX9Rg3UufWc82YhSSxxefBRXIje6a8vy+EIO4
GnB3XRghdPO0uIhSI9n3Y0CvTU3eqHVolgwjxbuWL5Hkvq1NSm3yrlv3PdUEdeCktxBjnKtD1OZc
nAvYneB+u3QzupFCkhE7sJ7o3IEVvTQJsmtEnduBV70gwVgjQNtZ8ZGHDCLAOpKrKB79e2xHX9ht
Y9O7ouy5dnY2BYY7IeF/e9WL6B63Z+gCTb/RiA0d7Uh/Dllo/pZWzSPQo7aiQ+nrW53fNfStE1uh
a6YYhnwZjssRStSi7ASl8j31xRFX9DKr9KOO1j+Lsu5JYlDm51okr3GNvFP75MWoF1jZxmhxozXm
DkNoL/rqWGU5vW+4MtlD0TpupE54aYT76UduuY7d/snUonMTY7jtsmJYh27LpS3kj2ns/OqMvr9n
T1+yCVZgIOs83BQ54B9Ysv1VkS5R5A7e3AbhM8uSq0HakEWJCfI5c0l5hFvSfyuoxe6fjpyCGy6z
Em3q75fUMbyTHdn6ERrTIlpo7IPe6Jxr9g8e6tzICv1NNn2HSS3295bC3te1MRRSrRfHKknxbjtO
9xzz5kbszV4wU6Vr5EOuVFPkbas2MgCQB9UXVRbzMTH0Q5yCPqj8wNmZFr1isqTBzGpZ1VvC+vax
Cj23SDhMAw5kT89v8FSo4TaOLphDGf4MyEG3JEynVVVgVAj+6lUFHtOiii12N8hXbtOKgz/+eh4U
1oVl4ewEKmPMIdx161o+UgdJaj07E70ciUkZdhv21nNt0HH195duxfMOWty4avK+2+hQ5xd5MYjt
qEbCAiL6GDsrec6rW1AF5UtvhtFNWQrPRZpeAxVrZ8AH6yoO76g646G1ghh7XgB/swjjF+PvLqIb
ql0fUl5J7vMe59NBBo6HnJKN96xEaSNktm9yTBhcc6y98ohERUFTv00hKyzCBdWObGa/bho0hwA3
G2CBLlgBm53ZDibs4mEvn5xmWLdC+eRL8uLkjOQgC4tN7ojVfNkDFlyx3cVRCVqaeiHxi9Tgr2tT
x8FgKnjVdsNHgmFjNggW/OGoccww6c51OUyrLuAuy2w9Hl0G/nlVqp75TjM2gWHLcz9x5a2yyHwZ
2T1Aee9ufGO/Y9MEiwl7yLLLYkXdAev/RmbhAdu3XLLVZMEaNu45w1HsZ3PZdyHtBQy8ou1+eTkR
CKO25Y3UWXBRs8ej2LAu3HTtC9fKjsiPsxeaMyzlUGZL+3V0RHan16+5M79RIKnl8dqpmI9UwR1b
TXI6OQNCmRy9187Su2cstlxxPTFeWe0YpyksF13mpUciHA4byPGjcaVx/PtF6w2WPWQg0S/4Z6zJ
Nk0d9Gs/mfa8VvkOt55xowE86brsSo+wtQ/FwJlmcK1xPes+GU8y0MxX4ztvu5M/BNFLrJnRGaLI
6+AGtFg7Xkm+LVbnrmnVWfjTgQRsGOxA3tDQMqEbrIqREXUi+MqauNBX7aPR4kE02OvZxFPZaiUQ
28S8dHb+mQZ4L4e0sl7xScWY7J5kz40kdY1oVVp9c4zb4uzZvXbmwoAJKO7ReKa02RuRRjcDrzzQ
lFd3MrqN3XsgFL3+nZsFDbgd4zmSXUTnoiFWwUBmpsknIPf4QBFOMtsF4YuzdmlGYb0oyc6RNmte
YlTxOcvuz9w24+epu7gyFkuC/2o5td1PX8nbWBn+YrBLdYRUsetLywEeFz1HQU23kZD2zBm1acFz
wl8r0+7/Fbj8/0TT+1j9/Oc/Pv+IhDq3lr7Qb/mP//gpKMUat3/+8x+m5T4wY/9voumpbGT8H4vP
rJT/A2v67//w31jTwP0nwDJOLtPAiurYLnnmf4NNDd3+pw6iKAAw4ePl0smyskSV8X/+ww4Am+pu
wL8GGEDYD6ZCW3Z//5Xzz8CCtsreAbQROwLjH/8Hunr5V2j1Xzza/8bV/g8wpfe/SHqsrzwbw69l
8h069Hz/b5iGjSRKoswzDwBc/i9hN0d3mxCWpzUEH3NtBkm1+0vX7f/Sdf/713//IbgfZEONyFb7
IBOPDXEIWM27Xjwk0inQslnehCGZVxwqjo1jglkxx3fqPQDHTUaVK5vEc/fwaf79opSvi01i9Ygy
45yIGX1KDSUAmwRs0O7vrx0z3LNoi9ddJCLmK9TnubgVPWYPDIoveel/EL2+6RFY/aI/DZUx0fSU
LN3RcLZhf840woVQhpHs6gpT53QXeO4hKoutpsxlkOGEccesWtG+Ra155BNrtv0r3UZ7O4y7mTdR
FkSX2b4ORknnByHQIbQ3Eszpgvgk9FeBUywu6u+HUD8Dn3GpLPet9rNbW0fXUZevuYPibTo1BoWc
hZhPoarH1LrWEoYH1wkPddFWc5kEv+6wEI3gKeSkkHgSKtCKSh4D8vp4e4+2dLSlNjmvtRjPCLCP
WfXDqVxaEZS4FhVufpK6m0m/uaQ5V3730QfECKB5qAUKLbIGsOXHbyiJ7AxOvLMpCxypjZ05QmBn
U8PDQBmwKE3QzTxMtLO67G0W17dS41EdliB2OgSL1DrEsvioIn6qgwfTgeGLtbAx7eOkea98/46N
88moybS1xAFjgr6+V9NemwJvdI+BwZIyS02SVVcTK5jWUprBgTYN1V49PJPQsv/UErmO3d4f+m1I
DRWoPmTl3GIrlfpWqv32LVLJopOrKFvHNLZOSEdhS0IhYn+lVSuilsMiwA6aee620TF+tgbtV33B
3rS0618TmPBs1KdpHXcj6iAdtuY5l8aPQ3uqmVd30Su2JMVID13s/Iro4fEEUEpTEdEiOcxcVQHQ
5y+tYZANoE7NHrHhpdvEH9D+xplHgm7VmNJaeSXYHjaUSgVflZPTVaSac1G8KZ1ZOqgSyld4P+Ca
L5+M18zkRwURnBya7a70PsSIGawe76dKL1lb+Mh8cP0pe4qBHuUXCmIwfJ4zquF64e40zz2baA8s
zh2CP4m2VuUYzhCn/kDHPeWY1lBh0nMH0WgtWfnNO4f/0hBX1oAdy+bspTHCV6sITpI2tjn22WWU
aM5MCbQ7XO1/uGxftG7nSezdeH6meUU9LabebG77cckbwlj5VfXsKIbwsm0W2YM+3IdqFjf5k69j
BKJCdQuc5Ax/QFAdU9YL00p2Wq/mde2yGW7tS+GRn2T8Pzl5vRFR9kpWjB0DG2KLjgp95FJoJsfG
l3eVqYwSTsI4FDbP3EczGM/nFwIm9DSx2WG3m5cpexTKABs8voSkJHsybkhLuE1UD9b4XTNXmykn
uuLR25MqJ6E+d/ih6gXLcT8zAbdV4y9/wLtI7Av1SHKWNcmXLTCm9GIZtg3qUPrF/05m8NQ2vqYF
jB98v9sq6bOVhc6T1NGNW1bfrQHlTbPy8fdhGcwLZXJpt+xsmJu2qOfAIBbQQah6KdJza4BJjOpf
op6bKDgVQXOXjX4LoMrNpcFnuk+tSxcf2cDDQs/bq2slL8ruV1obkvVg16cAn870khhzMd68bp3z
lODtlX70FptjZvLf9sFkBO5IZbQ2cBnSn+CFcJI5Vk00RP1Qs0qaGDXQP7d58hMaA9eKXN0kJcB8
k/JulFY3s0cS9sGEZhO37pKCysfnKnxisvpmbXHTq/5jqPgmrak42ebYs4gOYEqohe/ZlzgocNso
Ijed+NSG5tlQ1kOkeC7zetfaROZJ4tQG1tI+128hDwGvH38Nk0ZlVa/tJP0domKfMqtrJv6mLuJp
IqXtUlgx85IACwPJcKxVNKYQQytPWo07GIzZHGPzM8TvuemTpdFDAyHf0je5cJcN9E8A+cG3m3JW
dPEl9Z3vabSpaIhJmOIZOQb46Jb0pgDWnB6ex8k+Jb29j/Jik6U4NBL9xwtNSsgwoZC67Zax7R1C
s2dqVHtvNEKumtMlCbv9QHGObdOxaTrVXBfDvDfzT9rKdD266SHOSkH2y9oOmbjYRHz5mVEE1VXO
sukCSAT23JTGOs+La97nPxFuosmlVSXoh0/fGvSFP5SXnlLZ5PHpGqZ6RUyZYEtMKMUh56Ew7wDt
i0mukJohrmlhKmkfC8c2QACrH27OntYY4vvMKye/CL/7Yirmj8YcLPhf0oxehiG5RT4Np5jQZrKr
rU3i5mzgPP2tCKW/cqxYzjQfyZ3yPW67/dbEpjpo2WWMGSdUOHc8DnlC7ovYVWvdmW6G6B7GiH4D
YQBpeuD3zeyjXkA6TmW2Vqm7qdDE8bG9DkMTzx/v9sCsiEb6obWIUlKsg/kO1ZSC5Nb6ElaDtBTN
oiQF1fZWxPrGG4cf9h1LTXjHXFnPlUGuYGAn6w3de+qFcj35atdO1rzruE+UWnurozF+HA1bGWyM
1o/nw1BerdK84ereQ1TDZUXDjVlj3WxczKNNODf5P/nFPaiDVVtln7bC8ulSnVhNvBH11CKUKPYt
bckLz6k47x4ehtJjfV4QOkSnRXJyeN/0uHeaEP9cN00x9YX1m6MoitId/nml884twjE8MFLgvdR5
uvEOsexmjZd785DJQHvtepdvmHzCczCIfaPgx6XBe2L0NCBN7p84M9euVxMwVNpXAFoJI/rZSeNg
qzLrKHOKFdo6/5DK0XGBp2u/taARcufW9UxfqajO13ZQmMTVzEXXmSXaQ3F3Kz7irqg/LTu9FyNH
Dhf5H0gm2BzrZyvTg2VaqXhWIApWknkInzgfB+u57Pm44i158cqFU/nPCUQTonPha5a58dKJm3fT
z89oJRXR0fTmivAHlQRbNY2Fg5dOi2Z8daVPJ4YdklxJOG8Ui0QxfFlVhVU50k+V9YX1emarnOVs
RVL+XZx6GyUNWgp6VM6JKOz2zvKCRKvQXzUNhyFdJFT36NGqb/lP9NJ/xXfgMvxgvcBGOuPE3Nn2
ACe4YzeI5PNQAJ+Aenw7wQXMz4dy/D+sgvj4UFdKL7iJxzalFkUszLJ8ZrU7zLpYv7QeTvyULbdv
xSxJpIuwq3DoZYM5G/zobJLVsvNtpyfMR1n0nlvZV1pHn+yPT7FF/6iZngx0ZTzdwbwAmW3RRCdb
sWgm9kOtSRTcjYeXsQjYd0310+RbH4Xm7kuHBLyR508P8bc0+Du2A8UhkFHo27uoMnqFeUkDC2k+
p7Y4d1O87hT9aaDxNDPWifbYLP3AYRYJOdV0Cjm8qkvIYM1fpSP57QJkwxRBDVl0Lh1QlINAhdk4
efanMAw5iya2nx4PLX/8fsQk9IgVTuMV+cofgRK3GAxLMAHCnyVOuXp8zmsFyL312PZIHZgNO0k9
iOh8i3HYez2OroigWssBN8b5LdTIKrLi4Q+gGIrFbfgZ2fHd9bGgaEXI7orSppndlq+ZQSeNW3+T
fb+lGq0JeR5/Dr568+L+z9jJH3NiEaCVXwRfyQbp/KziML3hdyCB0Ildg0TSY+vdGGF3w8uyHh11
MJpw75oUq49R89FFrc/c0azwLwItrVrctmBp3sxU7MO6/o0lj9jRyD+U6S+oZN/IgYGepcXVwG5B
F5D/HUuCgnqhjoaenQOgXLgS3C+Zu/Ow8LqHts8Db5jzHC873afarSFx4YqtT6fXetRrHv/dk136
X1aKHdLM/TUHLn6cGaxLCoR0m/m/a70ZpIxvDpybFbOZDK9kc+cZ5oWCMumwjDP2MilklKy+4pqF
eR2U5Nlgczrp82AXd3R7Hv9Ya1lQB4Ii34wl0DzWNd4vqQ0wk0m5w9AAiX2b+Ng0ys48T1QYE5g9
mxWLIRI7W1kPXILAxyW+WPVmd2Ar9WQ2iJtaX246XPS+Hnzb0XhrrdxhP1xf/ou981quW8my7Reh
AibhXrd3tCIpUS8IUaLgvcfX35G5T9dWnVvVHf3ecU4gAJAUN2Ez15pzzHk03vSKTNkquWiJw/OF
FiDh6R5p8Cg0W2KVljGHf20eh5h7iijFX3NrPKWat2+mnvEArZyo4AlV+wiLaaqVLcBeKyY2QHfF
Q2PF67Qz3iD9bR3P3tfBMK2GMT8kbk478SUZsQM7mRzVin41OgkvwHiEqQBfqEWwQgpuv8ZndrBm
nlF4sbxV8B6MRnfsaaMTXFlsoxdUGMamcIEYt8SP4rS8WCPVfLS7rwQnvHn0BcrRva84riGpnV2Z
ffYm8WP1cCnMr8IcPuMo+BUu4zfftT/6yHkLBeNt3zsx/34Ulfu7TqunwAOggihuP0VVsG4ZIUV+
aaPQ+JmYxdEwpgtpKJPB+zIMyr1X4g7Igr1h9fSsGSxMmJYBdSD2i50CYW9ZvbR1deoSzD9pwaTW
1+tmvbjZDyxrKCOiiTDGKXqPmgeRYnwMK17zPhFL+HGezYU4TeQRn9iSd334InXjprP9SRM8P00k
mB6KQKwiGXqkFqkqM6jVhKR2OjgGcj755Tyv91HFtT4t+ZwfChRVJLEvV6Orcoz64UOE2JJO9VBv
/ar6pX4um0KMgA0FTL8zKWGonaX89bQPkq3tkLB12zdVJlEPVG1poxKfpL7gyaLHMBjgX6YZm5hu
Nj8CuU8tRu60vinaYYNZGctoPTprD2kcvYPIa6WyNz+FfkxJIdLD7wPm+K0PcwhHJuz5XZe2X5QP
1knRYvcDDPhrMYbMuiPGHWIlKdBk7kzgUkT0knLtqr8WKYK5su0WwqDMc+pkLUatUX3kl6lVP5/y
kx0B3LC4aDF5FScfdipwFrUqF6VG244mT21oNS/vMV3W6s/KWk0s2z9W1U+7M6Vi7lrysK6rSyYD
Cpz4oH7f1LaIjls5rPu6wPVQR+56lGKtWgHwmuGjcEDUUUk7SRzsDKoucp86J+on1Jrad70c1LZa
WBn6Spoth1r4GyIwn9WhgIjFib0ZmtVOtWimkdmnny0bdSjUhzSHhuODjJFkgI5yB12bjw4Yitdm
0fX4CvS+y1YT1i73A7gACN7xoB1DK9oVS7lsOnN+5gFbnIRc5Inj7pdw2YUqG0xnDnQIqQUDeU2L
8v/7xX98BrUKZYx+sImaX33E69nDwM8YerDMzSSd3pGsovWNVh4cWMzTc5al8fXgTpT70tUfd41n
ugEZoX+7oa4Hr47uS2zx2tLurn7sxIu+az2om9sR5hY5kQ5T8I7jqlIfqdSHx7wZh536LAOYsMxZ
9F2l28Rhtjk3+kiq2fVb5X2lflL9i/9xn99XtPx53ZBdy6nHNUItocSOKz+3OTnuQdp3b5eP/Aan
XvgGwbAY3PlBXcFTb4+HmYgG5MPY1ChLBZ680/7j73XK7BhEKHP9wsIYI3/37dpbEvQYZcnQEC/p
UdnWbxZ1tXnbV7oCJ3G9V272wK1HgGbZI8lEXIi3y+92t/5xiV5X1TctlEEPvqyDyIOtdrVdZO+1
N4gvu+tZLeoQAipKqtsdrv489SNqn9oM5VWoD1gs6E3tI1od6mtCXezqO24///dLUG2rs6bWrj+j
tq+rf/u62vzbvutlW9WO89ejR6VB2BlE9YomdGYeDIrha30gQEL9naZv96vQRKo6EzKAe4m0WGZD
8rFKwIu7ddyHYume3CSlXOldzIxhoF6CkktB/FmHsenP2IqrE7XGpyIHYTz1qCrMjhpRqoPD0vRN
VWv9QZvBBahF6UPna4zG0YEGsdPF3EqEgh7iiSqxIdHhMdZegcMrdWq+or7/368WXkArzjO/pFm1
HDPnZRZJdB7lIojBsAOqlaumUwJylqu9idUkRp07YrFH1Ww7gDTkF8KQFwUu/h1a7R5SCrePWvjy
0rxt3vZN1sQhVl++rqoveeqyv33/f/P1278cT255EI2ZTBd7apbd7cf/+Oeuq678OH/svf7qP3bc
PuDtX/l3+26/XX11cuzvRYD9cG+1NuCZ//aPNuXF8bd/fmkKVKFx93r9524H52/f98dHvf0zyHSn
1Wgyl1LfrX59wsVlZPp7VGCcxt9A3eqP1SnuQRnls3/oAVPp/2y/qGRJtVD71JpqzqjNdkp3faAT
SI0fn/HTvwZOzmon2bWUHKcw3F4jJiP5juXD8PBXrxW1neYVIRhFyCBUPfdvEZG+ugBUeKTfVA29
UeNJdWZshexQYY06L7it3TKpaSTnY1gSahp0danTMnbwSOg5TdeeTq2GEB00yINIvS3zZTpCBa50
qLXyVRTKhd4jA4sL5+DScj5lAk/Aiu55eVLbelFUJ7U5+833nN4BOb8DeZDyplVrjCT2Y7RI2UaM
el5fgC0xtcHRW+hilVRDCNRoaU+eXren6p9rf9vXEKrOLHSE8VTTwerQwF8XeGWb03UfoKV9mpdr
HdKZ+oZBYK+OasaS8nzGlHlOas3gwFzX1L54NLkGbAPMwZwUxxaRBpu2V52mxWdVnWG17TTmW1CW
GLnkuVXdtmugZW2SK3rrvs0V9Epm11SM5bhO5YKqNXWm/7bPkuNH5j4/EzUovnbgruvqRIOZQIvo
+Wt1OtUpvnXkHPUqum7LIYSzMPQquvqgmnGxXqKRUKtzTkeEZ7IM2YzrzyGuMKfLMyqgef15RtXO
pCipzTJW7UGWQUCJmnbv8JTXkqg+CXluEaaAq1Lb4Zyg/CdAVAW3ZkNXjueqTDps2u8BGIYTsvQ/
F/9uHxUYIEOtsY8MaKyz1v+1gEZKbL1rpdvbvrkOu1NCVi1TlEBsMLAgRos/rJCEBmqQcHTb4Ztt
AHqh/8F5Cmle/bXa8wgJzDDaGW3LtX47E+rE3M5O1BhMUt0Zp60cqtwWrnw43TbVnel3TrlN5/RT
nQZ1gv7dqerl+RlLszqElLvUSakcNP1V7uzVnXY9RerO85KBFLp5pCUSEYE7yIr6DL8qhRGmr1Xm
rRydH9EdggyjlbaK0+ongCaI2/LYhQaHPfOcAUaM3L6u+qE7rPWI+bM6hIjYu9P1eMs1tWmIgblj
TANM3i1xYnrbNvW+qgekunf8ecLsoVav91LpxEenpH5WebSmndzDA8rZX5vyyYBDC90pKW7Misz0
MBXjlv4lhWb11UU+KeDbaLBrqzd1LanY31KQ/XvbVGtqn61pNB4YQKgrLZJJwNBCqmuMxf9JK/4H
aYWBpgCu93+WVhzL8V8kFX/9wH9JKvR/GDbsdyIGVBjsX3IKlBaOIAmQ0RxKMpNkkJucwvqHTSmE
jhHRQA4/h7Djv+QU+j/IBPXBcjtAzV35U/8rOYUvAehX3YVUjdi6b4FmRztiCQQaMGMkTPyPQJ45
77qhcGPvVFvp16mjttpA3G6JQuhrn3dGkLx55kxIoNaScb+056ii3+TO5g8tsZCu1nO2D6ryjnt3
uFSIGOp5PFobXMTxa7zkXP7ZbzDV8QGzwK/J/d4RiX0WNJH7edAOmBPMF0tfthN3ybnSm0s8zJBd
xteg0dMjsN1mB2vmBcq39TS75NG302nGmgbQGSODU2jjHr+df6J+/0VU3rJuOteiVSunDB6aZapL
zYANHmHbzuqZhNsB8WlhY23pTQBkN9z4WKRuS36V8xWOpv5QmvR5MyvbVhLZTT4Wtkmavkh5rae6
cD5dJ/PJgaYWhVYUbp19iX2M9sJrX+tpCXcgTHG7B8AuRWlpZyEA5o7d+xhb2n3cA+4ZaaTYYwDW
0Jhe8SSsK0vcmaLPP8jyZSQfH8JymZ+moNCPRt8dPQvlvpunywYobrIPZu9kdIOMV6AfD7Du6NUV
0gktAIVSPYzo9GMK/bU/xRuU1TKzNT43FexXbzTNVVnNy7lJrQNFd+gIm6lGwTGR1xeh+rfiCEVD
FW+8aP5wtMy8zL2vIwCWISQTDc+hx+To4PFsiu+iaV9nM+6Rq4o9Y6t8bwT2r7rIpZfBaU+UKqWL
Z6ZKDZxqP4+pcyzTx65tzFPvWOPWWJ773KAxWm4TZzZX6H2SfRYDpMUWZg76mv6it3UpAa0qIX5b
FqHpwdidwQJfkknzL8FI+sVb2hWhdBFArdMkyC76EGM9bBpT542cmqcutO+FXeY7bMXTIS4/NT7e
ug/1dIe/kVFp0r8zeR43eBPgKpPBbsD7PpqmQWqjzrjHDbNtYjUFSnPClIGYAemiGDgM7q+ilHBA
hCkEpAW/DCceDwCgBSVlL8b+Ocebzoi7NRGeT3YxhOthpOUOpRtpgTN8L6jhHjLR3aXhUp4DhtSg
V7tjrpVH2w39MyzN7TyvPEZWX8v5oQrb8MlJDsiMNkbUMGDhAqNyJWRj6Zst0zNmkgAHzQwAZ1ZP
TTNYdwMqz0ti/AYUlN1FWh/Q6SUqEA4jBIKiXVWuYAhqjMWZO27agIA456Lqj5XfoGfv4q89BOq1
SB0sh27uXPTypza1zR6Kz3s4d3SwPcpLJgaPU+uvTQqz97oZXGDPJORzwoADIfZOFJO3R5MC6dXW
HsZcQPakbI21cU4iHeCkvukH8aXIRHGXGxSMPcdBa+o7O1p+gGfnQooyOndnhMHaJyh23dE/Odhd
vZvc7KNwBkHAQhZK2Wy4J1IGfoggDWC4Dycbyed3jFs0i0B3g7R5bkYeXAb65NUCSMH04jNcRW1V
B1w1SfEde0V8GOFuriIy1HLTzLZ62T5l5vKbBM2Nl+bnMB62vU8DN7b1Tw8rtwMViqDNKtigGDpM
Sf6Tz00oY4qguoQoUGD72HpkYKEPLc90qyl0zxNS9Tbad/H75ICCDVqYnTkVfUY120mPXnMe2mi6
wATZWTmusq6KYdxV8/q5QfizWoI+3QBigVD2HNbdDqxMfDSr7EG0FKt62/k5RCAVMyMJt9jKi53d
VzYeq94kGKVELZfBL3aSx6Z1hq1Pl3ArxhDFrFNvcttbj47mHRLx4OAkWycp476hDPV1H6Rk02rR
zqcete7yb9XSpDteVGRNwRFa6fD4Rb1cWrMYKUYsFBLnX3YIwGRKAw9yMXBqMXvkdjbfSbsfsY3x
V9YdOT/t4n7NPyd/hGVZQC9uunyT0giLAFpdMERIMlfxs5z8i46r7T7ttZn5TKdtEBdFq6A/xpjU
DqVsjoum9I9FbrqrGinCrtc+F99EPD1FQERRKWys8TN1sfczamtX0OPDN965u24i0KHBZ6Lj5Ngk
83xJkohnUpF/CEd71fTgbIwtxjh7WTkhGeSdNnyFr7XVdKYhRhLgQTPcbeGbZ4g14Rc/H55rlFq7
hfimLYF4KRl2tYV6kP4W4PAvc6C3O6/Uko3b6uYDAqDhbbbojeBgAUNouhNCBpJQ28qY90Er8nsc
gAVSGzQTom3BArsFHGuxPALo6LZ+X1+MoOXyIXoPPqM7P6ZGXnKxN9wbCZp1RJurIHQRJAvYV2mT
dqupQqlj+hlE61rDUekzMYzMDkh1dSjj/qjNkozqe2h2SWuARdUj4m8TfDv4EJ3BXu4tp6o3g0Og
SVX25zgYeSfgC8B2m716M55ibahfdR23tBe20dYdppoO0DRsep3kY8eUluGF49Ys6HXsoczuRTnz
8A263eg0d3FfXXInFGerAThK0QyqFbeJPZXJw0jIrhNa90sFp93U2k0bxekZrleItOUwoL1fOVpn
bCefWRlvdua3Y7EX1dTwRi+1nWegKUzoWdhIy9d4z56oLBSbVsiuQF2fYcoefNnpYlCfbL3G9fcG
7GANaitFVIMrN6k64BG8gIGGYS8WXAgeHfrI9O76SphotbS40g6RZVWrOQ5fAheaAW94YnmCaliP
0VQemh4LFaK+zHaMix0AdYmSxL4TFapFeAR1pU0XWo54Xgb72KelDV2nGeSnzB/amGGAn8K2hMEB
9OqLF0fhUe+ILdCgGqycfskuPShA5jaw07NZx3tYuzyAKLap6q+Xgdv+0kETd8MKzNOCw2w9ZGCg
CTmxN0HltBAv0aM1cv6BWfWX2c0auqZjmDLtVXvVGiau+uSagHv0qdhm7fBlcoPl5PXgBxD7j1xl
mnOqTMeUQWKYXLnMTk5lfU9SDJRJQcvRovnc8BA76JigbL2fT2qxZL2xpXXzI83Hdgsu4ae2BMia
VHsImzpnO9NjZILAGXN76Q8B/DJnMqqNiBA8op1CdoNR58zErdp3qBXg0YjOYoKPsAAa5IADCua/
Hmrz1ui6Dwh02NLTUrt+SCZoMhrBIRUAIcaJwjtimAFepNW+4grCodjqJ0wLrwEwiF0iy2aeLJQY
fntJyjncq62wopK7DNoukZNILBH1Sa2Zsu6i1m6LnCgI8HJU2mRJRy3af67NpqUd43DbDEF8jpBF
nUr/2cKvda6DID0OPE+KHoKQTYb0ukiccFvaWIQ7xq87Ms9QMfBxR4JJ91EaHohFoYAlS1dqYY0d
ZYHbthPiAggD56vqf6iez1BJcVggb/spbtCYqIKZj+c1aYpmr+r+19q5Wm0Fh5fAmunamNGNr8Zg
1EdV7b42FtVqZoMeqpfa26jTmsrqn2f3lGeuS7XDEOUjIKNsDbT2PawpY3B9UsuQa7cFXsHq1Mji
k4B55JhLKfvj5FfIWbEl6zSqeq42GyoUetXW29uulDrVCt8k4yw5W1fHguxlDos6Vq1pkykOs9F8
Iet5oT/ViFOwCPglC8jwngb8WS1audZ6v2ugn5hLISUgREARGTJHKYt6AO8wAVR3nEOgu8PptgBD
OJ6oD5S71F9ec63STlUUaScalFxzMfdnrSG0lSUMtfAGwOW600K8XUZ9vYw1ssXWPWiMO06BLDOp
hXdbKwSiAH0xxXbSuvdOVlPUwjUKHpeeQ8zIOPDs69uap7oPPbfmL3Xi/j5omnA/iaXPVwhGn30s
ijv1xUHe7BZAYUyGeIGFqr/0GRoiQAIMyOXTw5GPiEb+NrVmzB6WZrU9dOFb7NEdUCdFnQt1oogB
hANauF8wgVJyC2SlraY+5AJv3asz87frtx2x3FVtMq1vX3DBvkh1vtnXSP3VhTypwp9Aj3FoGBB4
6oDwHv/zeGFNplKUJ310ZDpxPQTqr1R/r4jN5XT7y3lsE5MBqTifyUkYpP5bt35Ru6TBOxXigND4
yWBG7AoZTGqiX6kstAdUZd9b7KCeOTjbDtDiPJevWtHH5ISBdjSXZVr5Xvepc1Y8uJ1TNs7fGlSM
28wjv7IoMsKgGt9CKNald7cFyezkaWD7bJFFEtDaU0yi9d2UB91FSANJ6XkAU7np/TvoJPfYfB4b
h7mbRjYwIECKeRR+NdM5CmRDZVd+qQUsF61nLobCyE0ZvBt5ulv84m4a7pKi+Gm4xpuO5myVaUg9
xzH+mutvSQReNvOqb+FQfKM5CzzD4hYw8uS+obNwKMX0pDdru6wT4H75JQ5HYPUQExlaWF/7lpln
w+gdIVO7Q66ORmghVyCExjcGs4zwGF6SyqzABuMHsEbvEGYRzsDZ3ciBKthWY01wpXvEK5iuQh09
iucWqD1wSmLh9nPvJbFynTCP+OxBTCTlmnLjYe698dnuPUZf3nBqhUCZ/HMyn7zlGdw0saSRVoCK
Ti+RPX0wIckRlmn3GoJdcnokDk4wW/dALoF9qoHhQC4Mwe5mXvMlCe2HAme5l/4KwLcAioykSC/8
0fYMVrQZuqfepxfPnrz15A4HO6meveboy6meif/Q8JySw9U9pm7OOGGylpUg0SoY87u+JP14SYY7
fXoLXHp6qMPuZgYZXQNxlyEkLZZmEzFm3rgo26Xs17CQYugJ4yovjY/Q9fMNIitialt7eGkd7/vA
QViiGq/AqHMhOvYXBIUg2vXnOuvgHBEOQhbQz9RkTj0kuAGTsX0SgbtKHIdOC+zKVZjFb/1E434w
X2eoU3DyMMvm9iee8GbTW/WxNyOUWW3/mFfDNoLPL6Yz2Ko9N/zvNib+ySdEb1Ph7TAn+1JD42xt
HCt9JNZGHbtbMKEcSL19zisoa/PBTPCmYJ36QGL2nPiztZ5S5y6b6TESJnxxA3RKxXwC4HNORb9L
B6IGBjH9LHrjPsqb16Vxv6SG/46jmh4R9xGyB/uoSxRrVQP5qsBd6dk9kv1xxZh03zj9t7LMn/mU
wON80uGMhBySiImXgE4+4S/azGAjqJTQ5SyZubvEaWmchnB8nDLBwDHd6gdjQBGLMNPdxWOD6hWg
JWBG4ilz/zGe2m/LHJxcG30DgZnfmjACEd6mxw7v/Tr34FguDa0xzOLD2YxhQxSL9t4UIJ8DaMMH
7dgz6XHB+O8Cz2FyWw8/dLPn4UemCPS3iTE4jwOnx8HhZt1j33reOtAALzfZKgoZK2tZfHYK46Wl
S7z2agIrI/BqiUnMgNUMaKIaHB+k3K4bLCfnHjLpxiPDBIEJrQrRwTob9XrvDQau6OJ3VuM6H5zq
myfMal0N/rY0jE8QroSslsN9xRCLlneAQ0SKXpAJwrcZ6s0o0Cal8fOcRjN2wgHq4rC3UgJHqjzy
DzqxJzhWtFMy1tpFN8MLUhKUsKOePFagn9Z+Y+1b2332cXGg8jZBbVtoZzMQTMns/GZkEW6JU6jX
3KOuGUJgyt8gYDwxL14uhogvpY9kTXP631bvI/QiL41/8sdk091eGv29iJOS5Bpx7jGwrZMaBqQX
tVzlvwTmhi1IoYkIJAgwaQUpjVwey7sj1w5IE1pFsTjmTiT4ZhL+7UovYH4ExWscz4/4rUs4uRbo
vU4YJwawGOnBF/YBhUDgoy0Bd0fNJWSvx1eRLB+OTqKuibACrZrm3OMwfYA3TxgDpoFVTLp50w2H
gR7nMUcKSZXBWgWB9zshZx5VGAj+Vov7DaQjVPtgYSK7+ob7SVx4rG3iibNph81vyh4oHqdqg++j
OuhB8KXmGXQqfDSf5BN2ytuUN58RVZRVPf72EphnWnHx9Az5HU75OCIzJx0cGou5fuma/kHU2S9e
MRcCZYddTpcQft+3fvA+eaUDXZ3QrSPiOhm5fkySX6ntzNtxgTHpjLwbE8ZkPchPs/VaqlcoKwRD
WV5p3EjYOVAdU/AiMCotsXz5gxaecoABnv9ILHO8sTWeMoxq45WlwwXphBczHtU+3L6xN9XsSdBN
z/MgfgYUmt87BcpoB7IDsvoRbiMvxMx9JMQsX3c4hzaakO4PVMT9XRlMICvF92ZyoYKR+rYvc/ug
L5+Nxy2P1Xznl2RyQfu3Uc+R2tMRAgAsBUVn25/qMnqHCFasl27jA0aMhrF4sJZ2fgpsAkHCPF62
1oQRaIGhthLWg+iXeDXULn+wiTMJVT0yU+e5TSp3NXppcqjtA4DCEYq+9xH59h0ECl64Iq9WyJ8L
tKLMGlKXYikPtLAfHulqrvumOoz4+NdmPt3P4SDuLK7qeBn3BEHMF2GNCP5ns99FpzQHnjC10Kt5
Sqw1B58QEVDDakF2HZNB0LVoZfscrSQKZdt4Drn0M1KpMndnu+PP1Epfyv6uLTwbYxBJhVkP8XHo
TeZMfr9G1UsFDg1s4XV7yKHx4zyAblz0E2WyYjXoPuYT5N+buHHAw5qPUT4TfSK+ojHgSSQ7z2rh
Dg7GryI4GEX1QgbMy7gZ3RmnTWdS8ZLsxz4st9SCwSeStDKj56yy8DeA7+pMS1Hf44oZVijd5MNw
OmhWdsdrbp1GvX8fo3EhuKn4kgwf5JwFZm1vcfzFK7cKIF9Y1muDE9qtiFfr3PSHjy1iRS+iOczZ
8I7B7YNx09YIs+86zP0xzbynICk3FpK4dRM/WdhTt607/poicaRSedFyD0GWuzA+Fj9se0avWlQO
E+XjoqPbjDuUtMJ9LusCbF3bbWwr+ahM8bFQ8dhUHbw6AEqHvueq8zztDkZZsu2kX2XqSzifLvcW
iIqcAgGjdw1tn5FFYqWRlQDby1tRMn226joBMJRv7dzadoZ/BP0xQtsEPA8RhVLSmOPIM8tt77b4
0GBUYSXPKXn0Z7ybzilyxINrRMTfeQnKitzHThOXFdb4dKeneGqYDXT4pWDOTU1aXyJsj6meQ4YE
X7eL7R/FMBQbXf9ZV12w8TmPeQWVoneMaVvp/o+RJKQkgZ2Qr6k6EcKjI5rwZMG8Bxvv1vfjQtHC
b8qXHIAt86u5Jw+Spns3Z6gyKtlNV9uqH2zKqdcbums0VaqOkMdJf1Lbt0Vc4b8zbZ70WuGeSDur
aOOPwCcp/G9U317T+QVoP5izIWSoojg5qbZ9MRVP9ESmHQMefoP83bfFMI6oVF0vWSNW70/JZGft
YRBNf9KTu2TJ4Tal3bbK/P7kuUS84occTkVXYH0tvMUmnHvgvVKSu84AMRxPPV2H0ygXfIDLYoQF
aVbs1533xBTzMc6dkYihaaSSw0BwmW1jo+QlU932NNzojKhN14HnppWVI4tlf+lKIr3OK/xN1JLq
ODnS7kK2XyxozmR5RIlHlIzktsg6Pd4s5mJcRQpCzuSnwHomO4iRWpy92KPZ7OwJHpxaKKrsQrJB
EjvaIZAT5yTBvBLJhVq77Sv18bEbiQ9oXIOivJyBI6IeTr5jYLdR27edRRNtkOwaB11G3ABr2zap
Q6IRhnApu4t4uwc0ixo7gTLTdN0pk+WsusAJE9RJQqktsU3YK+UWwX51cDT3Lx2PWhNyU63J76hN
rztYWN83bScatM6PnuUmJ7vrBy58GfGkm7gQEgeiAwM285Q7pgkok7UBt8zRpfM5tJ5xClKALyt7
9DWip9IHtS8JeXKqNejM5krHA0brp/80LGvakjrBaEKLjBMoauOY1h9qQ+0WQM+OhN2tOr3QT2rR
/HPtb5sMeNttWiErVZ9PKyeLS3ZjtEuLVKq0rgu1e+46UNwlAi3Ar0jco3RfZbh8RMRmJj+s+sQp
g4Q1JABA2PIzinkxTo5cqE21cKDbb+rmOa14E+cZpwkOkfr9f3wIeZCwNLhwhOXnUF+ZuRDigCFz
NKb2NvBeRN08+ANM5D6qQuZcq7LWv5ISQd0IK9kqjhqH4EQmXrN09Eywqz0c6U0l7heIU4zpKWlr
OD1XBCRcDNNO8MolP9Ip+2AMtM6seVzNZk4oTBl/2nbxCsVtFaRzATrMqNdLChvImWH9LCmHayrK
M8N85hIazcMhbskLoVABWEScO2Y0HVkh+xSX9KYBdPNbxxUvlj0ZHDGDk/BM0bdhz7GJjdfSGD4h
v1G4Gkh6CRONo4BrmE4pV+7gnsIOOaU76F80DSdV7TTx//E4rtCN/0k0giThv+Vx7D/J/4j/VTdy
/Zm/dCOe/g9P6AYORe5tKR4BqvGXdsSz/+HovoDrw/XvuIbHl/5CcVj2P7UiFloR2wXhwWPUpXlu
/m+kIvA1+Ef/lIoI8uQd/pPSFCFM2+E3/SkV8U2QLYiRswP82s8yqaEG9JRj6t+MdU6TZqJ18tPX
OK8vOoGUs0ym9IDv8ug07jBKYujCLRF6iJ3ziUTLTGZbeqYeHkYtqdZ54G6DhnKBIbMw29F48nrt
npR0iS6FSINA5Hcz63Kq4X4uRGrqjuafE2uId1mEarlMBFFNzCaoNg8rzN0NvWHyORuCOi2Z2JnJ
7M5Rpngyco6Y5Hn3ufltJOaz41G9xrNGL6q0HyuN9E0yb4GfWe2dls/erpGJofzkgA8sQYEfWMds
IFcbq+kvCJ/hJlksElwPkR4T1Zqa90Upvhsym5ShLwIS4krnRP8hsugxyAiEaVuUvD54KplwmiYE
VFSlBx6vJdjFcanaFVtvHsc1AB0DUj7A5SSKvgyQ7GtMaivPL8nyjr2fPgGrpkxapQNKXAacYEb9
NJfthEBWmcxqV6+9TGpd0nMpk1sFBui8pYqIiUgmPAMHg9ss1n7Yjxusv08aSTKCMNiEUNjYttCN
UpAF7RQTGjvK9NgoI0fWIlCW/03iZVMHMvVSk/VoLPj9vUedIFpPJtLSCT/RfAIKEZJW28jc2lHv
QIKTTdE3EQHzDlbcHBv1LPNuyRz7xXT+viEI1xyCTaedSp3UGGJybeJyfVw8WVF8LcAhhCXKwN7+
mVI+WWtd9TDzZwVL8+gSwBsQxFsRyBvjn9o4MqOXNxPjucmBO98/LRrG8CT3nsdOvGu9Dm6/3Fvi
Ynb9L6aGK7jiX8lCuZDbTeQmAcFYThDGEBmct0QHa2QI1zCRg7nZa6SodYQMey5j4YjYYZP4YbJ8
9wJS41CjALIwaFEXYjAuktU0EZEym2Z4Hv2ZWi65xp1MOPaG9jjIzGOH8GMbEb7Q55+W/Tn3ZFpO
Ec5ii9mcAfGNyCeOepaSy+oa3V1bieo4k2a8CsbsrvJK4PZ9YOzyAshuazM+9sr5mQZ2votxjd71
enIU6dx/yeBTdml94MGSP40175SpO3fx9DINoJW1BIRNy5QAaGpwtP3g29IRsuPNpNNOBO/VBGYx
RBdnz5zuhsEirE+joI2JYbO4lOZwqUI8iYnd9SLzTHUJHxsnsw6A0LV9728ZDtSg8VsKSRTWIxRj
dKvG78Z6DsJim3a1R90E6nHklHdtqmPnDf0jpPrXZKJUE7sO/FjItOOyXBKNgkzJtTuB2d5TP3uP
BhAa0dBcik7Mu5Z5t6PR+OmEeChTQskQ+qACmegQBuQf85KNKCu3T4MXU3/7pc2Vf+zS0N4Y2HCQ
mTNpLSMwL3PqnItO/tHV9OgVybgz5gEPe1wfQljRBybSe7in/n40DAQJFM/wy48hwhlwORDPlhfg
wFxG0UdM+BapAvWXiRLwg0NbHH9idmowzT+5BoWnaiLpM4G1D5heW8Heq3eO+y3VfOPerpjHkmFA
e8u+NHb4E7cLke6l+TY2scMUiwMbyTF6HfZixV2Bg1VA+PcIDdvloPfnvCTmcqhHRv5euZnM6j3r
XXsnNNGfM9jzDbawZfopljx+sad0sxhNQrN5oEBl0JEVk0OfzCOpuc3dy6g1Fh0xjb8npHmqpWfN
PQ91le/yhSyPptnWBtoSant3STdgappM8rUlO3/U0UgN4PsYUr8Rbepu6MbsBsndb810N3VR81yG
Bg1m6Jx6lbUgCeED8S48g1WipFBF9YPTGIc2LF6Jlgl2sC33ljOV53JujyKKv/MChaWyBM8x8zxM
wLQZgFZHi+XDmJ2ayyhwAy8L9lBtKfK3rgDtrk93ySTGB2glEROy4GeOF3KrNyntoSYCHfqhJWR8
DS2kY8duqNUYxqvZJm85sdHoi+IzXLtp28ZE4/j6/2PvPJZcV64s+kVQwJsp6L2rYpkJoiy8T9iv
7wVeSU/SoM2840XwkbzlSALIk+fsvXaXLFK5ODHTwmeAfLgDqepohrI2EDnOgzZTaWPbzlIdGhJv
feI6PRQPUonkJQzeJFtVzwOVfzDIOgwMWvtwYNOVX/dvgdXkR8Xy7+0gth3uStevGC4WGNpm2KtR
nanS1RhrKAW+TJpTeQ26sJk5Zt296mo9HvXKura5kW17bFErJfAUUna7YK7YU2o4Os/nXJLPdpn2
O7Lpib7ry3RVOOM8j8ZgLkhPfw0K5cCCVq/RfoVoMs9I45MFbHGFqaNX70yAf7WKSTkeCa8ARFuf
gnzDBCPmSho7q8zLj+yQPhq1CVGAQb3URPVmwE2aEIHyXBv4/JB67zGXByeSyRhRFeNC0D2b0/3/
ZK0xX0ZLR4P4lIi230FCzxaZ6tzajD69alcv8Zh8tRrqUPL1LMRYznq0x6VJ+jH5OgE2OWOFfeK7
nrBMumm+RoEKM6CIjh3Rt1t442JsV4FGP3/QpXjvI+x7yCeLZqF1Ugu9a6LHJ87JDop2rjk9RA6l
xCnEYpykTXyEAnwAB++A4tNVKhEyXSayMMk70pPMCQ1STwDosOKljtJwRXKMmIML0Hhj0WroozEB
mSx54Y8BKWexBraqINvOKDJnngJoQiYUMBTBUcBW89BXiGFzCZ2QQWYOg7lZS8v+CL9kXbbVphyn
IBOWEyAx5q4PPaqTt0f+RJwXb7KTNEdUQM0RM/2HDa1TIZOwwKLaqkjDDE7aIsUsb+ogShAsMFbz
6giUeEEOTp7yzjhqPxuLNFmhOHuP2QzN6C5N61Iy9cDpktHCjxdaHFTwC+nFeiNXSxl6E68hePGr
exP81uJ9cESO3KgGlWmVT76lOtdI7JwAAVVfoSPNcwoJNVBQP8RjTf8pEevC9OOTjsbUtIi2yXwK
uR65jUcpIstgf1s6x+nQS3iX8gMCCGTClqh2cW59BD7AciWYPmPcbLsyuoVVsvN85uyot/uN6nNo
WnKhLMwi+aEcchCUluDLYxskV8WbMUYKi+aovlRq1i6EZgjAM1KzFIJTRVfnVSXoJRfGpATcyvQc
flXURYq1busseIW9pKxMcExu0Y7UWNgG6MO3pDEbbb+grvTWIbN2V/U6dGxqAYcqq79wZPhrrTCK
tUp4T5cO67BD64YfFADM0VbMYUckln2ZDhlItsalb68MRNJFOcbVXDLJnTQJnV0QrrVlNsw61YTm
1lErFuY2uTaaKQjGjDlmff/QW5T6au+tOhhtpNRb0moATecGtrUshiw7V1k0j+36gjatPqdqlZ8E
PlCgk8aarKQncBlPMfGFpJIWBC0oZTnTA6vHZwbCyWBW4eaJcPBHVRqCOhNBl0mIJH1Vi0Og+MSq
HO96k8i6LuTLIHTJC53uaJGp6skx39NAMOwt1GRtpfTIg7p/9fNiP6TqmzFN7EQXZLOISQcnSjqz
Zd/GAMki3TYjhkcv0xdwGdgSy+lWsftTnmZk4AzWO7jkmVKk8Woco5MvEuBiZEoYVaOh/Nr0lC5S
GiG2dq5x1n6Yeb2RwGaga/cOUpH9kNm1Lst7qTifVgWNPmtWjapuEKp/el3+E0BeM8I3x25OQzis
x5btxr1y0NbnH21obCSw8b2vbULDOVCbniRZ33hMz1tPnPq+W1eBPPctImpELB00ioiGQbANnLMa
6iUAUmSl9iQSWUljtaTBu2J+dTf6Gu97pM5lDNAkDKJvGce1rtG9rQmtsS3r02gQivti39fFjS+U
AMAHSwbsFzs1n1hphRuSHUzhTVRu/eKhha6aQMxgZO2mJGB10p3hUiWdslEOxZw2zX36IhVKsG04
637IQSl011L39nZqhPNMV27w+Ha1ijEvVFBdhSUrrebsksG85IjdObJ/G8NZ+H4IgYFAiolvSz7L
rJWbZYE0oBz1pV0VN8F0oasu2J2IA02fhH82SN+QFJt5nL8rNf3H1M+1Bo9n+oWlVjNwZd/hjDt0
+9hpJw2antxLPV5Pv5cNtRsr9aGzWOMRQYJnv1WDVMxaJVt2UqAubJza0GyY3lmaBxXKW6ToFWdk
Kk4nCCEGjG/os5hDuLPCcJPnoE4CP5sNBXYIoc7ZeuCqRx9TyvRmR91ZGQJRMkA4eD3iK9fJH2ME
wgj33hI3KTLlrWfyC/qEwMhlr5QfBMo949So46vlKeqxgBc4GP2X5Ayb0X7XLevFCxgTk1+IoORK
mMp7rfdgw0gQSUfCMIqV3gfros4/4XacW1UFxUzBQkinbQaRq1oDICn7ifhTbSX56qvlxwdz0NaR
0mzS9paKKdu5OFHQL2wCsd1OGyZPBRpz+rRtsg5ORcXiOuIXllJtIEJ6MsdlG3ZkycyXcGlFOVHz
YWFzNkRiSR6ZpKZnoG9rUBSUh3LB5sEy0Iv2zgmYAzWlxYTTZae3033FmZEFYnSSK13bYjoh1XNJ
/9BUZNfnEtHk8SEYxkWhoHWCWwdamTdD9LfUHp7sMd1bdbg142YZCRV5tHHsMjFhmk9yOZwqFYNI
kkt4DMtjyWgb5xzAq3BuSsae1sBLC4BHYgwVdAayB13bpnX41sTyBZQQWDSyW5gORIZ+NaXmtWYq
z0UI10D9I2uMv6Ts4JiIfMb+yCvdoxNYw7IkGTB9HyztKA320dDLn7h/qpT0XCLfq2t164/PQq5X
EyuG+s7VbZuUbfLVNOXsmP4zTeVNaEWwFJxt3nCktYpL7baMUiCTMmtqkqbnqkclQwKHn8VM+PXh
rQ2ixyUT/f2yTuo3IF5X0w4+ZDE3PRAwRvNFFir6Mu2W5vVu6PJPmcgwJhj0EAFLoReOk5NDXpWM
ow0VKLpwyDx6eMmzeNowQu6ufxXDu6CneJcZb9v9uyXKu88FbozNRS7MpyoxvwWMEI5/+7lN9WdZ
qb8dIX36Ythm0LNyxPe542BmyOdmR7xVupIjwYaBg4Vo0rc8Kj6ETfEW6MT/QaRMg1fDI5wCUbEm
I9JodaA1/kHPi13RdtKs75wKWCWn/ZDW0JXo6CrDr9pxyll0f7Oe/lRsTBUwacCW8iqE/ZzSLq4l
59hTTGSF8doBF+SaxiSzPTYxWpjkrZGij4zPxHPiW5MHi8iR94Oet4R+ZatGAj4ps0c3mhsXDEA3
kjKXih5gS7aVzP5sxsR4pcGq1ko0sAMwFm2pRejAHO+GGH0T6crKV4dDY3Bow2g2mjPaZvB1/Imj
a0VsiaBRcFlcW2BggrikhyDVO0l/t440Gk+2SjVCc4xI6RAa0BDewxL8XTGRBeMm+K7I4itb/RQS
L822HW/JBHIj6GhXJu1asYk21Zv4WnJ1BbYKqtpRZ4PUf6cJJLigila+TT+cCFR6JN1lQB/plrH0
VLFsAvopDkOlbktZW+aKdR8LjuphEtOE8rIaAiKnESo4lyIqL7EBaLwusjeoi0srqti0jecRipMa
g5oa5Gvn0HTSymVoVi8O04RSq4BORvDI8Bfg7a0Kl3isyJXINfClNR05oFvYVRq6E3JEi7AvOrEi
+uldyc0Lw5UxU45ZmJxSkW5MCeyQ6E7ZRNZGQjEoxDTHbI36cm7Ez3qXP2dmsRusdt9o0XwA5h3V
2aszjE9RquBEYw5fDodipN/eeeRsacQOIyRkS4R4e+gbgt8o9EpvBI9Hoo25FlxMzMibA01Y0c4h
aRiVv7UvU/EaaCvAgOzB9KuhdWcQYq9BepJC1Mw6Ky67P9nBFdcBFSUtp9FelaShTNZR/sWUBiZo
QW8bBdWr3EZP2CkqnWT5aN721oHW4xE/MKd9Xt8ZRC+qsH7H0HKgAKbSgkhaG/OsNS8GyL7F9LMy
edgHkzxmMBGKhdJFNeeplX9XfoNJ6nHgk028pnDiU0EF0Bn6j8yO1vea31q1thkEl3jMF6ozACbr
Li2vrmGhULJdr7YL3O4/fmzWTEsUyPLjS1WiL9QAMI/Ip7T2bJoW75tUkNPap0SGwyDu+/30eZVN
/taa7R0KxntaJ0dRGsyVklWTL9CFX9UCoiPZPSrrcXXIhu9E93+BfTHcSj48hJKk1BDy7mjNlSEa
lfsYhXCS1W6qEWdKpOEf56sHdlGm3lDRa97Jl6xb1nkXhcGfHcGCi/pypMLKb6K6YY8xBNTdRCJv
2yJqR+3rdayjeVTCZU0nG0gxUYtG043LrKA9WRFiyROTN2BJQ2XKwGwOntJBTMo6Y84G/Rbp77XR
ndi5UjAlORXbcEnGjeVkN/KhuFy142vVwpWz8mJFJAlKnuwkS+abUIEw9qKdD1r6HdcDEvYfv8ym
C/g9aU0d37WkcsgmIDoQpfYQedhOjMlciog18OgrNJMaFaGbhmjNmeumemx0UulEm5/zuj3kHMvb
BAyniHvsimFrb3Wjc6U0lA90nanqcoQ65YRLoLudk5GaR9RHmm3/JsCJpyiqde2M+KowMu5Hrp8M
7vHKZfUSlKFzFrpM387hUlePOFdKtvDLuPA91zFA5TRD5nNVGzbsAFwcVMKx2DkDIcPPfutztVqQ
phhAf/DXjTk55wP/iR3B5xjo8bKsI3g3LS1zn4xUqwpUV7OD8KAGQ+wSNP8Umc7ZU7DFdLp2Njv9
VFdgclBk3mErGXyM/tMo9Wfdy+6egZHJAGtF5GmDeE6U+joq4h6qKbkNiapQN2eOG0ZwSy0H1pqC
ei7ualJEEmcuE2qg5h7+wqzfVKxblW5Oxj7KH7Z6xDxjc6p8aaGXVwPQ5qwqIjFXG1w5PkGNqc/A
tKrZT9kqEIC0AO3V2s6qLGveoXDA3tSLI74Xy5k7QbmpUPVApv1iyPBRdUdEQzNEIs9V0YRuFtpr
NAskQHgLWSW5itw3dsgrLTTMPSY/KqFphgPUn68lq56mQTyzApJhoFh+BAUc7iFtNgZCW+q3Qie5
BklZlJYb3KwY4yR5ITxsXdHQWHwaDRaWGnywF3nvRkd56ocEYQHUBj8FIabpOZS0mOF1jtVvcl7i
E0Lyh2Q63Rl5fMP89xO14xrRQ71EpIpRzhQsauY5qPpfxJEsdy8IL9kB4HxLtGdoffc8gIocGtKt
no7kqmIsIjDPACpEIQCQneG9jT3Kx/qIYgP7CymNMQdbNaJ08lie0gaFgDYjHXrKqCMRWXvqlfwe
QJrWz9VY7KwiOxWZvYgVDlmjNQDJet0bipnvUV+Zdro2kwBDmoSkc9Q348S7A5+ajJHb4BwBzeXD
bO+zewHT2UVqh1BW3xWi/GSJO8g4CGfQEnPcbuhz/JosVYWcTu1LgUOpn0e7+ExVpIe2VM5pLHNY
+BHBmvWV/TX8e0F0jTW1DkHN44skS0bRvqesY96fgJQYSVuEFAnGGvX2IkutuRxIK93XXMFHkHIC
p47KGD+ieQycu7eeWr198+p08uu5YxFvdNPYkGH47IUm/ThJ2bBkA10sw2NnN8g78JipIqdM6L/Z
VjG6apIPM8Z4laOT6hIAtHKcvSlOu7ERjHSycu2i8BvZzgxg/Q088KdaDYfIi6m1sv5LxsUc291d
C9mUWNaC7tAzqNEfJP1fUv6CfCjYeKy8tUAvq3Mm05KWMBCW6ZKjMUCpyot1FZvdRRmjvWBVjDyN
sb+KAtCXt6jnrgZaF5ogbtD2R4ZcLybdQnc0+58gqC4hXb/OvjJDmZeyt5SlCnLKWN38HgN72pwU
IO5yFFzyJtkZwiv2nZA3dJgxgVlhySKeZqRtTG5hczvkiJFis9rQnP42hbdG4UpG0gQ2ROHgYDDL
TfVQtsmHT30/0z3jghp51bcEHsodP0zZ9Gb3k5jxm+GJV1k2TkKqQDenyc3HjGNG30MGYpmGRkbd
qAva6Zaxg+d/kBxzoWqSSwyP76IdOlaK4/BChjUBex+Kjgy8HizM5shDCxmPN9KCWx1iEraKD/Lt
JkIijmDa9cxj+ungPPgdUmYCxnaOrJAMUxQ/RJFuB2aK1ahi9gsuobDenNZ59sxkNYJQRVERFq7c
UYxUNRaV9GxLCGPSStx98ItK1K7KZzIDT5HV2ihwA1xM4DOaPv9JsnKj9NmZ4M5FqAimsjokZIGs
ma6ixpQixE1g1ig9/+m5edht/nooTSKi/3juPx4+vviv5x7f8ecHhPUqHjRGT+kU9Gre0AMrS3nk
LazK1vpDF3zABDNmBYyYx2sGSgX9o51t/6LqPR7+b5/7Y2XxaItYEzfx4Z4aAqCuyAIQpU4WJnvy
eD1uHg8d3AEba3yu5KYVu+jh/XowcTClYhIMQCDIXpH8nXX4gM3pPWk2UBOAJhaphWvgcXcUysnT
7R5NefgP8twDt/aAy/25V3scrB4J0IkjVnKB8eth6nr8mf/i7Ho8LibSY0fLwppQQZRw1bafSEZ/
ueAezz0ePv7Bsn0sOn/988MkZyUYUFgvulmu2zmm5ck5V2R3vW8xa06KsodBTOgqC5uMIu9hX2Sc
Wm4f9/66eTyXSqW0cZpPu0AJK3XfCeCrjVnl88CzcWr4tOMsDbMB45sjOaio9gXZSGEHWlJfx87A
VpTmWyJzibNrelUq5mNhd+xSubHZ9yR1Xu7wZwxzx5EWw8hlUjOIqUt7jBlxrHgbsMMn2EQDasNh
rVQyF9ehPcZIrxeWYfWYHay33iiwJrMIslvG5Wy8yO2QbFs2ARGRDEcrRWyq1u2wGHPiNX2TJMX4
V8aKpfW2vnVgnhJpNF7tqIu3qu6JXZD7W3koPys8V+s282L21m5Ud9kRImpzFHqJyrM3d0wZyEtA
3Z4b7cYqW2/W1wq/BpogpxsfZp6mEZ4dM6ImtViqgIkc8wFjXkrul56oMhkm8kXrlPrYGtVByVGN
jLm5KTDubajD3WdiAJOD7JPilgnt2KqadoRewdmv9VjbzNOoFb8wMsIF39IcUyOep5l+qMIQj5ic
n0PR2xsLs8s+Vj0qIMKgpf5dIfprZhfqT62K9JDl1O8jwxfgzsLi/5Hde3QLBt7V2KH9G1RcqZ36
o+srsuq1PDtJ9ZidxvA3n5i/bTXi4qW7GLVyvBAmnwpcAUpcWYwLLELZMbAsDNzSE9OlnsAGHy9O
kTBSod2WofldtkrVgchWobjTkT7QI934YXZVfZTctNiGvbl2bPlXo0UwMmIjCcbR3Ewd/TmdPIGl
PsF1A5Z4Ti46JaNKv1/BKA6Tezgi/XOBZA/7cPpLmD1JTOcobxTszpAS7AauBwmJeUNurlOkFSuR
kxzjVn1lvZPXtOmeKEAW8vQhMlFCacJAJWUmx1cFGUdWXJra4vHcn39+/AvJZsEcDTFvzG4Modbi
uCWv+kVz7O8GQ0WeltSuUX4DT0ELrTp6ZAZHkvfc9/gP+g+z1H7kJnoaUv8QkybBPnrX9cpTKCbx
qq7cc41EBckp3i0V278y0pUtx2s3ts0uTbS5Lsl7Q1ApKibOCAYwaxAhZZlsCy3c1xl1XlQumyCh
9Yy53LWIsQ1lEFPYyl70XMUfIUDDyGpBpjUg34DAOtOjTiW17lr6GFrzEA9SZoP20JX2yWGtknqb
1B2feVI3nIGrFDS0EA4j4+yRwdvCuHded7CH+K2TdMpUNp4YN89KinRGAU61ZrRNWdI7C8/AONNh
YXANrTjB9heMUVssBY7KLCUOb0XoIY2nbdVaYEW0DDM/ze+vrqQIs1L5vSkI1rVSZ9GRFTaHu2Pj
fnK9Ufs12NsRRKGnS8Pvr17I0jHgQ48McjwI/NwoJpJ/n0w9IySKIu93gHGxo6Xta2NqZARcYVqj
Bar8cyOpyR63ij1LerxSauwWLbl/YYjTQjrKqei5EBJoPBIxVLbSi1cweVWDjNlujPHdGD88j9Mp
bqurreiLLroaxpEr/pMj8MySfvw8EIwsDdq+LBWiDA3zYivBphDRl66cuzYYaJIzs8ht8Z6h+Ihz
c1gOEHGpBX6yAgxExYTkLPWBNS8ADLObUXcKIW2mX6xH3wOhwT4PDUh0GkdZB4XI25AMq95Q93JE
RVmrOO7VZZ8pjVsLx+3yrJgpJCEA4a8nLy4HZQ4oqJBHAlO7Q+7v8A0JMrzkDNx+TH5mjxtWS8sf
y9c/LbLS3IZZpUzI7aqKnBvuon4dGBg1qsxQdrDv20BRXxqDhotRb1PL8jdhg3+OeOQXRTqW1GeA
xLqlXpXfSalwmW63eRH8KgrXfUvOKRCTs0Nx1mJPaAYfrZgUKjiJZNyfbKClAM5Eha06qMftVErW
mrwbDEZ2qhXmC7MiebHq6USEQ/0R2YJOPcmNrmewLXOYkPvfdm1mO3gjSNXY/Li+qeWnnnaCqw72
2jLHcs1uN7tWdfGMYuqz1aOfqPmGf2HgQxm8uTn6a667+jnlzUoNmnoZmu6eHT/zgP7ZLsJhnjgD
ZhUPE88HgPuG5CB/KUygzMPEpRKiPykB5I3SZPhYeugC41jDlv0RwMFZGuwo+bhB5ijGm2coP2Uw
nswwVTeZWdmLqK/xd6UNzmPwRqjvObcFvUJTpWym6REMhc9Es5FIJoWkF2iFgwwI717n1URbjRxd
pl9eEraeC0klip70X3VRWcPCkeovtc1WvpSMT9IYbbgiBWDnCHPMRbjyZeUWGNTMapr1M7Q9oLSa
ch0IzENekv0QJNK5NSYpaNVaTEvXPEQGEp3c28u2TuxngfLNAVBu1JXO7AztlxHASFJh8A+yszKL
6kJb1llrtnIKGUpVRnBNYg9HE5OKhUMOCzPrNZ0h++hbks8RXeCjCsARIwzD7l1QuNiGBP41IXO5
RvOvac0v7OF72mUtP9vcGqa6b7whuifNKdDrb79vn0q0BxRqE91K9sickVdN5J3pstjL0i/pPpPL
zNVGJ2iDSDXPVz4rqSfJS5l2C6X5k9MBdilKweCpYtnLzrcs0GS2jdRR/8hfHvHcKFSKtZ7p5CUI
NI64NJCss6UOzVJeltkm5pXhRiDTd7AVbyf5P1ltIa+zY23OYIxAD9ZdkE/Mm2JAMYfAlu3DkEhz
pdMt4JieviADLQblbQ2MijUJo3RN5rRdRsRnyR3acno1BR+iVR9UhEnI1Nsj3ZdkZTwU+h2mnLKM
P0nRlbZ6jTOr1pFytWORZMvUjCpiiPjrY4lMtjj3CdDNX3oJOtefZ6anx2raBQRPQNvGWSY3zcxD
HLYzq5KlCpRwv2yq8uXPQzQnq0pXuvWAGWnJJpvh4lT8DT4TC2ItHvdMmshrokUXgxF42zBxkHA+
7gIus5DMg3bRMuWejZZgcsiXPG6s1suXUda88kis5S5AoyEnu9pHGhFM90KbrQuWwc1AP5VTMNvI
xZjtirrO5yGJsoS44CV2hWmSBWSZZDc0A3Yng7mw1Y/vQxpkXLbKDGBVugsyQov4gPYFr35XTTel
5IGUNqSXx1NxYHszlCXkdAlDjyEdpuGmlKCg1KqzhikDM0Ctd4+blqSFGUgbguSdZo01Vppb1RR1
kkUgLxJSDLDNR/OkV2lVtZFL/iiUSRCSnichw8r4gihKuzlhuMWOMNkcOT0lRsMlkOM6/VR8fNxZ
HK+b0D42JM4virRHK1JGOnCHuN4hd4RmVSEVSEMOH0NGiRf6fbjT/Dzkb4y+2LZyPKAi3XVsT2ZZ
z+Aiqmw3UXoaJqbFeEofCqBcRbETcoOio1BxrGs5pYQTl7u2kEvyOniXSZAudyqUtFUu/L2IqI6I
W6h2mVHjb6/96eriMwh5PGmBpuCQogkeOhk7d4gRdkaKmjUEu9jW6e08fmFIx600tvg38l07vQl+
z8CgqcND6TsNpgJ5/vjb8fz1u8c9EbK2NhFFVD2QB+el4aVqOdOU6kv15XEzoXcSNaxWeWttRC73
S7nsdoGuO25ZUM9IY3MSKX9ASJKxygh+XtrVvshqGwNwa07L9ntp0gEDZxujSKGcG1Tzgzd6OXZN
cmCsXcxtewladedLBkopm26S2eM+AXSCGabrkUrAd6vkcKlf9KvXUesNTrkKA/Nda+t7lCKElkAx
pQWSy3bMOGprGuZWFP0+wJD/z9D8n+wQOrur/5ah+f0R5P8aaKr8+Y6/myEURfmbrGv8p+iMmUxd
+acZgrLmb+z3FENXHdO2cCX83QrxJ5XUkS0yQ+EuqQpZpv/AaCp/cxzDMWVVwwhqWLL2f/FGWIqq
/rs3gjVB1khANR1bU3RFs+V/90awRS8bA7rFURmgEhN8ANgp9OnXjhifixCepPuwhz1uAHa3S7A6
CAMwgSVKWCPHmu4+bqIaWVQdoSBupvbH42aUghqLBTePhznIKvxqSbBMOjBX2sQPetxgWK3+AJ3/
5TkpQzXqcVWIfcYWD2RtOBGKHvfUuudJvbJJtbEwfD7Y3UVk0Ux73PVKFRVLa+Fvzl9GDEJuIFXo
yKalAA/fGgPp2dNR6TqiPMJuQ/gakPk4wUtnZD/xYx4OPtPxu6Ww00NQp1zxegYrDj0BTTRcLDNT
Jkfe2tRD/Olk0KZo4bWTIbRhqhm0JCoq5KOp9fnhvatE1kBntlj6/bK4Dr5GTKDF3+RH9nMzOBuL
HPUQSc1Gm1yEcY3KyJjchn+o1Y+79YNl/TAdakoPqVGq1o+/8wFGftwjaNvaoMctE4KcHjfKSHyr
3BEe09b5OqyG9QN4HFf0i+nOlr4XrqcZZlKY7VIxiaT/iICRBSjPZFFbsPkI3UbGt8Fc6fL+AA31
9VuahmBCBCaBiUrOdTbb4hHVZ9RH9h9E9QOJ/Lh54JD/ejhM5OR51kWX3lYwR05tvMfNX/TxB7X6
8ZxqqyawSQZm/45qfpCbH89JI2GCfQrGKGrJG3j8PSLChU8yqSqtkxsQIMVFw2IxlvBBjF60vQIN
j1H3s2rcrHjWf1fynPk6yrlcMCpeitYFd6UwkHOTJbkMM3haBVaCDyHWpXQriZBrmiv3nGblaLP0
jt2R+KMav4x8wrjidvXSM3e1tYuVQ8kh/xr/KnNGMS/5IQjhfiw0lIIQrxjEsMmqx5PWM33/zo2l
zTh8Yr3HzXwY3AJtM/7d1iWbc9fDH5dZFF0WyfXQbsZP+ZmgSuZfOlqkK4NGq3UdwnBpclg7DC7M
Yhl9O8jhqvkY76Eg0NqjR6VnC/MnOtPbRT2nIrtHMhEwZnWzW3bTIuCkZsPYd3rbGL8Y7IJ1Zllz
CGJJB9yE14rMkmzCHlMHzAC3g5NmzSr/WBCw+g2MlLfv1D6FF/NOEKfjL8Re3LAd8E6gZ8bF06z0
EujmIlYPw6TlccNdfiFTs77yfPGGiWLxEW8it9hJR+IYkU8Ub8zDGRAntC1aGIRzJPcRCRyMS2Zs
CfVtjX23XQ3hGa0m5IzhpzHdrvqKMH+z9aPpFG9yHItfhHDFglE5cHhXqC7fljoz+QNHP0lsJYSW
I9nv2FV7ADBAWEO3uWr9Ljurz9pLSgff4BoC5s6N/Hl90dBr+bPi5m3HTVst5GyhUSiTWsa5eS3s
NTpHBi2Ay6F5MQ9PbuaeHal4yT6t5+zuLJJT1BFku7CanVO9Odjs14hyJD5FqCjeisZLY9ENBzv/
ZakQRJ/tVQgPZiafB2iXYo6e2n7S9tIr4Xy8GA5b/UP/6Z8YCOHL2RYbMLw4bOEdq+ih58l3Xi+B
FkTeKvoC8ANsMYzm6UHVuFKs9TveDbpSvttc4vzW7st7f1bfGfdVr4yEAAtwsLV7u6AN57K5SpCc
zdi6OzXZryitlyqDWHAZ1k4U6PBm/nu1W4QbGZ3UE6IR8BIW7lIwYy4NEWUhLnowH3+dLVJN8kSW
+HCtWbw1f50vNhK7+kf/1rbGR/jtXLjuwEwybz6SVxc7Tzo+E7Tcty7JynK+K85EIdL/U17oK8E2
2dLwY9qGkUg/gXvbtKcho9wFDco4yK0/1A/YknmytjkeUmIoFsF3WS/xehfz7/aAUqA9oGwyX/Q9
VkDGbO3BmTNbSucYqghZY8v7GnputEgOXTFDSokTaV49lQcxslfjmoG4aG3/ZuNyuIOIzuiHiNda
e+Pa4cEpIB/R/NaZuVlXI1hwp6Jhs1E/BuCqW9pPLD0kFD/1xJGMi+oNSSC6xW/hr8wZPTf0B1cl
mPOe1x+IdpbKZ/7jcAlFxrkeTFBU/P41k6bodXg29j5IUU6Dlb/QNx2NClTSM+M5fBvLWbfMYc+6
3XsbLcdNcY4EslK38lZ8loBfPO8oy5viydsq3ioT6+QsfSGA5vPtwLsnW8697KkP5vxCNZzxe/p9
c/fGDYIfeeohznFy27yO3JUrF5490bYQbdUYOi6yD9dTtskTOt0WfZC08D9o4gR4GCooSq7GtCUC
jb8wL5zel/QQfQYRSbD+VXhb42RB1h21Hxu/jWq4Acq9/jVvn6PyEDNAvjE07qUlP8YrZkjkB2lv
Se/1QFhTT3bcvvpSbuLVOzg0lqCMDi55Ff69k1dpfjfwFBfVOp/isJd5uhLKHWe1LF/q/mTJv0AR
GgROwYyLR0jqsI7zbZEmP2m0lrFRoHW79K9AWBCd8LKt23jz2ne1/pkkypy92MVUa6lxCoGRqB24
kQUUljM/Q/cdV+4X6Dm5WFjBdMnwhUtfOGKr5PDJzBPvPaCziwkSfyIutd9kw3/oXZZev+CFcf2X
V9Rm2+DLp2PhPqG1uPjJawyh+wg+GDv2eOg2M++12uLvC1n6dnK5xOGQZyQLf7Xm/r/oOo/dxrVm
Cz8RAeYwZVZOVrAnhFNTTGJOevr7yWfwjy5w0Ohjt2WJ3Ny7atUKgDtZsXgAAPY+7Ee5IMjcx/ZC
uu/LBmAUe8nNMAa8PWbJ7ewmxUIqNxlaJEjmNrzazn21m/YZSGOiC2cbc9X2YGBdI1Wr7N1aKsv0
qK/mUN0qu+cuOptLVnRhSyvhZnRezRaTMdFHMXvjLQAFNy1kMfcu+Q9lW7U4laaeFIVILR/ySYbK
oy1JwI6OuTe+lT48I7xo7HwByTlh7g8/sNtmE3KpDSD/vGIq7V9o7bmD2o90/1bvfiSH02tcbJcl
lGbHRCqfwLONUbNjGHW0RjtpV3Tl5IyBrwsP1FsUkbBdHRDgNMXBGkckjs9gTN+eJc7FGwlnItU1
8w3eOvx7ufLi/IBwKO5BT9CM2dWRjQiXPId02GJ3h65MdWtbC3TJtduchb1aB5IOJM1AhLw2mId2
+ptkBzkluxHTNNp+QsMZFq1kJCRI2no30wPYjsC1dQ2RbWVlF2MMZRnqB25edvKtXquN9U5a5+PA
V5F/Rqv7akKhTKXhmNe6cnlLR5me2Z7XU2B+qVd0LOv8OBP6+NpOu3+C4TZbtIwIGIOud4eA0LNA
8R4f3UEIhsPTi/eCtOwX7W5cKe91eEDJ//htPqYtEyRzV/EaT+++UsMHOh/3jjvTuMEi+SZCDXpr
MOtHz7DiGgHEzlCkBTs5DaXTQiqkXLXoFRZwUYbsouwZF+AI3MsgGe4IXhyIX9a7iN3edRi95oyK
GqzPzxFTn+YVtRLvIqBm1+ag1wORWNAlbTdWfgd1lR/m63htzlx/flnSrypExHaz5eAAbXfKRfs2
vgHAsGIr91lBQsKjfUuA3kU6P3/vE6bzYfHYMIsm29ceK5cUb1H24u9+X32qPjaJf8Asa8gVIeRH
WA+G92O/iE/Cm/HDwmkC6Sx2V0hI2kVSAjBkESff1tXFq/k8YUki8k4+X4Nw/Fqgmtt1FzbIYdAV
l4HmgJkYig+TPMt8pNlrHIZTInDZ4cGMPtJDh8dv5Le9l4e96Je9J2bHRPf6IdARcheIb4ClfeUz
j+1SsaVPr6135Q/nNI4ic+ErF1Jv70H5w+w86Lb4+SPKlKMzXVW9687iV+E+rZvpw4DNHj6UL8aG
bbuB9h69IqmobvfDsTk28kbCLu2olIGVLbL3hNxshOArkkFlp7f8+pR98+FrxRt3/AJEYtjeWsmy
3r9cqpEkIrji542tLJI5t+xNu93BH+eflkwTpPBxVLsFqQyPHAomTCA7/ZhbJ9pmu+jKO+phzr5M
oeLdUAbY7EDVp22y/mmU5y9VlVOpB+gnTXIyqq+pCHtyADAQvWEqDfraI3T3qSak3bjgmuMypa7H
J9Aos9zXGAJxpd0oT8xPmhbdxQtMVUbU49jQQ54wl39/GPeHtXwpBkyz+YgUfG2GOw43T0yL/vvb
39f+/sBYDE8XUaXCMOHA5R2k9QoBmtJFqdtA6bQnxoZU+7TLaAPxDP772yi9/GJfXysEgfeVvr6T
qy2kqXxYTZaYIDx6fXvSlO4R/r8/rVbIdDV9pI7UQiNFhpMJt7qJB09+UClqLaI6ocSvtn/9Qvzn
K1p2LrUFdaSQILsPSNpUAova6EE+EN7xL94Yf1Uq+vw5L0ZH3uMYX3ZuV17j3/I3kQGUHXFDi9ay
PTpEhXdNoDVBETvMXiF59Zij8Vt5kvGtJAr3F53cipw4dYEJiInt15cu2eaajicl33xLAhWKNPFd
46RwoCGXCMpTrPxtGszNIMIucIQUol3Ai6r6tt8MtuHIJ/2kbGYJIG4lmDh5oakC/fWK38d13gte
Ry1qFTa/g/rzyhgwWt+deNO/y+80SM8Vn36bggbagtOFum0d5rvb++p7v6k/6Drj0QN1xp00gR1k
wpm2K8y+rjXCqXd4CnvpQz91X8Lsxr8kzHKh1fcyMEZfzlzu/VxjNeUxnpR/h590T5Na5UftCxvx
A/Q9qIPZ/ahtwTCnr4f/WFB4SLlTrbs1ZHKC09t/ApTfWxbOv4QkfaTUfe/GARCcSwcxcpv+UBTT
6eEkHr23v+VHHUNfdFKUUUYgrbh4SDnod/gxPEIlgFnLli/NCaMDBmg4goM2amsYbZx/B+SyDJyp
hzcQC3FPde8+t7vq7BlBsP0ItUO3jDcjlMjtLAEVkf2IETVnmi3+jHAHUxujV3VHYvO04rcxyUP5
bJXejG6JNkmxn8fabW+RTz4uYksIBza+DGXupLM9+vGaVVnhG/2FUR491XC9czlHLrXgfU/OxD6W
rKM3w4FGttAxGLOzTQR938OFa6ngZc4k2u6D7kvmFuB/69SK85ydR4iKs3WsL2jEwqm7ewU/H/KF
o3CsGcngds6Eh/P9SP+srMBRpJXExnJCfKfamEZqDHlHL8XgDk2AbRxFvB9QPECd+qnC/NpEdPjU
VNg92Mxrcw7yMwoqyVWX8Ur14gN8GuTxY1AfodFWic8yMlV8fviMjhIglGSztTbiAo36FPbndKeV
rnGtl4zNoe/uyo/7iUGAUrrzD5ach2jwjNSJz13EynS4L5Y3fDFXxAHpfp1HWks98eQfjB8qOirB
ocPnczRwgSipT/KiCacrd6MOLL/aETBjvuMelJ0RmhYbupf+VQSGyYeKjT6NQMYeXPqCspCOFOeH
qvCwW+C2V6WbtxDFHRiCsDVfYrFQlcC77K4lsNTW1WMP/MTB+UqRsAXp8JopnV6ylE9jQztQmP8m
1VGEjQbXkN79m+KP9lQPqgVuy5oEP50pKUH17gjpH8QAjAC670X8hxadxB9IerEzfjzX0fAJ0wc2
BAagj5Y3Eei1A8+UZghFYv+pfRUINFFZkLqxBBsxZC+Kifx4066+eJkWFZKTAAmxKIXTnVgsLMYc
AjMmnnFwsOvj/RVo/wzIvKhEF+nq9IW7u0SM5B/e0jrtx2sVfeATeQIHeZxYGBl24rEDAMQN7w+g
AsKN5lv7YpHcMbXABcmpP5Snq31hpVjAY0n9HEDi1v+yxd3fcTfXM7fMqdVWw77dQpA3kI1eKzlM
GzZJ3hfgxEI/jDqhK366Hz+QdANl6AS9vMZsV9SKgkH4hyf+5o3XfsxIeLloI3bJZMfBx3VQgJn/
WvCvHENru/gwl5giwA4QgH3iZDluLJppw22/ItNHLPPyXLSLy9MlpXlndHaK3++1+LCOs7YtMm/s
XUly8vyQZ28RO9MVgz6G/UMTxOOmnV4wy2twl26niLMXcCheR4Ivn0TNYch5LNn0aBwAHcAJajDU
9fM67MvlEEan2e24nRB7D8BaztR53N3mJzvwkMTKydA4ODdPhbmzX8xBcV9ajFp0G1ecMy4HB+ii
RVjDaD4XBwgT9aYaL6BenESRtr9blApYNdvNl+EZWxA0hmVXnt1OtNHQ7PT9vC8tGzthi11p3VIs
lLa+RBflsppeL3dA38F9JPx6Pr92CiwETtx5HjnhyvzMPLz49uywJg/jF6cGaQhpynaDAL9n512V
52wz7o0PFTdsB5cW8XdSw55HDkeLr15zM8UX7+F8XxaVb4KEJv5k2ESyTOgCqGIMm70LHLEUfv+u
NzdG9cTDwCZgvrskrN+7ABtObUWfHQXVjkgHTXIS2ENI4Qy0Gst7GZIe0cieRPOptm49Q7wLgLDM
X45ac3SSmcyJm56uOKHYRVlYUE0MiVbT7t7Go/zbcZtPPG667hSjByQOdpcKriz7kebKo8cvVFVU
5zZW7iT8ZbLNZk8g8uJJ78+kGiNOmPyf98KumATcWhbjbf4YNzxpbNiw31NMD5BxSJs8PYvaCqVE
vmhI+qpmZrosp3JBh8q1EtAUyP6I1W3IUys4URqoqDNfG71Cf8t753qrp5Z8n9rTy3UOT3+lfGiT
ZzxwTfBIlK17JzODevLNYtezGn8Sj/aYiGTyf7ysQDTxps+egVkmPMlXRqQj4gCzqE6vz8zOgock
924Dw+llc+wVofaFtwngJzc8GjZ3kgaNPRHSM87SLV0lxzb5nhBjIicpHVijuUz4u/NaKBj7WH6X
H7BmwrQJE+wNx0ZTewl9ckT+mG9t2X7t0dMvA7sWNZS8yi2SPJ3xV2pPlum3A93lVjxzKAIK9nRJ
P+WhjRdlkOJaueemKFf1HB/is/qjUf5vh9UAB/YKyxphrx2HFgYeYL+u9J3u4xUJ40O5QJXOM6py
wBIrHoCLQDYQzyUPZgoUx0+Pv9ReGMHgKtg4HajPUY2dZid9zYMHMPn8mrgUlHOH7k1DRnSBKj26
EAmjQ8tG8oKjM7rFcpFWrj8e27O+LD6zo+jpHzXqyzskc7v5A/T7cSFdsSD4ZzUkhziSf3cY6zwW
wvRdlWEbQPT5ZPtVWZZnDkmk2uKJCxv1r2e3/aUWHzDgoovDAazaCJ8c6dkSfv7S3FQ3CfXqPwyx
5sZ/mueuG+1UQcEfgNhk3EMnWjKIf/Al9QWsikCWWDH+w5nXST4Mg4kb1Z6Mxqly694dz6MXXwqe
AAq8kYMPo6QQUUqxesi2jl+xT02GnFxE0eOBA4NjQpaSl9Na/seuiwco2e/CLl6xyrrT40fFGtZ+
NO7ESrDxGzh0GJj9opxgB9dxtAYHSpdPhh/jL9ytZbqvj3HIav3mTeLp03ZrwNIK8XRr18tooVK6
BXB1Zdr2D/NSb0lmWCVB7j/gnT1tdDTE5EBl/sexjCE2koIzpZe2ymhKlvla2mnPPbmcfFd0yN/z
rSN7VKOEsuTnDMgw+9FeZUYkrWJzfSeCMvE7TDzKNa3d8GV98XAiVhyuLBaZgBeX62cjfr9ES5jH
rP7zdJ1TlwfK5fL9fORvz3Vzas9siin4CfjNW0KZ4MkL9f35ZV2fbTCfs9gpPjiXNHWHsch9/uag
ofyP1spHVLt3fWV+U50Id+eB+Um6uB/xEUnetEMFoHPKUK7C1mC5reU3uOX5dQj735y+Z5nvsg1+
PjcNp+RF/rSL9WOlGh4ERNo9nCm6nBhD5i22vKg8axPvoTncw8nDAwqvUrqa9CL7iHXtcp14Smj5
j721msLpON6kwFyjWa1olmAYvyoH/Bao4snv8LkbjR0RXoMjCEU76rIvlN/DiT2yfe0bdv4lNWiu
4bah66V9AnM2IeLSjbHzUU1WXlNjyGCr2JOttQC+FuOAN/xOaabFzgPUV0wXixqMKUnRgXaJubbg
YZZTmIsy981T39uPlYnp0gP1vJ2hVhsgyrny7umYYW8sZ+VcsbFmYFGgDcueElkOc8mjQMT77lta
NsvuY3wbWl8jjeeGOZbLTadi7tG/0xzu6PooTI+omqQP+DWL8kzHt2IgsKCxMM41O9Em3yK1J24V
nO/JM0Jc7LsI0sqmH4c4vbF2hM8oHG/TPyJ5xtIWNvVN6Pz+u7ugnrLGMD/UndM/oGHZ2sVciV8A
V9rgqVdh2ZB0e5wuY+NpnQ90Uf6kVEi8K9B8zEcqMewUwnx9RG5ywgAAcJMb7uE529+9+BWU9TKm
q8i3WHd4u/XAKR9k9YhrcJ/5ND/XimcE5qm+xbKNE3VNMQ5rrwCMASY5qtnHwCdKFuMtGU8atkuz
AxfvDja/Bkn/DlsBzKs7/kl3bTKSAN5wYCe33cUteGYbCdFuCT+dY/xTLgw9otgr4kBjxCaFyV55
bqTcbVkWTtw7tXlu+6BqfViCd9rgHFULAjbeDwe0Cx0nRH4r4vf2gPnpgCh+E5vhxDfEMbhnPUGm
5df1T3CEgX1/lLCUiqg0cJKn7aTFm3doYPUXKFXuze+xCfnH9AX5jL2/l23YtWHUM82If2YfLqHP
bHFfbyFkYqXvyX61LHh4KJU5SOKN5lV++dlftK9uneK1WrjxpwiU3Ly23+xfOdvFv+7dJCEixh6K
9qFdEhW6YcYa/1Pe8EV6a5ejM9Dwzx/qvwkHn8R5Jq/Z6B3L1ZDsNZ60YZEdI2GPbU5fv2acz2jZ
iPvnc8sr3vvldIteImGbgaTEbQP57wMhWprZEk2fpiIkIH/HIUc8Hxzpia2WnbzOrLP0BTX3YYaS
FTC0xJoSM6gRTrEZPNsbdLL6ydDNYUzU2FMfECYpv+oIZqIwnnsHLWF9VCnK0YYxo7spw5KpKW5l
5eSS2MexACXU/KQ4jrb6bL+E9QvslElbcZhgMfrmAfh+vBdga4LLbvmwDpoWJPlFC5sTxu+zSQFj
p98YsryOLBdd3WcHet7YuehmTIPzHQOO0QKUZvoZ0rhg28OzuE19mF3iJv6Q2ceo7j0ZOnLI3aMC
zg7Jy7vt9Q6epl0ckJiDf2JVUfgcZ16/ue/IF2tRa8BapQbF5MWJA7bsLR+Xyji9US0X1fqBYcyz
DKnRrE/jXCjO45L9xKRSMjtcZ47lme8gAYY9sxl9ADMVh2kdbxmfdm9YLpmIcK1geKOHZ6BovTfo
+gBM0mudbXmkx5JP4Am/47f5ziEna4RlOuIQWhQbH8i9Ob454XC5ZXMdTghUf4tDTYmzML5L3a69
7O7PMqY4a1jZeqDdUCZDPOSE5UnKfGb904yQ1usa90FCEfeFvZqbT9n75taNzzSZeRkUZjJvvzlA
FQdN3Lkk7x1/SjxiNkXmihcYqTuB7YigCOVJbVOPCH+9FANtIpzow3jSWNeCfT8j6j5lJso7Dxag
+QjvHzlml/vqXJahIYQMF5g4SCmYHW5uCyndz+PFSj1yOGEL4QSBX5ch+f1XBs4T6MA7LmNB1rrq
tZt5Q6a1LYRAR6wFKjtsuc7gsgSMvqi7J2OPdYi2k5ccj+oFTx6/veKbUAlhiV3dWYbQnYLbrhNA
4wxYCp8qarFTfHmeJMXulY+E8EPeIGMIRlmhCU5eeAYu+C9zR+yyeWv6gnjwJ0Lqx1K5f+hb3WuX
2SvKw2luCWSD9Fy/3mvyOeVO5ET8p4QzhN95z8CcgdHY+7rhAllSbpBv76lrhqdYEjmRxxjrRjCp
fpb2wqLY1W/5kUMdcw6kRS4WoD8MjAjFSLBRWDBwwDQlzE6iukuX404nzxCD5d/oKl5nel8K70X9
/gjSpeySisCPfAJ2dx/g/9WSODe47fKq+Xh4hNUvunNy4uOoJKR4TDmUxR2zczJ/bD73fRPvps0j
gJfPPCV9TejQOLJoqO3yt+aNR3N6Y5Gx4cm1r52Um8nGvZt6W1pYHeYN66F8F4EwLjpgTBeMExHf
fj4xk3WMzmXcXf0+FKJ4PRNMiFkZRzTXnnKnCNs5RGlCtOGU+TOJrWwvOKZnfpktU3RM1UZC8mMs
evzkUQapwXNiloGexysiX89Y/TaMb+YPkxyYvZNja59d8+ola1oNwlbacLA085LRF1fP+JvHpZqL
9UpmMI+2lffmNzkVX9PDefwyED7w8qyY101YkjFuoKqjUbq2q+a3IXQdSS+CmHV6rlTbPJpkKXUE
FfxNloC2apsRIDxbjGiEN+4OnxED4Cdl2FVe9a6x0XfQhBxxZR6ZHU7Y+/zAVsbNlXm3YzAoRP2S
rvTV8Dl/ZxLPoJ3+Y86x6LbNZHfkzaTBOF7ifispnkKRlnmPQ3wbUFWD7BobI4AbfhKpbVUGncGz
d5XepdwomNl1dLP2/JVcaSqiIsDuHSYEIbbIh5e4//Li8pe5qmLnfqjOeWEjhVmwO4j4sWDVt7bI
KRpDJDqSx2NQu7VCDazu41/pODNv/ib3snOgRZzzXwH0Fu/w1JWv/L7B57PDEdq0VzFUzowUBbc8
Ce/6kUS7NJQWshZ0jvyNaj/5QQ5+AbjTzkK8QJkVMFs8G3PAltGemuUdfe01PrEp6OISIpqGmRkR
Xrt4a27GkDlDpTsWPk6Sg1HKXgrI1th3DN+EfS/arPjqrLyrDHmSU6661dn8Qn6pAf6s+jeGJ0/c
RLEECYhBmd94je7QHMQvdZXt0J3JBCIy4Pzjo0yX50cTKGSMMlcCaAAXPTFk1kjb9mC/yTfZLU73
D5ZdfBIBmx1zx8inmt1i/flJW52BMIQTluZO92uMdneuAYUcaMk73mNyUtnwTun5eYIbgEFTzw5e
4i+2QDmNtrL+IoLOttb/ci6otc6D2InZOOEuMBs9ke/CWJnBLbwpL/+dT7p/P7SrV4U8cfBCBLCh
kJwBLFfdttjpW8HllqYfFQ/WKvGbY3WwFto+c+v9FKhfuN0qow0tZCWH2t60vO6WXHl070uszA5E
QrlMFyFGi4kH7wVYnrLz4EqLR5AMjuyTWDsbITw8YBaA+aPC5lG9PkR/7T6Grc6nZXz784JscdBe
M6V8uveVgAEP15l2/W4/zmqYH0l0XGv/akj+wNch2oCkXnCff8BiCJ3C9a3XbOgdEN1YvhBvQB0Y
IhrL50GRF/qOEjOr36wlWc+vOFgkGGvWJUGH5zJxjU/9i6/1WIL+skWwUKT3FDoNlf212cguScB4
icE5quX92BHdbWOe+IBhVaDDtvmEahwodLY1ORs2RiosEfGtOcD7FBi50VFjp5N+Ur1XyttAkfT0
JDnAm9bSbMI71rwSZFmTrB38LS7jCe8AXifByLtl3qmuoruLaehb8YZaAuDlYZe9jV5FKJbZqdsI
y+ytX8Ci0v+m/HSNR3l9n91xQaVesfXxFjkxaRDvoXllhI1txWMjvYPr/k5UVev4Qj4YFLHYxaMq
mhfWrv68L3i0nuCpNzghzG2wgOvtfC1w3EOf8yprF8GIhQ93aW6YX6EegMPOvj3daqa7oFPL+AKj
Q1jrB1CBDgD+g5PuLSNH7QCx7ADN9dC911fRbaijc7/6ZMfGNAYBjMLyUXacIJw0+hLWkFpDQwMI
dyg0pXoT4+l7oMo29tJMPrlTUh43h/mtPWn7cdUEebZIVDxN7OnSBGwwu171hZX1lscLfStCIOFk
Bv54fgvoWlxIMStyE9n5BKI2CCMmnccmcImg0DmwXHaCW2O404VZd3NJLxbuIZB6Qfxt64wVi0n5
5cVuv7zl0eZxdw3qWhBjvmohUyIHzp7/JZZj3dI3GoaOGxkHOU2TV++bbUrNQVtTE27mlTKVslf8
dJ90qskQpFvrIyJ4Dk0rx8KiK4hWDHEeoZ6MxtWj2qZiqH/r39krRN6+cxHXhoFRU8gYPbnRU/U3
pIHT7OkMrsSdQbFbONl+RGUUlqc0fGwVHkxyaz+FPSddoeyK+L2Gw6KwuFT6qTHE9qgbQ+txTPLD
qITRHdsY6EnO8Fsz/7tSQ+AcQplBSBdoE9jKOf6eMk+OgDkcHh926tz0ijIcK6+WnCkLegxqMe6i
1VPxi7AbCbZsyCprStBl5q6AV8yakK5CiNqUqy5w8g9eC/c9MrRmtpbB0/Wl8V5IXhWMXwlJ9S0o
gL7SdCxJXg218mCU8NqQn/hIa3xmj9gvC5kGtmOnOex+pwBVFE/Q8JotaG/tNYOiGof3co3gBh/T
u4q/SYiJK+osaFTsfBjql5D4DJo2R/qel3d0Gg5ZdpxHdDfglrFDkioBxKwhImwAzcfL1O2MhcnY
dCB0ChrqmnOasbQfv5JVw3Em/slVpmUNCUJfkh9FRcIbLvKbFEEZrYgxphAdFij6JA4VhhHU1vLr
8teyl+2woy+E1TAduvKYZDu52BA4g6m8NOEA4D6FizAuxmFP3J/JtIsZZMlgguDVjZJ/zfpSNSGL
XWYTuOYRUpZQl1ELUSSo3F7AEEp2ym7ZMxOfvZLb8Uzh6q0tbHYh1ZEoi3JocHXdhXaX39SjtYee
1OPq3zkdA+syFASbwuhR+VL5SShHO621CQ7HhY050RfDWf8a9n+D/f414v/fnP/vf/HBRJVY4Fb6
v2/czfiFjjTw4fgBVNv48BRNNAYIWRd/X5sjXfWNztiTCmAtTFP0ih5gLG15EioBUI5g1G5J0mYP
lMLfjApGPUFO2qJu1vhs0Cv+fenvmzLu2G7bAW3/fU16Pvg2bnVkrbz+sBoMDeraCpC2ARmkcuuJ
U/IjjRZI5N/Xmtc3aoLc//tjbpEe/P3v/77x9+/++xFT7V8WkcnQuchGmT3+vWxuKux4r7/+/VMs
YWlMUjlb4qnT7OJhMVV04+oMUaWPQoU3K+mJGTRjW5LN3AUzHCA57Yi5GvXZ1R9ecs76edPE82GK
yMOKTe5aWSjaTn8kuzy/f1pKcVRU4VMWh85Xc5WMBMYbSUYckpB6Dc9rH+2mx6QE9xLLnCq/RQKW
PRjgT34Ony6Lhyl4di1x9wQCRiUIgoVJn5ZDi52VVHQNQaKlMQ3a5B6eaK6kWyHJbsVQjoshoT5F
ccLRp3Nu6n3C4Krtp5DYHz9Pxs9SLOWVGunwruNwJvuLu7JIibZtNHHwW8lEY9wBjY77opOllaUx
fUAx8WOKzOJNxa9Qb8+YVJnN/IEqhHSvJwVHj50SLoWBIsQURnnCyDKB36nBtmhJKPDmHlpjO3IQ
Zi1g8yhOi7y834ZUJqqBIwYhScR4oLcqsgA1LGqSFGtNUtAcDTkwlO8a4qWFkbmWQPJ6qilkumHY
xDoODCJ0Zh0ZOnaN5IUxL6/uhGLJT+MnLcj2ssAz8kSLcPtEsW3ATJhMuC84ti1S2BQqaVj2oEiS
KwkeG54gVkh0hfFBx7rDIJjHuQ7mx485PVJvJGZjSo6kOHQtbLFmoA1I59gl03h0tfr14y/RZXK/
JM3wOEYlnkRYgx+wSsB1U9FIC7uXj+BRPEHi2rxYttrXNIfaQyCMmT1wLnGO45J7LXaTtpTkTy8p
+lsk3qtFVfwTU5gPaN5pmsjyJfFHW1rMAgZED4kE5tCgRN6mxJT03WuvyR+fSY3aQtqmFWYJY2lC
Wnh2dOSZ8YGjRBfIkf5l3Z+bWc4BpUwJ5rGIO2cCvTbjE8Uq2KaMVyS2GJiY5mUUohmm6OVRWxhK
75XDNIXd/ITNjQuUUDBTVPTyUrMSPWmUwCEx1JFlyJEZm1lq5v+wH21WlTkjmQcTMZOZDfrB8xGN
dxGehsqQJ6d2NT7YAqt/ahH/kFwFtJZztmX41tsyS7Z7RYvUwrB+mvPSeCo8JSnVgJq2eN9zFlQg
aHXHgKhRdQEBqc5mIOefGqb0ntykNyORKeQiuM5GdRIzWoJBeIArD0xVRXDDOOVoSxXr1KtYPitV
prkNW1laFRpWTDD5x33EQnIjsu5UbL7dusLkVMJ22H/8G4WsX0sZO7dKFLHV11TkSZEEOt5ny56S
Jo3iKYieZebUkG5LWYVniIX71OXkgDqRxoFaDnmJqFZf6VyAoQY9LFDjowcGBY9xKQ1NGYr/s0nX
fUKhUrRUfY8qO4zxZ9JOS0mF9yVCMmCLjUNVM51ZZQyRZCNmmwMj0iS+3UtGyqWRS3YpZ8GstL2T
YIseEIL58FusZcDAGP4PD8D/5qkmNMDZtXk+L2q2nypGUx0zxCmbIT/3rOD7S4UqAGKVDD4TS3CL
bBYPhlp0u1Kmhcmmb9EQ36eJe11qpJgIc+ZBy/5qS3r7ZXTHmEKelZ2pAjkK6uWhS5zVfxSgmYFL
KkK2LR5wcLXmOBWC+p4BN8oKs0oDLDi+D36uCsuRIkLGDMA2WrNbZkPygclF6iGiW2FAbcCKfDK1
HhiQTjGyhAiWSDLXB0vqbBMZ6qpUGBOTIAKHSlLw8q7Lxn8I807GrVjW8TfCup22p1FetnEPyO9g
hsZUGpQMydMnsQb5jXHfPaRY3opyf2vk/lzinVX2+FZ2k0gbT9I5jVZ73xYVDajG0P6pIQIWM8B2
ujljrCpel/1NFqKjEMXMKWohW8JFRMG8umvUF6nFkNxaR2yRpXkTM2DKqMCiUkehIKVzFyK+9wQ9
P1vTS66g9x+deY8WokE5POpfuV78zp1uBdo0Dnh2gMGTe6IbsptFUEtkubi7yN8kvJmhmltSSYaF
Sr/Uj0BacqwHz7iHNtHecTWxLmr5sg7MwSl4zGDKtRNEEfPpxqxymH5OG6PvYeI8PlJ9kZv+EMM3
fIgtDhfJeBH744yFYVseX29xSSAji+quC4EyRzbOmRrrJL8klnL371hcLOWEGU1DtgNjHDgemH7D
Lex4FPNy7nyrp5h+MPgY8E2GAi06mAkJzvMeR/4waDvcDCA3a2pJWONz0Ut3sjjaHGuCYg4fjHlG
sw0MVX7iV/eE2PAcsZwpMJ1IihyM0Zg1vyBkLWGswf6LQUbqSgWyZdIdOL1bHDJfMDUJHxAiuKeW
2BXIEuCuCJVk6w3gcvXEckyYwb7kSGQI0WnXXAQ0KMz1sxOeuDPCnijHtoO5hCC/GlLU1NUy0uLc
K5HnEzyBtC+NQfkrLertIcLaIqILwwcgYYJGCwPxZISyEJughsrcZIT5HRSpEry7JjIkxADeSVVQ
j1an9xs4YW2DwdPdsGYUiDkzTAEuNsyReh4GUt3aKohxMLANXdvOE5hxubRmbG4ePfP9xFCxoyi5
Nw1CmUwoW9TSWhomDNqlKfeTCII8pphXyQRdFljfXgegVqZzQpMonK28NQk7J/S2w6W07tTiJD/S
i1DjAjuxIcd9O4LD04yID9ntY0QvjzZFt8RhUjTGtc00+VKo21khUAUPuVDoATBnMUOx1WEs2zB0
rUy89kxtvBHM/h3lxQmbiOe26Id2Nca48jIPkPVkXGlyDNPcoqkfClCoxjLX1qP41KLoZRfPFL9M
9xO5BUvl2Z9nViCLlbKG6q4a2wBlK9Ark8YUKzenoPaCx/VEe8P8qdDVGy5WgSVAYkuNiMY3AcNS
xDyHjSb9KJl2KZtacqdK9KYRnyXiMdyB/sXVBsIDKkkNHhnUhXt7fBrGAtcKV0ogNchSHZg1tn8F
QntXiVGktyNOxl3n5ckEiCU8thXWK3rzRDDG8KAqZN8SJGHX8/7djhhmvLRwThLu7zNZ06E+vtyg
ZzTtB5XInngGTSpk6xn8H3vntRw5km3ZX2mr54seuEP6tal5YGhBMiiT5AuMIgmtNb5+FqJqOqvY
PZk272NWFcZgkEwEAnBxzt5rl0636ir0P3pNZ9vUE7DCdbTzwglaRX8qkzzcZEawCUKqVyJAxU/I
GzakkLjiaN4CaVWyghsqauAGZqiu/F6MO6el+lIRTkvkh1rrBU36JIhgk1za5CMsbJ/2qmVjZNTF
p9U3767e8GP+CRn0eGB9xwkrHgi/dnflUQ2NeTdJG9+tuChSLGkTi5PN9BhEobnGAT5tFfmPIc0c
0+OqJXf22AcWzRSQScJBKwQJhcgEqvRDLUv2OafCTzHcjlhJawswAERtl6DwxTQ56K76y0ExS/T0
furSFgs1oobs20fDMKJdkqQnhAiDBPtVIqgvBR81IDFjBXthleH2nblLzm50yoM5mP5tERGUA7S+
rpAquoZpr82yeXFU0R9TpQ6jYruirGLTDS+ZdSkLCFRYhVeaQxJTNobso51vgbDumgSyccuxcpoi
1ISpF7OAjO9H330jFYTo5tFQ6zprbqHv+sfUZCjL4ElZsQZXjhNqUSclSWIXWMUz0EGPNV39lMqQ
voaeX4VeaSECHggOIgiMGBno3g1nARIqm5IES5NxpxMsV4TdtV9Q2xOb0nf1tZt3C9Wwciqz6dhb
wYfTp6Qe+G9eTGWHMEuCNAndy5pihIInrtIAvpUGVdxYQ5ZAclxQVGvZ9TL4q/JGV3RUmjCvN8Ws
7I3KdqecUluAhIfkjFt26ihi+Kw9axwipTVC70sxK7ohlKuoFitllYdST1d57T7nknm4T7RNLKgd
QZ1HKVRTfBtH7VRhLbjXaZr1Yf2cDlG9CIwe3WQfOxsLYX58sDvJFlp2B9tg/mgCEHFOlvLViHZO
9w3ALSH6NIsImjBEqlGFAK26d51gEOLnMt7pTVPige6xlAVi9Fe2hTm070JkiqMfrT3gwYjI4zvo
ZiHELnq1fBqEDFrxqkuAD4mUjhG7aOr5hC2FbDt28HpOwimpd9XrWB/3GrqJAYItZcmO5XlG+ZQI
hxWTFpyBfsedrG7r4lgl62Bs54obWkFuHjRORQrtl8y+HEy/V9FWHoPmhprCg0YQHwmA2tbw+AA1
UVEDGdqXuM1iYn7cFat5bVE3+tEb6dbqVooKknLjiFjasm9sdkN7Yd30Og2xaHyM/Har4ojSQUDc
eOoTnGVxs0toS/03S2jmgpQpZLVq9svWj5i7h4Oc4zuuzSxTUHynbZmYLYpYK5iTvG66TrDzrljM
eEZEKbR0rwyb2quv+ZdESrFYFlycrEsR5NSXXOfp0vUV/V315lZtRTUqOgitO0G3vOSNw16r2bBp
fY2HvSuB4ZNSZMTxBrRyumzhjYJiRyXokOM3oB7vjAZpycj51efP3UNPaoAVkp5Kvuk2EK9Ag5zZ
zD7FFOJhMkJlSkttkzQWvT6dvssANAoQzM4kpG1hxVVyOcx1vhouWhW8wTTeV2MTH5Rbc3W4Jm2d
ysflg6TVZVvhjwZN6wm3bW84uyC6zRNkDH7QvBOS8GlUFAfKhk2Poq8+mORGOXj7s56zW1CXWfst
gh2CuvyNlrO5gJGEl3scqi2zAAboykCnix7RLu3+MsgJ8lFWP5cy8HhLRHGh9NoVIUoIVieZ7doK
fV1rThm7bXPRG6jJ4YO6mxaNS4Xw0cpB2Fdd9Tky9FoqGI9pCz00GisbESPqo15Z3tL0vP6qjoNt
102Xky7jQ+ai+xum4qDapl4WlYd20AtXVuTdxBXia2KVDsQi9zS2GJjMtH60E1LtdX1p998mHyov
QJDHzjQQc3U1IHwPJRCfZ7A1tQlVzEDLPbPSg5G1GKUatNPjyHWdamvDwtcwPhoJnFogNcC4CpRV
NdOBz1XfT7kO8i3wluyCvyHNKPRKvk/lXSBDsZpHfVhGLEtYGYdXEsok5gHSLhB2FBKFYTGW2zqG
YyM0706vcIhM9IV5Y4lIviW2se7mlDW8FZoRHlgW3lAxmRBb9JtMl58MlB/BVEJRz9jdEY0ouANS
WPSmdlE1Bu01mSyszM1XdqjY0LrqHooRN6HNherQLOzZw19LBhvMWc77FIZoQhC+txDp1tLun3FQ
NXyIVXWE76SRmATBosiGtVZG9Dm0JrgZ7TfXv8XiUFCTgvrWqpXTyxe9oZnSz92j8cnp2bkkdv1C
qC0BgEQtmk9ejrcUC9Zeb9B5JG3w2ugUhSKYAVEeLUPZs6wiEWVVl+UTtxwFJg+snqGbz5XR9hfC
QHiq25lE5q6/GXZ/N1X0NBob0mmOFKCGRK0gXiV9/BFAQj5NSPVlTqssn/exFls4wRqu6P2jhnHC
7SmBDIk4elPo3lkVDZGe5tVI8cs3QnHl5GKZw2Vb1h1SzbgYsrvJ0N/cQgRv7G0+LCLSUmHfZ8qi
qmnUH8xvz6lN7cVqfFZZ13nZVlvKmdbgD2sCzp9N3USXtWt7JtTQxMxbt5TVGBqOKQqXMcO3T+5P
CAxwY/ksYhxYDZXRr5m6aE2Y+d7pE4hQonvzJJm4EqV47rE6Gb3Kw3XdwTJOxJo0tVnTIl4TTz1k
U4R/JTkPVjSfvOEqHJJnV9T9ZoKveiwHmGMEeIqlHeo5gpzytetNWEzc5Tn8xdUIVO+gFGGWEeuW
fKqydSe8Swa6iIhPZV74xM0hhhL3hSrZG6aDhtQTU5zVPjF5hTfx0IC8ddWdSzLAyps8VP9l/eBm
2dIeiUob8hJbam7cmQ3jXybMapn4ZDRpurZBoyoL7E+em6TMc9R4Bsa+bNArqCOdvU4rc1/lmb11
UB4YidNuPI1FqIuT0/AyRqFUx4/AKkkPc3zybPW6gBHFbcwdkZYg5P1iEWeR2hqsLfZ+br6Hqaau
w6g4TTqmzl4awxpkKmgtF8dLmrGQN+2VHVlrD6wc+Yr0LFUG1/etR3iSMvAv2BGWaHtBzDo1XQfv
m5GR1zsZiPQ7+hlB9FoVuXNyKUezaxgv7M55VIjvUqx+eF7McWUV2mdmtpvedm12btq101YfPoW3
VV6hlegLY9oolBhQ1P1F6bHsnqv2uZ7ma9+BMNsHvrPtvZnXO4DTc+iRkhfOQq5kceBoKIo9DQ3C
KBkxBPUrf6okUtYBNFbbPvu+9hjljkWUKLvkoMie5DilW2nFB8+r9cXYYz802llk2TRk+uLj13oG
0hyi2NaoT5XmgmLwU+ocfmCt65cWclpVj3STph5Th13BK6jbmslKA38n8PLo2VQvrTCjtz9RjhiY
4RaRUMk2krqzKiVnVRv0d7udk8hS61kBn4/cqHiJ7IEYIu1KVvaRufbU88k+Fp61H3QjWQQQ/vZR
zT2YzrT27GlgV7z1KjgyGmqG7EiQx7sfIX1Pewb/BlsWEwlRU3bH/GyX74lPbkQoXOTF+Uze+c9f
BmN10zezocqy0v2grDy6Pv+4XzruSKN63kR0/bhk40+k5vmH5ocfT9PSholwfv7Hl+df/4+v//j1
qas4rh/PHZcOY78RWv/JPxngkTA44vnh/NX54QzlrjpMqj+enr86f+/86o8f/vK9L0/PP+dBmym6
dwHakEgze3UmentxwbsZ57f4x5fn756fT8bAS1oK7UMqYlDmIzk/cHXhuP3xXJu8//OcdBZqh/Uy
fHLSCeLqpC0UMDa5MCll7ok7nniXWrMzvfQiKSCMegNBgWeWbdqBqgv0wNpPsLiXymVJc37alNOf
L8Tzjzg2ZFcuqu2PXzj/2PmpRlFoY/fB4fyt0DLNPWHUONlaPSam1oDbc/658yvnhzytaN2y6byN
QgPjNgxSns6HcX65kZa1y+X7aEoLwbDqcLfaaAVCKGIHFg5QtmZakVPSzPcS5uKyoPtrRs1dE9Gg
6aqxWtg54WHnBzk0CCKCvJrQN04oRKDOOHnzMWhoLTLXovoZCSCSTOBmRccsqGvahUR2xMDGtuFM
lYpmUFR2vsDnp+fvpWmPdLt1wIFW4Gpz0WFvOL/S+ZmYVh4ZhklPVf7H7yUE7fK5t/beIziebPD5
L5z/duFrM3lE60hhBXP649/74185/9k/fub80tDQSRF9hiv0XwcV/+vIzj99fuEvf/v/+vKPv1C4
Ub1Rbb378bN/+TdzEk3CuDokggUwzCyGPzcFpEAA5TLw1V1vIlyUAp+dMzbHmNIzOCnoGZ1LSk6q
hZQuXwm3JTW79OgK5MEO0nu2IyavOmptT1cppo9PikQXdKuoSUhwRLdS5qC8QKyQBqa9dpX+aZtB
uu9KGvFVwlK/YuXCjtNilw2pQLNtamL0LKXHzlNlxgABBgZRp+qNR+9DsykF1E1F4U3dswDLr+Ke
IU2VOtJZnZzYJvaWhd+VmJVo1ndZhfDTZS9iDkANahgeWfq98wm+rgo0UKwFlm08nlpKdEvs8qiL
7Py+sWkglEThovQB60KVbMmim353g1+RrCh/Vw7iTjrZNcvbejEkOkKEMNomTMHbjkAbaKkweAT7
Mp2MbWCO+Lny9pSInMks9NqrQdBYaulgCoM2XTurwRNyVbt8GJekeQwY19ASW1NBxA8GScKqrEu4
HyNCSbfQqlNOb9GLrgNvShbppJDQiObD8mOCHqPSWUolDnnQt8hPiZEn+nzvuxhAdEd9i5FVNvRB
iNeC9Oq3KHoIGCLC+rUlgGddZfWb7qzjJGloNFp09OP4ROA0mmirQEMd4Nf1zpjj0DuY1otjGa8y
bjHP1hTTzFFsLRvteJAjDMivuxi5oZOU33AZpGTewTmpGt+/KF3qpCImzTIS9QSQg/FBM/NhVzrs
HXx6sCS8Vwen167oE1Rdc1/qrIsFO9Mmg2ECMHpBM/iqj8WxN1wL/VgbrRo3v9QaAtF6y7vWpPmW
lXPdlsPRuIQpjkhSEqMWZGCGMSb2sk8nCQ+J12Mc90vtMsiooTGdwRQionxtJ/LKhzJi6B1U3Zpy
QIkEBi6yXGSxeNIb47sdE6vmY67gVy8pB3DDBNMp1ey7zq6GE7VHCQZ5FVsowGzLUVsHHk1JMWSv
mfqIayqOd8JlF5Qp7eB4d7HZWTdNIj8tiYs/TB5IDEBBZmfods3nrtbBpTTTt2Cr+cS16ZOMtmY8
63rt5p1m4Lzx67WVS6rVqckx8RltsioiRjUjFRPNFdasRkZLGwlsnTn6kjaWXOWx8+53VfCYU97y
PFUsicpelz3gNo+67tpLvb0ehyTCpQ9yJvKXnCFNGRqlztx6EHlzTFKFBo7Q1KWZ9tjqTGvbGYG7
bQrvsg4IOjHNjHEkT/eUBC51TFhD3T2XSfWiFxxBWiCCTb2bIhenOhjY+nG+O23VWSwFjXb8ELGt
EWWAT0DWlPC0QKCmQYcVk9y3jCzvKQgRVU+ZDlMH1P8CqvKiCbzLfLKp9XJ/QI/Q3tmuoajQdxkU
5Au/PZgo7HqMPXUFUonhfG300PgKLfXR1KblW2pTNqhJulgaNvA9E32boLSH+CWu185k9ndpU6Ey
jBDKcG4RMDeBdsWaHoCfQHQ7ZofGCf2T0zIn+7SFTDP014MhXlwSEVHDZOgvZfwwmmG7qeM5LiZw
rKsu8N4bSmgtcZFXhDX0h6HluMo2OoVNAT6QpIc1XRPu7qHrkMWMF6qjMgXH3lkB/11bEyjuwmn6
+zbvaVv292Vd62hLg+/SILu3pFiwbiw0v4OQgjU8f5QuMRoXYqLR7Ci1qGZAep028E4iudK6aw5R
LmVNBF7VUvowh7rcZDAqaeOjhCX/8ZD5fQM6DzUpQo7NpAEn7iNMFdCA0hilsV1b6U4agIUsLbjO
E1aiAUh5cF59t/aArO8aktrLCV0YzaoHktcwNXU3fV1PC+lS+xgLYlU93Tf3hCe9R5BSKbRlH0ME
krCvSDguOv1R08uasw5PX7OAZ5bNeNAtF2Nb66y7qKWEnxsUeAxnxoBmmC3K4W5oJHpwM6RarC0n
WUyHBnFNYvnp5Swy48p18i48xsWUrqo0PVInJYz4LEAPIWZHEJ7H0qk2bYP+vx+meD9WfNBqqsGV
h8Bpis6jjDA8OzEakGQYrmPq9vu+oLFCogzQDKL1NANQvz6QiYDgFV7+c2LTTNft6LKdNPTRI1YL
W2Jh0itj4VtI4cduPLZVlOzL9dinN+RWMaZm6hVsMMX8BouvXT3Grh6imSnubJpa2RRCEbWZmVPN
+bDnW9WWtHDi9Fj13EDU7FjtTcObp5dXvT4WQHN49xGOd6FjyXZTLMhlcE8ylyWQ6pI/iS4nLREi
eOmePwfQ2wZuR5sZG9T8vfMLEzmz69Ix7/O68ckxt57CBLJhRPTOvp0JNv38IPoYM4WfPQRaEOyD
tFL70RyeAg1QRZ0Z416w2kNewkOlWf7KSpETROigSF3OxK5UJC7N1UMCCzfDnNGjO+wLSvaRbp2L
DamyfGt+kP/66vz0j0Ocf6EOQxpzq/M3ukaynBvmI3d7ca/FCZAfp9eXLt5ydJHf0qGZ+eLZhuXj
RMFpjJu9K12+pJFO+IydGUuhNAAkldpkMBHT6tnw0f4Lhc7zvKQ/P5gul4KcH85PwbJTQWfDtjSb
qt3H3otvtiC2zwdl1HVPvOBY3wTzFR6bzAdNFE8X9pxTaM2biFKCLsnnh/NXX75HFh7zpo3BqJIR
xcl556RpBUta32hRX8YET7QtG7ps/ix/PNTzGrUNLX+h03FemCXNzq2Y85rOiFQ/9tmzZPpmqBtY
CfND5FhImc7PwxnKOpVUY1RibG2ti9HVO12B4oVEprS67RpX7GwHYpE7P0wJQl6tKZNFT44XpCpg
sfu2wHVW5dZl4OQMELaU+7HNjf35q0rX5L7o7ZxiBqVY34p5+9DCWYtZbDl4dj6G81c2W92lbSLh
CsIj2dxi39Su2KNj7wLb21klNBMZI/r1CdmWlCvNcRcYt7RF8n0m3HITRC5Qtvp56lnnsddLF7QN
Sj7CXF96voZlx6mNfSGFsa8NiPctcygYeNQHjmSonNHJsC6VA65/5oklHjSFAkFpQbdurE1yMjr2
MvQxT4XnhRtBtCglbra8K7JGP/t5H3N+aOevRO8hpp8MCkN8GOcHh+BCgjQpiJw58lknsC9pTGhQ
vQqFEDcKUTjzQH11lzeT2Az0R/fT/HA+/+enBiXFJKWYw+n2AejNnwErtz8f1ABDxUUrsJgUUW1O
woZIBgai0n6TtyheSha8qgDw9OMCPD8dIzzl+Th5y7Z27wyjfy4KPHXdNGsloymq14E+vBnY4xn3
nV0/FIf/Ss2uDsxGG64kMMJJ7SjuAN/0mXmpWQOfjDeEUMQrB3eY/jJ9BGwgIsqEK+TV8BxX6r58
0+7zA60pHZEqSu15LQhzOWJBvMDR5ByDh+kZvNjHcE3HwnsI7lO0HhtnhHC6SD+BKM435bCh7EkH
scCXRCuAhF2TgBoW7jTLqbGum6dsBo6BIFkzqE938KSrHtDrutU3UB2DbqvfTtfNe87TEdkggWcr
ApdKeoDPkttXECu6bJ74p2x6cci/qgv9FjMaTcIUNzjCG/sYvgl2MdhTFb80IWfAb6wd8E410YqV
czVscIRIk+CAd8QwwGoKQKP34vkGgNUqPBEyaV9gM0Zoca9RKdXW2M6jGTTlHsd3/ySPqNMAF6zw
x0IkSGi9fhRMZyTc3dkf1pW8016MvXdHPZ61Xo0dy4C9e+EFR9YMDCvyOfo2XnsfA97wbz0M7Gbj
H0W4MzHwt4ueQdtmI7k2SwKfF+D6+yPw2alg032RP3Ed4ICf6E7QNTomh+gNx2VBsMhKmGuCNUw4
Sgl6C4y9AB5a7YIYRQcFChU1YlJOrMQYN5DEq5sjaovN8OaXF9btd9WsmxGp/HHE5+2WTIZbs9wq
505LNn/BtZ9Ykfh59o+sTU95mDX1779JF54768L5+7uP339DeKJbOssJy3GRpgrLsnn9/fU2RDrz
+2/iv4py6KPEEBg19X2hIVlZxZ/aId/Gb+3ev4VymqBbWOveKXSWY7qhrOgc3cvpnSuEdS0avWRm
u4z2klhAj2UT+WQzJzXyN4G787ITzM6+gKG6NLSNpgiodVk3bCSSvyeIJigDH6dP6H7rdJ0+Q+G4
xAO6LR67m+g2vS8eGyoOC7msvkdkLLlPyauJwWXTXSV75n50mDoXLMb6rbEZ6UhsnBsGM7QGpF8w
zzIEXODbNzA2jRsigc0ld8cCzBvK0snEHdU8OpdgmAeq2Ue7W6l2/b3qPuz79AiON/jEmIChwfnE
AUWwh31gl7YEmPYcvSGG1AmUQ1p80d/RWLgv+dCx2sAq5hXuangNGrJ+pGQ7DLPe0brhkm1oP94i
Niu/IbFwr/L1FUYJvLrUhhPO3x5J1LMTssjeJm9o9dfajfEIBXOtVv736Y1gtZWxCe+TmdMon1yC
Po/tTt8GG/MKXygZw8UC+9QK631zAwYQwXP6LYcsgusFZdMKuTPmSO5TBzfAW7RahLvMAtd6wR02
Xs8IgHtDX3wHTBY6K1YHy2YRLrfALIF90sEOMBAe2tl4ccCnAE59JUj2BOTDSudIiRy6+Exv4LJF
xnc1LlllLLVyC5Fhx1v018ZJfJAvX26HV7bgHCoT+Mbal8/jQT2zr9ywcluzNt9qOIaWM2jh6tl6
QUmIQnS1jzbu6hdX/gz3/7cL35a6MG3HVkqaf7/wAdnXKLpkfyXd7grPEuHRjDFcXg+OepKzwpQE
kGX2gm0GZRNGowccSfVM/J61yr84GIIQ/u1ghGmieNZNsg++3oVW1Ax2pbr+KpTUCvmfkNEgW42c
IhBtOGyYP5b47MiyZl/lXxfNtU8DF5vlA/6R8Pp8OP8/7+JXeRfqPD7+j//1P9+H/wbBuHxtXv/x
PWvCZrx6Tb///tsxb8M6fM1e/5Z58cdv/Zl54br/dIUtlTIN0gBscpV++0f/vW5+/01T5j9105X8
p4QueOVH6oVh/BNRhdTJwrClo6RyfvvHn6kXkj+oTFdXjpRK1w0l/l9SL4T+JfSCTA4D9bMpLMcS
pmN9ve5DlJJtHoqKu7+jfB/UaoOh4L6c4nU8uiHbK4TbWQC/ZKzQ8gwpMEbChGFtoM0sp8sATt+I
XORC2cRoCuiyFJKGprVuSNp5EFFCCbSnRWu62oo073rZUPXfeAVO22wIdqlgLW02G+RCGFlk9ZyY
tB2oZ3SLEFImITwpFsJv7nUdlDE7lXrmtYJ2yZ8SG6FvFhkUgluxizpNLQZy2CHsOMdJsYQZJqq2
hFjDA24hsjBDuVmuUGJzEGX6OgtVtrZZ3VclKs/K573myNoWHQ4V1rgSxTXCibJy2ZJq7ffG6fQd
CULbBK0OjHqDNoYGkiAFFBZkyWuR8geqglD2EmLsOd9sHMrhIFzW07AYaWtcV2O91UVOthG1p1XY
9VtaYx9InwIB3kg5GgmEkc1MkUuDELyhJH4I9jHSNrjcbAuUaZMQLjowFCEUTOr105Yo9JVLmhWa
fvNljC1j+/OxSPz7BWKatjQtrhKuOVRBfx8Yo9GturwrsD0Y6l5vMGqcHxIX4bCFKvUCcaICB9xe
6y0HZbLkmkLnz5P582Mh6+WvwyLXqmkqQzdMUyckRuju3w+F+Gl98OO42PUa03xYwBPEqAykXGtP
vkwfNJV9D83kV2dgHvr/MjXM/6xjSOG4WG4UrdYvZ2BqbTHVgZ3sai08kpGONfFBeBOe8qhaNY2s
NqOGWyTqyVouKiB8GvGqG49iEm/D3pX59Pjz8yC/zA/nIzKVowubG9Zlwfb3ExHpskaDXyc7M+BE
RBnCrFo1rE96cAM5tBiNsgrcyGTugiNDzpJpTVDsPohwsg6GLcFdqu/dwG7Kttk/KTpB5z819yYG
AzZ27UV3Pz9oYz6or6fRMoXtmsJlknW/fHo+d0CYpREHzQ58HcJHaCJ3XDWdxrI/sgXqJ1JejL58
toWOXNPnPgw9HSCF0nPKjB+lTbHCUI3G0jlH/QapMiwfEs9YlQOgmJxJWsaw/8rorcnZ8iSyRq3p
lTUQ/PGNptJVac0nQob03YYGqF6OKCmQt9Itm1WbqPtfvOP5wvjyjrGS8E4dQ1eEHn15xwOayiCN
dVZWDdo9LcGKWIbk+PQPgTvJIwGqmEWAi+rSjLCKTPpC0wTMlAk2UdE7/rqgeVR1Xbp2bLTpemWt
Q6xn4cCOQQ7qvivprETeVevFtG8KBgFVtDDME+9VFWhyrLaM91ZMJTez2tcyH6Zthf73Iiebo/TY
Ofrmyuy8X90vTE5f3jZ7CNdxTLoxPDpf7pdE1A7dDNS3TaXuczKJOeXTdeUlb1rrtZvyM8P8mklc
XkMNWB0fYLVC9FT7AKbrCg+XfcBzB2wOsfDVLz6S/3RsQlhSuhbxRab8kvFUlVRwmsqOaAFs9QpW
xpTkT7lbMSXU9n2hOYB1qfuepwPZgZGzZ+Onb7MsT1qig0FokCp3UbTypXaCNwjPxAT79g2XZb1s
0TeidAJdKabq0zJ1vHHyflLj3kKX5lqn0hfVFtOSTs21QuqIOrmOOnOpEedeiCLdh1H4EuIJvPz5
2xb/PoRZumMLoQTxVo6tf1ndxn7Uh75dsDm1YdVYCfDkekIQZDco1KbwJivJ2c0AnDTGQXk8mSgA
400PbpGgp1gy4BH/4pC+zCumsjgMxdKHpYwldPPLIZmh1gvo39SsESmxUZ+u9cA2N1Wa7bLEMXdB
Q/qP3+kHqVyoQk51FdJNW9Sp+NWRzLfhX27T85FYAruayabXtMSX6zVKG1urNG7TJsQxbX7QwAFh
k/jtOoxozUrGoXgM/P2ELtwv9GWeQ59s0mIg2SqZieTOQ+JKbxW0k722pLXKaXn9/GwZX7Ynfxyj
YbvKZuZjNJnP5l/25a2d1JWdDwwltXWFgltRQo6XpsofNenWLwZFCF9PD05YetsieHMIrAQCInVY
UOkVC8qPOMLQ4hYfMb3yu4FcBb2iuRy56Ulq0FK9UCJOIlkSEVTaHSKpPbRtABBrlPVlMrDacyu4
3g7+mZ+/M/FlWpjfmSBxzWRmcCRhbl/uyG6ki1paDdk4JgSqErVSUHYj6ZQutaQaH7HRDNxG0B4a
UbKsSOiTesaY7jEfwFdw4HRlWyeOtF/cM9aX1cZ8YNIxOeGGa7AWd79coJ1vd/nkOYDkIrVxmpGy
FQJI5vrx3tL7CExn3C/CeLp1PUPMJ5CmMY8IONaDbFMWoT4Tm5NZy3rwtDmyfpkXyIBNSY95SmDG
0b2xEQte611arp3OxlcYuuBHNXsbJmF7bwy6INEq0l5zDBCWAcIxGRGNxGaxMicBg8JsCfWgv5pb
6U1b4v8ZcxAjTU6nvZTBuFB5Xx0Dt/nwunQ6xG1LXkgsrrOOz7GJUeQXzas7RZeD3HOqV3kTJFs1
VzIUKmwtxrva5DQgvbkT4nEgNz//8J35sv1y61lczIpwP9L9dPvLh89y1esnR9O2JsuPLWp7Zm8y
WUhxFkhPLftkpN2Np4gQcb0uW5elm6wnAivXtqDghrlvU1cYmlRM6qZjGksrSGFyufpy7PICAHz2
He1GubZN/5uXqHrL/ewufFWB02WZedGrPiTiDW2ZF3sEMOjFddFV5nMBEM1b1uycjrmVoCkg3iHy
A3sZVTBPjMzzdmNn0BNAup8H7M8TapGsnebxYSBnm9yWtv/sayhKVo/QwTcdkM26wr9Qmuyf6uo1
qHHeJv2ItmNOmCA6yq+Vv21iA0e5FmC58qpga9A9QGc30R/XOnzE6sXyNXmT5dQoYwyQJWbcScsj
0qcGIgAs9YtKhPgyX3ITYCd3DZShFmtV++sHpKuM4IWEs6SFME+arMa6l+nbYsCfMAoQzCRc5xht
EURQddKH7N5Gb4EGIb8JLHBOiSORfeAeRZKJSKGum9XPL6Hz6Pz3S4giCben40jCfp2vm4JQk1xE
Wk2Jdl4Ll30HLsj3V7nO3A424aLnNrsIw3Hde/m0TrCiXfhl/jKGLJMd3LYXSOtJakAQjYjT/9X5
M/7tAnd1x3ElWwdLucr9coGPbm3VJr2KnVtJcxOGusJL178kEe1PT8KPKPCZnbOVD1kaGvCltukU
yYs/Jr2g9Jc/P13GHzv6LyfMMLD44l7XDQ7ty6o0qQpNdsg1t4ORyKVl1PFtOrDsEsRJdBlmGumt
myDMjn4YBgR9fFeJLF6N/FlEGHByw6jeWwhhmhak235yybLJv7OcaQ+e02fL0LOxr4TGCTvYsOoD
iCBEEs8cGu6KTqCw7ZJHv6Vv1gUNupnBP1UOPYmUuxpolnFJrvdHTjb6pR3lxbZuppMnsb0QhOvt
Hc7kOiD4mq5NZ2zsKnyroiA4DhYmmxjd7UpFrIIJDYVO75xQ3Xf7gCzLLdFadKbcdyj8Eqy7WRV7
0xjUtsz8Q5vwpyJFGpxlOiUSQP9W2VjZkB/1GPogZUjicElT8NBo53DUgq7+5OOGXRJ1xpq49A+j
Ilk4wRm/76jlNnSsL7Jgol1CCVWmrnXI/ZDmSGBG99J95mQHl0bW33q66a2dnjgMRF/4ddhAM8m5
4mgXDUasxIfc6yTrtq5NAnirJdZ1Xy5dWVQHJtQXzelhQQ10kdBorKyJJkeKkw4gC5ULf4xoveXJ
syOIGwvR8eOdQrHGtinbT535nBKTzFovXMbKWRaxZl9Og0sasEu5vmT23aoWo1PeIrVVgUf6TeXZ
T5PcxKYEs9aNEHzk5zjF8rZNyCGYcAKPzqjRq0YuPdjzHGK7G7vHCPzEIHgFAEVdisja1X3jXSUT
zekmgx0VDT2fpNuhNY0kNibQO1WASqNwFNzGZigXJsmpJzwZ5dIw8YpLU2zY3chNgxuOSbTVdpOJ
B9bQPH2JDebRF/+bq/PajVvpuu0TESimKvJWnZPUypJvCEuymXMq8unPYPsA+8d34YYltVodSNaq
teYckynZVBX37Uj6WSzp+NdCtyvhyk+vQ2+WhEV5nGK/x4HifSPHr7aFGtMzPaCcohevap7o5oVt
c76VPZBA4U44eozSI12IYzkqyu4gm/FnVENPTDyuQ8+tmO9gDAZ0WT3QvLg4LukOsWpPtk4JZZ/G
V4d5JYhbzmmJqAyYAKIetvqbwVp03JU8OT4w0nhsJdJrtbOc5iJIZL6kEommlaTbXoIfNU0w8aEr
2RdXud7L2Hm0bPgmqtDUqb0m6qTs8VloNIdZkIdHndd4LG5ScXVWWSkeRW2eooFtY2dt/hXdTRFs
E78Hv2/mFnmFihCPwtyxxbGAFuOtChpzExoznbfGpUZU6FAaZeudClLmfE72HpiF2rRtAHR88OMr
6jv3bm5ZvmzvrRxq4qTx0eCJxvoQlIIUQXMy3+yAEzKyXi0j1G9WyyDSaXPkJBRMazQUFimWIIlL
2e7SIAzOPQHysvLkNrPxa6T6eSgmeaEGqpI82PuGO++kdh4Y6IYXkX8PYoRuTL78Wqd+eFHLk45b
/8HMlLfCJgWKSiGzwixPr3MBgw5RWOOzcwB/611tR+G9NX3jsltPdW1e0gGikZOUORAbhnRGUrhn
UaAKrHoz3MXz8OLkFqSEJDkPmsmqMFjKfTIHGM/Db5TiPJj6Ekh4a8BpxaOhSXpYXnjZ5CjCB6/Z
AMvRb16FTj9I5tfUtM7Uj8Y+yovmwbN4cmkYB+9RN78Zs/BxCfjmZV6kmZGArWTF7g6ugv1WgcRY
GWU0nAabXS6rYRylsAEi0mJatzjjMQpXKk6d9wKKwBqjLCHuVmivSqMVn0hjCaVI5bX1Z2fH1p33
yaM/AcsC8a3E6WgyPTO1912O9rAuQgwKRrKQmqV6akLTf5bgh1DFJohDXSh8GTQEKrWOUvJ+UkD1
PFrKup4/nIZLT92Dv85MWhPBn3yga8Cu8ccq4arXIBawWKHdiueGtzD3H4eUECxPaTwuncsOpwj3
PWwFjDTIsCNSdRST71E3D6LEEuTEGNbLzq526XhRwQMfJZl4IxEVPsF1pTCrA1QKpjnGYN/TJvkw
KWRytwNzHMXRJS8yQKXWbs7qRzfiHCwb21jbPjbSLGsHZr0tyc+jhtfR7+xm/F2Uzls3iuKSJtUS
56jqbeXUxziF/ENn/P72qLolckbEHlRFPTYb4UFUcMxfjm64Vo1usYqgj1gTpLyhENVlbq2Dbedw
XW3o8ZbMEWYQE+pwQIuBUZqHBHtbRac5SZrHevIIAkC8MZuBuev64bnJJYEoIWi+3G9I5DUTvZ5L
+VRNjfkQ0Q5XvYcQwnKy4zh3811sN+Jg+iWe83CAlyDwt40Z5bf08UfK7DTFFZ5Xmq7gkLCjFfV0
GcvmNWOGF6T28JH1v4HCyBU7Fvuu8VISZHFNJQ0fcJwL0CGuXNGDarZcL8DCZMt8ssCK0bjnQsoE
KzhSgTgeybywCRwo04hVjUUQ/a39HP2ljCQjEWqJL+rmkBgIZgqYDbiqCtNWzMXL4I4j9oBs/mP2
lXmOlChXaYSWqqvx6FICohNk+OmXHdvIvgMHl4LBefEjdg/+1JEbhrnUgQuwFkK6jDs9RsndIkys
BqQtULhOAnS7jKG6A0uBZjlV9t5sSWTAjWwimvNeU+3/qD4qLr4THeecJheQBhIzS6BtaTCd5rFt
0DkkG5A3sCMSF9Y2CRilDPVD5hT+zodvlA9/Me4mV7wUT5lDfk+bM0OZ0qheZ2iTKzWkx6Z1oThr
PMwqmQ9O5pOWxQyHIS4iYS8vYQ0Lwqr9pHnz4vHXaLzrXGqAepIWMVoDL3CR7NLg4DoOitP2IMZQ
GbpN8FqNq8ZcG4VS+xYF68oKHfNs5RvPi5/jnjYjp1zLossweQrzZawz72xm+zLtfqMiP2pWYj3l
Dwb9b2Qr2NbcZlsaGVo/D2ajBu82tfItxKa5qVvMQ+YcPKraP6Y5nEEJWQIf3GJV0OG27yrs6HCa
G2qnbYN9NXHcZ0pq8lbleO4L4y6MEZxMw9zThgEKtwmK/qsKG6jYNGOm1v4MFU5PHaAbcNKXhtbI
nTD6j350fBAApnnAtIfFsqsLSmJkMO0EOcIIKNuwuDaiitf5rHZpjNZDoFDn8gYQUacgj5kKYOe3
RLxSJtw0vM4DYpnqfRwqiKN0N9ZVxtKMgOtlnD+svss3adjHa8cuwT+maHi1yrvNWE8/1Whr2rfy
x3SqN4RGoKp0G2wCctoMj3Ii6LstFp5N5onPOLK3ddqOm6xpd0kM/ZwOK+SUiPgaS5+Fj1NsHo0P
BzpkLKff7O3RvNTeLmrZbmf64BXWABsWi2tfWGQi2O0r0iWKY7Cp3A9OC4ETYVR9mdI+KWyIAExn
aP5UJENByy6ROySsCMbrCFVp4kNFl6cGBXY8L7HK2nhI8XfPlSLgM7xTaskKU5gHRZ+6K50H1xGZ
TDeQVYHTYlynswmzlc4/BJfoAcI7tkL8cEgY2Tj1kTpnSzPIr6zfcV9d6glhSZeW58bIvq0C1UB4
xgQJi3HCb2UK5P5UbvddiDOnccC8RMFX6gFdVflzJZu9HKrXjn4DfHqaHLXPJt0p7psUul6Ri70f
cuFDk0woS8bpMtbJd4rpMx/JfII6EnUEVNBLhGUcYD4PDfJA09Bc/2rLvHjMPX8fcSkgeapc6Jkc
gGKwhl1TRc9VA88JJEFzYQTIKVFrkItz84viiCV7AIwmI/8VlydLp1ns+sVQ0y43wyJg9IpgWsV5
QamyfHn7we0uty//3SyiuljRPMX2sfx3xAHceeBWl0dBMcs6drujf7P73O5z+3qqRbxchU63r/7d
0fSFv/W1OP/78v/8qZuIL/VQl9VREOxNAwhPSfhJVed8FIuR6L9HtrrKwiKxPOP//7BTiw0gg2d3
++Z/9/z3m//u9H8eJfStZyyykNGsxeB0exrCjeFWh0m4+u/X/+f53R78/zzM7evbff7njbt9799f
/e8+t4fFXfLqtzSjpvASumzXobHkB7dthwemwvshQR0wKv3bz3oiuMN+p40QDo0XzUejweiKmZSM
BFHireWKtk1aJGChOYxX26PAT/LxI4/6bZTGv4e0uCy+q0NbuYjnui1YPBuOXPQ2dlpyqPfeRnQp
vGs4M8QcD+8hYZoXleNQF2NwgO5YsLSR1xVj3IPuV7VYsYermFPMYYGRH5ogOmK+Ls4ls3ep0Dh5
eX61/YOWHg57my0YG5BoA/4JSJIl/raRHz4l4qsZ8aNbKd6rogFTHPiO3nqHuaA+N/T8u4kz7MMk
d8CwMgVEPgkWo6bbRxAKV1PYgZfMTcYD3iGiFUZxShr7sZmWOUQA2d7T547ciCrOxL4cZgWnJWMr
5XX9TqpmFznyBVyDfRGTXoE0KtG/DBFwpGtvAezmVa8Le0CgVC2ILHsfuobxFG4admwrrMLBqjaU
YtrFm4aDgulmP1GpZtdMPMe0utfNrL69oScY0vZXoMmQ+Y8HyWEAhuYno2azbN6NLhpB11SkCqss
ZOTWXRBOkNxigdzVRd9caExQ94BpKXMDPGrtPxjAcPLxQl/jtzCHXSn6Ne4mjTWMfVA04hZT3Wti
BwT5+DlSSd49258+K9O/ukyTyNIx6eSiNRxGBGqUis0m6JOYHm36WNkB4Rmhr/Y6mK5OxgXVycJT
RPIktp37sXCzQxGMzLHsd2uA7SMHCpFapSXPlna6nbTnhh31g1eSHbJwNIKYkExIESYnNvZtVMIB
TJpj2KZrPU8Jv+sfLC6gIP3IJrEn8Zpa2FS82Yj3M5Zm7ENMciSGhZRwEpPeQ2CO3q4ADTHLqTnA
x7zYEZPMyS/WCgLZXd6zBk4GYCNPkAh7qxelAWTImExQmlYZrN05jPeVGf+kuii2ubB/gimJUPuO
5t7spHcf2ViqhiVALskQzyMxx9lYXXlp7SVnmlAwV743EtDjsfrTZghcjACUGOwyE+a92+/7iOR6
zEt4eNaB0fPOICk2Y30qfA4skE7Js9I/jmiJlFxyFzoN3DHvieEs5S8IJNAI1FcyP4Pjy/b17NHA
t0l68HByQN6cQ8LJHGv+7TpUkkU8PmRF8JKGhF0KUrbVTLDodEhdA+oeDLUauNl+UB40BwcERxV6
DHQDl8CO2a82LHYfui849O3Yo2aWAV2j+sFOSBmic0QsSJqeA7PcRA0TAeHikIwbyJ9T3ZwspzQ3
yfzlCVpnhbmxYQLeYdwpYDyqd6uFT6ozGkmM6V7aNn1cxgNTjw9cKRlv7bh9Sdvw7LpfwiYfki7P
tZnRtUQ5zjE8CmAipgK6jCBSMA6HhyYDYpBZecFHSy5xXbu/il5x0XBwzpm4Uu5wkZGgPObk0VXd
h5lGOF5Mvevt+UcAWqZkfraqcRf/7YMQ0LKWx6H3SfRS5l8OwHE16owaInHeTMJhA+p8nI0OtE0D
xbNvW9jEZ5i+tsUBiBQlyjIyHGjws00maXCCxVdYxNRlX9QYugvjU5k5x1lmxiru/LVehs+h1Tz5
BehrLhhvmWtDNojffEEIgFVUx1YQiYdl91IqvRtm62g5Pl1UZzi4U/xixAbmX4OeKj5Tg3mOQzLB
jxsTKFMCMEamBGw5scAt57ba9PnwktC2sOvkb254j14H5qULkIbPM1kcT21ek05ft5wjE4i8FE+P
a4kNwwIITT+dbVvYSbtzHtbv/kQWUgJ0YdOP6GVnEeySPEFiO9ID94NObuC0gCw0yEkrZ+oZTMmN
QzPBJAvS5M+kU1teUayFF0PcxyJ5qyrisVG5/w6QTaAUx7Q39ROj6zl8S1Lnj1VPBGsvrad5lsek
YOFvM0s92V20VbjTNP5Ft1b2ueUMiBrjq024Pozqw2gKNiyNVV6GrkPm7L4psz+K+tckABTZFnrL
Lp8OYWtcRR2DVzPFcU4DWnOzwnGtmJ0BBCI8qPDeolDHC0bqU1Lo1Z2wtlavKOED2mWjli8zGQ9m
YC8gQY86s0b1YiSrMi7hGfkj+9mcOWmZ6L1IwEBnXcaGPvgdORjiUhugd5+Vl7h3f/U0cLd+lzL6
UDuaoh/QjTBt+9Yfqblvb8MkK9kkxgEmlSohGmWkL0zyFVRHH+WmZxXAWzHM7sG/yYL9hhdPYjv2
LbgOdeywpa7mIIK+221rr6KdB6v4PAbI5M2xDDdB3T1Zkp5G7WQvLYpgCezR5urJVjUmI2RoDlkC
KriJli1e21rHruwgfrCv9/olfbZagOJyELvYoeJnqTqKFgxoEk/sBxsQ8EmBTFeQiQUc5W+g5gNC
FbWjFOGyPDLZnttmEc6DeBIZlO2lQzVi6d/6JQuniKYTLo19Ccu5QrnvIKLnwinxVqyLFCGem8av
MFFgg1jaW1mxvlrO9FIUA01hO8YHIejmcfke5bAyauKiVWgfjRYbzqDLfSP9Ds8UxhZ8gOthOUmF
H2Qb/uIUJPmOeSvSeUHAqoeZJyEmaeyTYtWbBjXNZMUbDG8uHDs6IDQrGsYwEL378VyHf4qY6Iy5
UXCuQLpt6Ak9JX0BGsnELKn081zaxQ998ayOxAqZRXWcGdC+4xp6751O0iRoKY7M+mRoxuhFdQhm
lxqoyXZu4M8PGXGotTTUiZPoB4yyx1wktY9TISBt2Na9MeYRUJGaS8NgfYRmvPWO4Zw7e3Y7NOra
6lfeaoC5ZXUfw9m8rwnyaRLYM1Tz47ZVAgt7bW+9BLsqoMo1GzeJzUuok28llynK/f0kpicd7FDP
wVZump1MGjjOY8Qi8ctij3CXb+IK+ltuAuArDUZCnT+sG7snKKdy3mp/fJrK9q2G/Um2hnzvK00S
xkwUQUCkldVdRERJAmT2goTvBG/tarQN78CIsaGLHiSnP+EQ8j5xByj1bh2sARhtnLZ9D3oJiHZS
a/h7JtQYlkZQ5HAtLejvHcYxt0W0psxiOJrhudTdC3MCBPMGdk/6/k+zee0aQG+OieKp7vzwzgEU
OiQ8nb5S+9lozugDnc2gB0ounxRrV9b3gaiii5uPT7050Pss6UcyeTfJ/un857yF21AAvl6cVTSl
i5isjqSim/Lvm/3AeL1BHGSpksFSpsc70uYrltjKfg0tZlR9aJCR0yYWE5mRmIS5LNa9U8JR8tnM
7yWRP+XsC0LPuFFw1pDfUTol3fjvRkIlXkeKpBy3x2OolpsWE5qahb1vC2NJzOg/UPqBHy2UdYQ9
RLHYQQPuxjY+jfK1iyPmBEY2f6LO3aR2r/Zm6utjpRsUaHZJaLBojrcbA0vcv/+xXEm2Dg5o1OV7
EPhcXUNVspLm2EWKVubyv6AbGaKaI0z2Et680071MaQtdRxvr/C/r+0+xyUSekxccyDVJ7fHZzRU
HSykxWEHmh5HWsz+gVSCDuoccIJ3K4XwSktoSqrgcPub4CyBKP/352O6b20e+PsklyO28hbgLlh2
XEqz8YzVcDy2nwyaCdZZfn67k9Yo3rRloCywAy7QXWt4K+QbkHoLdyUr9h+hEhVeuYYxegErrHHo
RjTDRBxUhNXehuxY1Hgai5iDsYAnv5oKygqOAGyAYrlJ2zw7zvfezRLogMG+m4nhjqsgPvgBcBLa
Qft/P1z273yQDAr1FyD3ihnYze/X2SD8upxXwrD7US9b7NtNwlKx1rSt7qzFpzfFfQ2kPyFR0L1P
ZI4GtergGbf0LUG1ECew3KRGi2SGcTn2w2Re591kHeMFIzoanvWZunN38MAnoOV2j7h6f9eyNjZ2
wfHbdfm2X8ygtxv62WuzV5TKY02IaxZAvS27///D2/+y5csG4NZKdhBtip6hZ2RMLOJLb00N+g1E
JqMcHOTm0sGxIvJ0oDFLG+zO3H2yxn1yBfwGLIQAChHNkLkUnhZyAYxjxiD+hiXfnofxMfNOaSDe
QPkzzQwGurzibWZfe4dk9Wpp+x03+Js7xO2qCyDk5fIpIKlpmjUABas/UBP/KUPq5l+h25PrwjgU
wyHGiaJ4UMb4iALzrYUyilznVUsqEDX8FgNhG7NZE4hZfynH+Y348lE3ks1mJfQKzdIh94oTiDWu
SSMtc8uyYdV1CNgpzYgJbRn1AXA8clXC16qmcxrNbOqWb/1309KPYujQR4cC+Pzt+5mqyRlN2LMv
P/ufu8bZcvDdHvL2Y9F3agNC8P1/7jf4i1f19s3b/eaWlEZRO5cyzZkKFaTnwijMQOSKv7U7XpwM
tUvtxx8BQ7x1Q7cprybjVVEB3CkAl8ehwUCMXy8JvFPTG8hOM3HRQS5JLSgejdZ7CBocSQ0Q+LYm
jnYM+UByYMzxEDw59jIJcw2wYD57WAKpXXvhNHuMNoa4ZmzcVeqZU84Uf0HAdw9kgMYQ9TZu2VxM
Lh5nqY7OGGdrL43Wkz8kT3ZeJlT0FDdFCf9N6uSk21zfuxGnVbP07sKsWLjP3VeNzBOfpcJXTJp0
Ulp7o6xf2PYrajpYbq7D5a4TWwuN8jqPi3kje/MZLK3eO31I0R2wFnvUGHjVF7rlvd34wBrq9qrn
bFe3ojtGgXVo3IjYGs9vdgmufWjeyKsjFNcRIvMdnUj2+p35VynNOeosFiImSYmdfFS6pEXjYJRm
zZ/Gd2F6wxHv6m/CB4hRlfK7zbyLki2c0uwKYfzHcQtxEpGxDsNzxVL+OqbWTqSte8AWvRoFxe/U
7jrXGwBGRK954xESVDKoM/PpB+LqW23Z4bZeBgFtqe45O15jP0JvYIbdXU4KvNdFX0k7fnC15yWW
B8e22EtE0Yvj66si665n3j9nGotpynnWjdV2KOuRmcvc75B8/TF+2GeN58STL6YM4evEoVrjnXjB
cdIdXQfEjNFlRC2H6m9VjsGunS9BQcw4k7Yjc0xwT+iCwea56fzssFnJXcvEUPxuS+dbFUXIqcvs
g7natFm00B3TWK14PgAoFy1VFa96hkj9EFS7uMmvtHqpctmc29FmJFW3b3uIjXO5dY2FseIQQiHi
qwHfQtnRdQwBjyIGcDM2lKNDrkIQhKQ3+DWtaxIsDLGBjstOc1On8jRV8mG2GV6lKEksl0RZZemX
0GQIXDTRj2HPFt0F41TULcKk/qJz/emklKuRPV7TUj02kl5F5z6JEaplNnwUUXRRrt4n9OzdBL9s
MuW/PIX+bB7IvcdOzRFbnsui+M2nn+IOCR9lFn1TaxGlWkQHa0rPXOgFc6Uf2ZbnXpIobjp/ekby
XKAJeUTQ1rojs5P+SkJMAxykJfVQWmeVT1956/2tEJpXCAn8phGcneYVgCIamK/BlL+sl65vMRQu
F8q5Lr8nAfVGR3/A39I8C9xxFerkPsrtz3ReWgEWM4t2eJt8S7MnShALwCJqiCWdalvdIXD/5LiM
N4kA7UjBfT+F4q3zZLRO0AnTh4dHsjwOepGGoh4W0qTTk+01zyYmXaaqeIk9I1+54O/wM4+LDFBR
64mVD7Oc2S1+gcwiPFjZDOl54mkLF0U440tSd1hS54JRf32K+u6T/IeC0f977KXppmdZzU2svWoI
/FMD8ysls7Uz3IdI2/UORBJt0JoeBRpysxj99Wjqe3uQdMHwvU59uhua+iw1gw021w9RaLGqPwA3
uYuc+rWhyStD99wR9UE4D9csy8UfGUQHQWqiZCZFa835HgUyHCup15NnkgkQ9tS+on/x2uRpbAEa
0XnVZEMmfckExKD1i5OHqxUHYGJSwPLC9kbj7TlLF53wIRnbx94m4dkn7FGiE2W+Seb1dQq59OTk
uWLg7cG9GH330KfBsQzdPeEUbBiA7eTjGw0mW4m/iJ+L3mdCANWoLKfnAbJPNVaUY2Z2JP8GkjED
EEiDu8FF/2jSwDLjb4QhaWY/2ikWFdX5X6YLezQeCKOKRnvbxgJFjQuxrohbUOYlKtcWKcnvEC0d
mJjg1zwCqzJ5HhlnZWRc3aC+S8WMoIZ5ZW9/0Zo4zS4+JSeovrtOvzv0dZKK8INy+lP1yNAaGTC7
Uu7O6FoSnuUrUwuaaD0d5Dgb/3RlzZppeo8iDnd9/RmIQK/YZd2L3Lgk5vztxf6bJokLbhuFuL0J
OnemaCjejIbVtvSr7xB6+kDtx8LT1NvBC8xtS2N/NflsT532g2ESCN7Eq/ZYFbB5DQO6NktQPejp
YFnDT9Cxf0n7+dpIOP1BBMsb2QzN8uKvoC3K4jo8hk3ASYmaYErqLdvkl7n9NmJsR33acLR03ckc
wJwxuad/lD/njYlxrEbUVkYZXnYCEJKcSM5QxZfYb97Dwmxh3Aj/IaSbescs+QvSw7DH/RTDLi/z
Q8S1xDEYRCBMIHsZp9t6Nng/k8CcUYPSAp0t+1zO9FmFwhc/ROLeX2T0olr4XS6oS+k819OzPaQo
9UrkFSZqPDfoEuYUcsOrRPeztJd6Jb8DippTPRMtWY54RXrSseY+rPc2G7GNSuMITE8IVrdCvl5K
9pdCCJPxc/s3XfCyPrKnOAVwGVlWBfyb+88N0irs8eRmdZ4DgrWC0W/6L4BLK7B9KS0Upx12lJsx
7u+eBnSXxqfCnR5r5nln3+nUWcY1MeseVaNZu+UZ6jcRD6Z18a3sKxzUDAG26A6amdgICv3cLzde
GRMMb/Lx4t2DM7H4TiZNyImmRS6quTjFNhvENF06S6glj03W+9vFhjllOTyyWj3IBPXc7cbrZ4rZ
fJ3Xrr9LXTUd49ZGE0RbP5QjUX89i6jpkCkxpmSTGywl97cbc0K5Z/gozZ356jG4h5owLq5ERJ8L
ue4cZKCbM6lxFibQlwdUv1ZdOmfNYriqgr6BmKdJKIRB/EytOjyrQxUJMBEuIMVMuNZJAoS7Czqm
X0M+Ni+dqfMtrgiqxCQhxjbhkAs7FyN7+Rr24FVvX8jQnLbmMsMv4XwMjjs6nAZIChwLRXcKPek+
miPWVUk1Uwns8X7H2wP3xzlHQ/GndaAV2gtcNJtxVplNvJdM6FayhrskIsQ/KrDvfaWRzfWBsZEp
tgiAd8SBq5HUrdEifsliu9clM/SjoQEMAGYSxUnHow0MhueSKf8k6Ll0/r32dqNdTc88ytpKCApl
UX9IE1IjnMEskeGBvJej5DF3AaT5czixxLVWipjRMio+ZG3gzOvZMkRE4Ey9IHvOPhg+FqOIciJL
zOTU64EFS+4Tv37qZoi+KdijaPFZYqJjiDEbF924/dqLqN1lj/IOeQz48IrTXXWY5nUC58irQWKG
m65mZYpbftkW4Vbylu0qSSPeqOgrtm3nrccB9QXiAUyUzjGIEVS2dkutqI5h5lzLITmYNP6ooIwW
99KbR17G3c3Q21dOvBIhiUAzO7/R7vHnsYBuHKJ+TCecDtgPLqGu1SVKdEaUWvNQzYRGt3lBPmLz
mQ7Gj++MDlpSeBjhIm8poRO0xArxOhZyTpCesgLzMUUg7AvNFWbuv5xpup+H4rkshpSZpw4Av5L9
FFHD2SXLZoGpJVbGxm0Ig/Jy0lqywfmbBmOz7+jmIXHS9yoJTsu/2WX1TdS4Cmq/fo8QiTHWjJox
O3mB9VJN8fTgjfDQBq7/NqRDPUWfRlY+la0BAjcMELKkKLwmaFwxZYrD7Az4P5dqp3QgVXj0YCYy
3Zyud9aDF35lCbk8vj3RGgCIdUnib1h+/oHNPg1U2RLV3kwV6V/IMOMAS7Eh4SYWpD2oBks2hEUz
bFJCu9kex3YClCFY0t0CwYxMvuOSSa5grT9qkGpm1Pew/diwzWNy9uEbbAhUgcvTL5ZpX2M4Hu+k
2ZX7MLVDqpku2tuanXWSC+yQt2SvMTjaEtDLILLuyTatfeL8BKkfUYOjuNaMVk9BEl17dzAOATPp
LjThVsYFPqXIPLWJ9talFyLAygaCK+kRLse42PQ2reHZT+vT1MHzKlgwwAUdor5qIIgZB/DiDHuG
+RHW+jWqAZ4UPigN5h3xuXBBUKVaPbAevgpdfXIKQUcw0Hp6c+MflEl+bkknz7LKN4sp1E723VeR
JCCY3PgJVfHiNtHnKSHdpIfIF2OpumuL8a1ZEmLliOqEmYeWNGdlCGSp7MhmSpiQzPOvemh62oru
uRXYB5yKHZXVc34zRQ6wUiZHjq+YXl51daFM6brH/KMq3OdE+/UzUprwsagGB/+4ewKDuXIRLTOV
IHwIRQQ4ew+HCag17v5lziZwm9Sjh85EYhMTQhP43dfNGn97x/KiGzZp/ECeWBu02ELn18rdC0HX
rvLUiXwYdJEN0LSSZJi7zAQFmFJZoTDH/YlChD4wTQrPSc6t7z4O/UTFtFgobmY/MZJxJTnAyfkC
e69cd967KPrvK4fYYO7VdA0KTR9PK5gCxN4FNcgQEekBFcDnQydZxe0QIljeTo1EXGHDoCpIvHvT
JnLar5272imSixLMTWqJcCT1yG5BHHcp/dbmd8ELdPX2Zs0UofEVTvkLe31mZnO0Z/ZySs2UYhM3
TZl+RWMo9qakGdzOJrDK+KtwELEiaYn+ee3NwdmOIwNcAv+ginAGVDHqKkkG3y7acHWIYNqDEsAA
jkkTmZ7huHgWftnViM0b2eimnAgKDBhwegXmuVB9ZjTjVuwwXxKHh8zsaliFdXDIbN5xdFHHHKPV
XYsDtpdoZuPsxak1fzrFakzPZO9Uw7W3qbiyll+PAtSSQQP0xA9Iq13uqRZs6u2Smro16Csn+EyG
4CXsJq50zJCQr7HbhUu/Hn3jrz0M/iqvoakPMxOaFAN1gzUEndVqRmJk1NYP19PFwpZezYpenDUS
uQa5E1FWDTw3QgoxklUbJ8M5hoiqTK5HqSCWKKKiFhU2XYvrfMT8GDkj54L7YIwOH5LlPpGqEUw8
K6814APhKa+S6bPr2YvJiqmPEfNhOyQqRVNCYWSgMmvb9fLOMIyEAedR3LXaiFcahQcNzp1CXGjn
mbfuYfjf1pOZsAYw34cpuQ6W+x1VbB0qn1+5te/IhmFDGH1pakldDB/RzGdnlgaJ7EsaSIEIJebj
u7eSB8e0wQVXOj8lfmLuGwwEbd/pbR6xyfUsynkvG41XGXVE65CaWAtxP7dyiSbpu0vJzD1nZnpQ
gJoPSw0ss7G+ZjYXzXhyPvtwdK4DZaTQRBi5Psh32xquabdMeMgya9E+jKMmq7iXn23YZKfbjTH0
v6LICI+TUbkbEpzOZHeKYEkPGdYmm5BTMav3aDSQz7qTdZk0RMRgxgnOdfSJYfuwmy3xVLmd3HIt
cU92H5wQo1APaQI52OLva6/+5WcmlNDWfIx6DtFuMjajZJFcDiqxYB2i3vkwFMPEpFveP9prR3fC
meYEx9mhCcqrPGsIj1bn75Y9/6ShViFwEofOA6ic+Tua/PIOLQKDO2jG2Siaw5TieLrJbs1+sFem
BR2h59OjMBjufMqEcdmpWY0VboDY4Vxk9MeJGB5KEX8kA0rQlHCqNfXjo5tW90qHWMqgTuLuacF+
LhYgjiUouyWVDBIHiqZMps9O5xLpo//gsPPW0kaAbbJbv1Noh3hu1URqQg0EUb51lUcQfE659P/Y
O4/dyLlsS79K4855QW8GPaENozBSSApJE0KhjKT3Qfv0/VHVhbq3gEaj5w1U6c+UlIoQyXPO3msv
E8HuKbvmvaUydpqJPeh3IwJeqTBXwHKz7jiOw1zAWFO5LeXajfYGvX+SnB4Nq99gLsHsnuK2sZuJ
tFeYEdvCYOoPsjZ4RnEqRCxLsPxvNiIuEVSK8EVkFUYHoQO8Grtx3w1XSUBwjVEz9a8F/k17iGer
88jbHaoX2LYDh+rvddL1D2GEm6Zi5EmWGrrjdeeslwlrOaotcYzeFgpBl9KVsx4PFAmLuoQhuh/z
CEBMke7zHE8ua9IVKhU1Vg9ZgsANitYJIBNVHYgCazURNeSJZQpmwIYlS2w1GXSfx2PoqXoYOhDf
15vGFstkw03qeNca8W0V/z+6/FaUPE0QaSF7E4FMSgGyc3O4RNLjfeaxQqOEk8r/fgTFlqF3iuYb
y8hXyR0ydqxsZn8kOb5sjpk1cz6a20SKP1DRYwc6IkTDFYKyhG+qHkYwF8SsyVi6OmBrdxEBO2iZ
6YotW354LJaZPVkfD0DXM85XleUkMD+1CJIJ/AAiF4C9HROpi1S80McfhQiBoCFBmFv3K/y5BkgR
cPbZn7uZhi/j29WWkg+BCFCljONbNx9+IXVkJIpd0MVDkyDHT09nV1D1J2PFKdnaFz+sV5eLjIAy
oz8kbDJY7t8eUo/7fchvUxOLRSIws/5lU4QdQevA5wQAcx//sSf2406QstG3xvSGd2LsNApimVwi
omVQ9jn5ag9ttHBrZbUT80pPEh8bplB2AW57HYa4QS1SRX5uRDMWZHCGRjymK6W/JwA6m2bSxDOW
kPdpukRWJX8BVMB4LpflKVH1dKMpS+tEiNVdAYCqEsV8VzUVwW1yf1CmYVsMNH+WpMqHgRqnyMlb
Hao5DCzdYp2EOKSU0Dfh9vM411geYCOY8wPxNUzarmG+W960UsLAI2c9rk9IK/U/D2t+k+XygKfA
caywAwlbDJYRvW/FVt2CfdPk9BJjPXDmcX16NBF3wpkqUVx3gsnCby1kU1GIyWRJseLIlf1aesJr
c3TOuppd1/2QdQLrwPDqOLnFRvhaZc1zuagfjznG503fxCNpKmjZehzvNAfSzMAtNS4N5bUyghAq
yYrs55S76rqImokX6iqAvUVbpZBFTSgb2Q8wfuwMW1BMWAB5lhnwTWRHtvKWhDFj83tgY6CpiPIe
0VxqR5GWu2jQybvcD3u5NW+1aG4z1UIdKG9jiVS1+lH/hJ3JM8vDJfba62QyJ1cLBz1zaRWEDeDw
qxNjh9f06go58GirDFI4/NKbjpjajhZrs65dOe0Wv+DtTIL5Oj3Y7loRvzGC3I+9SK3Yr+XEpIS+
2qBWNqtTWLMYxBK1dAfUrUXqsYKHZ/++83ZApZ3q86kxhUs/ELAzTMjfqCLqxTriVroaYnIQKAby
zYfFJocHpjoZxybj8f81ovpdLlGKn7taHgS402CL3N8IEULfky2m1WxLIeR4BBvv+vpp1sNkD63i
Iixhd0Bf6xYYf5CPRQCaehSafA2wNlo2MDH8m5CMFayfF2eoVpSuppsPUIWgDLVhw51UmZjOB3UM
e/f3tdbv7djgsEeyq6jGM2dtd2pDlB1ZYSX1yQFF1IrSc+iQcpKRJ0gIpQwcUgpMS3Q227rnoTDR
NOV6y80rOMP6Ir/JhbJrMxP52OqTRQbyJjdAFMNoJdjp/NqLlc7eXOw1E3+qeO3tC2E5ZJX2o9V0
KhieQ+0Hgjbi2gpyQdQ9Kp/3wSIyuaW5W0Ni8xzJwK801yTElAdoRQqn0iMJkJATWvEip0QwTMsl
tkdnuIMgQxiVSyOT9wu9TecUJ4guBTgx8Zpv1mOTh4NEs3YJkGhgdNqgPstQbZTNV8Wd89LMeusQ
1kiJ8Jx0GCglhcXUVO1pGXHeCluVtNIm4Rftuos69u8kT/FGW2P/GJQZBQXHtEmAWhqP5xRtt5sv
yW2UWfTESwe9tdCxZZS1DSoOBEjtJoLiD8dygVKyWEDG6/M4/vojVYPKu/37u3ejpQNokGCwT9Vm
IPiAupFbNinKxWzq9GjM6j0vbtiYTR+MQcXZeEJFBxE/h9OLknmrZMm8a6SW2L9QtVzNSDEEbZPs
lII9OHlaA8LoBtZFBcbdUkWMFd9QjjEpUkw1EApDD0J9J7GCtmqae6M1rdH2sWu1GSScuWPELz4S
B/BwdKH0eJi+hwdhtYaXjfnVVOBEsfhRawyMVvCR3gxdd5Z4j/vUgMg2a+1WTcbGb+dTB+K1wFsy
0/DdKqV2WyPLgYejB0OEanCp8dPAM0JKCGvHT6b1H0rPGRtRACFuqBwzLhd/ah5nbI8QtcxZ/iIp
MG8qtm+ENISiqXKfHjo6eId8IbcUxPI80S2+LBA4e/gk/7D0+f/uhP83d0KMv5Du/5/dCQk3Tcoq
6f6bOeE//tE/zQmN/8TfRMEEAOsNGWOWfzoTSv+poW3DbUZE1yfhtvYf/6Os0Br8z/9Q5fVLfH61
a+GHqf9yJlT0/7QQBpv8E13+/Yn/L86Emin9u3eCKckGakoMgjAmVPCS+u+eN4mesBikLt6p/VtX
WYBkeIAwRGPi+zGrLcG+BRCbnmBxj3m96rXgZzz+oumrWfJHn+q/S/MQNlrcNoBw8LGjkA4qsc6c
18WO+DEr6B+wLQR82msVl1dc1XDc6wUHLn3N8f6OU58p/UTKaFymRntaBGiLk2YsDN0WE/4k9rOy
hBmuxgjdmmTcEhpm9XqTsjW2M0OI5TH4Ske0e/4xVnWDHTTuy4P8NOWZ6JXwA6UxhbUL+xwtzYwO
FskYsdiNF4kkxbSM7iTsBgP6QiCnNH8352jZi8qW2bfsTwSVPdgNSgJKP0adaR2y5Lks2zPUa2dG
RfBkQOEs4GuRZs6YPVUAzyMIUmPey08PsVPOj9IMj3WM61VI2rQ2Aw5HlOoZisGrOLXYm0yIP6Bg
iYFSI+zvNQWefwIT1Eg9k9j44++Hhy5vzaaZPSAD3gNXI5fxA+gxr81I1nAGIVU8EBbsAdY8G8yf
XrAeSY8ar9e19RJo0riv27ZkRxm9BimgZ+la5Rl11FGfwDCf+p4kQ5Gpb7lIG5gT93act6KlIIDr
BN8w8yrAIOmkTo8Z7jmIq5FN5zYfDDvFNmqCToJnJVVfl6rBknEAkllg7eiOoAp4mHNQ7dUd4mFY
rcJU7tUS+ntCOIEf6yj9lLGiDbZOGK3LLSypRSR4rgCs9lQNnL4qiOh+UCrkOd7dWlpckzg6mXk8
uJQGe4DSDzGU9tnYqc8CIl9mv481TiRUzvpKdS4N84u6dPRLRXBAFOs9NXjiNRXG2HhA9jvFGhkr
6HVOByV0nPSUKAzqmWYp7mNKZNtAVwiXQc//8YFfTZvj/DIkObEPK8rUVqQKUXjK5ScJcW4FacfR
5IZhkknq3BhCSm7MZGMmxLYpMWZGpdxXgP+Ma42OwHJNxi+brnbKsuYQidKLobeOHC+PE1NyW1Lk
5JARE9xFiuTJABOMyMfXxpijI3qkrZBl2BEolXnLMH8ma+upqPXuZe4g2KJ/gYtkuEojb4dGSu+w
wA5lKN3UuMIGI8QwXCiH4cR89yw0EtVhScgQ829GNqSvOPhUhC6QfgTOuKPKeybjLkXoQ6rF8JB+
zIJjCGG7I2YagSrMEATLIg6YQSNi7gSAjIlEBG3IqZBJOGOYQ18uQBqTYcm85dGvaZ0t1Hhdw+AU
BVaRx6bD8M+fI1T1MemuQCVoCTlY5R+tzV6rHq0XrAP+dSsSrVGbdBV4SCNOzuABmVszjWGGNQuG
zBIKEUB6/CqqM65SPoFRDWmLiYX0mbFcxdEezYYREIFNopnXEBcuJYUfTomj4zdgG5lwinWS+Woc
JoaKKdrS1rkjdPyKaJSRdo+uLitMQKXxJisrJI64o2C2ohGGbZNX2du6MOlEmTTdEff/o1I8T02+
i0HsVE0tnTEDEycDq3Bi89bGn4aqT/5dL3CJHOU/JTml0Bxs9fx4lCeEriPEiuZjxlUKmepAt7Nk
lZ+oUm2HVUw93pWYu+PhBUNlOdMu/G2i8UJTQqWPtXpTUUBirm+G0y5R+olojDbdwqy/5RNa01jN
bm3ebLFZGphwj3/JRkpcMat+Hnn9cAifJZwXDieZthG+Bhpe8Q05z0uClJKm1sF/8hxV+OinsUQo
ZngpovzvMCj8K3UmaUGC17dU7ZkuNxBWaM96xT2LgYK2XC1VINA8D925lQEGp+Pc9Ue97t6SvPkq
p+Tc5SG2TboQERFBg1UvHcbyZv9VkL2MfQwAoybPhCMQMjzoBkeVHBIXThU8lQbQO1UqHGfoRJjO
4BPS1n/KO8D2GarftJNn8ag/aBbySdmnhXmQjWkbFzjSIdsK0ljDF4YZiyPXYhQYImoE3VSucph/
5TktJy3+nzoRt/U4fyJXr/1mUD6iDFrmo0mu2IwdgYS0QPqoxTHzmhabGWxcAMUTGlOGBaKt6d01
qdJ9yBweH/wF1h2iaFvplstSDn/JA29CSDVKGD5ryIjArZAxyX+rBT0ygTzmBo5qdWKKYwB/L8Q+
xIZdmR9yjua/MhhHstYtf4op+Em6PonW0URS7ugyCeZM0FDft38IWIbnh9GB9+C17EfvYYM7OJim
fSdJchgkonukcGpd9pY3oe0u8rjqutLHXdWwzGlTwrgMwZ+s6BRpu7CBXF6X7Nyop8N9LCybsUSz
I8tm6OeAUKTo8jXWR50VwzaDHGMnf5NO+1Z7dHxxor418gM6UNV5hTXI264gZgujMFF9mSM4loiW
qS5mrGaE5MLWY67mlp3eZBh5Jd4jX1Vmy9tsVDLFA77es35iIP+tCcM7cnncCdS7yQmEX1gGTIr2
tMBvTp4/mxEbijqbW1eQpS24BWgFlDXKiGrbp1cjSVdjME61EsWfOxvyJ+1gfeTtMTRQZrBADg4i
DJ8wGpwA06jjkQuTSNrPbyoLwx0b5xEVf1iqy1aIR85itccIh9qrwO8gbxC/tJjuTQxyqJb2OAoy
m2USPwKNWw3W+32CA1Goix/o+l9I3kJtUas/zfSMtaTuLjo04L7QVMBIE9szLd73BlEki2481T3k
Fg0mWnyaFxXjc1pzzg22rlS69wVHaa3jiQfMI8VencRsPL3hMCK8yVZ+euAfRVTzDTD0K+rep4Gs
70QKYMjThfPI9uZrmG2I6nsb8ln3errPksashCnPg+5n1B8L+iqjJW5xbL+XeWWxTmemXC9SEx1I
SPkjN/q2a+ad/JB25pzihVFfpRn7fZ1HTGyE2W6EDU+jX4tLHAyiAjhPnb5PSvNW9n8fNOtB1eHa
DkGigJxa/Uzhbs5+yGoN4sysXCkyPrqS1LFI+4Njogw8a9yT/FiPg3B4LENko1QiRFOzPqF5hi40
WhZPxt7H9G/UsDDDX+EM6QDdfWh8JWW9LxWS0CgQDlGtkR+VWSbuj8DaOI+fYoYnHaUfD6wjD7fF
wmBPX56NNoLO8niDcrIz17pSbJRd+UdVorMm8VgnjEibGN9/M4Ga35H0a3CQpkyccMLY4pvoVowa
8Qjzk+JDqLMzc3vyk8EfTFS+sysBtoeIbKdx2RO8dzFSIGYpEt8e0pq8VLC1TIX42iMdbfBQzsZ0
FYNcl4L5K8VpuDEnrE5gicPAJS1k0TVp1e4FZBMtvmyNaKQyi7tKJ4BZuE59C1IslSVz/li65q1A
yPwgeY2l/kzZEDxU+cvKHoeUSaMRmy+atEDbZNBHzjje4Av+TIq6HWrYoF1lbpbsImcoLhRde5Xa
sobK9SAhoDvIXYrvSs7tR4e7KdVy22ZsdNiJzH5C3rGucA4WdTp6nQjRIe2igEcmscNyPWRExBW9
oDe7uFkVFr9/1MzeQhoDIpmuXzYjYKt/fOX370nTxHibg679fvfvh98vyFx7Eak8P+1fH36/8q+/
GnLsh9KcbP7t8//l5X+/+feN/dv3ZFm6R2hZBllfPiSUl7wQJywD4N8/su8j2vjXSzWatDGVkVkr
UY5a1V8qI6vRY/Ir/X6QLNQo//rr758I/Pqvn+tbBQ2zCMEzxP6lN7+L39f4/S71v3/rPz6n7kTq
VNpkgoU6lQylfv2wFD2C7iQEUA9F/H5+P/n7Pb8ftBZlCukLhYMfcBUDUv3bv//XX4eMuBaI9yDv
OXUEiNo/X0iq9CxouEK/EcGTRshu3MCrktZko9/PIYvInDFHCpNNCQpKErEgkpCmG68xTXExIXr7
/WMvROfyAd0L4+QxfhIOnXrktFq0A/1Emr4hWdMditLQ46TererSz/FZuUDZOKFAG51hT+UCX/Ct
CMrQqa/LlYqUKVz1A5XWIzmZSnqXvEpA0WpxMZ90gTidnUEX5EDav6cn6xiCN14hLNfGc/5qnhXm
Sz94qiE2b+cnUNzCIfdPRNjj1qPf31m/9Co9apXKKb7w30Bei7zQ2CTfIxtP4YlQMoKC2CryPIvg
8YMEZ/VUnzF1cavhC305MS0xR4ur3LpDyPjN6QIobj6y3dGH9UlgqR2+16/ZfsBBJXZH7GdWcaor
XPDv6znSDnlgPnzpVVV3MfFQ0uSqHh5zxyJyzvnJPC/sFrBGg0fvixLCFJrZ+FTsqpfo4Vcv0NDa
/ImPeBLFFcpWuNTYCTFdxtjPnOG9HPgoGQCfdncfTE4uEpP4McO0pe/Rd0lQBPjgY7SC1JSWdXQ4
kkt4O+yjD5MGc6PIzBcp63okppzqjvqKYEV9nfBbeBO+z8THPkIXygUg2j6/FF9s0Pk5saVN5eSX
8tI84xZik2+e27Rm0YYEdopcm5ylb8v/MKwTND3cKkI08EK4y/2id/FEhPqfkBNCYgMKJwBQWkyX
IXb6DWVq03rzh3qqvR8a0+jJOjxGd/4oUYJ9QW16ikD0n6+TI58YIT4R7YKSDCqEDUOP9hCjOefc
MOHbmO45c5B+ruSY9WOFabCjnsM/5hahv0so+Wf4am61yA70c3LQt/qf8sZ/R5619qpv81vyJmE+
8Efo/cdVRdaU2uE58oijsim/uADKxsIb6St25HC3Tnrcu3gur3ANzpyKGLrrW0YWdkUz6iZf4eeP
9WaezTOU4TUC2pvUbRjtrMolzUfWzoBIBrxrP67d3A5UiC4IRrzqrblnXw/B8cXMVdyv6niKXj40
+F5umzt7A6HgCcPWvGpcbaNPKIltbKcgRZuyi1rdQfoVSC8YBiN3fdKOd+XlJRm2gnN/1F57qx+k
MbrpKfFI3jUkp397TV2IQtIem1daWhbe8xQH+SeTi4K1VDqgOd3oEE3EpKER7nCITvjmP9UnJs1M
R95GnJz3CTtOsOyTiStVHXJ3QpPkb6s3bK+iL7JT//lZAA0/2hWmB7NxLl/6ihUAep+6EMpsTK7x
AHzj56anJmjuGODwLDuPTYIgc3Qnp37vnuhQZOtdDcBZwHqc5YeH7eeQPk1+62LjqNnJsT+0p8fl
obCFzCfzMKk84+/JhnhcJ/bv6rbdMNfILTd5uIb3jyflnjmB5TD7YEw/u+31JwvaDVkYr2A+nN/Q
UbqUt1IwY8d6ys0OwjF0sZ4D8we1W5czN5OnbI+0O9qtF7O7byW+PL6RrYbVUHmqy0MYbQ0wjl1U
7MWd9iOgWHCy7fIMaT3c9NgF6pup2SbH+IxlkWU41QFa7RcgCUKHK7FGNvldX4mX7Ug4Tnb0OdUz
BRNXrgogBw7Fsz82NpYQVCmeeEA/He/xL/RxqiqOX1V9lp/7vyWGcfMJu7feWRq0oI6Of5LFVWMc
3Xx3x+SFcLie1euO7Zf8Bz6XKL1T6QJlNYOXBOCTiyuht2Mh13owLU8C1Cn1e/ijMRJ/HJqHr8Lu
s7+gnCyO+TcRT6li36AF6SSrucJRQ+j/FrrTtYFCmvAZBhBauV0MGyQKXcIpBtx0WBPFvQpgOVFb
KbfxXmrbRcZZwGMLgxFuNwcelirgqnjRjjH6/BZ/9M9jMBgnrs6yxz3cyTACvJmusTCIc+TSQVVE
LjM/nyc9np/U4bM6SNyizkk/mHWUWkBCF5jXjlWIIflEGMITawTxdvmC8jXo35hvlzvVfMK7kuh2
8BqYsTHaFGZwDiJwlLzc+vGeupRX64lxgayhHTgC0Wjsczdicxihl3y17MMaf+UaNEH0nHDQ+9Nt
plIlVbh2gX/YoJ313gPVVN/FDor/Bqql+AdSMoND/RD7wwbNWOHUOIX170UwwN3KvIQSL5VfAC7z
1y/oEtV39JxfcMQ6vfAWxTuCFXtcf2ksCVENbJN4w3pDs2Xj4uOPkbscHxuG97//j8btcsM0Yx95
fvc2iTiK2osLznokldoJn8tz9QaZGpKauglHmytRkg2ItRpON3qQ/4h9b5v3RT1pFLtB6vMOSAYn
TpgCvKscEfa4jdA+FYJ1NPZW3DkZ2EausBAkweE8h/9Wn3jOOd7CXWOLHgnlm3UG98f8q2OZSzx6
yxkF98/uWCtNwAHlc5LyC+J18yzdSh+T7MyTbvK92MGQYNn/GPiNyDBu7YHQtvTysHwmwclui21k
6ftoKLQOHxl7pzcBylU7dUJm88YxZY4mRnb4vGyTu9brTtrVHsq1eh09ie/xq0W+Ic/AMXul8b49
rrjU7Jp7TL4CO5uyb76w+nLYPNkzYFnIjnYz9uMCLdL28QH+1nf1lmXwEX2HX8Je2Tb7yIdExhV0
Bp8jdld1Z3wpQeXzs/wd7Yl7m0BAcKPwfjcml83JnQwfZmH+fn7Ypg1AB0+WKK8jN6d7M6WAS+jM
3noT0W7z+6bu6/qYNgFCC8GuMfa10UaxO5IFB1eTmMVvBpILe13Etekg0busfPNc78lRdmgaBAmw
gnJoqb7Ig6TgWVMhsUQozuqQ71XOLwFP1tzVwydUywQLScXG6C+GGdTjJQb6TeDWw6CNuLXkYmjq
Hv269AKHy7kHJmaNm70rBph3PAkXy7JnTPwKjxG95ON01ynkGtr9V3uK/dQ61xvDC7A0JlsPD2lb
d3jKX2Cm4jXhoZo9heMpam654RQ/jfDaYqU0/VHoJmXFOgiE0Yo7QpAFGF1GdJZ6XBaawhPe06U6
6g7PcrExv6O0I6pyCoTNw/jOTR6Oflu7D3hJ4fKq1rknMuG3Oa6AqSbjAsSphXCGbdXLSBwsf+TX
FrkT9kO0iQ2ET8zZxvCAe+zwpRLnxwKKdmw70ib3y1OKw8BGubG3cZ5QSEtGAZnDZvn33LniuTS5
tz7lSvOWcfxOAGNbClUW3omdJ0aetOvvjdO8oXSVnHpl/7uUoBTU9cDm8dKprvbS6E/g8aW2mxUq
SO9n2Q8h4xjbVG3clyQtGDoHHdoiv0FPpLLOcJGh4n6UzwhFO6e9LPWm9tW7ehfwy3b0+xgoJmXE
Z31inRtXAkq2Im6iWxAT2XQQZgP6g67YxYvEKH90YgxpR6zGdkAlWQsCjVbbnXApntkrHNSMCbsY
K360BUe/kJtKvSOPe7goMkgQhIsSayik8NMOFxsglSUn6dwXXsL0GCGcOmRfxkeouqZ6nAafyzf8
EST3H9eDvY+I2j7zVN5zwJlQV1uudn4SaDzgj2/rC6UL8KM4bmGRMv6DaKes99Jj+ffZe7ZLU5/1
DP+ewRNn76s6bjS8ishadPTDvBNhtXn18lRl52lfQR1Y79gDAX2+j8W7oD5hqVWU7hducgLkZcoi
2QsDMlYxe+B8/iB1tj+25/mtGj1MScXqZYA5mAU9Tn29K751yUZ4wBwg85IibavoB6W7zMJ7OH1C
F4RJzOaSp3bx9RBtKsLrA4SZEjy2sT6TSVOd8CzxDQuDH48CYw6i/kSBuuzJ1uSZ104Ajcau5xTA
ej1IXSbwzQFhEod/5lZv+UXIXhnq7ObGNsetdus4CcZzTg4E8wOeH+jpLo2ZtMF9oC2e9Xg31Zhs
v+apX7IbVE7pTgzdoH2xm0E1xLCqq24tMb9ivsdbKVfOvXSinOF8fNQ7Nrvxbt7Hye2AZFs3xW7J
CMg0yNAb5dVrHDHaEnyUbk3oYKgACbs/MaSNBvR27G3OWNlKC619hyudUezxwi5Sd+r/0ieM7LMX
sBAVm+jSxp9zNbfRoLwCfrslHjd1kGOab3mz8FR2VPJeZ+A+HJzWx29jnUqmYVbAOCYrXO2njl/S
bYnpha9Luzp9wslhLcI4R6DkO9X8HCGKi5+Ao0uLvvUpw4ViVY7m80uRRW5PQ4KqU4dFRY3I/9L8
GaVE9sYNWG5UgxhA67ss41xusnORBXPv5jGzZMYl+5h9UP02jXMrkimBG6MN87ZWbyMuv7Z1qwWH
ciS5cyrJmnPHb1XB76LfiGfN0xl+PakRZzlF7FTjEePNdzYbmCYgwegjOaYZHYvkdSWbmXpZeNN8
DBtia6PXdnnFpruI/4QEqdw5kkgXhpE3QZxf9xwS6JV6F4GFcBRRMLHXLfkz7PDhleOB88l+nFg3
5k5hhO2fIPZQvzbg4T51x+NSbMCvHLitx+g7+348fdXbyv6q/yib6fqz0Il9WoLz+FNDrKFPoylN
vhM2pvnATbga1DQ8ou/AAhDJzvSym+RQPKc1Bg/Y55ByYkffwiWFyXrBD8b6VtzhNOle+kPZZTgK
x5jx9Fr7tYD5LRuquW1vw5W9tHSb54Rnj4wHe2oDjBlXKTgt91ql8rE8FYdsxy9kPy7aZgUPgnb0
14MX1P2WCj7bDZ1etitPZb0ZX6Y//epbA9A+2IgKEMlpgBE81Y1XdF8TT2XthZVvyeAeJnZajBdc
dlcuKKgEf8OGRd0m5lPGPPccu814WA+S6cLa4pXo3IPmjW2seu4DFhy+iyfo8yZ71lN5YfGyInOf
WTl4AXv6xB5ky5RP4yZ2UB1PWwyN0/Upm++JV/8pOP9dqg/IfcWugZvkg0X9Fd+kZ5Y7rwLfbzg/
3D77Q25qcU+ei2djj0WwR3mnH37fD3Zt6Y/oLU+Wz7FXHSjya0IOT2F/KtNPJGAdTsxIxLGGIqPB
NdNjBYRAWbwOTPs3hYLKuqYf9OSGD4VK28h3ACbhhoV58WPUbv8se1Q6bJClb7JnAqtO51Vsd6JT
la6Ul5hbfir44QEX+Ce0yT+r49RpFVXZJshT4peNh4czTCo5YSDlSD8AR7hbUYsCVjPRz0MaFzid
pl8hxycw9Qt2fe2zaiL2P8RCB4omzXq9G4MfefLbNPo07YPiobk0P6tActGoVAiHmBB7SnZq9VNS
/MUw7cqLPyDY8kRzHDcrLSR9eGsSduSJrwJ+VSt6sKDePkeG3b+Mxzz25S3BLTbVrKqcq3Ajfupg
H/rZZH3deYC2YcDvAFkwcdiyekdetoObfbdPrWzXr1ocCD9hDVMDYixMaC/yLRQFNLxOCPLSuNGT
XvrX5kcLxqfxNd6H1/Zt5MCk6RztsYOQa8fPiCydS2tcyXOXKud72qUQ9Th1Ct+tZhd9YuaWTp65
HPYNusrv8O9wqSy8lbZSvQHmypLLSKKL7rISK/01gQL4ALV/qoeP8ZvzjJf5KgKNWujxea3/Yl6M
+pbNKvJU4W/dMVR1sq/88lrBAHvqnqlG+i+d47pyZHlPpjn/sqw2MC6AGR/UsaAD3X1G/0h0hj1q
7jLY4l3ZB9YLtfkeZyr6y8fi9mCY8ieByz43UsyO0XEecb33Z3lPaHO6PEEVkX2aCY7n8kItUHzJ
c/BqMA3jScWNbW3oKMLWfRpjHnCQFey4p22Q+7nbHeYs4LOQbQWeoWmLfmXpDuIC1uyhkcrIFdkU
xlsdeqg81kieK5hvbcCGsSfqULPbF+/m4zS1L9z1g8gAuN9nuF2VJ6ulEshvFQdBAwaXoiqr+W7j
SZw/VpdKHQehp7D0teXG/0BkLCg463+OSrgvFA1z0zfLeJ66vb7WoXpyHmxlU1eb1wyiNJTkwh2E
Pa8BU68Pwr/liaf+B2zEUoNp0w1bE3MYPLHA9ejxV3wEQ9BNSDQGG2vo8oO6FyPcQ2VW6K5gSH+C
01HC40Z3peKlWwKwrHdC6Gy50KuZ2VtIslHoPK6PK/9ZEbeNdrVemvKlAnHGzFv/7MktAGvguX9Q
rASD5NC9XQe2n6X2KMPYNU50Gmb5jeGFzVFlwtnE6DQ/sKPyMsDXdG0s5phdnfI38dtN6pPzkWiu
Nb7zw240lwQwQ+HpT2gMV0BX3hO+V9Bt2tNVOHIMVS6bqg7jhMEPRVTtydGmALUJ5OwIw7Ed/Gmz
XpAv3hFe2gaqGxrddO2iORFhh+Flm5ne7w5YHNhuL/Tq9aWgq9HT43Tjag1Xai22NXiwqR2vTx+b
HnVp+IlR9A+tC3UxWC4bZOKzLRkbOd3TWOzvOYq+z0S9UGLiiYdOpOuYP97Y3aaPQgqwakBQDY4y
MnQ61DONMqAGS4tMN5swUixpZtCYjcQpfUX0ON1I9RAcpQaawW8gC7a09vaUwBUJRMSnV3FkpT1D
qTDwEnkVGVNmnpCcOtMTjlzkpHFSsEIV9wavP4xvqgeptbGpq30WmXJ7XOCSPQF4NKA1FKDmJ9U9
Pj/8EfSfVoiSQgKzokYguzF7j+gVYXXgXg47aCOlpx7WlI2c8W9u+VRUme4AuavQTT0tBIOhLIEZ
gWxhAFW6j9oVD+/Vj2qXbj+EC5goW0aAkz+QEm+LG6QGw3iPgHP+qhyKiJ2ZSFQ4yuDXnQZcUYgp
GS1StqNJCj/n8aBcy1PmcbZ9ctnE9BpSZ9F/myA0mQvcJYi3yTY/k68s2rI18G6Kt+nGT2Jb0WjY
cVtYKFNPOeypV52mFtq7b1ZPyk2V9zIb3Fd8IbN7Wp/A7B2HUBqb8JBmJ6wm+GF5d2HXkrky9BYX
ZTNcincmydr81DjjO9lhX3x/jZcPD/UtixzrMu1ZyIDVMMGO5oEHHKTJ5PCpahBFjwvC3lVQYmUe
jfrajsDdwLfctFOLkRJeQO9aey3mgFEbw1D61+yV7wXYIUFNzTxZ87nv3I1BY7iEBZ7HxAK8ODHO
MRVf4/Hvxt6lQN9guUAnMXKZ2oAfZZXbCHBUuzKdITbK+qyEvw/YMTNSbAgthLM4k/6/2DuPHsmR
NE3/lUWflw0aSaM4zMUVne4eWmZciMiITGrSqMWvn4deNV2Fxqy6L5BIhGsKE594xUcJSz86Kujd
rDDmuZBvGks/x6xBRsA1NzrmjT9hAcPgSdbMgyWb1BrwCxAJRmVJ73fPfbCwHL5bgMzXe9SONHYC
hsoTgQnGbSbFiurI0XOsfDN/mILxTD2du4tUA6wurg3n25kv/CArGddDsaRMz7yK5k0r8SLdU03k
b1KuCk7x1hLPKeh4a0DHfVsxveNvNX1zUfvxBx/nd9Z0ZceF7kjPy4155rJyRpyXItxBcizbaeaR
QxL062mB8fICvGbt5zjDPXshV5zrZWkQmw8pklrLGgapDQfjuEAaKPaQFyvuIiXKD0Yn32lPD+x7
oXas9HfOOqfYWGevlP15wOFTWe/WcETykkHdmpWSnY+UWig23PU0SVGqdZRwzzhXskHMfokcuans
81xVBF40Chp43jPj6XgDbVEoqe46yEgYBWWgJLdeuOPoOUZuEasCQymUrHAofz3hI+DXH16x5Yy+
4gP4hKE66mDsKdvfIMkpqKENB+oklCrREFkHrYvq7DtjhYeUXA25fvcfv8wveF3AISDfRE3DQlCI
/ji6WhsF95iBOu45UM4VziiJLN86qYDLz8+z8ZdP83LisvJ5OuPrDUVpqN5z7qtPs3fgdBj0JsbZ
RyYRr/AWbsfoTzGt4fW0OVsDu/Nsm0MvxH50WI9xFUJiJVc7vo4z50McL4NgvUkK2OauBNmGCtHG
IgdFOHBt38AmuYQnko0oZ+8hSqLQsnX7HbYpH/zw8ESXAGJFcuB3OR3+Le0TX2hT5pG33B7qwhlZ
s2U9OfKOWSGtgClfmOdOBj1dAakjeIpq0g78GzeRL1snBqLHTAa562uadc/O2SL/cQ/cWCYIv8Eb
ue2cIadpbTijwfbrh8g4QvKol/1SPNTAJNf+ATBQot/dsE7lrfCOBYLe4WGiq+vtxDOGMBRPtIxi
whNjnh8PQT1jklPvZ+ceeYIcu1TnnvNBG4zcxjyikMJt4L3eshZQINMAy+PycNVW6CsVd8Idxiqw
zpfxl2yQONlwlTkK3sdtEO6J24B2MRF3s+pKoPf8wgdi/TJ6F/p1jA9u5Uq1Lvxa+PwSPXdMZNrk
lGpMdZqA3nlcZ5+z8rcPjHoobTQ2mBYZPEtkKpnW9/0jDdKo2a5zEaXG5xyI58Q13sc1YQsoHZ8W
m0sx+xCVEPI+9dLn6JjHMt4TOU79oYWnARe6EBANA9gPO5YTr38Yuh8pMLEW0lAeFNYNkDYEi13E
iY2bjq9fDtDaKj2gNe6ZexBjGXREedDlG/eYw4Sextxz2icecrorgkttwXAQl4fi6AybBo8wCOkt
ba71wkZnD4iOsSd5AuG4qOB6+dF7pYIDV4Yx6dYv1hT8cYVZS7XuCKaS65OhWdpss2Y7ImL8OgVg
3TgzSEHcEuYi10e2PhMOYj9TsLm3XqnhcTXaZV9lR2HgvwRm7cnBpUXbc8HKFierA7eOC0XXGg02
sDo5gE8uLCsQjxu5XxOpcg+biqvO57PyxDXF8IWp/MeEbDdwRA/U5L45P+4rwzJcbb7W+iSqHd7P
+iHknEicGIzJiQtLmschcf4rIMgBXLSN7T2iVuhsVWtuCj4ysU5N8bIsZ35+HQQDpcztwP2ctlTP
ZehbVDnJyhBBpIu1nzCEbSipbfoBMWuv3vqsnnCrqfeDBXpM7Hcmo3eOv0CpFo/reNWQDNgMbjDb
h7T8IHtgkJHgkgNbZG3V+IxxOaIU+hTua+1NB+N5nXaoFNnDeqVNroCJoAEtFfZMQguzBQoHuZvG
GJxLv4XMKfbrBbdXtp/ytvI1JndgLQfeRYcR9BSmqCAC8AR7ANJfP1NnA8nhuWehlUCjqBA9OHno
Mw3W+QPxFK0/Y4eGVX7f9Keqv/AEt7quz01NUrHzaJyDYbmFR1QwhG9AdqVU7rGUjBG3pV69wXDV
lvAfjjAV13FtPnAvKbTqNERpe+Lm21GoB/SCHjkzq28PAC6p5LIClZRJgXMV2GXC35zdE+uwYUDC
NknxMSwA34+FCJwxeuTDUVp+0WGOtmd5rqwTw5CzGCKfBFojUGeCNvuUpOSDdLdOAy/GGAYA+AHu
eoKyfupDpWCmgch0UzRrPrUvECssY9av+qQh8ug+FvhOcE0Jb7x3p3lQkA49BEYhzQcgy1HokQQp
N562a7k8y9mMbunsRfV5iM8zjkLD+9A9r10vSgnxPk6IEbYroZv5R8mpWzca5iJSWtYnZQSk8U1f
1UcGJreCIQvin5JUmfjzLTNQUusjyHKQadqW0QubkVttGe008Ub3zEss7WvMEQftg/aTx24c8FVR
/GxzCirgrrGTlzq7/Qml55ye2byeBe+skHvmob1TPaurX8bnGLA1IvnecY2kmfca2M8fVET4eafd
MfP4ZjpO7Ns52+m2MhiNNP3ndQFZ92y01I2AlQSA8pLssHFg2PTygWkJOD1sX2FYct/VcDL4qmXf
JYjZfzHg6YGE5gNTt0tY7HYMqDh9nDghwA7MCq3dLTWWuj46knBL0OfhhoGB6c+mPEbjUZsP6LfE
0U6hNkUjJt+r4QyVlEIOl1srH0IiLhaW62LEZFX3+Q/GDFOKI2MlWob1ZvMmBjOLESsHtyjSfT0P
uGmsPAWgFQTImcicZLJrPwGEsECx32ky4O29P5I3Ey9jXwZmrdhW4o5lDFIoOnyQn1m6Ix27YMbO
Gvuw91Es4yHXkOCM2aJP5Kj3dHCkR9l+bTJwW/lUEUHMATOOgyKbHZQcBBE3pfWqgSWTP9d4j68i
BMl8lpB8gTLuAhBOM6rDA6M/GqEFQ84+Uk/Lzc9HMAG0ZIjEOHvni0X+ntooyTr56rp9gzyh/Amy
CK7oCjPoWlB/AUgLislszogLkfJpS7PtNIFg6OQVwEktfJg8ncUDz2uqQrVdncwaKW9GLo9R/qdb
NEg75etZYGs03k59UxughLHzmezxdnHzFKZQ55xWGmFkIsuPuwVgkxGPImVbD5hAmCfRV+bJqxEQ
gJg8bkurCCCsfaQdNIqr3jGmpptQr7NAH2Ma3RqklsRuSjiw2XgKUW0+IQgWIZRmIChejiYGtTqL
+ORROGtsMZ6wn7pTia0dxMIdaUfrZbRHHHzC1oFYgYXhtrPM/RA/15ZLIhWh0H2VeHYW+d0U0SeW
w2xXJrsz+ip+7+xT4hrsa8tgtWFHGR2JkMwRT5NrVoerHPb146FtzweMNe+uTzWZCZHe1J/+VI/O
5uNE5eYqRY6Qfne6ypWP8GZ9t0e9xQBTmf3rPyNaAGJeH18ltHtDuVux6nw3lvpTt/sq3h2ZLRq4
FVvJONeEG/rjX29I7fTLnW3cOkpki6//NcOMCthfj69/DS3DryiLAImYir6HBMV4/TPX0RzcaJVK
/bJczloNslPLmnk34XsI+8lhjiTg/Xf4Xvx5tO6qT97UGSrW1z+vp/DHB9dPg+zklb+eVFkYDA05
WIe+w7ZxQEJef/n6X7remex6ONc/r09KVb95Op1EiL6AfAq9Jq9kp1Mr3+r637g+/Lfnri9cnzN6
9LJSG36+M16wKBSHcsCi01lqtR9TErk4Quktq18b3UBIo0YWuKO/gYzOuNMHKbcGhhnErD3yuHuZ
O5XfauplpDKzABaT7lrexkNiLKffba43ZH7hz0hmORFBfarQgsIyTtIYWcC0pZTQUmcAQDCU0V2p
AZQxrYXUbyXSxS01T4XWyuy0MJuQV0UYiWs39y5mO+O96tiQB13i5oiBnGnPpET5bTOtbEJUx3ft
4C5Hb3J/Fu1TIykIykaUzwg3aQnpup4UeAi5depLQ9EIoUhiNfbDbIj7Wp8r37QAvtZjiHcO4ckM
5tCXjV1tPAhapATU5ypUZuI83ScWW1o19I+wzzeKqpWLFvyNKhDuHgI9ETDh86behVNP19Al1/Lk
cMScnDqUsnBrg7hWTFzpaMaRpOt2TV8C2HMuOLM1ZOT199SjCdRGhEE21bZI0UxPtYxuPZsQ3ENn
S1ch3omUrFCjK7PkCl47AlxqQEJkHKiPYgBzUCOIkEKQYRRV8lrpXQCeHhtCGrQp+XPlOAl6eWCQ
KqrMLgVCe8xC2kT9x4BKBskrolWJ/Wp65A7lRLSpezaR1IRMOIy26QN+YA80cwDxbyIOHL9jsaKR
WMYIuvaV5ecVKiNUgKTI5HEyNTavnOAxLmnA9BSr7JB+1EJtB7WZEUxbGq2OwOUNim1Pxpp1QYVA
+51iGyCZwnJAHnl3k4cuaDNojq/H448K0dedpmWAAjX3gkCSvNXZu7C0PJVTtBDYA/ZUcfbDQZbG
1+VPL/XkJerZ4AoJ0VQl0ZuwyQzBMfeBZsznPh4mjMrK8uyZA0QJHdUFRyLiINbwXiCwGGG3fAMd
bKzG4dI2g3lTGuphGXsQUjR6oaAsZ+HId0SrgRIMmq96XCZTVD3QR86NKHoYy7vWtL23ZC0hyr03
mu65mMogTbBrRrRtk4WqOkutwQpYjkeUuD6Q3hUIg9VgVZi821pzHnqY9AAbZyQ48INeBxF5TuIM
VHOc73LVTFxGuG2pZX3XGuFcVJhoORCPaEOJsEniAGYo2jLo8fCLHfwRRpC06TIXIJVGyHtp/yNL
NLpAS5cdUsH+O1vfTuSMx7GB2Aft4xZ5VONkZsspqnKi/zn8lKYNnQMX23aIIn9+LmrnMFjCw8Wr
vsCn6c7wVs55KH6bcwuBRlE4Ywug1wAgCSU3KUWKmPyAyAvMo0LUJ3157GzIsxglGKcScAQ0v8Ad
HFBsxkySpFIMJXO7PcGQQtAqlN86ErB+Udk4e+XsBE37Mjblx2jnUNp64S9mfruOdJi6nr6XWm5c
nHj+6SKRhktnjK0clLcRikotWh/TpZ3lHVHaPo6JgtJsQ7UpPbAezTIm55R9xOuGZLe6M25HsuIV
tAgMxKlhwNbSCbSeeEsalX4wIudUYHsCyyecd1kf11tIw4HQtSUYzXJ+sOL4mCp5ZogUP/PQuHFL
wOtdNb0g3orYGDQ3e6SzNraUDePmh9Ui+O522nlJgGloK0FSTUt0MN32ZUaHOTB1E9OYiq1bgf6O
YuREevOXHMlvYFwhtYf1Hb7e8+1Ef3eMUhKhRC536Pe8YcjVUvlYkqBJTGLCikJUM3fkhJCwbJWB
N2uGKaiEDW4wpouMBGAozF2FlcBWr+2nGf7raY4svLFCJDdno8TNnUAGkcZLnyjzoa/T51Cg8spi
nAVG+mJHlX7bheriRYt5Nuhn2VmCdvc80NQBitU2mjiPzsc0e9/T3CdH1Pp/4xmDp4IZv6ApAeU0
qNwPDfPPi6eqmxCDPj+FdAx7QP/MV4iEHtLPclVz0ZVKLpmIX0t7IM+jkzHn4kZoC8umO4wHLcOM
RBTqlVG6VbWmbuyiIz0fcJnQPInMYavRBYzkk6U1+3yRKKNM6lc6hZe0NUzgtEWORgVhZzUm3SUn
280z2i61RRvIzYR97sPhuUuNNohg6NB4WEskcIejJkXlOKsPllP8bh0BP0B8hZDUIYGOY9CaSbaX
tvHWFdG4jy05+Sgl2ejfDEEtZ7Zay7APciQ9choLK7r8VQwmGI12ftCciKaYOSz7wi12HppzEB+9
7oIfBbEtS0tvDcZh1I3+YqjifhyXHxPeBg1iL+QVk3lc9OFiJSry8WxBp8Yenyyqhnepg92GqHDg
LpJN0a3K+Tb20Fk2A3HRTJjRRhgY05CTWmjNCV1dWsw2RYW6M/Jn6D934zxdtCHDAc/29s5SwIIg
oK8VHncSsuRq07eNU638xudsn6dyT/xufYY63GcG+2NpCUrljhskROjHIlrd1+P+os3eo4CGHJWN
R8vELQFwox/Wpkc1tC+eLVjaNaqKwibZWiL3K1mINiu3BypjU6dC6y2wdUqaWenIoBv3s3fIJpJD
MQA16WKQpih5gfyumTO66H3LwT9zSYcbWI9TVv6GuL9BIFp+quW9blZN4SRE9nzg/G0YL8viJZge
3bmyANvQ/5itCTDrjCOKcZ6X9Iwe7oRt7ITySvwdSZvAHJfY11h7HCV49Mxr60OYDt/JbIVPHp0l
vcJcy0L44iaKhq+odUJfC0ypjrWidWt0E2WApcLtkZA+E8U5bgoLtbr2S3SYvhqEGzUqm37jLu8J
AkXcH/K+eWYafzhtu7eiBV8rMdBuFqtd5ZLdiulmNpP40itaqG5qHkaBUtnokOSQhneVJOHNYoyD
qyqGKun8aBIvGI3+BxvOo+0aWJWvihLKH5mnexWG8qK8/DyJBTXjcq0x6dXT5CVVkIKDw8CIkzQg
+CJUt3qI0h5sTfjPdr1v6otMjOUOw776BmECyvq4tuCsgvbwgBX8pO5M0dkXTNDOcoKIk8WIRI3p
ErI2ZT/dKkwvTdiDDkoz37YlJddJovAw6tVxdHZI4JAjybOYkBByZoGxQ3a39KN9I/LmFdo6+6QL
ejOFkG4YLDnTTHEP6+X7zOZWIhQBqslALnSO6XPqo9rZ4oGKWZcXaMp39SqTX96UVptSAe+o1dmr
wmLUntJhqF9bYIsHRX8ddYdHBI0oX1iKW5YT0A06XfpalJSGG6uEvFehEN6TDksIdzC6gqQ3jMDy
vPu2Ro6xR153Db6pnDnt8ExqqvwWGjZwYB4Wbo7oUiY/0H9HbNNqziMkY4qW4qOx6juszT0QUEuH
t1hDyjDvSR65uNK2VkwuIalWHEp7mg9W10j42IQRGitT3je7saIOEqbWR0XsuzcL/VfRlPTs9RGX
RRykz0l9dDwmKVZiLGMmAzykXZuPvQjCoXC3ZlXAd2OZLEeYFvjSUglvn00ds5F6oLJbGdWxSlYa
AoDPUkhxnsLlVtcHcTQQhziST5vjskYFQNezSD9M1gKcEUAYCfVJZE320Cde6sc9zfVspUVWFSYW
iz2bFx33ZFEMNlWzJMQfbArsEfqR6/QkfaghnPJ8iNmvMmpSWIFbYjEJT3DAzGeo33P06soBvGmG
GFNaiffoPXeg4KcE9TvbWTKEbSmn1ONq5WLo4e3sZCtfgPZJKPMXXacuYltC3CsXMqxFaLOxomLZ
T60LU95EC8JyogMwwNRX4VIecX0+w2P8Vc9OcvKW6ioT+dHbKli0sqXkkI+HpRKnsAG57TlteWoo
o5URJ6u70V1ncnPbhfVZX0gMpU692tWBkc1gMzAplYeqbN81LZnZegfsrVTaBM0MHJ0sgpITHidZ
t3SnBf5Li6SoMUQ3rp7eGdaoPZPuYtOpfSFxX2+t9jzYCRUbl15jrz1WpROEJYkCssM5mzXbd97R
RS+dW5IhvPnMrzGLbXDNCdYZVlHSdljAb3XvQzi9UnaQpE8uq5xsj5XT1BAoPHUJe3OkIZEHGcn9
yVENa0uNXRGdfkTGQj+rcQ3Mc24nlGZfW707ulGuWag+nObWBDgZ0TPsCZ3LHGSoMGGfiLEIcEM3
761xCAbKI0MUJjfxjEOs5dX1LeOT5TQ1l12KbcSeOI1w29a+DZgFZ1ck71PCtqrHzEZGCxOaEBb6
0ISAJOLsLbDXVrCMznZkb1Rkubyh+VGZo7nv5uZDH2VDUzFhiipF6W95F4n+Eqe0CpeBtrzrjSHw
f1r9CN4uNKjrjzipxd6c0Ma1wZq3Cvh/XNP9iGNcUaoiu50S80lzxsHXvdmh74EX488xAn49xwqo
hoZpSmc2+b6JH/Jlfl2QqESzmAJwXxW3+Ji9LHF51PIoesrlWzsMX1OKrxiCPPpGUebYcbhqY1C7
NVr91E4F7BAQJKKawCu4p8HNbuLmYgr9o1mQZChM7+ygNrDxpO2CvR0eW68YHjJ9/GWO0EhcCStk
wGVw0zpZ9iST/N0eX1VVye/FeiqT7KGYmjroy4U2UDqtTWc6Qa1HuTWzbiY2pH1rd7+H2huOnUcv
D92agZ1+8XwUlHAFFyAa0W/51BY6C8Ie98MM90wDw7cX2RsL1nDA6AmkJMY+Z1x0v5Iq/1ZOVFPV
re8bEfaXEizlwK7qLO73as69t1dpkKRbXj97F/MVvUdDsVjN1xy98mszBAewb/LEuBfNcHSygpxm
7A7oXBvbXkyXYYjMwIhMAv74BjPjgVqCQ+tCLccJdQ10iWdoBz3CEYkdFMZac1mJiWNDEWPGOsZr
MKKOx4VgylD4guM00dXM3bi23kvP+2UWWnVI+/ZnaXPHjQQzonmx78xcUJFOnUOLh3LmkNspFyqN
hQJv35c1FH0A45OFEogHb4u7zvSx4l07OWA9MkQspyHGh4XpudGyObwdPPWd0KbsuuK3DMcIhDwc
1AYAMytN6OmfWgGcSET4Fc05feSEZhyKpHRpmp+lgAUVuoe5RcITk2+WV4tULhzit75t36dhwcVS
3nsFTOOs15DyL4cS7CKiSppGxLxaDnl8h5a3D13WxId4bPvNVb3s/wu9/Z+F3lzjfyv0Vn5jM//5
bzpv62f+S+fN+qfjWaZ0DM+jAm676Mb9KfXmuv/UPR3fOuzEpPzjpf+SehP/dKSHADvVEGHZlmv9
43+0SBehAmc6/3R4wUM8znM9Qzru/4vUGxEkX6WqfI6qMvj+j39IC/E34fJ1njQN4lODA1Rfn49J
GbX/8Q/xP3ujjZMlRvl/xvzR6v3cxhJKS5PiLpzjDGFKfZsTQNwisZlgJkLN2JppQMyCdqiVIp0/
WT65zQgMIIk2Wkdc3o+5X1D9IsH97NoCXaTM+Int/byzSoHZFlYXQ5Z81k4cUwGKQU+ymZyriuJi
XvTgSQuQTKMNroD5iSMlTdKa5TjopveuRzxFh0enehP30DE6Ja7R7LICmVDKq/0GV7qLl5dMg3m4
DKitwhsBxZe7+o1EPI++KsDFuk5/zkaHNp0FlLqdwg2KGBQvuv5Ra0JoKoiiOgnBUVgAsetn5r9p
utvQ6Geg+8gQSeej0qb4MBeg7VWTn6lHbXgLHLxo9LUIGGOPJcmNaPdNU0GCsMpvacsfaY4cbAE7
I1vU74EauDjQZsnPfUW1iHnv7YyY8llaIKesoaxqa7RNw8jiEk+0bQdBEQeeQU6BbR/KVf1UFYE+
fMa99wtrXhhvzqXIgXyW4k6PcsOvWR0Wa6xfJVLsSmVHLBNi9Aum7tZK+0vTDzBik/i+aCxAMpX1
M7Li7i5eTdOdzK4xFNaftKciFkRjLYpUZqEAVZX9yY3FnhKId+uFk/5Q97/T7s4zjOhtRB1kV4xw
ZEzH+OotxzmNdr+lC8Wy6SXLrYWeAk7Sj3NCd28uLPuuzh8yNJqcQaSAbzCFbxdYaC06KkHRaY+a
ieN0XWXfdk33fFhARniSzn+qjZGfOMhFD5B9YiEW0BMkqClySDvhmA+ohoPpt0FrIB/yFVZefkpX
4fKSxVmMI0JLDrYqiau9JMijeGVjPsT4M3HrCjRD5qgkluOgS5ri7Ws1VXZgwFGh3iB2ZjW2QehQ
UjJsdRFTs/fakJq+WfebCcyNIefxPKMDfktpzcNBae4hUNpPY1apN7bHGX6Zm0f9TuWVRfqEGsYQ
WQuAqrzbLTFIHwJxiq0zgNl+PHZa8pqp6qldVEkVHmqq0bYHLXdgMumo4NnebGwFZiUHdkBdWkCf
Ta1HzMKC0hAvt7b8cEZreu7BxHkhu+cSGXOQasT6vabvZkPzWzZ5ZPXqO4cS73Yq4VT3Ba1vw3Eu
osoOSMXg81Tk427Ui/iS6O1nstjsUTP0rTFF0ab/MFLS/hlcByZzJOSdetRcPF7y+sHBcesWZ+ge
xgnav3LQcelyfmVRkgZjMeyQ3TZ8Ya2S1l30UwPMn7Vz7HtL8YV+3W1sarNfTs3R4H4Dh4xZadD7
MSU5mU4LoARvmilkDgQtWFOkuK3PFvX2cabq3Nv3+D1D9bUqifAfUv0j9g4dnVpEKt/TuT6nvQsb
DlxQ7y5fZe5aKGDYNxE+uDtckUFiRt1DL/tfmR55W83oQIQkMzpO2gQBlQy7o32CKbf1WN8go3yx
OjQJhrJHV8nELI96lNHeRgKRsWi+7eohIu6nR1AgIOCEIKQqxO4ctWYPMnL3lOWRwk1vMDCIcQRU
q0lGfxI6TGCFtQJAIMz1+vEiGB3BVE5HQO1QoiIEatMSdYrSmbeDS/CPWPGEaCTOoiztiWdq2Czh
3i3MR105PyRyYrTeivOoveGymCBUkb1pFtUjwpMBG8wZDHqGZqJXRyx/6FxmcDe9iUaT3pWsETac
M917j8dJ7ksB020xBtcnRP2MauN2SGICzKxCNxMr6HaQ2i7OkLoYk1+iqsYHz0M23Vrc5wKN8oOl
de5TBfQ+oqXlm1V0j8nC45RAGotsBLlEgz2zxzqOWVUNRD0lNqOg4rm/I5GAJzL6F9WtpZ/kl9tN
nW8XNElGWe9TbZJ+avXvSwH8ebHfqa7fVHr+SBHqsdPrb8tFjz8Ziu7gjC4+XGx5ePV2mITd4Rp2
cIVOG11NxPiaGoBNTrDzez9adDoItEOUfovrs7rrhfOC785y44p2BtUHWMOsf5S6RUVdaBcz87RD
Vi2fU50qfxHxL3OpJsyPfpMpIb3hBSW2vQAgzGBWYl+mon9wzBzG4XJnhunyiEo7hJUs3PdTb3AV
0vnYLIhj1m2CDMAo71JvlhssyYA95jC7lwbRw5byCnL+GCQ6TxGSnYam63c2ktPmJCkX5Zh9aL2G
z46+1JfWXT4xUMNyWmWvtqOPt56SqP1RAZVqUo/FRKicubDfLFYDOl00XCKJO0f5MBoxsPOWWLen
Sr0pGy1HZEn9Ul6pX5rMYPVPjJBMCZ53YzenGaaAWxjpDb1wNEZco/dlT90hRxMnRV/uYEtzRpPZ
q86mPv5cTHpgaa29mnaz7y3v50DZd9/VrvQdTOMPGNPDGqjKe03aq0cT7W9v+c6G/icekBbgdnjL
NdrSZxalUxqZ7ONFfC5d+TSneDFpGJLvLDpa234RKK909bOO7DnMQxvlEhOhOgGuZsKDe2eUy3Ot
VgZsl9+rgr1Qm9u1lYp5XiSeY+WBV5lZzjo1pTfNqmFna3YwNQVolBSzR5W1FvVURIUm8duYGuW7
yr5xOv0YUVbdzTRakfVUm6xgg66P3iLmY2ZGFB+VTfRl6o6fEiZuojiD6N659JtxuBLze9ugtNnZ
6EEmUXYj6aUWxE9nEv57LBGguy2DddshvRY4g/EZ1nSqbKd3bqJBjzdWqwlfOuDgdKv7FpGcLjWt
iJ3MC9BVnEn6XNWewtil+Z5ohB4qUb3YVv3RKZPmXMs2ElmmDTX9NFdd/pR0DZxB69EVtAiVVryR
qVsgkNHAm3PIP0NpUSWjN52pSdsb2vIzadEqFGl521QSXK+EtyIS69XohEE3BRJ7fhi85lXd66Hm
V24BhAnpsx1KHNbB7RDDSYd830doFejV8hWPNH4MIj14sT1wPkilysFWL1flaVRZ7asZjlCxiB+4
bLYEcQ0LWxaBbsohVczUeb1khroS1tsQCDcW1BTRNQVHZtDR2YS9WkGsYovog0Em49bG5HTqdcR7
NGKQaklfXbNG+aO4iTXvKck6atZJN1AgnfdWPaJR056L1F1O3by6gi5AbCaSSo8SBAv9hBwbOJjx
4ObuYRD4QJVaahwaWtwwHogCHWRSOkA7QRfexFWhbjNLpxiCeNVMlL+RBSi21EKc+RzGsvYnTQeA
UT4ZDkiXqXRh25oNGBFndcX2DB2xUaVWVi/s1UITmMPnDXCsPnxOrPg5wVsMq5lmoCebAdhx0W3f
dxUEVnym+pO9/icruzsdAI38+fj6JDG2CLLm0Rw9FNQay1XQJFlM+WwK1JTz1aqE1pq0JuBrI3bR
15fLBB9o2et3dW/hvZ3E9en613/38L97bhoMh94OGLnrZ/MmbwAC22r7v/yW6/vCWsCzt6c+ByGu
Uedaf/36n8wKNBP/etwRw+9iF5vOv73ytz+v77x+Z2Sby6Z2G9qm//o2DXFOzCQqg3IUwdQf3/t/
e5YiQr1FKmg+TIGPubYRFvnXVfrjDK5flWG1uilMzfvjh6/PVU0JIsvJXDBiSLF5tLPqrjKPV9E1
pzEh1F1fqNYRcP2rzanhg7ea//YCUI0Ftx1GWW4hYiy6bi2cLwyp2MtSbrMxVafrf2Faoj2WIbOd
c9PXpe5v/12f88wpppOVGZuiTBe/6/Ojscq49VpdIkECpamLaQq1jpHTgC3rGCfV/MVYb2hcMEI7
zO5OXjEVJ31Vebv+9W/PWZYL2Wjo/dkhbjkbtSx9JK1P1pwTAUrMiLohYsCvc8eQqwac3pD9xiXk
8Bjm9pAkkICraDW053f++m9efxFv1L8/V9nU3oGfUY4vypNWDeUpWgYNCm92SVyzPP31/DBM3mGu
DBjFYXHqHUXGTXVre/0QluWPsSjhIEoLLdsIazO8P9avMx102YyhOV4PWK3X+vrXvz005rk/LNaZ
EX25wv7WI8hbrDqvGK6/gFt/gbtilNE3bgy63m7n+tSw2Z2uGLTrwz+eY9zBGdj4WXA/H5bTPVIU
92nDQAMGah3edG/j53Q+2vix2Y+H7FJunJu36VRuomA+1Lt2B18HqVXnOPbbVB7ul9PbePBpzmxs
etV7BV4Nr8RwD6kufPKH7FRccnfrh0/NXj4gaHi4ICm8RVNhSzfJX07tDiDd/sf6YxcWZ6RH7rNm
95a628sqLPVWOrs3VzvYd/MXT/Q7fhCdgSdJmaP6FqibZE9MbL+4vIVPXU75AMWsHn2kLaJ8AVHw
A8cGFZAf9/luxvZvquXwgMVp2Y47ADzjjn5U1eyU91QsqEtzLShZcnbje1LfWOUdlwXsYbvcYw7C
5ZlRD1iWwJPvOXE0Xf+70hthVwL6N051i7IuVncHXcMXDX39vYdly3Jv0z/4T/bOq7lxbO3Of8Xl
exwjB5ftC5IgmIOoyBuUWi0h54xf72frfN+ZnpnjmbKvXTXVI3VLIgVs7PC+az0LcNJM+JfJJufE
a/vHtCWLi536cBnW3BIFXywN7/iQJhuEpv0X7DhqFhZswHAp47EeoHd6yaGzqYQvQK3VE92BBV5s
FgUEbPxaM/0Rbdk5Cztw+YBPHX1dipTU5RhSIVi0maufQ8Szw542ZFbAx0GpsjSdo82B+YNOnopg
YuA4vFHuIkexY6ZalgNesFWd3IYWegE072YXpQS1ntj8ixcbTwqdLSJNX2d9zfyRkEeiwT1xJXMV
bc0A49RCS1fyeWZdO9LGdiKMkGw3umU+uSbSEerV9Ovsm32utrZ9Tv0LK5bL//SXwlU95jv1KqhG
dOrS1dx6yfNEfMizdsacVC7BMtLdeMiPqrLsj+GORLEFhKsF/m7ITygA7R8yICdU7jSMvPCHfCFx
kgvWf1bhMr9zdbLp2X9gVlw4Khb0986d1+Fjv4qS5fRj0zzKa3dkZj3AgqiPrSiOf5YFpoxtttQA
/aQ/8uwYD6gdkmeUcjVyhqQ6yg/dAkDbSl44Xz5QwJXB/ZqXp/IYYuI+5U9peZC2X6TGoO5767cj
gAx1Y0EHIvkO87MPQGhkRPchwi+/dTNNQ1S7MNKd9jV+kSgMBOEQvzMEOkNay9aWfs0qdrsblEZY
1cv6WYm3dutl2rLE50pP+tksr44Qs5aPSuYF1bXJ3/j2tl5AJ+R66GeA26DUuesKZ2xgf4jpUsDo
Z8Yjt6xbvsw7+cPjH7tXaiV3Jd5Aj+bwnsIsdxlI6bzJvxyMPcifH5QS8N6Z14ZublMU/OL2E0rO
Q8hXUkLUyyODKwhXoSVeku7obN/y+Rg+88vxI3kgQm6s1Ty0ICmglcD61LDPQM0EKUlTul8Ie6/B
UQVp8V6XUMfcJvVLwjPedu+M5KbeqsrKkQ5hcGRQpiDy6UoReUnOOd7aMt/bzS79vkqCqGI/VeWj
U3502k9EUDhzAHlvi3or40mjsFWv+ZFRfJDqHzBYdX6AYd+AsWTqoWdz34OnzRVPGaaN0r1r/qXX
2AJi+a2uyQTkYbxX+Zsso40rLmp5tG+zsqsQ+UvckYGIWJ5vJUeNHm97zuJQN/kRYfHzBSl48YzM
IajZiK149qgFGouaZzJZ2wvue6ctQV9+2MpigsBMTOrFudtn7rAKTrJjtn0nku3cLk5R+GB40wdP
MAhopiceE6aFod7QQ7U2mXMmzfldu2KdwESCKBJs5Zwxe/IRt8Py+l3virmbOfaNocRreMqu+2Be
JdWa+8w3zbv8y+ATl7dyyJ+pM030+5bI6flNA+ed1C71Jn3WFOruPCoNCtkPeV26ODfrjZ6wJz/R
pL+ZZ5xp31NT1HkaBYPM1XYMQt7JuJteQa+cuAbU3ahieOSKdcqKoGb/PK0HdRE8MnNGB24ckE6u
ltU98RZ0vtiwlr2LnujVHtfTOp14cWYfptKRZ61D8MGy6G+UneKJlUMPVtACl8C9Mzd/ZrKkxSMG
KlW+mGYvv4NF8uDBJL+BlZRRLz3prZd/SfeCxV1a9ztuFmUc9WySbR242RYeIt+fxfc3/SYdP9GR
yB9cum7Fu5iI62NDhsibHx+/UElh2jWiLQJknmD+lan6++W1zJOsZXGwyuW7dScTYSE9WVfcDa9Y
Pu/WleWP+2h5XKDwffjgAw+tEaFR4RIHAIINeoOswyzsMjdarIQ6XpyFspOe+pA7xdjQ8kupMiKR
UAG8WM/XmTvK0OK9wjpaZgcO9gyHGkDbuMNH4LGVTLbiV17KH++MPJYLa4lieVcdWL/sM3fJufLU
z6zEzXpegk6/Zvw81gPvxbpzDDuQhQR5CSjfiklB8+SzdJSelB03if9e4udx+cFFMG/Ci0pKCAsJ
V5wP+f35tRj8LKH9Tjynxr50EcvnC+XK8mKYK6N4Tp/VG7exOLA8+zfrCIUE2SVzlOeQJipmJuvI
6mdcecrw6AcwXcN8r3L/liRrStOGV5w9ljL8s1hGvcFhzDBYOJPynUyV1FnXzKLN6xvfzB4lY0g7
2Z6pMtjm8yY6cOOZfNJnpkFlx5NHv+TAb8Yc8MribhwRtS60O78NcgfWUK4s9DqXZBZeyrq/1c0h
YkG98wcVzwmbyyp4ZNhn2ylwEd1KDOjS5b5gpiYf4j039g3r5JYscWyiYrDS8+ENWB5XOKtXGvwm
8V2jGKTkUTDM0i/eFos/L8FRfN509ab0L80Hj7VvedwVaPYs2RMKLLxmzKtH3GHRll2UdOA7J8if
9k2MUt1NFU9loB80GbQb+ujTyGaBBOFL+kUt3ma3FzxYMCDp44436gchhdfuScgAmVOrOyG2C8MY
LlyC4hBd4gkymNehF4eBi0ktJ0RhK2r6jPoWWyh5gbhERBQiHd/uKD0gbYWVyiU2QFc5zYHiR0+t
JGwavq7u1npv7tMw2syYALNta61pagHGLptLjRHHfCxpH6QqpmBlaRzf7RuH9AXyZ6aGUUxyKmib
5TCeAuvpMlWvOaxiCOV3QZ6UqQYsA8BbiQRQAy5z224tfz6Ii6/k31u0dTTcXtKMyuKabVPpsqza
hBHeVOVgZmemKIuyxPAx7oBjO5EoApRAreM3ltOBHzNE+Dpj4VI9kDji+uvCOZbFs3EkuwW0SkpD
RPF8f53nJ2d09V4MA7s4llAoeKWnoFFAuYOrWE/ThZ25PEB9OIYMV3bEOrhDGawPkz87V+7PQ3Ak
REhDkpd92pz1n1laraeYEyUDOHA1nlMwd+eKPY0YYIeKeYS9/gdjVoidFnxuZZvRWQ0XVJ/NWz8t
wTS3xkKRvdRYE3PSbeUtdmgm824T62if1qyBqNxD+9Ty6XW0T4q8TIZF76xMzfU8j0mOMDTpqQa+
o7vFK/MVI2DEI0ZNe1x3zjFjOxSsovKoRyugv16BppFZgGkFGSQFMFJyTGzhYrcyLmVssJ4mu5L8
OPR73jAnDsaWF+Ks4LzD8iqAzmq5sB+RPVN3ZJPOitF0G+UEzZ69Qco+hY3wwAK11I7jhNNvlR2a
j7H5AjxsSle6e0jw0IsbO/VRuVcrHkrL86HYkX5T71EE2GyNmZBxXmI68amyp/J4qahIY+fZWD8c
Ip8aPXyrVIBe7wF4aI4ykXNLY7Cxz4nHNwYcUYkKeJjrPZfC3mZ3SICjtdMNEl/dsFuE7RLIb4rO
/RxdySVcjq7B4Nqwsa1dBmBbpxyeDjIbEu3YvJGYy7hmIWXX2j6YG1oWKR5FTPuL8oRj/4NHrohd
HuIYsbvMzxZkCp5H2gxs5BycilsqXyOYGupNE/V4UBNUhz7aL5Ypa+/kLvYjiSCmBTc31L02ORbx
KpA2qbLMjiTMQsZC2HyVo+WcwTRfVDs6LXRPwrVMAZGtSyYtSW6Qe/RLLkru2jVpiQ2Ua80tUKBu
gLY41jRqT7Z2kd8qSQwhYnm5m3330yaQ+VJJsBTWGcR2/iK8gBbKu+eBTreB1f0VSxy+vFE7ShW4
+N3Eyfu5GBbGacrX2GZ1Zn6Qz+PraGCtbpeks3d4XD/RQS6mt85YKqUX42fjX+geEXSRr2Wo3t21
Dc+ISWio86vgfirzTcDu2VxZhWvKa0RSjw/OslmHp++NicqpDVwYFHkEOw+O4WWfwdN0YcFzUEJF
e12GYv9YIOlJgk2PcY1VN0Np3OWHWGMb4sE6+xlQpH/ogD7vc5ZBMHfQwR2IzY/+hkM3Xvsu1IpV
YaY7Obagj7UDzZ6r8dBQGNZXMd7olicJNFhT3S3mn+pOtBP3mpNTCMOQPezCqZfGg39FjaX9RI2W
Pft3XWLKIP4BnMoNqV2+MB6cLliUP9Dq9/m2rLyBZiSAygU53Uxjyt0/OA9tpZBEbCcMy34TY0rX
7txmvd9Gnq0e/Jb5Zdwx/zAUAMizVZXIN9lU1sFoTzWN9no/9dfIuATD45y+6r1bhJMXhm8iUpSK
7gIKTKZX2LQQHRwU0Dbn9GMmCvyavw33KuUoL8jHzJJ7/Ker6DCtgLI4u+bAqgyAuW8X9Q/+H57T
s/rUXmjEYGwGV0Ex2uzPkGqRPfj6CibXyHwRu9IxI6eydcmgVxAevDNjEJMXEzAECYgSbYMm2QUI
dIAs4E07oeRD8+7fSYk8GIeQ2Q1UeaAwE6I0ZHvwbnvHYDM/gsjBMuWEObF8N/KC8fgE5h31Ag5z
CDQ79I/slTnvLefwHRvSRaZAuCq3+rK4O2tlzZzJYu5Wz4G9so/mE0UWV6U0LB91gxPGDtIweCqA
Kfjy6LRTuBMJuGs0riXnq024VtijQDORFnWKM0CAvfcBG3rnLO33U7aljWFegz1s6Ce121QwqTz8
UAaFuTOzqf6WHMc97A1tA+xH22BDfyDCAkpuyHSGy2dBLs5ZWVHxZlZI+LLxUOT0Ot/h+5KVkC/r
13wLp4Sw07fKk0X8gie0c7vS0w/dFi1hdbn5J8AWB+ssUVJYWOfCLfbytBhv6I0lN2QXqh6yr5Hj
HcDt1fgYuZgDMSXMr+ZbcO+ekObJ4Q7mMR7xDbPPkZsFJg2YHgzuStD+yhflARZ/AfvsVKj7wnZr
8G1kuIAkhJcGmAphfbSmtTVImxohcMBmyyuOMFbEnIjtnDn/VELw3Vpu8xq/MItCvCNq0cNf0Gpb
wlzjel+AIbYEvLyr7mX0aEYrnmLlodIvUylyFGZ9aytf7LrsesMeQa7xbGFQ5/BP/h3VUHnxxtGJ
5Y8dgtSLQ0xWIPqooTPQEhb/L4AZSmyKVvHBdrHEuAHImy2Um4Q5cx+Oi5S6Cu8l2GbA5G0scfB2
lt1heLWQILCntV+yA6h7w8aiPXn1CxqFAp5dihCcRIBS2tPM4lRFS4dWm40wCGProrvq9mo6qph6
acwgOTUXMnSIdpt3G3UUDvpB4WmNn9huckKfXhNc8JPLVr90LYcUiiulfnmbizM7ShI34kUANUpr
qhnScVq/MwpImGfbm3m0bab4DiQpXeKHOoWb4SetP05N8Pos+iaL4CntOXtaUNbIekBisYieOws8
yUY/FjDdxOwdPAHyY75ak2T7Fb10pPEtCsrvK+XDoHqycshaRiuIvBVk8CGZ7sC6wG1oKCaYx4E0
8+tARb0GsL8XzHGoC9hxHJQKVD2kmIXaHCgHqJRRQrdapFvaTOiDKB+gAGKHwCyPogOGZ/xa3kAr
NR70bWNjb9nk3+YKUBe0DOFLIRz9vbjCUcQUbyZ7gRibV84pPIMfU0hDfrFZqwbUqhglF/7POFfc
ZJvZ3aHRDG3JZcwhye2iNxSJVIo0cXoJn3vF6/CkQzJ+wGQEuWNyqrfymZLqRxtf2WlJXqZfunZF
dLVT7JSGkjB0iGLeMHUkO6df+KDi+u1wUl5s+HYLAhc43kPx44L2t/bFfAuZRWmJg1nHTQtEadwE
8SXpUK8Btufk/skV4BT4lZ3U4tOA49bqB+1hZD/xZAEY74/Ju8q5l7wLhggqXsjgGbnILk2Cgvby
S/mj/FF8OEdjV3Oyp65xRi6AWkCrbikPdAfWcjG6bFU+YwwjAJGjCxDBPaMj2iD9tj3jPJbXgPrC
rt3Jypd/aAncKF9KV+zKzv5jrhGaDKRbYACVERm9/1k1EIKIGoY2Pjym4DjVJztqF5/tghCYeROA
wM0sV7VcySXwgyO6uC0cGb3+BwnfIOg48WibkKbbfty0mxEtwlJcR5Iz4O6zvT06J4BuwF2LU2K9
gjCy1/DqUJguEG/cHpxTcKdfRYwzU4t8o8b2/E4DyBSz7XP4whYK/TA4uSWpGhVhH9hqwfFBgWPa
7wHP4jKlLn7WmMmThUPxk1wAlXM8VCrjZfypUvi9aw/Fk78FK2a9RLvxkZH4WcWXHhVuFT/rwc56
eNQlfrePakk+ycISOHcICdIp2WEaZEVmKPgXoNwAJT2CpGEX3onFgQOahBuI0qr8CsxvSUYr7lHw
1eq1HfxNMmxb59EqpEMrBZdANICC7+Sf7w+H7zygemIPKQOIDoZCg4MGrH8QfZ+pkywEXj2tj4EO
0PffOVW0L9HxeIloYYXTnNMaFaoutaYkGc8DQO9//UsmPvrtUz3A/xrLj62cw4oR3bnv7//+4/tL
Wx1bBbO+EaK2rJgHfv/9iVor22DYRTL4gVakQX3/EYhPv//OL0WmVWgb7w6aIZdE9kz4iX/70j98
5/c/GCLX6bcvKWrQu2nS3AzDRvxXhy6N2g2GxIo0P/4IvnOzvj80aNgr7veH9ncslYX5GOobyNR/
fXn/r7f52985gQjY+u3z76/J0hrM9xSs//D3v336z4/CLIQhIX7qb/+S6CGJ5A1L02//QBA8L/L9
eTGwL1PK0ll9f8svL//9a6MIBSAnIsISssJslWc6K53eRRlF8UvUcEW0WF9iIa+JWY37amMYVrim
sy97qkZSa0bPK4qpXc3ao/IdWjbcGkBenQgzSzR9K+HiWaHpXtRQXNuWpd0kAS0KJLy7LXFTJKNZ
rTfl6ChbmTKaBJang3Kv1cNSo2XhSNDCQxG0NklkbaLlzXGIgXaKYtvrM0WhYtzr6x7DkFwjK0h8
y9loBjLZMHlJRbCb2eADJOltIPGt/Nb6JD3wFn180hxFeBniG67JfeazPZMJjiM/LlbAaDpAwNlb
AuCOs9cgYJ9ClWPg8GbYzlZqgO0UsDXDIQVqX5MDR14dxpC1rgDG00iym9/Jud5ZHaADI5Z2elY/
lZH0LpN/lxugxoMfQ09gsJZzbmbCIS1v/o7NS/CHSQVReiaZelaH7t2cKeqQtjeK2L2R/D2kZphP
6hIYTYI6khMA3VdWEah4QYBYr9Qp6OB0l45hehpI+JvaEcteqf5ESXKUA4t0TiSsKqmAY/KhKLtg
SD9yERmIm4lNgIgRzLqvMLd/0EbO951M0GAhIgdDkT0obWZy5ShCcZxuVWS6bf5ikVaotApMjWmH
mGSbZfRZZv9AevADfvvLhAU7IvUQQgqBhHSEaqjXpCJmJBLVg8lejOner1E16upT53i9/WiKUMUC
x1hnkHhk2vuAmifZi1ymHw2iP4VMRkWNf+jsttLRGRezAoBZXw4lVY+Ma6aR6ljGHdh6Yh7HWWe3
xxoPiFHEQE7kQbYiGFKqiYgMZwJSWlJbJxEf6YggyXK8ViJYchYJkyRNAn15zcqaOqjTUU0ljdIi
lVIJ8MOFnbQfyKsc9SLH+W95o4iyNADN22RbzjobS2xjE56N+GeRLXXVkldBNjyVNqvr1BqCntOM
2z4h5gg9EExAEPhSTZifnJanqJHf5hKSXKXa0qrXOE9m6vPYKcW2yeY7XkWmFFVBK9OQ9GuBXEcb
+MZZn+4TVD3yPa0IvLtD4icjyVWU9tknCbQlEdSnKz2LiNBZHp/Gsd/3ZIfWJpBZu88CcteOkxXc
rDDfZYoG6dih/KEN6sP4XIs40lQEk8b0Mku1hakW6U+aCC+tDPW9+pA156tKMrJNCy7XWPUsstNe
NRR/PVT8cGeaWLwI0WwNmApSRV5qaOwUzPiz7K9R+PonxK97h4BV5TtplcNDWppPqMlrhJiob6cq
OM698W7myBfGgn00HbE5cyoYPFCMrKn4GUNGmHytOydyYRM4cUL8fFaqhP1HjTNYD/wvXxviw9C9
GgrTHMm7OyM1TVfR6G6HkwJOqXbgWWdfNQ7D1hlYxW37Wos4WticMum0Oim1qJ3JtwpEnpgPojUm
y9bE8hp1nC4ydQDgjKKXjjXNjtQGW1s+p0oGpdOYT6UkPYciLLeibR6ZDlhPiYoMebqEttOrBN3Y
dfF9GpSXPkT+pdZt4MkSJ+YoNDAnkNDbJmAGfBEQ0QBetxUgzkBhNFJ9s5B434ic3+Kzr8uffkuf
x6ABme00EQlc6RGpJBbsD9KCOxOGgioChC0RJVzEdFxEuLBDynAh4oYNETwsMfdAcMEJiVzyEpJO
bJTNU5UPJ675aa7VTcWGduxiuqaS/BLYFL0S59HHX5WJ3OOyvEQ60CwpZ2GorVle+Fn0pY83rRhh
qmsm5ogivKi6liANTqnIyyAcHcEsQGG6lIweRZdJZLCeYMXr0w+psMHUz+2XblLeqkR+MznOiXBt
tVr4w67neIs0eNxbpD5PzN+piIEuE9z9zEmT1d6aLvpqcXxeFABh9RygVtcd7N5iFUT2UKwzm6jp
KCVXOm6q10TEUDfkUWsXjUoI+aOLIPs0RGT1T1OnXVCFb2n7w4TKtNRlIADFJMPAw/uJUH+nZlfJ
r8kuqZoT6mqhKqWgrhSQ6VS/JpqBsAG/zZ6lsPth4FGGeSdaXaJWp5OAlqUpMRcEcQNOeIpENLdE
bxLZp0okLmwU+p5kda8G8qtSaFijBXNFxHzn8AoGEfxdthRBbLS9I5ngmggHR4oL7tgfIH850yLS
ST8QUeL5qDZoqo0XuZbZsYvA8VJEj5t18ijP6keBebZouh2giFFElZcGuycRXm4p+LhiEWiukWw+
tZw+QxF2XojY814EoOe6iEInfVDbSR1BwT7tJpk2Q+CTK16SoQ58xj8GlBwJb89WljZ9OCnVKbmh
ZJSRwS71FPQT+5R1hb8K+87h3dInyUV0OyoxCu0l4XMNcUq9DkXNbCgB2OpO9jFtKtE4riIfk2yt
kLSBTtBtuvJDSczN/7eU5W3UTn9jKdNMU7i5/tv/+h8f438PPovVe/v+Xz6/v/P0nn3+z//6EjUf
uI2j/FdT2X9813+aysx/2LLJYmCohm3Zjmz+y1TmqP+wbcXEbaZrtg6JgX/6T1OZ9Q/Z1lRh+LJZ
RC3tN1OZrv5DdzRLxnmqq7LNKeD/xlSmaL+zlOm4yQzL0GRmIX6cYmq8h18tZaoih0lnhObeCehn
4wsfz3r7YCh5vTEqrPQ2T8fJAF1Y4irf5sjrqTjhe7Ro+nX6cPzl8l3+aWX7L3mXITjLW+FZk//N
27GY9RxdMWTbVIQD7heHW8JFKdUyM+ATqtSMyhBctfrRTxbpavm7UxL6YNhknUl9eR6cId399es7
/+7ldRTzjuNoPEji7f3y8k7MPOSolr6vR/+tsPvuZoz+xmybfD9gCHcHE4VPX7aHxugj769fWxGX
+jd33/etYKgwVgzDlC352/33y4vX4RAGXaLo+yQbjPfCJ2gB9z/G986mOgiMRoqDPcCApLBmqnTx
TzNLdwl7d0BASBK0JkLiE8rE0Q/N/M8p4J/j+t/dGOPfvDnF5ERg27LiWN9v/pc3N+BSn2Sp1qEn
NVBCm+rNSMGFVxWF46yJ6MQ0yLAC2uKSkdsrmGde2gXpKunVW1qwZcwR9uM3W//1RdOF5fEPF42n
QcFdaSo2ls0/DJixSJvMGiN9H/a+jtrJZ8PZlth3fOdLThK4nzIUWBVKaYy3btWkvbFDLGvsihqR
ZbJpYl3daA3c8LSa9tNEm1iSfcQVVhCfZWXnOP1KH7uaVZ0a42Sx9zaDCBSQOf40w9q8dsWbWaGU
dBJ9E80YQ8IoKO5m6zyhBNcfpKS88JAlcCjzldzGcDfkeA0Dsdx1znRFB//V5Hp99QuJdnZjA++J
rTcJxo6MY+/w11dLUf50tUyZx8qUbcXC4/RHA2mshH6XBr6+jwqYUAiGqSgaCrALLiMlU/pt81ix
lhRmsLDz+qPwkUj9v74RRWHmUXjSeaD+8KAFMeSMcJp0KNK4hTo5PGayrz3M3eixBYdLniBFmJq9
7oPFb+ne29L4+NcX488jx5QV7Loc9GUwgQZG4F+f9agta8ksOp0cufBLUglaoVw2dtM3rUSPYoQe
5d9Nb3+ebXlNU1Xw8MoKS8IfRqvcx7oFdkjHKwOUDgPFSmrUWxHYZOCIerYjc3434hNmCnRZs3WU
4TzWlaI917XxN4+O+uf5xpQ11VJUU9O5EcLu/OsFgLmn9LOkaPsiaQl+G7SD5rRH1PJLOU6dB9me
PgxLilZZbkWY6IZ+Pff5URmLedvMebTSwlI54nChT4zGejfYU+o6ZvqgyaQjFVMMeL8GN2m3xSGr
G6RiYHO/AT48bv/hev8/zk/qn2duU9ZZx9CP88GfrNEcG1XfNxN9P+j4CHOwCee6DkDejGHmjfTh
Kt+xD6XUQG43Un2bNkbn+hOttKKsHhoBIiwxRaHGJ4BptrSlNtAUKcqw33aDtu8NVTqlDeozOUSi
kCFVkzsINFS7LJTk9Lwx9FBJKJvIi0EF/M30a/2b51bXBVNIDFc85b+/VUnqmGOWlIybxKjALpag
pGXe7pB3wFb61y7g1PjXj4cixv/vZ1aT1UizDcViG6L+8fkYwSwUtVWReGc440MWBNOFYuFFKUnQ
cgziAZ3Mpo6Sgg/8/sMWKQQ/kyrP/mZRVn6/9rDQ47vHfY8fXuW9/OlJLSHKpFVVSrvWh/QWKfJN
Tx0OVCZFo3CMIAAPMfJC2yavElXOEb8tK2FTaxtbpQDkpKiogjq44Xys/2bRNn4/o4r3Ztnsxtj0
8UgDDxAP2S/rYpnMumoqlrOrwFybuHxdxUAGQKIRQP7AIUeqo7jGezvKltrslRY5Y+bbZ7GuUKyi
5l1ZtM4ohuzhavkLE+ue0QfkjzrVPvENx6sLhnGeG9ZmJNfAYVeGyqKhqEfxhdOJoS/UyQda1RmH
sUqDoxNXysmOMIRPrY0WQvevckA7KbAdN2+MXVuXAdR9Cp+joKPYYt+XhBldvYQTX01sKdsjsrTm
SF3FEM8UCcqOHpTyZdhE+EH3fz3OuIW/H2kGW1+LNZwH15E1zWT39/trCN041sdMQ94SKCQQGOYT
Fbp5XQiksJlnZ230BxbtTl7FUgu0k/e+LEyYBezQQvQNglMcwzPeUfTI3cjGryQXlO8ybUowToO8
bid1FwngMduuewYBeRYo5JAy1yIUjOQpNmEkW+Z1FOjkVECUdWwcK7z3kORUa5fbxGpDNT5VAr6c
BT2xmZLV7EIddUTt+NT8Zh3tOu7ychdn+QR53YHi/P35GKfaqnEgytKkZZEBFmevfVQnGubTrZT2
vTsAUtpHoYbGMaodMhQ2fjdMp3yYCa/vsr06BPmyVc12zfaAIUR8YltBzpsne8O8EV3NVpOAuIA/
ifKXtEz6LUCch8I2HpjXwo3YFtVpf58ioW0Lm1uoVsgzQhmyYoU1ujRN/5wYFp1Zmnstc+h5kNpi
1VczZCm5HLbs/70qDptD1tgUZg0iIRMAU6SQN86hDajxFQ5e7cZQERvmHYi2mUQavDxsezIJQ0yj
EJykvlqwIRnAdHS1fnxvWIRvaXqP8/hVI3hwViJXwbG5svpoPDQ6Gc3zIL8U8Dy3nWK8d1iP3LKh
SDBLE0gFxYcHbKXEc1oynums13bwoSp6uGWkg+87Ubgyjw1grXks+n0ukNytY92GYHYIbfMB17ao
VkHvUVGZnuI8GtARahvVkMOtnJmfOYKMdRNSisPAD1CooG6s4+mFW9wGF6r1yNGgQWppE94BbJ11
O99kftQ/WDiOm0FjIw+pwkz6BMMytq7A8HO3ilMCFIrwUafGeg0Vv0bpycYjy2p46GZLMmKVEuCd
fjVmEzxIPcU9WcU5gnfN7cMUShAdCKqrKQL5ANqAU+8K5pqoy2H2++QZqrNtvw5lLQIJj1U8WPgL
9dJjo9ot6SwMrpL22iqYphrOQAdds/Q6gsvgGU4PdhZ6RhGOJzy6QCQiw51LbLcmw3qrOARdgB1U
XLs8qRVVWDk15g1jDfpmTSiNpHBvwKEki1DNIc6CiFhVQQfrWYzwOpfhquILrbAbu/C1v5yobvYF
Lh+4mxgz4IVdBrs4MZMRqhDCQwJrDlW+kaed01F0bJofEo/Gk6+9xfnwgHtQPcwDOwuIHjrRuHq8
H3IYiDD4BjpYt0YLPDig/qUl3iyeGjqLMSAQx/yMchugYIbAEJgm/ZmkL7ZZMO+bFDipHsfItuY4
uE5x9a5rI+kMjUNwcJC+UzFdMGE4p17Xqwu/IJrxuMb7o/rvukN0RJsVX5LeD8egAyTgY0AlBMeE
+1V30WNgMMLyCABYND2DTqzViFHRddbP9mDMffhQQKii/8/GG8RCfW5yklfMLNulco6kv/pyBkU6
pkbz3qRtddYtsjM6ws/lfNjl3dS4RqIVXhLVrxRe07SyXpqivkfw55vCCM9mgZMxAFOymmwnOfpY
GobB0nbYkEl+Lyy6moD6vLmiAJB06anTaxKyJO6WTD0aDSCtu9yS4kOBybvmOOwZg1XBwG0AiTvF
R8aWgiYc/VZFKS+gWpstcK0DDGj/iPWcJuuc3+Qx9Nemo217ab6HxkSQJ7Q4kPxWuq16IvWq/o6q
Ie4yklNyKPKcjepAuHmWXFITi56ymRoyw5yxuWrwofGlrymawp80amjMA5X8uoGTLhWq8ki8bdBa
QketkbyZZk+1HkP8VBL/udL1z0Aeca7MU8IxmncCC0K7ouYgldwcnOfOSQryBZmRYgvKcB7KBi0T
Kd9EFsboGmup4lcvIzu0haIH9abuuvGQ9c5jOFURz1vvaaOinyWyVEY9g8I8NmS45Mb0GBxGGXZv
psOhtgL5FBVOcgeNDuItDtaKzpkaq/G2aSpp27fKpfJJFqn0jhjsxj5K87Hu7YEcRk6JOSfjtdpi
No/rOkQrBEzFA8lsLQd1Ttkv3uYGpf846tXWYXa6Aq1qwYvBmLUNQrnmS97WXDI179dUJWtXjptH
imPWPsjsAgKdc/czs3jIZjoIcRsPrjkMxCnAbn3pdRKrynh0R4nJSZsTVgi1+ZxB18JK1KiR+mhg
JU5DCyAPnZsX3sCZYRWGtLdxnY4MEvUaSA0uboOzhKP6kIaqxHAts9XdMk8fLWlMD1pzwNosbZyi
6lYQ5AJo2XPJabEcLw3kv1ovCXVuBMNTlZ7Q0uroUOiPtkFgeGNXcoxPaMWGtSW5FMABgNf2cpQk
sI6ypZ3VIelQCBFbXw3Oa9VMr3SQkFllYJZUBDBSxTY7AFSCzTwzXTkgPjmvZNQJMwChUhwubH1o
fk6xQI9aUK1BSBDRNlI1qvT8K2u0cGVLhnaAcH9tzSo7241CbB34ASTbNni1tr6yD595OUdEtBjr
tARMmTY61jkFUoJkrEtrxK4acn7R8DzI8ILNIqQnnWsh/Av0zUMInxqgrUCet7Cjpd6LZgXaJAB1
aUSgprYjKLc6jslzQTJsDkhYw5H8BZTHwkZnI++2pZ0xjuU+6v83e+exJbeRbdF/eXNowQQCwOBN
Kn1WlmcVRU6wig4eCPgAvv5tgGwVxVZLq+dvICgdKy3C3HvOPjhqmnkYz4zDJkkKpFhPHvtx7JSy
6qCSB/Kuqep6M1QIn1JwRCT3WOY1vZfboG++1LYzfUxgCOadfWjAEyKtEzuRpf1tGyJvC60s2DVD
cJvWDoW+WVUHXdKe8ztKXja1VCZ/O913ugQbNTEsRkPmH0MYnruhIGncb+FJGYGgQ+MUIWlfSXoz
5RQciD40XFiBPCOJAv0BIgPSAPdDHlnjJYXyhjKtQzxjp2gv5wG1QNHYF4HprgAYA3/ChaFckvbR
S+SAzOAHR9I30o0PKi7HgkY1akcL/avX+d/iagCN7IuPQym/KJWy3RXmrgzTbmsF5qfMCBO2JEho
R2O4h17i0mbX/P5tEtYaInfCBrGhM9yWEqhWJLoPthHAz7o2Jn7fhaW+Ctf66AQ2Z5ct8Sfo9GDp
hLlDfK7UGO/EUPzeV4uCJksYpuErtZZ81IXW+9DHGFOXMbmy10sxTAPKJ8SXZqnlftPlXF0NdvEJ
kOh7t81OHgEHMkHHr6oiYhHn7qGMo6uY2yfNKbtrvRIrtvrY+io7FGByd/AzrqIaJV8eROEeAuy2
mXqkWLF1I+om3Axpe2PYvj6a5b7srW7vvxtGYo0b7bz4/B8yGU3Ubvro6kzuk1iffBclR+5iMImG
6tUsptce/2E/obzbDVa99NrzpwGY2JaoBrERShyL5sXoExLLMpKOEhcDYeOiV8I132YQI1Ornq96
QEaaL6MStDdhtdXQuGBOKJD90wDPAjEubjbYswSDtnSxURmGDR5zoERiQ1z7w2CiafIgQ9E+3oWO
YW19tclMFCe05a7iBjA2RuxLrX29zQgCQf27dKTymtWv3NJeAuJvinY7JtVtlYpuh+bWsxHXNrp7
6hU667y2hxNhTUm4NUWAFcBC+yDG/D6CBbIfZn20Fvw7hE32HhHeQVex2enaIwRhJlnYzsbg0toy
yKEBzw03VyFJs9KOoG4UvFZiGTs2fVVHqEPuET+QBujT5HxXZ7eGk33oM/NjERf+ns4fqk9MAKhP
7gyvOfQhfsYhYEBnp7ZljejvgzbpQV5ZxFACCXIJwi3jbteIsNwODTAQ7dyzFv2CoqFiTGLmjpAo
su7Efmp4Dz7e3YPdir3TuPW+nGvSlSwAuSUZ1pkfE05MllKHVLFyQCNpRjnPPCqj/jq5bDGcKjsw
bL5vQnrYAaUk1ylYVgL0QItqP5kxo0VRYHZDEHAtUhDHhZM9sas4z2gboDcRw8YLPZSRMzGOSeLm
gO/Dcibxo42Cq7xHRxpmeAXcrwCTmDNguezbKT1M2gOyUUOYrWMmghTTXhGTnBVFOCpw+jidjZjO
H8DTFeFDoQjP9cdHxSKY8aMjutsIPg/w+q6GhjI9bR/i15Cf+8ZnTYy0M7hPzog1xBxDQgOcL44q
oOr0FM7JTdk2NQASwjh1QFyqJckeqkDxRqCjr9oOQb7Vf3LK+zlHxTsGhrtF7hoZcjPOJfVdF+F/
Mbi0cKtPuUGLtoMpeMzgFQ8jnt5qMSXOuD+NemdNJR5otL9jZ30YbLeBrpKTWoHeJMuHY+mBDBWu
8hhpdfweGAT9Xx/AHZmGAWFJon2wbf6mERKyxAs5uSHvojUlNk3Sqgz+HBmlmVDNbSEh2fveQznA
h5HOIoq28rMrP7gN7GVXVPpuIoA5RYLipGRDpUNM79fjM+anC+IvJSZ2iIpdAxJ9IyhW7UQhzj67
CYaKT8nHSgdkXWv9mie0dg2UqYVvM7v0DhIA8G0I9IWLXMds8GD4tceOK3oUErWuytDywlREsh/J
S9owuxaWi2DQew+eeKNRL0YN2iokM54cXhswAXb3BVUBy5PuvExhtiZHNGrFdeskOQ6vxjlUs3VJ
mn7eIBfqoDllZzHGR6+IXkpTfbMihudeKxa5AdthFNadn99GzHILAmmTBfLe6Ca1d3IiailPHz1J
D9g2g0eiIbZ5Ww4XSqDjUxRU1o69BVF+AVUiZ65hMkBuZvbJ0p1l5kfHsgjEdshYCgPxkYqneW5C
klNpF6w9aLrWke9RwoL93hslNqWJLnpdexPcrcQ+6Kr+6ga+RbJXdRkYhs9WwkJ7G3h7c8C7bpuV
3PlCp7f8nfR2vZTrMr2No+LemeL59HZ72yFVNoD5MupUCTsq07+ybM6L9ep6YFOiiLSQzLjKQazS
C6SAuh26w5DX8a1ynMxkNTsQw0x2dbfc1qy3TV38JS5hCVW6iW5H2zhGZmuevTqObtcDjPIfl6QT
mjT/EQrqyH92Rvm7yMEl9RJUEJ/tGJxIKbrQ8+GqN9aXTLn8hDICBBFhR3Vi71SSq4/5vlI9Jmcj
L45lMoxsE4FTlR7w/d7Iwo1dmB/ZFeutZ83jPlDEFMCsNVF7JYX60pYpxoyMPLE2HB788RiU7H+8
CsM00hrKKxZrmNi0rqeW+duU3pm3NIDUhrOJ5t9obxp3hNjUpVvkLqjOWbwShmB8Qd92mUXc4h2i
PuYyzWRu/5Sm0V2fx+ZBVBA4TeuOogx5eTO7uQBF2tUVXdoMdaIdQMed3rW18zolrdyyPfnWz+iB
oUpxAi01xthh9Q9go3CpUiNO4jsFutycWjHHkKUIqiEk4x7GXWbBDh5FedAJFVFEPsNlGSnHCRhH
4kYsa8vUuQaV61IQac2Tm7EbRLKDPBHaPFGOfXfxIclfzT0pNjOEShXlZD94jT4kDidPmCbGo9tb
R2FjkWQTbZ9aU7vXeTF/mZwqfqJ7cePZXXzx/RqvhkKsCyw/uJMgyN22eTCJ/T42LC3QX1nek+Uy
mYSRNWyNmOiY1i3uWhdAcx7l4zEtpgLOGvgOc+z0wStxm00gCJ24js4kMaUnXaWQf33BCD3HVwP4
1kNjD9W9SakMBD5ZcgXGVaBxO8Qx74vYiLa0N9xLW5ZPsq7vkKRmWNwzHFmevBlVEu99m5dcRrZ/
YN4cD7K+L83W28Whbz248SNS5Xo3hiQLDS2eOGXFnwhB6nxN0U0m3lbVgJnBIg47zhbyqPP8WOQd
+QC6JhBvyuHOY/30Oob3Uc83PFeegQSH1d6w904a3IjkDQtQjXH1GSNWeyfyCo/t4GOUm5hdbVd/
BAz9MttYO+qGoAfeenxQBWJyrSNIPHj8M/KYG38J4QyEvNbkHXpsbjMRRDfjdG/PDvLQCDYzLcng
KlDw9JKW1Ac6goR3uM30qFjed1FfX1dR9d6ullw0nbtHz8uMi1+XT8GUkWxa1STGMv93BB1cqoL6
STSw8dFB9L5R4auBUPgsK/9xIsLsguDi2coB91vaRmlDje6sZuPZnOLq0XKcE9ttf1vVhDetm0+7
qqNTN8gbKkXRfd9GMWykkIHaiTDSUT+8UeZg3sDdtW5aE/ID/ViCqltzxuu+3Lg+ZizdAUjEIlYF
Mt0+xMIkHH3MWoD6EHDTiSXAZoxZmZRF9zAEojsxFaLF13lFEBuCqEsVahK9pANIoRC4AQZNJ8Dp
R6ojZXTw/HeWIvdEpJQxZhJCqhJsdc325ziO8l0QOsGxbgoImRWZCpRFD2rEHuvb9MB5lfS17NE8
KaIFBaFAsO0zaF1wg+LZ+t3Uv6cj0cROnrQbZG6XlrwDvoMYLwu0OEKfQlTwJUtPBixitqxdg0E6
4Wzk1TLI2TiM05CVnZ8cx1QSRU+CeELSAr+krS3KG9r58PcTt9wXIiBl9y5gQ0YO7gQxs87iz46E
bDtDFz2nRP31sQyOfmvYZ2H38mRGL2rop/N64Dx6nEX6WRg+I6mva4ZdSi2zT42+H6nZr5cQ7lHD
V+Ti7ErqBldpFy1WMuikgRNqTlgJdb51+VRyn5ImcSbYgXNjw2rsPFttcj0MS1OOfT9CSbevELni
4HTHwaIXpEk+GzAXO4r6ie9cZMm5YTI0m5Gh90FsnQon9rAP5fmpbdiE2JN8mkb5uYXAtknlOr5a
78ZaA2ey1MPYAHfXDNc77WqEcziYkJ/GYcvH7AwIjvukZDvJ+NU6JPIYfXqOHWxRntO1WIW/FjVx
xh4hCMY80qtiqb6VhXvKMqrR5DZ9c5vMAMiHBL7gxTi9AG/oHxLFlm+SzniAmZqffRU8q9lLHhJS
TH03+tqLWp6riVesXSPdDR2jI1sy0CJNdGNJ5OyqABGRGulCZkmxcVWhc2QXG+VeclUzcl6pJJzO
cY2IMsZzSKEp25kdSFCTUgT+y+DFGcioGXPjSTcEzRGS50FU3QUexX0/6oilG4M7M6NAFeTNx4G9
JD45CusWsX3ewI87nULMJ2LXa7e+mlskhH2OScxOTVCqhB9R6tkXkz2d2XZC0E5n5JEnY9TtgSr/
IZLiUdHS2rhzj0CXsPQZLKnbJaCDU1NQBpHxAW8uW2yFq5Y1iTkZcG68mcKm4XxILNs8GDmIIdEU
p1xDpdZVeIhVfqCl4AMzU1g09WdKc/AT2ToB4WYgxGMfsd/x5/qLSZGoyPFPTvVS8tEFTjf16mU2
fjf9MMeTOM6ZeW9FqjugnGlpE/u3SSGcU2VDxO4N6CbV2JOr1dDGtlJUzw1eKhveQJkAzJvNCppy
z3tDkErbivlGya81MOi9F2QPAFIDNj7kkhrVe8nEgOmGXY8ljqEbfigCc9yhXCQ9osAdWGQzeAfG
JTz5SzCNt9UT+2r+GM2UzK63rqoehgyUgaU+EbKWHGUwHquY/NtCPkZiwC1kh18aaXx1I4egi9DH
EoJYN0HPc2UELK5FTiut9tgHJbF3Nmsl9gwQz7FVPJk2jKxIhh/GQoJNGohD1A1VghFYORWlURya
kj5NBxgnB4kQlM5LGEUfgobQKuVMuOMlCI5pSiycywsxg91qnGDLz0KaqTgVOgM5uF+CRZzZt7et
Y99iIHjpYoeOB0TFtOk/z7rjp/htTFgt1LSd7GRU12GJr5nunp9SFElAUWF9ahJK+Akmr5zID1oA
MFmCIdkZFa7xqMiu2cBLPX4O1FLioCO9HTGSpBhaDkYVsUxPNvCzD3SEmfHIA9vX1nSxKFHskZE9
u7rMt2Obv7iyUduEldVV4bJoDhS+jqSATZPl8mE2xMfJHCTjATJTVHy7SYpqR9DGEkNMJOcUosGV
zvLzNr656UQEbIOdWk7CPVCcpuRhXdcidABSAe8CUPcFiRinh99+McPW3uqOHF7YxgrThrXPLIpA
I/vxwGMBPg8UMkx/X4/zs1FUD8HsHwLD7I5tN5rnWg31TolJ3w+Y4ZeFJMUvonqThB4pVe2FC9Eg
AbPSJ80W/nqstg7aObBkRnZ2gpQ1qSRxGGVNumVYheAna3FGkMwvqJ4/eFHXPaco0e9kPNz1QxA9
2G14DNwxe4clkMZqg6vjMuaMCSH6/IMNSXs/miziCzEN17DxD7YXVfu+AEcFaLytD2XgPpe+/0rs
nDr6k3ess867U9gIAur0+3lxM5g5Gwsk11sy7/I70uOusQ3pp4KW4ZI9+W6OjPA6FqV/EX3M+kps
RycID3MvAlLHWCiposV1TQGU+j27o0LZ/BZrFM2LgHuCxEXfgN9fbz3n4ah38CIx2aKoHkT05M7J
195wKOVUc3lTVPrW7f3xMGGJ2pmq+FwCRTxSxGuPjuG/ItmCu6Qc84W4XDwECbncZdYeVYKyP/Nr
Gu76vmTBdY5LKi8ieF8tzY7Qjj46unpfgMO/orkWHVmVfia4D6P2AO/FLwpaRvPcHrrUK3dV1zm0
Zq17oqXMQ+mRx8YKsDsmioDhYQf1GXNlILCkRORolmS4B5SaCLGvTFrBdIkGnuidG5VfKq//LGoz
O3ShBeFE+hcnAXWAmuTU+CTXVE6O+bByDrYFyN5xmaHpIfnbNlaAomIVHUv+OYpzPwcZsUBBTL+l
ZtVbB3Qxn+hHEx+e1g8+Y/HB8XOydGVNUGlL8F5ZdilE4em2yA3AAUnI10P1MnEVHS4tHiL4SdJh
/1nUGeKFBmU8o1svWPxMIVRiWov2LgoIQVMThtwkeOwb1zyHEY6DSC9RuDrctHVxU7qQ9acpO6PV
iXaD4RUEx/S0JemHW3FBqmLEpBvGk7eH7PwhHPjmYsQRua0VOgNSnxk54UPTFKWgm7ldfpoHfu3k
dQvAGq3FGpqK4LZNWyyERnxeyDFM5/QzCbaJXxS+zs5kKVLRudmY6FJ3aOSpF3j4z3oDSrZbRnAI
IM5uhhl5VDBLdU1g3HXmdSfCtn9vvKI8DEtvUJgjKJIw/TYlEx7o0fmk3cw8Qno/A0Znh15H0bZr
p0Md1Tm0aoFKUcNz95I4OhHEajyFNXG42DES4ECUo4s76XlEwn/1yKWItBKXqtOSwAGAjKWB/lO6
9lFV+5Jv6c4oWao6DZM36pmNiJuj0XsQhkia3cVjsCOJ6KprQb/HUvELjXGxUgYlE87o0FdYaM1q
ttetDI8OMX6nNGNDZbAtimxa4gY6JQIwl0qORwhbUrD5jDyxs5ssOPsUjHGgOO9MVGlXxIjd5iOg
O79jBZfadXiwSE+Sv9u6sHYDa5WLoL9u6PQDu2yidEVg7sPG/Vb7GLxTH8mgRT5lUkR0QJJl2mhR
UgfjmQn0dsg78imq9M4lr5hufXuxG3BIuYyQ0PbqMsjmZgBEuHeq6VoMVX5bzxb7z9nyqBwQVdih
JQdKqUEk44ViUdISA28C7QqH+tmbOFV8I39WZg88Ohypl5vt9dySYEfiI7P9gFGo55NDT9OdhcdT
qxbE2Bz48zac8EiUSX9CF3OM7O7oBLXNDpdAdQoSDa0H9q5gTLsrT+B/DyJkV0sUy1W84BomgulS
q6jw/3vT/eiaLDrD1oduWV9QLXS7Usz3hoSe7LAL29g2GXez15WboBXFbaOs6TBMksgM29NEUC8O
RccPz9nwQrZHa9p3OJDTrSY2eO8BaR/jwQNnVDt7W1B2nzSdHJLt3L1fDI8RUsGngrC/rOFzq600
JEgdy4rGj28M7xM+vo0ZufOVmhtoC8H1qINnd04/WaRlsy7smXrTnw/rbcOf71hvM3ICuUfHIZze
BHYuFM3oNVV8yfJO1yzvZLm43rgeao8UtLaFgNE3BIFXSDRhjDfn1MaDbMxLXvh6/e1Gb8kYr5m7
clbaXFwf2Yb8zuIljLzwPPbfRFYQf5IRVr7+w4L88nAJMsevBqZtfeZ4fTnrRXOJP8d7wARCVPrb
oV7z0t+uexPr0IRcdSONoUvz9s6zaz42S/i6WGLYDbslsZf73h5gLrHtna3AJy9s3PXVkucEcWG9
uB7i5c16PbEzSyB8ThjXubCXkPjlYx85/fOCAHlvBrtNW/UJn12xd5drARSnYAmeX+9bbxqXWPo2
Ek+iSAtGUPzzUZZBEaXC2lGEh+daLeH2wxJzj2HwVZJ7v/7zbPlmlPCbg1W+a4VD9USzODYCJA+r
yu7/U6HeTQojzuuXgqEwabsm+dz9bMZh520j2fzPFp7r1xKlzF/8kx/+nUD8hunB81zTd1mxIN3+
w79jmfZvpitsE5cQuxs01G/+HfM39LcAB3D3oNpFXf0WCiV/CwL0975pOxL7j7D+K/+OaS6a8Ted
rmvyBPSffMeSruPbaPv/rJ5krGblEWl5bYUhxaHcvIyiNy9eN2qqGvMmMhN5KCcFGqWvh+ukz2to
gBgncEf6VD+8JR5oZlNDKi5W4OU2hD81kEUuDUlf/3S1sovN0DUU2pY7y/BjEgqF3gCEgrWADtZL
znIJHQzynvr4dvPbfettpPjByn67u6va7KCc7LrxFoh47NfjPoGn6bK7YDf9gYa/tWcXPLAIOc0u
bIfMxDjpyKbY+G3M3+oXyHhpDwnokopJibXYsQnMHGyZ+a6MNA1UYWzH2EBUYaODlFJ+G7q+PnjW
EItLU7SAVBtUAQULrfXQhmg2mdLeWwUb+8nRrFFMPu+TAjy3fkZhuScOxaAhTw3JXvDpPN8P2efb
Va2gW2HeJixJ33k5OTNujFgnn/ubdeixIM3i9W4PtSo1Gx0OucsKt/QLmKqY98n9g10ZuKDcloFr
PXwfqteLLrPtMec907dvmYipA729jPWlzcvrWy+tB15Ht2/N8YGVdXWuFzr522G9raO8qMe8O5ZE
NB1rKsTuAt5IAcVJ1NgnH7VOjvbAcAjT8n2c26sedj2YJF5CIxiOugNO3RWK4kKHagJ12xKnq8+V
dpPzbCLlbjRYdAZpJLsTM+oZ03ED/0aB7p1ZD5N3jBIXfMfBp05upmN/TgiSR7BWHfVdhDL5HNT0
34kRGnYItzwEmmG1NdsBUJoJHBz0s1Uk3hXJiuZZKGzNFdJDxBmJOI+W25OubX0KKv+SrtT3hdwe
Lge7L8yj6dPUXK7hlvH3fh/fpFXOyouiZXFeDyHr+u+XqskdwFE9hrMAITBhXeesIqyNakWN5f/k
LMkx/d6Pw4QWKr/MIEV2ucwIqcyBjxl9S94FrdWsEhToTYdNlI9Ap7ODb0ENG5awkHyD8RjW5fdH
qyKij7s+UrRfdfuBCmXSmg77NRHy6fYPog/F3sJOsKNB+tlonYmfKNKTyvKWbKdFMC0t3DfFPG0V
sRIwM1K1LcIGVN/yccjJ51yqF+z++jG4maX2plKPv7z3ckGrRKEXs9FqkOqNyBoojDAILIf10npu
LmkXP05T6IfoZkv32Ht054fghNztSzMQHGAUF9kS1mjTWKJOE7DDj4Ng29YgDEP8x7uZCF1KT7hu
46FGwNDHLqx79U7qlILJ4Mmz1wzPucEcnfUBra2yPiDohsul99oOi+NaTRjhdZKecWhNGA/reoN8
eHWWBIHjX15CH/yJYik/chsgJxZsv4TaGk5Qhkh0ta6SNG62NR31o2cW28YaKbELkkNzcoSuuuWq
QiGDQCZ6XRcWDcW4s90E+d7Q0SfyZFGgDAFO6o6w7yHxj9mQEPALpwQZR4uhPtcHi8/v7CyHxLF/
XFpv80c2whmrovXs95fV2/fl2VzRDh8kBWpSAjCTuybpKy32/pq2NaU+OHl+A0Tt+0siuOFYD+i4
/lj+oNNHpmpY+LPzV6vX49lZDmyAYQ5eZYgpiD1TbXX0ahdEVMnXuf4Wvl8UNcTiXg7HYElVsDII
dGXiIBMPu3MWQM6I7FNvL61DDX5gCzOAomsW6HMaDbfUPw12iRTss8jaJo5/H1iUMtaPUpC4Nglq
vsnCu3CjZ2k/zAUgsArPTVfEwZbyMqLnP4ZeZJrXWshFKMW458eE+hIPyIzXJOXRpCFyyKLxAZPi
FYI5PONK3SQVODeV9NQUQojwLAmmjdNU2dacE7D42mPzkjYXw5Y03ZYkFVbCPzJUnBSIq8cuENEJ
zLsFxoPwqznHC9VnvUoa4RfCxHsQotQdpuWpSLFn2POcr1PmWLsqIWF8hIt1Dd+p54RzaW6dMQ4A
wFkvrgdvufH7JbtNdyGCSXSxFbV22QVXMSl9IGqdcBPlojo5NkTX2cyL68nCQdCPUu0wGZZXRUe0
uKTBcVVODDO67tNTWMDwxOKDMCSMU4wUm9kpgjP9nOAc8Svai6x4LFvY2J2DIBRwBJQVYq2ILSwo
2JydtK1OngdxxF7mgvU2NlNUtdifwF5inG99bzpYpnvyyoVNUQ9onDrO+EMYqLsyH71TIvMbRAea
zpSeyRaBbEV5hRlfhMhzyAIOHTfa+Zl18gmOmUMRHWoedZ0qe7gOKOzXekfCOq4Nhbw4qgxzs35T
RWP+nHYTsxA6OB42hWBTdPNInF7/qOHUpZLcpWSIjn0t8JVQh8rPQQtmgVNgPZS+SveOKl/6hfyE
xqIkepvFznogi66kH1KkFDwgT4QLUer7HQTT5rg3ivxro8e7wlPjxaYntqHcv8lsZGhtYz2m1Ugy
kTe82qBUmgU0pHJ2ilH1SrtfHRY72mY0eja1E84dgQB/8p6AHC0sesfctpN3JjJ3F+rxJXdjapSy
x4Y0vp+yHE14H14aQtGA+4CBDZZT2mB8IarviALrPdni77JQo9k32vngx9MnN1e7FgLkyMkIiDq5
6cgCP9gouXoM64ccJ9jGTYKXwkou3ThPR+k4ezU531pb3lbT7J760N7pAThPZyXzSxNQmKOav3dm
9sJeU7/IAXBykr94nS4oku2oFxu0H5bAwRQUFKmTt21mXsykGvZJFH/0qo5mDTAjh/XTUmJanC7F
MfWIZJIaLgUrxmNes0/LPeQ1NEhR3VXLPPCqqjbaGHS+T11lUwFG43TUWWff17F8xqtz5pk92i53
YTK2dHKW2YfKG1I7YjyIzNz4IpB7lqs9JFzC3pGxgaUWxbvExiilEsr4etbWS8uc5A/mNynIwgty
43OHb2xPs4IaeUqizyyJNAhZ/Wn5xRr4fxJ07ywrp4DWD9gUFGrlcrBoKLHICPQsd8Wc7KqqO0RD
y0lnRSggTmEK3iiP0FMlJsjc1vl9mkbrAScU1Awb1QclJ2nn0fVEFgE+Dkg1zSmYyL4ibJ1KvOfd
2WjdTmKc+HiD8NWv3LOgJH/leWl2VRVJvnXuZdGnj1lStFe2Qw5YX3gnB4MnXT2z22n0jXjFkU+m
N1oWsGJYOCCKhf8zdYBA6xps8ISerC1pLnQ+YQcQ6YlysGk/S2efa0GXyUsOSVx+GCo8fUnKlJfG
u9KjRtx4YKVhhEF+N4aPfg8iOojNl9GFhZvKx9FVxVFU/odsKoB6uoKEEtha7Y20FweAg8zJ09V4
09PTKPth61FBvTIdv9tbc/Ah98cbI+CVDu/66CGTyXUsuwo7JRK4Jm4wr0zxs/CdTa5a84h4ju5I
Ut13jpVtqgyuiBh5uMayRsm2/ejx35gqCsHIrBTaO6Kqn+Ucqq2a00vnYvRxWhVvFSw/Z3SIHLOH
hymKMRBN8NcbOIbaDb60EXXHUJDNKSoP3/8Q0iPENLKtxqMO5d2QVgFnMbjjvCCOHTHRVedhMFC9
hq9JWyNEnpZPFc63kOZ5HIWQcSu0ZMj4iuGpKtwvhoFanp4k8BEfFRnBXkH1HkHQpygmx3ce/R7L
lhEQ1kgj1vbQjXgUxL2h/2DhQv5kdfJ1gE06sl3e+1b/exPASZce+YBdme6nyPWQO2PqhoNtVSy0
1wQmVUv2TGsE06DTdC+YNthiuYqG3/qAt8P6oLer5fov33Kbfrl7feB/fxvmhpvAUImGM9Q5rI5W
hqCzzLiWDqm9rNfXQ7Lsd96ufucMrtcla8a9HXg3TVg252xmsbde6qSpTpGJYjqTNzSw/P1683oo
lke9PfTttvUSiCWKa//x7rc/k1bujyebnrKBZffbHzINl/SmGIH68qreHvjTE7z9HTquPOEsZMbu
+I83ULFyPoR5hz1yCHYztcR0meOSZRnfg5XbZg38A5rg7LbXG9fD22PebqumZXf/dv2Xx3gDqIHS
6D4AEgJ7sPz9t8PbYwFhsMJ8u74+ZmUtvt1W9iolamJ95F++sj5wkk1Gj/bHg9Z/SsZ0t8/G9EGJ
htjIavTuLT8a96XFQntoKX+8HeSy6lqv1hNtiTGkfJ2sa61BLWWUt/u/X//r+8Qff2V9POnvWK10
xV4WWQBrcl4dMKhkMCEKrVvhvMSjerdenAVmo25RaK3F07XquF56O/xS5DVrQgAZTI9vj1gvlQae
adnqcbPWHt/uXf/9X93GGZPkGDb/VUN+ewwQlQcFSHNvGo5FfvHAoSm/GrIgiEgZ/ner9f+XMP+h
hAnSQFBZ/M8lzJvXtn39HPft1677UyXzx7/8UcmUwW/wxCg8YlmHNWTjsh+/tt3//o/hOb+xhJdY
sD2YQ5gOIEH8C0S0MIp8z/OlTyvMAVT0RyFTWL/ZDvygpfYoA0tANvoXKOkHUKb95frP5J8/Ew5c
AQkJW7nnuBaXLTP4hcYROJMElWIo4JfjbSWwTTYA6mLl7A2fhObER1j104f04xX80zPalFMpnkoA
nM4vz5iXgoaQttRx3LXIn8nLUM82DX6Mm5zjcb/5+6f7M23j+xvkiajVCrqLwl8gBz+BAqLOwPGt
MkVFdI9kstwY3vSC7+NV1vPLf/1UPqVgYeLX5t3Zv1BGBg9jVtXQQyO5/FuWZ99CI/nGRtzPok9/
/0y/kBmWb41ncjF6ePwG/u1b60DDtbGr1TE0aJAGPtqVNpbkhGnyif7+qSx+8z/XudfnkuBifOqc
ECl+JRAhBihQKvOunKyxNwMqBL8GsuajHwXFgWDTHFD2naymYxFLe8gbvFu0mOiayn/AuPyZNbJ+
lb60bUQvAVV3EDJ//iq9ofANAIrU8EiKNrPwRvbT4xTpF8uYXrTSj63wviLB/adP4C9+QqRKU5b2
qPMD7vqFNWFYbgUKCSmJZcA1MLuTjfmXfeNj3elHtoxMqdElLeeX1K9DUnCT10Y07MrwAiVMc1fI
Bt4hs3z3D1/MX74s0BcONREBB+OXE4k8jt7O41LRuGzrqwgZriSD4KpzRqrlfvelN2/6Bkt+l4LH
MyU0wyp/AJ1Kh78fnnwqytPc70cZvf79C/vLr8n1bIYniCkML3/+muY+7aeEzF3a+HVzVINdbRu2
A+yWOMEFZ4TXgYvsPhCCVf/D2GL9ggX5/mP96bmX+386230/EAMedHXUrnM3mjA++whWZ6QNsJf6
RZsBH0VKpUPKT0nyXDZgKP/+3f/lt/LTK/jlWxmzAl9iySuYYxvXtadfKJC+zii+NylDwt8/GZ6E
f/+0QdGBWAkCQC227f3y44RfBJitYmdWmQo1t3ctq+zbaGJsQ0+GvQOVGkkvmGqfe2oJV9NSk2Mv
9uiCaemCgbqwOV37/Jspn64DYlCvHCM4I+Xcsw97UVGyOPRvI7N/FE7/WKWkCVW0ujMIAukrvRM2
gIN+mfN9UFYXFR16PPNYpPg7y+N7iSECSrE9Vodqcp5Ynm5URYxw618iWtW15AeKlJ/qQ9cTV9Hf
lnODusG1+K24myoc2NFyQulhfBRCngZbbmKLmGqLGmLsIMQ1g/IGZUexMYQFYX16HVt9n9QCFbRD
+VyfqoDXWC6e1qy87zxkcDjVjA1ONQeUNGa3OjpCeAXNMr/8H3vnsRw5smXbf3lztAEO6YM3CU0y
qMkgkxMYUxBaw6G+vpejrllXZ167ZW/+BhXGShURgMPFOXuv3Tfmyel+ZorkRx8rsY34aJD0w9A+
1OOAtSf9op75xTnrS48ngSsa4j/fISkfbbf7EeipWF8ZdLCotkV3qEfUrxNtAPbexOnERHRpwZp/
23VduBn5XtbkncZpeMl7tXfdbtdyPdfJo/emm7il/ALJly3oXHzSt7k4CP82ghlvlC3/wDw/WUnA
zVafo8GXCxa1Eyn1ooFOV+gzDsZe9tsKXP6m8LktFWKZuag4WDCB6csfuunXmGV7URkvbk8yhVEB
qy067LLxFwb+W2H7BKDPJAKl1HfDof4hKUg5E1+VdgBhYot5ofd1l8pfFEHQ4wTjJR5ZJ8SC5lAy
L9ZwemJLK/DGTejwScJgeUTmwYBdLjIYngBQnArwg3E28Pe1geox6ypWlzr6lC6XoAwpKiQ/0XCR
yZN/6rcol/EpRqVMOpg66PdDvPTRpURLGPmnvZg3rr5SbH7uptq78zPzYozECDrGV1Zln1ZafA4U
PDb2dGlgoQJl2QRV9GhXAFdnXRgMyIM0YbE0EXqzMFKPWYHHV9q4YmbJ+HQ6xGU5VqzSrDYyiG8c
j5ITZYALPjHCV+P+0ADsRi2WfqZZbGxZHe+9aPgVJLydsLlZrScRVRFu8guFkfXg+j3yvtK75rk6
r5/ez/h+kzU86XU3bagjJZ8oLDZL03yOBc/I7Jxl71Mfsih1OsImScS86KE86sWZk/adoWBUL/Rf
Uot7A8IhODoNDrZwuNgt5aOurbqrLJ1fraRsz87EZ8OepHghQSv78sIWRatJYKyobGSIdnq/DsfG
jb5S/eAuBeOgNfJ3W0SP6HoEeXa89TqVEKT+hXvrInOelerEdAsfaiSBlHXKMpiLV7gCPrTD6qf0
ZPzZD+wjKPPycMoMgd1zt7AnXKetQS/1sdKNIYZQjQxxmnIPt8B8sfSN2laR+QPA8ZD4j+ZC30r5
6gmFZPzlAxvboMxjDURx7dfZq99mn0bjnJqk/6ApOsw8AwPDxYqyz8AgMsY0p6OntJh9ZAs8BQTG
jI1hH9c/IBXIQ7wGyh8ugZ4ze4OPRTeAS27zVhbvErIO7VrDvusCDpDBfDPN/bleAJIvVNocco/b
6cZsE2OXyfDWVFwbuRjqOJonF4T+RD9+V9rJdBhz5m1DApB32+k2wN+wmydx8XL9dHm4jPSM6fVq
3ro1T/qkT7itRXJS3VsSp3KIe4Zg3/B2cSP3nAF12MDFIqoTBXXljNf1isSP6TnZzZXfM4t2tV4m
K2LBDJO39UzjhWcLwhpgqBlf1Vb03W0zwxEPMPqRLuM8x4OXII2r5T6v09cpIsrOLR1y7sBUb3LL
3KcGz1Uec628cb6Y+QhcUw/IdfNCzfxLLwfEvX+5kXeiBHdjMsX1fUmUT2/+bELzOY3JhzKtxzGU
N7MC5jgO1S70iAD76xbN/ZuSQOfw0K+DXxVIkQM6aUawMRIGVJmWn3gwZyA8lA86rEpzM5Zbl2Ed
TwOq2Fn9UiEVGDSrz00p56sxTK8saZfoBhcKMHNN5goFmYMdta8NFuwjkUyHoCnOvSTvAmDgd091
tEWxAWxA9pDM3gvSZeAv7UycxRs7AsGD4ZIbiAAXXd8+8BHhJvUiEKkRjEfI/LU/8vi4Bs+hE/a7
IcptODdLBR0A8fa8nNLFmhieHamKVkC1vJRXSVkScgCZClEYnfeEh7D1qlvsA2SODmzbg/kXxKU7
oZi3ZtbMTTj88hCD7YuGizTA4KhzQjiAr2Ojc3kzpKi/mhRkcpAQ751RlV/vXZXzDA2wskvn0rXq
fpoYLn3Rkv0rxWcWz7jJTAgqw9LsRIsoMc657b5vffIX7wQUAJTF48lxIoBAek/k4LiQqcshSaaS
Bru3kZmN+DZHXQA3J0KxwfkiHkmEK3pjq/ReNlQxgutfk1lMW4SrVcmXSp3qqey9SznxCEDbfF7K
8VHoudz14MG7pFV2PKLRaL/7ZU/Agp6CXEXYLtpFbBwhz7LYJqxtdedeJj/4tTrz7MB89Udo+0sJ
zRx9JAS0RA7bfOQn7gouiWA6NxwPSHegKlhzz20nEpR5xkOv1DkKhLvro/Kl9+pkD+eXNIa0aPcO
6yJhS151WqJz5wuLJ5yNgeJZhm8yuWdVJvCon2nHD8/UZLlQVXcLXurHXIyP4PrG76k2rWRkKUXg
FKO90mb53hhf0sqBamLXJw7f+OvH5D3okO4XSPHPBtyZLMnDow1gXjTDsQnrBL/XZIJmSmpQZxHh
alSTtzY+w0RSd1uaNDuWBkYy6yJpnnhzIrdiyl8TltKdmaDKXJqrGYIdlKL8aDYLAWn1Qv8B3NKx
A2SDHdEwd17SoLcQwGdApbSxfWuC4CxHim/+x3omdxj2I5DwXpH828G3JW0Ghax9LsGUb1pXPLhT
i1S4qu4zD4isawQnQMXkAAwlkbSkbCZzcMGCXV31Wb1DN0lZuVAPpgUz2PVph4ouunGKBqOEag7K
g/Xp9TMCFonrPm0wko/enSpTtZ1Ef0jsBN5XXdy40gEx4GZPEqeHW1yCkczFWm8ZWgRG6F1gW9Yh
jcMY/3URIu9F1/Tl+j+wXLDZVKN16KHckDNy39rWOfSdcpsYbbW10p0ZsN9Cl/7uGMaymSNmciqF
bLQIbd82Nop85fH8z9I5DUVGJFwFR8TmDWWDE3qpUdIk8D0Pg6CXMCYBmCAk9CmQGtl2jC8ZHH1K
phsTbETUZuZO9dXImQ/Pf5vCQo2nlkro3JCE12EfixQrEimfM/ykQLb32Uigj1tBVi/Btlg9bIPO
n4kkH4ZvHV006HsjdomB6Bx0+LsywF8qRXnyA1DAGBLb04jxE6fXtunwwsmoTY6jcsm7DMNtywqz
6+MQGESNeMOAI7ECFi0j/D50RFdKLip9Gd7dAxbXu02yd734y25pucohP64rXWnDUaydhGRZSHfh
hJl5aZfsGFEnYDqTx7Asn0RD83QpYkIJI/tEZXpH4kZwnPD9RpOIbyU2ZDuMcGo0xWEeuu95Y4T0
VoDHFCL7qGDX0f98bzy4+aYAo2B1bIr6JDo6JDkFvfcS+NgjOL15ByB0t97cvcoAWj1erGYTJ8Sd
Eh6wMwV7g0UFp2CK2CCWbNMt4PalxSBY9JYysMRwHJS8cTk+wEuxLqWg5RRgONsYbJMxKzB/1/mn
XjD/qi6hEIsqjA7sf9KK4cOz7mxM5w1y6vVciYgtNPcpo127sRbjpjIa1nfBPssjDAxj1sYcoS5i
wJFEfbNtzTCVR/XMJ+ve4DeywnKaSYe+PrTF+DBJr9uCDD0a1sQntblBo0HGqEeVX1+TxQ5ecLo+
MCe9wbKAh8lj0qccMyFATBtk+xewNEhaov6JhmMlfvUz35uAgE9ZH/VOuQrFpcxNUmfhSnmlCUjJ
JOolMb6RKcEelEPTFEbIkcAW6v+k4EtnLSF5rQrZxKckNubhvUGQwEbCQ+TcVqGVbtRBsLVrSzYa
hZvtIC6RmQRUpW3PIHYcDqYH3VyHiEn4moMxzGZ3ESjOd3Dz9mFc8OB2iIQsiIT0tMmmYP+udK1F
6asQB22wU4n/CqXu+1KZF0QrBsE8JKY5XP+ROK6i4JxmeBKZB3esT/N0g5yK7n7Jxa3yB38g/sJ3
n4vAu5NUDmvIWmxu90PQ3FWhfsTc5eKyTiOXaXZVWoN+U82zq48hGEpearNsTsRD5WRHdsvO64CY
DOXZ8J0CVkIw7cOk/DY7d67gfImuERAbZz2OK1HA0dTWV9bIePlrS9WXjz5cBKAt7MAaQuTqLtzK
hQVVH0vRvXxgFDCchHsKjmYdoZGCP9fK5SYtiCWv0cW1Bfdaf2wVoPCvrGgLSwhlCTQMYZv33gge
BdwZeq9kNsku9J+TnJC/mpXaQs6PFGbcFLF1iuzxyR7nm6Rlc6x8Ljw7ew5ohyJJvgxJFHOqhicY
uNCI8oiYsurWqzDIYLa4wRB/We+BSooQ1s1yipX+DHpeLSt9ttDnYzOe3xwP6hGJEEAUknkfhNLa
+DZsivWUbOs8Y9+4M122Wp5JsXrhObSGnMGlP4Qgvkfqoy1GrFu9meI6sRHXh1UaZTfKffVTRHVG
NaOVFWev4Zno3PmxMcozmqebPOvvBWWI2QIyP/M3s5I/of9pXf9wo+H7WL06Hr4NNQPFY4yUsB0k
JT3oVKdKBR/1QGJfbU1na2GzO/vJp62P6CCbMjN8W8tv64en4QYZ12G8ioJCRcoiZSXiq/fK3Vjx
N+HJUeeVhIBLeqrSrvDqMuCzxLsLC2op1nQTFNbjZAFQjO3p1k5ZMQ333hjwlRck1TFhqLJ+RwCc
mcw2/kT2SoJNYz22GfCpNkHendlosAnmrKcCdlbN81pNxmBks9R/GIFH8UxwvMyc+Uavy0JnHy/l
r3bgmdaH+qFiy67Azfl+Jc/IxFkBerrLYUVIehTgwbEJ1eUkzAjmb0R2si/I/STXZ31qF10da8z8
Z9337nYd84Hd3NR/PWiHYILq2H1kEwcQPdHWb4BFfrbN8KSnEn1X40WdvMr9nPL4M7V+pGW2jTrM
9HleMs0Y97Mtbk1ZzbslYVToEsTQ8fRE0/Tk+i+Zin801mEpqaq0ngAYYF+Fiilj0ddkCB9Rtrzr
r+kZuqbMpFj33p0bUMz0De69LlyqTnCaFHoheRU8HY1HoWJ0nIy8TVautTdg9w0RlD2OoTC0m61h
LZfG6L6mOn9qZAVoDJcfCP/NxEadFIPyamoIo9YNDMR1dNQ7cZ2aFL2G8n32aPg6OecOXfBxo/hr
dqhqeCOfOu6MK1o9R2hXF18P7fUlgRgBPCUpcF5Ct8QpOscnL/fuAFIQgNrQYKJhAQxvevBR45K6
RJ0rfsndGaKICLptMzLwooQDeC/hSdQMcGs+VCJHncdOQCnLYmdGnR0+y4UYvL8qHrYsPstW4bkS
h4HaiefqszWjEiPXsTO8Y9JRnJvW8ll6JNoHAVYQ3o6kcs+0aAFf5E+p4GvyFad2/E7xcN+00LtU
CBbLYkWDQ/7eD9bt+jyQIs4tbDnZJxyoZiPAz+/9dBcsOlmj042z/hBNu8gN3qAwn4J+YYivj1/n
v9jhwNlQH7XDpNlMKN8saoxDxZltnojqEQxofbxnvR8ack1hEsDSXPZq5FjkBdlVO6qnfJyOc02Q
mkHxH7ibA5ERBGOtd9QuVdj1pBXpUlk+MTOUyBX7HihmoNdHGi4wbniuC4NVF2knQJbzaHA8SvFo
0mVn94bvczvUEcWpmBtCAgWB4YtgIqVyV8TkLic1dj5uHhphKFVTjEAQ0VErkUc2c/LceY08plej
HZeHNiMUwuKAbNrVY+yxmyz7wdiE3Z1AdOg2TK9D+goBogN4wRSTu/nPsh2su/XsWaLOIrkvRjzL
Jep9qKL9fB5TcgHnUKED7gtrS8P107cKdgx3ke3cAbn+Wqs0UCeDXZsnu6b22PubAYmjibl1wVdi
NMWorBc7torZvtHmbJejsXSFJHuN7ens//TjgChuXZIrQrSxcRr8CjKOvG1Bwmcd2zCrmbHqmmp0
a3PtMonGLGePvCnlA4Eh/kFPJbM+99aSHlJslW/O5H0pmAsyQIReUUVI7PgrrR+KmSUkXagoLdV7
t/T3tcHRO0R5u5tzlwmV5c2OUNBxyLtZz8ylzahe17YMaOK+92EHdAboMYrViy5NCQT9ICsznx3j
PVWGDc3qYuOhLm0jeTA6NiTChZruqOKzJbAKI3xsBOp2fZbhe3BGrZf7dTe3flG2XgjY0YFxSIVo
OHHE1DfdJj3ZcwxQXSLBbwvlP6i/E8YDlbi5tWbzW+iy3a5pAoRRjpCrDog0wNM/6FhwfW08h53k
2FxVJdJ7Peqn7KnJ0AsbAZJ9RsixK+dvRshepfaTu0U+khpicQPC/sbOOYf2nkA4c9uxljKVkiiG
YhELRVpcg94wg5pDQTv/DG3/zXBKKD1ReUTdq9HhM2IsWbzXTX8d1UgaW75WwNByy/xQAFOImx/o
pb0DdvUQbrFh1t8WDe2aQTQew74DnR3VV2XmG8A6gLe4M/JikYjbyRzU82wWrwX+cgNg04nEK7c2
5GFxp6daxsbep3y3TUyj3qi5JqC3MtpLtxyWyb2uMFTCY7Kbs4WC7D6snJuC2oOahIL91dwh8wPn
lQ/1IRNDcPBUYO/rCMRo0+TdIbfYNqRquu8S2zwjut/EA5x3M6AzhyBsIAV4fGkVVokCdezIdpvj
0ScQWRQywasLB8stYOV2tfHRV1LXSKP0tNRw7Wsze8NI7RxH5WZnKxzF0XHLh3IMImsbYBj0GtUT
yasdflrsnukXd3EbokBTDLqTf72+hBY/qW8VKsxrxoL3rxe38q/7dGb7b0qDQkdp+4dhrh9RZ3so
g3nxcuVduzw5YxSRZqjF/m5e3ueJF+3nwYBqCAcntshxbmPqxSAGeGCaqKdCyGwXatWyV+Es7fL8
R2eCsFGF+a1Ejn7I08TaF3EZk4OJ3mt9SbIQRsUs9/j03esJUOHfXtZfS8H97+Mm+54g+J7zar7i
ajrXfTE61+tPv/2vHSv7GKEtS6qmxLqvkPbJmkpqmZrX//NSj4ApLFkjwG1gi940U9JdpWXLxqDe
u8ag4ARkeCfiZmyg+DAL2Mk5i+znYoyDw4gBZrKnaW/GybnQTP71RcWZfd12+rmi4L//n99IkZXu
84yKhqUVRusL5X7x108qw5QJBp7f8Uddm8SYzNOaNA8wI2ju1eZTl1nmU9WAU85KSoNx6F3FZemf
M5G8Yhxrzk7fYyvGB3DCRxvhcyDhGFF2MZn1s+m1Z357uvMw5W7tDPCVzAdAgQkUVC+AhByUrf3o
WoZ4TGKz3ntpnOylxEXeW253gG7pMunMEly4CkgUXf+XQnvzMPIe6/9No2vtqfBjS5PQ0pXi40Sk
9T0tdlE/zQ7e9qCiTrH+ms8xrAeC/uAY9xO22seluaMopq2oyTfHrKBH7CaOhp5NCWiguk8igcNC
xHXuMOJT/tY/umA5rSkildXvbI4Aln29/jTou/C3XzM9Muci5z0YFzzrGvM0CoKJTL/XBMrmxin9
iKwarBwYugb9sv404fGicLZAaGYF94GvXUde/pXSaN9n2u61/tL6AsrnX/9bt8AS/LwGlSyL/ErQ
ZxDUJHGFffABH7OBUS6qnsjH3LmbH2UfDnSbeAnm+QfLkbPx8NM+z+JYje2za/RkQlTzKcBRK/RT
7OunExKReVROem6KLmL4hfuA6MYDFfezO1v8iogQ/zYuKNHpzlcteeo25XC7le02YarZxY3en7b7
ubei69XPQ+IW6Xt9TVRrYlp4mB5X//CQeSRUrB6b1VqDJe2Y4EU62k6TWtsoA4tVA0MnayG2jvkk
7rB6AWkcxQnjfe1npEPY3Q1/1mNDN8hNpicuz3TdQ1oE9yrt45sstxZgfRNBhIthsokofzQN3uX5
iPlTXQ8O5pTVQx6JjD3G+iMxvsOmC5DPU4ogx02b4PzFdDBy8tP6Ejrtv36CVCEOhQxYOdUV+Wvz
MS+b4Tr2HN5EW/XWn9Zfw5AzRuFyRfVY+zMhf6k40fG7Na5SEYLZF4YLA8/qPmaLy5r4LNHz8EDS
8HseN8QnTu0urtsZ8GT/KjIsXC7BxvNMjjKDmcLDGJ3DJMCVZxOD3If1uZYuRTovuoJR9qPM02yX
1Ob3kAiA1L/pUvMUV2DomvqyuP1bNrFjtGYwU+xLOfmK9HoWbOEjjcVJR/pzgFiYSWIy5qhhdIZB
3cP5MKEibYeh+9mwKe/bXB3zSNT7L7sm49xyeWbHAE70LAhZ9ZGRWYTNemBucdS3G7T27zBLv3de
8J2Dyca1fKwFKvo+NeHn7MAQ9bunMsLAUy0u/ZDpEBnxlf4CphiP7MsCHglwzcclY6+XzmxuFe4T
dsn+Sx+PO4os23qIsEYQEJWCkw4bubVs/y6Pme1a7yPJ7W/twj/SLvFXMLHMjYrsT40YtNziLaoj
vABx8CJk9N32e9ixFnWvxyQjtzSP2MFhsSVOt2jfAYeeF/t6aaCBm4J+r1e0mOFLDrNzLzTa/51Z
6DYz4/bKsGhP+U19FEo94OPEmzup+bTk/aZoDWdvDyE4qoQFbqkSKGBi2LSPEwyTPbtZKJXglja0
or5SMUx/VXkcCFtlZd7orxHrg0Cevgw+FggEieyo87VfF0pie9OK5I320TKJbPI5Pq0VvVRGX7oU
BHafA5VJhSUodJJKCAAnAynrjhc8wuXGNSGvIrcw+5ADpL11OegIGK0kQZB31PntQ9bAiPGyz0Sa
zzabRWqHnJmDot8muISDgboACZDsGpESKMpCeZJ/igbc3Mlp5D9EIjm/mb6dQJqcCpA1SbqCtoWJ
/H/pi8irihwFVhDUiHsqZ84qNTSFvYXfdqJH4tfFd3Z6IceYnOWsoD6hS02ka+yUgJwRp+6+Y9dN
gSLREdOcDNZLGVFmdIJdbo9XkeA4y5ZHl4W7uymF96JcDpeKtDS2hShG5i/PZhColD2h6Z+SCm/B
SLWnSj3r0DXfvEB8TiSGb41Rlw7yw8J0zZY/3RXKOHvIWP6zCMnSgq6/OeH/uihoSC0fxz36x991
eZGI5oCSyKktrItCTtRmHFn1R0qm4Nbyb5bxFBHMOk0q2P3n9xb/5r1BrgrelHREbfD/7YY4gwt0
u85hG9HxLjR/lTey4gshzHeGcO8qMT95qEXmyboEvriS43itT2G0RZ9CGc0cxZF/o2uZSUtvc3k1
OZR8/vOn9P4QhUnTMn1XhzhKm0SU3yRxZTuVxAVnDJuATxn3HBADqF4bpmEOk7Mur5X4XABuyk0k
0VUhGWvG7EuLOZKEu1iUdEdUHuhwJrZr4tPWZ7kgR/3pV+Un1iRgy8kXYwKcMJuyKI0/KowDXvWw
ShAjU5/bdTmwb5y75j2dfVDfEYfCVafBMeGLRjC8sxw0yMBBXmR5fUxZcKNlusn0pwzsWGy7gVbc
1Oa3+HBO4+xijXaHp7mIiXUZ77/pGDp9YKPO8+m141PedsPWmd6ELjImXoNFj/1t/ElEw3Bs7fkZ
lPU/RLZZ9h/iWC62awkywXzI+X8IVsHdVaBfVXZKvMzdStPZo1Hl9Kv1Jq2eycjbptNY1FfUaIYN
6UHFLs09cWcNzgFLW8VyQEU58LUnGDfSDV6k8dQNxpGgRodFmHrOAgewuI4j6ietHJ6ckAZwbVXn
pZPFYTCXr2LBRolnqzp4zXxYi80RLqetHZETGn9GHak/tUW9OuHW6YZimVAkSyGSbVvOKCYalY1d
sOsSFETtFFqST/WNMkPVUm7zWEL3af8A4l2yvQNqW1T5u79wIqanjfO5Rii04LKfmXna0P/Ie59d
of79OOdl7bcq41eejvjHfHhEYPjTsv9RyLVcXxSCnYK9z8fkGBMAq4SO6yZ6NojBGBlmsScx3dym
NqEeIcGbh7E0X9noUa+i4uNQmssEnl2KXGgY+Nau7J/WWnttVHeOn13FtfGrEgyfEkjVrgrdb9bA
di8k56NPCacQJrqyLuoQspC1XXbj0SgE6eop2ae0S9KNkdZX9aew0/l6RDYFIt29uPwmHYJr4N3f
QXzDVS0J4la3du1f1VokAPKAISC9E+buj6jgOdcflbzvKv4FZ/JJZdVwP3s5LGwF2XZQ08UOXcQa
ZHZlY99e51X3+p+nBuvfrCiWS1SdiRPAle7vaZCRQmPiGF12svVX1qsBbmNou7X8afQ3pQ8EKcYU
iyIHolylm3e6YVZpJR2oLHvT9Pk/6Hf/VHyDNmGRcHmOYKX8kenYzx6e5QSWVe5G3zDWPrB9vtKl
73yc0SLOV6FWnFUjhCakV0VANJPZvNmB+w/X5t9M7jaBwFwdm8xURCK/aVtVoobQK8Ec9/FUo7zh
qVIbMnLgQ0Km26IU/9FyVBsW94fX0n+JkJx3ur7haf0YegpAiEsJWSF4MYmAEk48gydBY5fU0z8o
ceUfMnnpmMw5KOSlZdnO7zpcNtgObXDA8lOWhjuDLjrKip05QE4PQkKAJP+7WXLP37vctpvSvInB
xl/7ptPuBX+RAvV5zsiIUElQ7NFP+Fuhq1EY1Jl6HQKLYkKJzQ5hXqXkZdPRktybY8HhsayMTU1O
xNWYTa/FnALiIDDoVhTEkIWZsyOVQF4kZyFhPon22chyAmh0TTwyElafdjmJDPZFoOR+GCms5W+1
22eYeku1r1USkyA6bHuUla9eQd5TIe88zGC3clg2yUzfwoA7Ejm1d522PDY2HJWtsKzlkEjjra07
EtWQ7zKCzfc5R6xr2Cddc1yloiU1tUAaLzENXJM1Ihbxw+AxIS+QuGWMNioCJrkrbONKmu4DNMAv
tzLV0bPJJ8iBZpPcu5mrKT00XhsTcUAUiISUkc8lh9OM2aqY++nUJsmvngiQv3Yf/98a9Y/WKNwg
f5vn/ghov/1s5/yz/Pl3vpMw17/0L1eU7/4XhhzWZ9I7TdP+ez67L0laN7E1uC4eJ0uwvv/LFWXL
//LZdaNu0uYCvE9svzVoLv6//8f2MUzpLajn+o5PjLf9/+KKsn63RbHNp1Zgsl3DTSe837e0pUmy
XBFny6le1LhTAxt15XTXs09PczaKbTWJDHBrqCus0kXBM4bXeQYUMGiAgMzeT8bu2Sk59tp+uv/b
pfw3Bqo/TA58OACjAYGsfE0gkL/tefsc+bWBqf1kdOpaICXd2IOFjrHHtthD+XCK9jI7/tEphqOF
IHBTe3b3D1tafRf+16ZfH4Qkd4PGqudYYp27/+a06N2OwrMbT6SdooM0SSnfNDVn+rnmovjhS420
uojsO+Ctv76nVUmdcrBZt9/MjI8IEnVD2M5zxekctbqzNSFhbmszZ6fy4Rg1UoOOz2zA8fkHf4aO
df/jo1ueKSSzJoeVP91TSsHXGWa/P7m2vwulesO5VVPTtU95SF8ynYDUBkVy48epuYvM1t2ZWi+w
fEtgQCD1zR/GaRzQDfBFlmygkwVUW5DWsuX9TpmL3sQei9fBMl8QF1Hbld6yHcJvXCSb8IL+xi95
mz5OHns5jDhkqIlMDZIlk55OocS85fyanFBz0Xo/WT6OvGJSYm+y22GySzl05hkI4/pJODZya8fK
yEykWB9DOJ8BoiC0giVgLoDWHaqlRGmRLReaxbhbJVXWMB+6AGhtC5CbviRMAlU/R5HxACOn3q89
mLzwuDNAG8lmCrZ+Ik5Zy5fPwwARGpEbPjvMHo73DlfWMS2ohPULshoX3CVkoGYHMYQrqf90SwUU
zGYtC58/o1ARGzApsrp1t50Tzlsri24A6sI1Nkm0oG6jlVYR2denOG7KbU5pbDOI6Etygr3CVE8L
lqTZI6D8D8Dc71WwEDumBzgdYwZWUppIKXGGyLT+YMrn2mU3vlf/IAYq29lpQMSuQdoQHRz+Oq1L
hwidhvS5nV/McN2TcuvZNYtXenFU1OwS3ziFEkCLU9lnP8XT0y31Q+PFckPHDM9ACuVNwl4BpwLf
8cPq6GYF945jbJoGZGqPUhQNOXzVWmeL469gbyd+eSBKGUoh/26A8TgcyZ7UX8IYzC8DHAQ9swfU
CR9R4L40ZOJSnRnfOi/9oI58V5cgREktbM2B5RYWcVjIF+hIYA5jl5hbp+NUSxhAZJ6Q7vBMttHN
OBD01aXQ9O30Dbzrx/o7hZaeDeOIq8d5nhvuuSRHTC15TYjXIuifKDRVA7HOntFuyrF7dUxNo06d
CzrFfeOFRGSVwH0dkm6CjApPw7Xzax5rEmy/KJ0T65q/CieAU+bGNCa0cTuQVEbb5JDRQkKeQ2+p
v89Hg7O4z+SBJD6mod/chRbNQHpJgK1ASvQOZhwwT1d2WqJ1rECVDbQO128QJX4Efnd+dkYIn8Q/
E1UEthedYvKQ6fu+DM7XCCHJacezTbdr5ACHGEKrY7h1KFK3S1cerZppqWUz/jRCm0WwNxmxf1WO
o0Jn3h5KG4tSYNcPQLHEHvMu3eHwFu4dVzggg41U2b0Coc5N9EkSXJwJTGsxbLO2ynfuuHxLCVAj
AEGU2wnW9ZJIItwn/jzi3XlpcAW59QFqNJIMY74flvySYtu9FvB4hSWg9IMbRhRbvbatt2Xm+BWp
tt7Tj7SvOF9fSM9DImG41jaG/W6bFUe60Ofb2YzeRJYjBprilVZUDv+FvwiB5dQaJGw2neSWEn3L
9eLKVaZLLCG6x4PpoLbux+rMcaHTHnkSD9HzxBEiAz35NUhvt0YoIMJdHDP4oVzYpLkTnDksbOOW
RnyfH1ypLspiZgtSGiTrvakV46OS+ce8mOyVAzidKZmdosaZyEMyJnCQqfnSTsH/s7Fq6xaE1vcW
tC7nvFnQQAh0j5Sm5sTjnN4P/tiTj8ny62Q82usdUT0TM8CY/TKBsJ/ip3bi8ZpLpnaw4dspp9Gd
nAKrRpgb8e3KEMSWGHpmN/51Ch7HoiCWCW3w2kAntk4PU49x3HNRSOpDeESlqXpdRvLWKDstY/Zh
sfndr2/ELoUnGt6SssW+YbAfczO5YAW5t1OWl3WYsDbAmh6jp0V0yZZUQAj7Hbo8+ZmO8TU5J+/r
EFlGZjPaZF9dFSBvgzQBjgsUCKVlP8EBxSckW+0DUm92oBj+JUwWoLpj8VAp8TOWoN46WPm965Z0
LYgV7qLM2kz6BtpewefdZZW8D7OBUg1Ewk2BFlyvFQYb794SPyLbJPgnQZKmx74dFkwEOKn5DlzQ
wARWsvScRkfnrctxJvRTeLUOzFBDiZMo+zLC2CTHB22MPWUHYoW+9yCTQFZpkpt6XkeRLZlWnGj5
tOPsvm0DpPKsEqbgdjZ6gHcZxQJnKc6zsIatamJ8JAi9AoUvo2oZ223KTGZ41Ycgo347RdmhHbxv
JdoH+NjuttBTNOZsEuo8iwI6xMoGks76e3UBejNqfpSxL7fkz6To4SBDjs0+KJiKF2TfCLmYcjFQ
bhH0klOYXDz9znNFmUZl94VdftQsq3Rh5k06hC+DyV1xC3r5VY3HncCv/ybszLbbRrYz/ERYC/OQ
S86TJMqiZIs3WJZsYZ6BAlBPn6/gc9InneTkot0SRZEgBFTt/e9/gPxE888iz/0eiGbXwwtZRaiI
NmmTbgxNPhlwEdZJmv6yQ54j6ua149yGPhEACKrqbePwLQR9kmeGuwvxvbUzi4RjTJWTwNssOzZ2
qdkG973fJIbvOoz/NqQEpbDWrZ0dOq+CT082SnFf6gBt4rpn5Hof+Zug4zJZ78vHOaoGJFzoc6zp
e9+wqaSZYhUpTXs9vNe2dy0cDVZ4f5npC6GJUQWl2Vc53cyqIsy4Ce/axMXF8EqVzhdRTYQR2qws
gbsvIqhOQ81CZsriWOrzOqZq2ahzZunRT0H26/JBtJqwP23GcJBdSOoU0k3rf2IAlATD+h+3Bec0
Mc09rlYYbHWc3D8liEFTKxocrQPWsbrjsuiR8qHdAStNn2or3LumtYuhtqyisXkRPRJE90RoF5MF
+9HKSHesmSzYALrkqDtU90FzACjadB2UrhbzNcB4DTd2ohmc7KG1HudG+0VTIrg7uVWGsM/2uW+e
axtiwgD8GeWQLWu1rBoxW2xWc3baqr4HEatdY/GL5iN0XRC/WLKecS66QcfhCuAC0iw28ZoHcVDR
li2HQ0inU4xj2Xq5ZdW4IEqdZt1n3MtaxIvZ3vwr8nX4PTYLaU8rsqYQgx/paL8DDOVW2QD9RJL8
BLzCerjWJdMszPinbWRrb9UIBuWztToB10+VaAXFBgyieQdBJd6QJX6cS/NH3x68WRIP40XPXdzB
ftTbeU+eT7Ge7G5X9Pmt1nK5s2Y+ZFlFsMXmY2eyKmv4J8BJrXY9iSkBRBZ2exZQMRN6mmbRU+Uy
GDILLpiyKz67YYC/LynSgJg3lsd5TZ3vGuWGsCQTvPdOLexpapwTv/JAm4d5P4xvGXyWVSO+wpxb
R6J4ROg5nLkF4Wqb/VNPobcKc0Z06v0Lga0ZvCgXDGKbu8WVjJ17mpbXWvvIp4TUIqLKqnTZR/Gk
imIdiQOXiJvdc1B5BmXsQ1oLyyWFEZlWurktBvs8A+LoNnF+kcG12lmFvuoqSkQcGpfLLxA2eJ62
KSqxBbr4Wchoy0354KlFdannqqm4LmUQEQL5SBTXshinhn9bapBlEU87Nlcj1Z9Dq+fX4F6Q1tPe
zSjEXyeHJIkWATkvEwZuEav0b3WRXKeyu6eYcbnmXnjT4xS/Wpi/RpIyA393LEnJHYaTl30uta/n
9iaCRvZwSzsXghq8tptKEbVreBn5l15z3auCO++y94D2ZgUxul67enhKBhT/RnaPw5b10i2eyZZa
j2m3ruyTMbdXX4Y4L87sfz6ddgq4t8IjjoxvSlSpln9CDQ4RygvAb1Vt+EzaPIM8BRbYthWHuHPu
GSnCUPjdlzzInsuUcy0SmGUdeXgwnyw4KjbaEEIObgQ63Ig6Zo3s3XM/O/dld5TQ8GnghsdiTE4N
JTgNRUJsvXO17fyedFQ1qDZ/UaBgasbVnBfhzYz4yOqzT2N8CSJxFapuIAqM+rPjpqrSL6pE2hD2
PShU+OzygQy1BZBsfgH5oAhoLm1HPrkq/qPE+WmWv4eERUJW7rnMzSu+zFr2e7n2PRckPgkTbMLU
M6Aw2tTKazFQxcBTfima9sEj8mRVZ5Kihfk+9YJjB7fcp+kWCfUwM9RNoc4NzJIHJsET8yDxUfX3
rGHDXP7MMn7OhhkJXhrJXevE18jw4fjnl5H8sU0zlHez41jJOyH1r/b2SIAqbAI+9RBabmKwWKdf
qkUiTVctaC+jZLVbrmO1Dze2fdBnDqtgDFhkxVWM/mU0nmd9Ihs4pUSazeE3peYdt4th1wlrp7T2
PbPrlRDzFlE2fe5IZmkSIdamW8K8avqGk6h9HJHW6kXyUNfZWcMDiW6NPBtXagdNa97JPnvtdf9n
HASPXl5dc6Y8LKwM4HIXcqnjiX3Klbt7ynSWmEbcErIyWJRGsbePmmr+dNWlJJWpk7ZKOPbGdHDj
k4EybANoDMI1/gzZZikqFQZgoDXcVs6ELZ4R/Wk6qwjkNA4o8ygIjTp5y5zwh1fNl8EiI93XKC1M
NwRhjSZIDNpE/8UmKcNyVTHpJ+PHWleNOe8B5i9DHQwbPbRjPI614BBHFkaewZdAe86cAnVA5hDD
94G/Rr8PBXfNQEr0JPRkPQ3lhc0aWSKVWCfh/ERjuQ1a5HqwMhkaldPMmZl/6i1/JHWde54gOSX1
VjpCohVj9xduRnxSAxLceq+GiU0kHhJjQhpWelmUfC89tEhQNfkcyr/Wwo11vJYkvuhbUfjGDi7f
I2LDCgvqf/5TKytsvYSFvhpNCZczQiTL0sCDY7S2Cw/NWFLG2FmIV0u99XIQoUmxcmjV7y4P4n0J
r8Mzkq2p/GdzkTzhouzu9HkQJ0EhdvIctJ+R5Q2bbPFBHxaLNfUPs5Btkvvx4a+H/jzFXyzOTOUy
uvxIW2zYdDOhAw6RRTSw+//6neWrv5781w+EcnSb1D/LY8u3y1d/PRYsr/zXg3895/987G+vCgEd
pAqk5h8fD4fpkI0VMoCK2/zney+H13keMVp9Btvlv44s1PNTnM4VqKHWduflxbM+sIt/PSnBLyK5
pqNVEWZj4HwQWzhIIQorbGJuW/Q1DDCx9bPEGHZnxb88Ld9Hnvs81H6zC5VJcUAm1X7Ea7npy+Gk
x/ehh+DGuWQ4P0Q1fmvhREYQDM/Bs6FSovJ2MdH2ndPy4PIPQ2tiDqMUkk9kaSdQMJx1w0xuu07x
SvPUPy1fsZwiGESvC5vLODhGd+1rDLpRO5onFAfmKQaQOYWzeDbnQOwwsDa3Xdt8Imhb1SENxzES
wbqDvLAuvGLrGgVGpjk5avjL7Llv+YA6rUihjQXaqfJQBYQnx5bcuyV5PIld40ob2MoRNfg1zNt0
hnXZzg0ZjCgcolCsDbMuUDYW7tZOkwdR0cofA0fif6qH2b6BqzOHoapBtHqH4abdx4+IvgBTSg33
DhQa3KsEtGQJBURH1ymcW5qJ51pUHiq+8hHadLcu2+Ax1AmySl6xSjxhMU/QeIhXbTj6xaYzJPE5
vpL3xw+ZO16SLsk2uUcKYphda8t2Vwbmk+teSFoaaNFmFpXrwZFYUYTR06Qnz9YQXaVWdxutGg5y
MF8GP8uIC8SPaSAhZwct4rc5259+6WHO0mgeuFPxK+gGuHFN/4lPjZjEtJ2aHLK9U++rpL866fDY
1diaV8V0iWK8gieXhbdxIGINtn9kTPBQ9uNGdKRown+fNuPwKzdm8Q13FWtr2SHS3IIkmJhDdrkg
iIw6VKGRHydntBg1l6s2t6qnqSB9lwvIAzPzCLaHnNPXRnYo0mDfu3A7YRhlYDteiao9/jYVrkvR
ktlnciTxXsmRkcMLGlZxl5ZI0l8YnxEAVcw/zFiwQQurZk4QYb7B6FIGVroeI5RzUzE/ikIzDl46
k1CPHAhLaJxIe4/3i96bBisCGwVbEOB8WglrPoqcVMkaUTHoLa7M4m7YbQgCI+CxvpgJMDQx3Wdz
FAa47Xipe8vf9rWPGQHSwNryC8L9aDLrsP/FEdCvGGGwz6wavWm0KWEpEOuGgQaQBkpFKI16jIG4
7m8ibGg4jHRbJNlRRkl/SwOzesykd8HHvAxrKvys+gkeBynA9rdC751j0OAKIJi2Dl1N7Fh1iGrz
brM17jMqsbIZ9e0QZjVtDBhi2vJWCHyBU7GOj4xzDA/rUYBdcwHFGGroDacw2Zm6ODhkCnpjZe+c
Dr3G4Bh338nRKkX2ExHuu7KDiGp0+E6ghnlDE3YFRnh1Q3i+FouFGzfXyg0eiBm+hSGQSOuH1KvJ
E1qJ+aZ1+geNK5CKm54HghYxHIlx8B2udTeBZSkPfLsmdSsR/rEMmo98TA/GSAKxnK0BpSROM32g
HKDxxO3b0UFgfKRT+QAa+ohl+iAM66wR+8RW+wiRLk6HXRsxJ4HEwWZc71G+X7S8Yp1JplU5ac9d
gVnNgH1510Vctig1XeOxxGEDmQNwVeRCbi9RSPnU5Ye28b7Pk5c/mY6/U+hc6cru2JAcXgQ41Kue
V5rzJcOwrCokktAA1VFKSsVGhu61ter20AyIEM341tfFQ5BO6WoeFPYYGE+jEA+zyoKQLNxWkhHw
FUhu1BzWSeof/Y68iVBZIY/YJw91DFvIxgqKA4idbh9mun6BMho/oFU7ppOWHPsig5Od1aydxrCt
3Lg9P1vCdl60hO4sdcUujMOr3geATVGeb2EmvDm28zrBAQ/pXqpOEJapXAvgd83BlUpuEwgXcYzj
zKR47GXS/QzlA2Hzt6ay9yx1t2Qcoe6C/VXhd4/hHmIh83svwHsb59C71ikQlcokWltCI0KVgiSr
omwTWc1LjeFOzSgonA99UqE9RW0f0iMWzPrixFybtbjZvruRpnfVQ1ocvL1RQUzP+KN+WmQAJGH1
CFcK1Gpmkr/C27xYN0a+IZ573fj5fsTfVreHzzSewCYaCP19EVyGxvmwFZahgTACrTMp0TZ9tmVK
9ig78wHKPe4Sxr0szCdmW+6q64+hKD4CJoSOuqSNKN1dhK/Fl75CI9aFG2jD7NLYltQVu+W7ERL5
4WnXpG6fIG8/IGC4oWOjpauqB1QstjA/YpMy2MTQrdSNtzEynz232UWw2RxUSMBaDuQVfA/wIUwe
p645Z7D/vXo42KI/qXNetNUhkeYPTOKvRh5dzGR8Ml3wA0cp42VF6qXdb5K8ePZ0MuYiarWeLTZd
R2mGaN4oSTHH9RBeqNx0uffNoudaCe7LXJK/EaMAbts3TbfOBXhEadtv6k+jXirBb6RhZfNBxsz2
IfV/2Jjv0rHXq6QV76Hvfk6Nd+s2djCwJk/eK+Zi62Gq32fuoVHKrW+8OmH84XTuAaeITZg7TLxi
pIi5d4yke6q14hQYA6I2NJSujc+1Y6wgLO58IPBh6o/adJ9m5OQW0KnKCc/iaGNP0U/wlG/ztznK
6Rl1jK1BPG3c9TFUiPaxDL5pBRMKlqV+n5O8aphnqZVyM3Li55yVLfGeOx+po4xOfXX1AXUQxR2d
tLlr6SABk7SfHStZn4Is2T6h9NIw4CXP+YOlOXuCcCcToR/6D6wgamQx2bfJmX+DiX2nVEEjV3+2
yRkXAxSmbFfwUf0jEQrZ1i7OCEwPUz6Bi5IyJ5tw5xromoLMf54BOLzRiemwxwOxPta2zNJmnRve
1Z5LTFNoJQFFlZwe813dds4u8JoRkIHGzTza5z71vW1J/t3EnjSTSYLfd3hvpuZ3PXWw0LsAUljk
bnRj2xSag62SfkjrktWg7NWUqVaWLB9d1ny4Hbt+aXMR6hkjVgdQub4UuGcboNy47W/iyrtM3fgV
i7rYY0G87hwTIWZZ00ZBfRo1rrVRErEXUx6QnbEdNRFtCAiWG11JRgYvhlUNrVHz0ldrpj9qCoIZ
Jpv2AmPGjTbRUhVt/maPFsZ8Bshxqn0D4X52NbjOKSblDsmym9zEX86ex5ORGt9miiSFvOBRgLAe
Wj9EJvI95oHge40E1gm5Favfp2GEiHAJU+xr8T6UVrQDX0JyPw34VfyIFGPKSK5VJd/1qYSVXbKn
17O42GOBdQo7tm2TX1t9FybXyJgWmCcBnGaW6+zKBEahC9zG5vpgzhbX/Di8z3G8G/ScoVZFvA8O
ZDSzifZK6AXnJG9eNTE/uEn8Wuj9xjO9CXtJcsf7cSDN2tmPLtr82XzKQnATj4xRRniY7Mf00LYU
X0EArrJxmHVhJhrfcDe5joX/CrvLtbIPW1JfU+u5yOxWM4nKuDYnz+nU7MfQPmAV8S6GJ6NfO77x
0Ugmr/yHigfDO4aZcOqzdty5jnjRmb6v/HrcGb2zYsYLKtaUgF2oJBoClbDC2Kpf89m7zX/8LJlM
PEgYTRIzyi7H8BnlMheIzlu4vLx6tQT/96Y29iJGN6khq//zsmZcsxpBFlFPCZhdTcSn83aVExzU
SxCfuiKBGfHgsJ15OSp59a2JZM1KXqW8qteNGgJW+L96csh7DLGPoNvIWAk5qskq3yTeMkl2I/Kh
JcW0BjsLymyHpH9dx+6m5muLRPDla/Uz/qsxIsBhYm/V6DDVcyhSjWbYtgj5bf1jJLNHW1lWvPy/
ZrxLVwEdZ99qXIwYngT8vnpKbXg79bW6HQNeJy2Dh1Z0kON35Jub9hPr0NoAsRO9/qUOrOxnWM68
QpqMz+S9g82JXc9vGOk54FtRBEA4JTfOvrYdlQi/Vu+Hy88prsqNOlanI5hMFuHdSgKMYEkzb2Gp
qQ/A4NrKiFbvnyYcL9XLqeNSb6upj1PCv1efnddonH1Et6V+O/b1p5ZJtlGAmPDjdoSX+4+Pp07h
Pz9qwFGZE9UcuFkD29+1qOAYrBFdj9+I2DVIhAse65iAzV4BYy1ankMwEMjJh07bYlegGTy1y/48
PYn0vZ6Ea/yJUQpjimD2awMcC4Siib2deijix1DcDuopdZ9s5ECHorfstPmneikdjV6BvZ8L6D63
LRYR5VW9pHpOUD3m8kk9Qx1TWf2OH/95UBEPqgMmwuao3oq3eFBGPSXNc9oZy9upl3PH4cDLWOjq
aVG+4dE4xgXVS0qMTXVBoqJXDLH8srxOJsBiG8lTbzHVK/FdJaa+2QiTSQfOC18exbbFXZWO8Nil
5tb7ONI1tvv5ugzw657wWce/aRDlQf2anYyLW5SaAZZwBNEyMTcxxIndVOdaAovWSy5FyMgPaRii
fU/trzroDtPENBvzFYKKcc1xR6c5OK0BPQTxWaQ8GEc2G/OZbuGjEHgBwDl9WmgQEFxJyS0e2SQB
y9RQxG5utkpRNgsPR85urmjku/Ko3EPMIj5aUfmCzestRFsB59mgb0JX0HX5qavEs/qvIEN1Wyua
mKKCdZCGzBQ1ryAYrGOCxSayHuP4S0dGvEu8Ty3om3XrzN+R+0O2dICo9QTkGyuPrWNBN8D16JUQ
l3er9MiAazDGomEYCZwR9X12+pcsoh6SDiC7i/HaxprZM2xBG6cfPYQ+R+QN7bpNyf2OGkBjt6b2
9CP9tsDdBK3wzCqBCY6Yvbhoal5pqAkMgB2UaTLxzMQ6zPi9HIK2ikl1YfXDE2szF/O1H8juSvPq
IcopbEmmd9Z6D4OiK7NPuyW+vYroHs2R4y9/V37FsNbK3+FPbHFkpGJiuH8ko/qgFwyQzAS/AT3c
Nj2WGzDkMQbP0o0iz7YWnokGg5YeWx5E6vpLnYNpM0y7hxVulbIpfbw6mlUVEfbWkJyNtxtFK7Xz
ofTADogrgaAOr4+wJQReIVT1ADedNABUmcd5b7lVuTMncdbr3D7WLeKnADBiHhMiqNUw0zGrywLh
58ei4jAX5lUFVWyl10QVcV8nUwdSGoJlG2oMPRrw3vLqBZXexI3KKNL34mkzlO62NQJna0/hsCvo
ZGYPj7ISo6xNWdQdFRZz50Fd8rXmufTjTrpzmos7O9Zx1virDsJfjxl1o+b7h9KZxwePaomxivOk
e6eg0t5kOH0mviQML0h3y1s3uEvAiSVCfjIJ7iaHvDzq1NdO2ayhM0Aimazq8RetoOorPXiM3KzQ
3JQkvywfUpmMmy7yz4Xy6hl19y2ffOxoRoDTIXd2IqBukQni9GreJzO/6aXO2tGpqGCE3SzFzBhZ
o9Nk109ECysmw750mltRAjXHI5J5cw5Plm3mm1EckY4iLvzuhJW/akA33KmVxETE5X6cPqk4Vd4w
wlM4Dee+I6JqMn/oBsOJeMwv9IEO9hky2w1jeVVOdsy7EbZACtzGdo31bXMduvhiuOmXnz8EAaVR
k7f2etZAndW9EKJnhwAxvcJ1QUbhsgYYmYs0hibC0PtLYByNCJxwimFvFaWD1IA/7p9xqhooLiyp
ouJ4KPLWnUzueB09GNT7Xg5FpB8pj1RQORSyYwFsEwexjt0qpZHtYknJCOqc5slpIDJYjYuWoUGb
M5ej/LhnFEzrULEa1He6XV2R1ONLk+0Z9jC44QYeavOxHyxcqGjgSm2vM3LMBF61brNlO9jppB+C
/A3ZjqjNi6yGcoVUJQuvk44PQuuLjZTw4kqLqky9ycgkugyN73ld3bvcecmUo5liebF1UD0yLJM9
ZpIYvuwLpYPO/XwXFvpvNT9biDlSsA7zpkrcq6/Aih+iOWROS49mxwg4kwu9ByiS6nMnJY6zhI8S
N7ubRnG1aq6FMojftTFG3spQ2xxSDwNQZAjmtI37Qd8QX067LIPh0vV0oPr0PY6691jBQI6AyZPE
TotgCo4MJJSbIcGISj4hFn4YAsVWtk7jiC07gliJ1eovCGI4HaVGuYqAyLTI5UYY4ESgajqMRIGv
7CYPLoXm72rHvNiZ+CYZfQMdcoG4gg+RqD+SHWIYZ2D3iHCj2/qV9VJ3gQp2nTfIfaaVa8D0qFIn
Pwau/YSm8J665mc9dB96ygzZktQApY7SUfAnCGz6i2hNsOSfMWODn10cmi2kOgEBP6P+jTIo/8JX
PC01ZsJTdlrhr7Qjq+BQMJxro+4twxMvdZQQxmOm7WHlmfq3P+SpsftZ1l/a+JxUx9IeEDsrXqwa
+WGo8CBN46QrWmenmJ5Z7G36xAA3qQWEGsxAsfMo72pi56oh+8TwZjvPyZcaCrp+/Yb50UtmEM2s
+g0xc/UCBKOMrV3U2+23ErGuruE1sczOBlgidRX8aEf5Y5xYgKqU2WcToMB1DFJgRZ7+iTn5nP4j
+l39L6xq6+8aPdQuruHSmFjsPBa8c1jD/0Jobk1uNDiwZMrXcCjmYRmKMvn1/bTcsIO+SMihh6ID
RrTJY09lsF64C+nASUKe94caqPcsfBMbu+IqNRiHb6q2umqKyehFlEVh4CHW5TsnxIe3hAPHOWlQ
krkq5c19mC06HJJs03ygfxOMIwM1wMNsFp3/+E1GnLd/Tyd3lGb1X+Wb6oOrj00OCUJlL/i7yqay
MOvH/vJAm3bIWTgmaTwEHuRRja15JduHrP6q5gm/MMNBuuobOKcainNRpdwQdHKwAihXKvh3s6L5
xDABtkyWvihCfjadKsBk8OE3OGNiTjI4nL1lFwVgW2cQCkTOtmbGxYtoQ24EKMhKoKnKplhdp5mi
Ik8Wf48/XHtFcChLoKCwma9UWe9jy4qtVrjCNWmJYnH09SY5ZPG5/t0k8qnVcvv/OWnW32331Unj
g5qW6zsBw92/nTTf8zNPaFZ30PBUWck6vElmlOSssJapWe7UvvQmY7GFTLnQI5i6HCsbOE5tLTQs
F68KyLlztFdRao9RY+4WcowcKb2kZPHw3LmijcvPWY/SV7hcNLEePwOTvv9hs9nWqzCZ40paJEVu
iMbkILP2uRcTm2p8bKtdFANKqzvw318z3v+8ZpA6wdpVHx+Bwd8lCGQqZWaAW+dBx8V1R3KdFvrR
2ovZJgoNl4YW+6CFTK+bBNx1fnJeSHqaxZ8yKRQJXLHJiXV9cmp5sRpvqwTVaLPWSSGOXQ3FcikY
pmZ+nmAaVGpTieziPvucmTIIbmVe8IYGcAscCNYf7RwWIzMisuoW6hBphlDmaCvyGhe7Yuy2o1ed
psiHSZVOMDwIYfX0EjfleeEhpaNNxmdXH10f4bmr9jY7NgIMouxjpYhYfiTqtZEzBrKAjxJa8H3Q
wv7M7noI9yiaXzOoCdLr8JdQuyvjqpqCPMP/WV0VJvbG8LgBwOxjAxPr/xVCLwqz/34fEyOEaMVC
mKGiN/4mC3EGzarzmXjQlDjqDf6f1Z4IwGlj2nB2yvHRlS522whBMRgml9PFlLoV5BHk53qA2IzB
3uusLr5a8axK7GjioMBuPHIJBOCXtKT83uInGpTMr/4sSh3eG1g5daJJt5ph/tRH+ctLojvcs93Y
IbgL8i8/Y+EoNPy0OzbU1mSGAqsMpwR93VXeQ2oPd1nU9XYm7hq50HujeJx2CDakCXxd4pmISk97
DftYkpM8jE+BN2172Z+1ptd3Ge5pfls6Z+SdztmB7qrcaQjXROjKS19EMZ3CQLQ8UhpH/Ik2SdE8
dWB1B2vKMwqvzkAj3+mwyZWRRD0CN+boW1naEG9Ud8XB9xoXsJMFTzHDFjqb1cNAd6xfihDb5tRI
qkhz2/wrD6Jd77M2OTZV4MKkWn5uUsghOn3WRfRVoujTUswnze7XUlBGRX11NSaYLfq21aKzUMSt
1nNuMmwvqi+O6uSHl7bHoApfWSnRdk9YidbWelbYUJz3P8bA+RHq9SZzBii9IkQ6ErR7YMhLI6m4
Ao0aQVZiFcnqXRGDqPjXthZTpjnZly2m56YozqYeY32SwqFPLKpwGfyay+gtavPDwlTtUW5Hwwfu
EbwW1khrbOE8HGphumLFXdnaVmRcKTJmYqcP1VbL6ESTpry0rnfLNBi8itWlKs4u70xFBsHfC4je
z+OjHzmrUP/DbxtU31EKbjq9GOgj2+aQwCElyuq2RH0oAp0dM3bCa3xllxyu2RUSwSVWdppd3wYM
XGSD9NxXrTCV7LaDGLnrBuvZD6sfoVqFPMmb633zljTmj+UGj1vyIp1yeo5TAQOgjhDANOa1Tqfw
VLX0+B3AQ8REL/Hb7340Xh0Lz2aTvmfljOneoSf3tZZSrqD8QyUKzcfTv+Gn+A0/luusdBM9o+Se
9jjo2Pz1MB83iR3eNMDzTWgY69YiTHdpu3sN4EQYQAGS8t5Q9MdK4xfT6Rgn42WIfoL0a9py2cbx
2TBadg9mRrnln2sXhn/aYwvXcpJtWUOSKMsfYyG3jY+QDccP+8xk/BW5s3EeoKc5WrXGHTC5puZ4
nGd/PFRmANDjFe5qlCLcIUgDshiybzh0sZ/gjrG3ZXwliTY9avjcYCOmMwD0x8s4yw8nm82XTIIl
Z+KixWjBJCKW3nv1YxzqacB1hAEgTgl8Tz0mxdsjb6HuSwDZPrF3ZdwR8WBaYkuHjociwophyPdu
r+F65A7FpgomhZL2dKo2g7u+htgDSRPb6c7ZLsSgHlnPjKsxf4nt5MThCVbZycrqZpdp5UlKIr/b
SbdWkyaRyerTXvmCxVZZHhcXLBnIh7jERxMJzJX8jJqXqyWBjRkeyVKH0PWjnvFSoHtF+u5gp2ny
qKOBMVTK2AlKmnXyPHyelq8YGyqv3ZNm6s/ScM0d9LVDrVvmJnatmxtU8hT0b1houeBLUFHGucGX
b/kSc5N8wOu8irMJvmKjnU2vxZBgJEE8xM458VLv1Mqv5ZtOPbJ8haKOIWhrQ7Mt53TLPu5AAPQf
JOT1A+5WwTkcZLr3S+t70gTZZYqmGHf7YkOCuMNoatbPUVc9DPQ/h2qUjxERtYc8zQ2UI0oZnzfF
OddI0akEpvHAiCS3CPMKiY44WXWUy1FYXsfHsLov7EvhwFdlC/khYaTizzh104aiIbecfeGLPQ4i
8dHF79Ltm+ySh2lAzDFvp1cJUmm9P9Q5wLnB8HBrGfB4OxiCuNC+NQP0OpMAzsxrXcxbKUJCo4JP
h+/MHrHZsx31/WF0sEE3gFQy6k4GLQSSpPpOJvNmMs1f1phm+Aeb7dlu+vY8xcZnAzl9V0zVcI7r
aVjBkIl2lTtvs0kYR/zbGeaAEuLsZ3tYtTM2ZC1+CSP/LUtEgshOh84SIjoq3PVQ0kNaVnoe52en
nx/LjtslDoyrqdFagJjAH9S69DC9EIBhnPzkJDmAQUYlwFBo7CE5iX1n5KdomPu9Xrh0yU0ju5Oj
eR1IBm6ZkiHKOp2N62K0B8E+PaZVCPcY5QIYoZH12GatMkQmJ5+Vmo0n9TbLa0RQebHxwN3J9Ajc
zZP4MYEhTrECBEozRrIZpVnZYfWmGMBZhxKFXGSYWVq5brsIWN2LD4uEizRyEOBMfEUufB0Ia5dl
1SqVNgN69a+czGfymV+X6qIQGIszJ9uPJuO8qO9+iAi2o8+4DyZ3fvfxWM3k1G90pWdwKuUYZON0
Hm4XanQ+TfhSIKianWo3ttnHHEXnhZ5dmrm79iiklb0rNyOitdHVHuFH7ZajXAjTCiIiEOc6xRtI
jScjNh4Nu4FkQr0uh4DxV3db6qR2ZvsYo2Ifp9Ct8hBHMg0DAkV2NgC8104pn9X2uXDIEb/A6m9Z
+/kUKSjFNxmC/hZddh8VNViHdk6Z3t5kU2Cvhn877HMXs08fYROjxGnTIQlIEEGGlawW1HyM5g27
PqW0yyvVI9ScKr90IdVljwjRypjD1c06a/JTCq64GjC1X/VQnzM0+NjENLRWPLKIZGRU66v7wu0X
MZ27R3BDDkZQZOPeGMabJIH9WBYZ6bFWjBHOWO3wRVw0WwtB+E+sjE4vKuDZb70GZRlEyi8Lx8MV
4jn0ZBhBr5pJ+ji9FCejR/maYvTCPW8eJq15bPXgFjmSWaV5pbtFG+KONwfmbpEnX7LJuVcZQQ3a
LZtAHFzybXbtfBc+DJVeb7bm3Fwbz8Z1yUVo4hyWBtpTbOOh855gSzyNuFPvSA5AZ+q1x3xB05Qe
MNCObdhel8yZIpqRRLigq9WpC+qNzK2XXAGatVLXaCl4jN4E5zEeKFqsi2PCm6LTFx3KF/6fjGCV
mH3iwcX0O9WbbNeEoGjmdLJCK2Mgg4oqCn+LGHvV5YqQsQUWSRm5Ss36kSJ6XC1gyxTSn3gi/+4F
/T5N2h9I044R8xV0xdm4wZYbJREH3R2LAbqKPSmzlIi6yEUwYA1SrvOiuOOZhnel9n15g8gJIfSw
Pljl1K9Sp7sp0Y7N+sBq23xXteeCH5B3vekxdNyo+rxr2peM0TUiGWrfAtAmTWnrY6264LJXr/3R
w03Bemy0/iHxYEGHLUznrg1uRANBqmV+6wacukCvEc6kuMu7PgR5cMnBuY1OHq+j6btuwIc2PW4Q
kjCwn3USEx4CTzRAn9c61rqAW/D5RyUCKyr1F3J/+yKotsQKBZdeSVETJUUKdaIbNJs53dIiarxE
4MX/yd557MaObGv6VRp3ztM0QQYJ3NsDMa28196aENKWRO+Cnk/fX7DOoHC6cQ963gVUAVW7pMxk
hlnrX7+58cf4y4hvajTnoNUvphP9NMaKtwX8yRr5zm6WNTX5tN5PFe81WkgJ8xNsY8RY3xXMWzl9
kLrMxT414k+r4hnqKpULe+8t8n2d2vdTvQS/zbL8sWzEAnrf9lby4PnliWyE7zzKSd8GAClBftH1
mud8UV8jyKmj3+NM/dvIIdtlwdrzFjGxxC9c4QBWR5eras6lY0MX84RJo4FdHlsniIS7M4xpl4zk
4WRDK45uAlvXmbOfDRHxYTrEmOCGEiBwJxi6b//ZSBbCfawnP/c/iL+4BYPa63opGYe9OfpYSWmo
apMO1fF75QoUkkM+Aupd5Vr9/tdZFvNFT3X2HszEYcXJd5V4LWh0g5J6qMg4i6rDbB2WhE4ekjjH
YYduYmEa6kwU1c6xqQcaHK256wwojWMrD1q0ovtx3ZK4C+01NRkvkidhC39mqfFR3vT1mfOR5guC
Qa3w2PqjJuHWjpMG8Qzh2XIMnjfh1KbAsPSiIorqpbKhJiGn3gC4Dbe2ddWMay2WAhPqGwwV4JXG
SH4p/EqNMwvSZkKHjZoDRJ6GGUe2OU/+GgBs+hwTneNFBPvLkiNUWt11CNsP0+4wmWfludS9VPaj
ZQi0zw9ecDusGI7UdnVhwT05px3G953nM8VJi8t0wfy6Sl8GQYTh6F5lIj5bwnZDp5PFIfM8+jGI
/4h0jdtx9R77popCV6vKjH4E9Xb+LPqUzelBsSLCw0lBPKdfQ0/m4bgClCHmQ0P+BWEvuMwIZ2f3
fIubItZMF26iCsPeGLq+1YVWRaOPOawXbm9BZJy4U9T+FomJPp3NbczirpsrbldOpKykWWwFqn0J
QGt2FAf5JPZttNxbuI2fBKqLAcuZs9OYkhBYhESINS43gegUn4Q70Br1O6SeRnW3DTi3Jtce0e05
8nowcubsoO+qrH87vUEY3HrbTWzUTXUbkUMRuu08HJzPIZifA6MjN0YgUEvnSpwzc6Iy8b5qZBCH
vpTXuHgzJZcA+c1iOuc6+iS/FuzBtFH6RqfNpmMZjOXGFq9F7OIYSsrNYUN83Fig+ev86hps+lIG
aA901KVapp+a4LSDKwkWwocAk//7LIUl5FM11VpiuGmWN+VJQhoSJ9ozqUG/t5HbsnDX+f3ym4iX
68xcH8aScCuo8ABjQa5ZCtWuDbLfG2yFUpR7NRk+ZbTezfC2pxrjyZbYx6Lay9x7nqLxRtXu0df9
6wBUAWsMzVYEOhjFRr0vtcpLj5s9Ysn0+b/1k4aJX8NkEN+UEPXpFWkN4Zykyo77brv5skbddwPT
Y6aZB61A3HZX7iwH0XZXfmVDXcpfMLfmmMzaczDAoYsIBdPlXdtzPG9brtQTmW2ooQdFw/gpPasG
ATfbY7G8FgKaQs/icrL71DW/sFyH1Ggkh9Hj5MSB9h3vuwbjNbiuZgDtQ1/JOjzZIElnG2H+NZK2
FEZBMvS0JmpYjevIcJ+2Se/2HUK1YFafATorhvmqUedBMpvo5DODJm4WXSPVJicT5sB6vm2c57nE
pRPM3jCN71GMv/poegAOY+CQx9kuwUiO7dEAYGyrwVBps9/2xYYhGAxYGPnwC8Enj4spH3XNDGkz
322Ti22A1bsf+LE+bVqiAGkzIRv48a1Zhw1SvAAkrq/JbEBpiJJDRT0M9sh7FYCGF0Xhhowa+fU5
EFRb4GhhJhHqAR4OQCI2BhrOmNfrWC9IHZ1C2cjk08FPgR70bKjqPvC1tpeDl5TIa7ejZkpjA8YD
bG8Kofnk6BvPh/KJlLu41/WYU8+7EusarRfEG0JjX7rSsig9t6ecJeJtou70ZwCfTeJlvcjVw9Q7
N5lLdga3WH4RU+1Y0XC1iPhHz/rSBH4K9snNmB2330WiFw7nDZPUTLXPNP4/lYEkejbkpc83H27C
4lKf45z6wHbHggS5DQOaYZ1sePMcWxBOmUnoqQv8My80qfaY4DaHDO1hO/XrQY8woZox8/L5Wkp1
j7z5V0dzu7bBC9IHBhdgGTDq7Zu8SH5te6i1rOkgyceKLFnv45pEmB6Fifao0ZI4b65Z/n58vwlp
fS3A12peaXwVgBSomIIj2hLKDL0z/bF4BzgyV/rg7aQYGGhby7zPKZTmzNYP43UbcawlpgSN97Qk
L8O3u9QEDgrunkjeost5xwCdexPoAn8GxktV8ePI6j0lmImoNuSWsbXNv4U8tA7c400/afhUt3bD
zVl21fWizQRKmVeHZj4K9AC1oG/Qi3VJqe17jU7psoUZGSmFXX/YVIW6nku1FYJTIn/VCsSNNuI6
WOSLDMi4ZagNfQq1pnFyZI1nnePtqzQCNs5YtXpjMfbBXlg82DHzMpN4w4NA7Dw14uTE9c9GGIBi
z8y06neTE/e7d6UMC0Z5eY+VIQVK7L2jhTnpR8ZJ98sMSAIBJk21tlZ05X0iqY718Fufelkz7GH7
VzRHsXMxzcWXxiCngRpyU3Bzf7zGeOng5MC69nOkwSZaH12nN0C/AzrRNXLPk+en4fYRCNQA9q7W
i7bGQdpNnrYJRqXX5uxHz5uvRY7MmjsS9m8fn2o8AfLGJFHLtd+DhXapYF+lNXi6H6+PZI81Fy3u
Rfw53gK0IY2NXjUmnwQyMJoWgdqcFoL8E6t9XAqvpeOl+Rv4WoIGfezgXowGQmKWxVasoIS6ryof
HS0RaTxR/WqJo+jItKKjs82/MOlSECsKtnTh4thfgSCvOttgg/lNGlNrV6nyayjSG105bSbI1Lba
DR9VccXaYazyalrAMBEa0dLCs81e39oBAa4E6PB0IeHawsK/Y73azoxO69KzDEITDvVc6aNzFeGO
Byy+5+3S6DFM/0sWT2UzD5LW2QfLtXBYUh4waT2vC6k2+xxJBd1uXBKvl10AEzHe0QqHUvXfJgMP
AxuT0B45SMofqKOAu5E8D1YAnkIHJrTg1u1HfHhhkpP7vMLGGP94WXbUy307E/Ms5eVIFt3mIZ6J
6r+QjJQowbYy00x8qPzuH6zhL9ehvM5EQrymX0WXzDTDqTW8ncbAN8sCP8U0PPNvN6sCS4viEywC
d7WLWKqkhtz2T+JIBBzAvBdlUTp7paMguR6FZB7axOvtPOVRiNk5LD75srRdA437ZQMTNhzD6JYY
JpD9tJljqGKBbZsTTqr1QCO2yTs/IOZBOfIyKeoHJ2HlrFw2nu3Hh+55FVzdeY4yq/QH5Bo/i8AA
KTeQnrau+5QwAb+oDEKvesp03Pt5oAGRSXV+GrTNSynrGwNbd4Qyy4c/fW8q9ajNoZcEPPMBrMan
SXWb9DpBqUvgLFfBiq4rmIhE1cSAno4IGL4Ji5FNVEfAkAnnkBO1XNdpz1DhMrEG5mjVTk/fTQn6
OOqrbmpee45kjayUmKayGk8tnZEMIP1BHv7ZGuh+7Z4cZ3gdp1mENt9PnhfpcfNYihiXGExtp8HZ
zRN5byCWF91EgyG9/Dtv6vNSmJSAWN0KDNj/Auphl/1e0vLDTjgibBP7hWk1OeugbNkScoaBSCdt
96KByDUV3lUamQuUOvFQasYHWbW3rSLyZLHTW+HDwVIrPLhSk6fIuTMrl10JOLsfuVrI8xTExoC+
taCkOzOIdhvlovd8Ok83vvYoUsI24DyO1m9JYQs3B9VLJbG+/Gvqupa/yhY1hqtwAVKS3zdn7o4d
CrEr9/YbeSghPmi3xLSnXcShJIri1+w6fxkcWeNH1nfhkPKWpXp3bAayLpTcUN/keia2Oe+kHgOQ
1uWX6lRtQ5j7DUDhqyZpynnbzFXSvL0x6vFJ35stHHSA++EKhypk5LqFz5gOSYtt3sXFn3p4247Q
7TyrsndSPLBtaOBSirciIGCF4CZKrZmgJKVuJLPXA23+u5G4e6tsHpL2e/SHj6Zlru5nDFcKm5It
1fGTs0SA6eTEs2hyEgfNZhVCMd4QxhKCv77r7q6Kg5OfEgUOUcepPJ0admzXa3tMtD1AB14Df/kg
muDKMKJjaeWfmykH6T+gXxqaRkNwoTTpI8ZyNOipwAgUOBs+x7lGvySmABung2yHy8lPf8E4BNyb
yWvkZxpGPSF6wmMwyvS0GUNtTC+ijZyYe2AjDujhX+5BovXj/BvKE5VRhAmxaPPvzVjI9bhRgtrZ
cQO/DZn4zrriRScA6WvTrDNEGrX68uvuBhLl1zaug+13XLrmbfWpg3DdafB20b4NoJyaMzT2sC07
JruJ3nyqr5+RaJ63AbAlmdgB0ECxDO7xAryLoPvtEWVw1JJ/S/T0k26f5pnyHhtH+KlabjZK7WBF
dVhqit8gyhuPHJZwrYzvDRy2PS0nnkfgqSFkQgKR1eV7tzqY8JXCqJ7mAAZRDE+G+RyiouEwQn4L
t0XKYJRg5dELy86q9SD+cUhgz+qnz+KG18MAsuyba2DCa81VQr1w2mq/rXerjVsdErj6zDQLLyVq
C7J9XiuIjxCzHQyaoOimx1nkxz7z3iybIxm26WeiKbWJpfZBZzMipQ5xlP/o09NeEin81lt+u2O8
EwZefwvXDCK8thLTXRq5LPkBvZ8geuu3ZkqPZYF1gAH4qeH1unvuBJzrrb3ptdPYNkYdBvvLFSSe
DO5X4c4oCrWdhO5sNDqKpfRP1eHH4MwSWSItW8EfSy2f1VQQATUkG/27ZTBvknqFKuDQnwm3vcSt
k2O0kh96Q2Ql1DQbXY2uojcCXN5RaenQk/YuUzQUpf6gia4A+uHOOHmK+LNIxyX5Vvew+XflK9d1
6h/gzZP+tGCBzxlJBArU8K52EvZyZByqBeG0zcgqbAaEm7b3rNHxtZZflaE+tKOV7hkZfLygaTm1
RXuvPUXq1L1eAT0AkakZZ8H0NHjCgfQXKkJ0mJzkHHecK/ckdz9v3oeFfvuBcT2bhrlvczTEnXaj
w0mkPEZ4XdfdFSDmx4ayWDMnR9KtNKLqpQbnR3iaQgNMnZ1+hMuaN7zl8dHXZJ66jhwGKJBgaLWc
onotzG2qvlEodeO57dxVu+vpHmzDnsAoLh2ql0KUfxyNn+qn7DfrTdn4lxKf/2z1/pRTi0wGiq5Z
/pC6jChVfNnp/KC/HuzP80PCeBPwgWGAxzrk2yA5smJm02LuPvCdivYRCR8XOmM8/cc2JdqMSuOi
1ZWVfsxbRazh9K2/nkk+YIjM1EP/3wvucLDFKZm3DrDHXgHlcX616INC3+BojvIe571hziBJ4Mo9
LIbWbYJsO8beLemH6Rre0SX/djsOXkN5FNz41PAkVl1q+xq+x+vyzpvRq2mW5zrAuFat/7jdJCMs
H+yOTEp55vtZQyXCEv3tYVhYrqR5RTGebRxRw01eDb/1WbPd/W603joQj/bwRAU5PVixDdBxLuw4
/YnwwcCYPb2yGrwN06r51ddPi+M+bw5Suuj1nPW9qIIrFHjaftDBtjmO3/pbs0t+N4bz1TyIQy5q
d6cavlBdVWyXjeGjBl2WA5RIwuYoVTV6Yd92mCVciHEkrmk6I5O6g6L/2k0BaR+SlT49JiWTZCQR
z61tOwwSM46u/H2rb41KGGEZXaSd+1KrluBmjcZZFmCA66JstGPnLxbk/3c0/jeOxlbgC0IZ/uf/
+s+/CKO7j/7jf3xj7M9E9qP8/q//uPlIq++/2xn/8yf+aWfsef+Ac+UKj2GzxzQ9wOZ9+u76//oP
Q1r/MH3Tt2CneLYXuA5cun/6GQv5D8ENYvsyMLEqsE1Mxf/pZyycf5iulK4pTYuIAjuQ/09+xv9K
bvXhdTqYGTNFwdvd8nh7fye39jJDagHb4YRAA10Vh7rFqY2K8cL+Y12q9+HZOMc7YEla3vjfWAVb
/0oWhAxpUXb4FP58GnezwP8bs7au3Lr1TNRDZJABTodrf1VMtyXRCAy0kdyyYbxvTO3/9v38Xwi9
//ZltQ3w3152wPBuVCkvq35BIkrKu8E4olSgBEdeeYXVJsa0//1Laobd3xl4//pB/4UUmntEijK1
Wk+9g4fqgyXZufuYOJd012ev//1rCen8Hy/nW5YvpLRpNwS7/l++VOZ+TRaPSLLjHvvpxJNHKZy7
GcM3JoB+e5N2eQKvUh+aAXjK4uTZDeQ7gisl/BJwjxtZVii+4G4eWLnIOZcSpUvb1OGq4IFYPuRR
p4PMt0rzLZLwvOvMMg8L+kZKy68RthJeyXiNTrI6VeCTO+WU/TGveMJ5G+1x9rtDkGPjOzXdCA/x
cbp22c4lLW3ntf5h5K9dZ56TvjbPorYfh7jGMQAV6zwvMS2SO19gUXkb9WlyGdUIy4R6ywNSpo10
fnF8fBiI5XzC7yB6uqFXQa7VpKeJxmwfSZNs9zoGWkDQ5qmPbplZec5HslBEYRX74ppeOFUDM8DC
vey8UYZwmm/wlaBbdC+rZDhPdv/HqYNbO2KUCO3xG+eqm7RpaYfGF9LiMATs0HpPb4s9SShNPNk1
s5B7eBGSfuTBk4EJfTcDY7ojtnKfQ4r/hwfd4gI/WsqkYXqZuww/jka9mzG008Sutab2sGDDEpa1
JPh19uedU9Pg/iEt5Nsx+DkgPHZvTrqLza8i1pwprc+9ABuhtuojLtwLc/Qp2vPYCARfflXGpQeH
Yt/3q7fDL8EqCwsPS2SBDTxLIep3SSJ5luZ7OSzfEC9eKLuJv51JJ5khhaaa/NAcx4qMKpLkvx2n
fImbr6rsPgbkmHjHUvQFWUcAGdnBeVbu5dS8RzMcBOkd7Monk88bX9ym/Danep/2yPT07ymd+cVc
3LulZloRlDsKTFh25Ks1LuG0yP99L3mMXY6rRuERUOFEmNf1Xtjd9ZpGVShLmrxBp7GXHsOwAjUp
fAuemt/YyOTNn87mM55nHwE8QOe3gbH80epTDKUIhMmN+8ieyPjO0p8u5xOUXSQuEqO/zh2LqZDD
qNYu1K/MASLN6u4LD1BqmAT+KRmIl2XO/22szrdZpA1wF2vOXnWJj32oVWP44vNGWuFFdDYM8Jm+
70lStm+KQOJHQL8CGU4n9VUPgaUexcoyKSzrus4C0s/Iqtnj4EuvSjpZX5h78vh0yiLrp817xh8F
vmAMSUEZCOHOW8WS4QfG9rh90QFzXgi1H37g3/O74rDuOeNJ2QSXVrjKCZNX73dWMt1gyvJAVvhf
y7eyAzL82vqPhfkGo4niIV4gdYwxCqte+I+5omXH7wvTFgNWXL0iQybenchJLz/rdTMv1XNeTsTW
uEQt4uVutV4cdkj767oBhZOBgTu3wigVIxem8iR5uMM3VDJKdkwVx6E8sH2vkCtk58GErNiAI2No
dY8xGTlpA21r078YlaJAHnh828oz0cpz7oI+xs27bbMNixQ7oSyL9qmK4r2rd1wN2TuUR7NNDsFo
JrhesWdbJiyn0cWlk4C5TUFJOjO7M4eMqgzzu7T6J3vKbnPbgojJTrX0Pxxw7xAyKVRupQ6BN72M
kmfcuYo020rtZDA8wG5A5RwscOxi8mOZyofjazQCkw7uJC/KvoQ31wJN6X7diot1Fw3lWS8nvzbG
3WJzmDHYQ2SVAly8qpaQTZJrNdXWe3Brg4ExGzLJXTxol9e+wRQoMtniScQ8peLI344jhnRLR7DU
UvY3g0uqGkGfAylZfKigvSBXi4Udi+++46DC+nncFT6HP44ElR090o3wx3ypYrW/IQRxFgfBaXW8
x4RBDAkxLz3oGVP++iElglGN03FQ1Yth5+qgUuiXQaq2n5/XnslpDR40vbTj8qLI8kYwcGcCqYRm
Oks8PuaXAY5dLNOnYW33HKokFU/i29Z5swODpt2iyneFj19b7ce4QQKlnG8oXy+2y2rkLDubs/Mw
iYIcuhLAqP0JVqlJ8KTM6n0s+EbXmcfVGSA4o4YNfeBOt0VFgG3eUcBBiNbuZkCDBA2Ab2fIrruE
xzrrw33GybeRpBzLPiFvLs8avGMZoKbcP6FaZghTcGjXIMYZS9nfmMZzdmbpc9HfjQMYUv+65Kd5
5Pw0Aj5a7DM0mQ38UAP1rh/J0nLF2AJgO2Y3lbhch/m4bh8QsRCimyG53Ba82/TvbZddVoEESsXr
jNcMF4t7lBy4o+z639zIRM/ZiVbz63ivJdqbHa4qorvhan9PnPiXytENp1IcPbnmDD1wlZTd3grS
6BhgwbfriRLHAfUTsmoTZvpUc7EOw4Y9R82mVp1p3asLTCL2Ec4uNdThB38iRrJuug46Loa1k+we
soVwlzpQ1t5X3tFK3GuFTUdoJQrT/6l8UBWbwp6ne8bzt0PU3bSIYS4mxaGnb76kx6ck6x8QTQx7
t04IER+v+AojDHLrS5XbMdykl2aW5UG4NmxjQibCfg5+dJxzyextl5Tw4S3yABgoeDpvod4lLh65
K9prgx0L2bJCCd0vL3CIwsxLzT2nrHFsmhJVQYpJS7pEh6W7UtDjYtJ2ZH7X2yreMYxZoZj6v7Bb
wlzURj+cEJ3aypHx+8gQcIGz18ddsTcJc9xxqX517rpvSnGfZTaS3H6+zvm77rFLXCLYrfZov02J
sYOfeSygkBlRNlxNWY93hteySpHXYu9zTZuIthS+xEWaijac3N+eZCm3zMH25my/TxYi9Jq89qRB
eqTW4awFn/UUB3ergti+JgZnrPiYI8C4vMDCbZzIPi8KgGPf4UMllc/jBCA9ZEH+PK51C/C5Rtiu
F59GnZPC663cFRj8XSQDCcpLouxdK0g+qNFLzqQjXnY272ic+jPQrgP3bmKeJR8GDxrGUuRh3hvv
qL6pdYyFp7GMJ4iqdUwa6VxOwAq2/YjA+awCbXRsuxdYppEQD/dCZhRwfJSG+S3cOHSq2ptUXdsr
nuqTV12R6vYaIzk4jLNtoJ3E80IgOBjNkw+t+eBZDWYYePnOEuzfw2AQ90yk2wwl0tPoT39WXNQv
MyZm/kg68EjsxdKPz34/YAhiGzv09TWLyMQc3vQvF9jSoRKTsV+7L047nAVGLOocBNf9jBjdn4bn
zAI5Td3oo265gP56EymUzXFxT2K5s431OpjTd6sMSKTffC6dYmJ/JNQGdU08awosWpOuhu/LG2aT
8Br65uQ5s0n6NmkjmnJH7CTC5qxXx5omFHxJPC9OiscMHhSyH5Fi2SQToF6w9k4QVTurpvxpRkcd
59m/FUQFVil+hNy9GZrqc6pVU648z7XUqa4uaFdpHxu1s9b5a5Rsqiixmps0AwFWDkVBT3IuJJj0
IoFfeurt+rEqcANgGPenY2vu6+Yr1UOaZEz+CBuvoWWVEBsLk2FLtOKNQAZ5thAKPGvpyvy1mnjX
zVVBSHrCgN1ec3YLR25rQDQsHN78tqI4KFI9ofYJYEhrL9sF5G1J5BJM8Ip4ubYmEDF7qDAKEzbC
gH4kiccrGY/jCABlO0JvbET3hfsVF3zZnVcTBIzI3c3XYi8GVlo3r/u5dtM9aFe7d9L0M+9HbLLK
lA4ExZkIPGOPS+N4QXNLZeMzfIp04A84nzrIGOkFw2ZnB4fwJXUMACg73xd0X2FQtBILPPejLMcd
xdZ59dV4j6qeY8CF6RRHx4gr/JB1wGTO1P/AkaBwm/NPuiLtFqlTR1tBLVyqo+EMAf1DzI2+EDLj
T9mud/AqgZN/qEz71bWZtvUWHtUqZpRt1bcyzXF+TMD3sPoDpkryx8bsge0g/eT1kBwDrGAuFNkn
F3bX1ljzcR4R8xokOadiOWYMMZ1rkeafSTVV3G3wa2xsdgpNuhbi1qvdr4GGFV5iAQfCJYDap91S
Qn6VMfwOpv6XyqW0bdD0MgHXBFLRBccZHyXPxUe8M2EMmvnwVnjjo9RCPJiVPJcoOce+YhUQRvig
sG8apTXtE5ndGvHw46o52rsNioN6wYzJLJKDYU/TmRr1Vk+4IYZ3YepjTWPZY3vVUVr01sEwWxIf
iGzbU1N6GOzgE42fNs0GsF/iDcWOTuHgLWl3jGV0cNQMZNv5v3qUBPjvG09YxT/i++bRTZTdsXBW
FDMyPgiGiWMMctoqXIabpcH/LjsFJP3cOG70FN0UleuSk16j3o7gHFbjZZZBADRrV9u687PZSs8h
3R0ZldWZf/uUa5+QE+AdJmzD93HQt7sEbUc/j0dHvAX+1H/MBbQSZ+nPVFb1BTwU3Nki7csD5QjG
nntNIaxtNtnXwRTcTSt8sBTIIBkm2COdgi3h+P6hN+1nZvh3hj9/CsbKAOk23298m03BdK4U1Xbh
TceymT9914U5TLh7aHWYi04R0SykCiQ7ni7LvZ8Q0mXEioo4OPcTnqm+UPBjIc/s4Tdcz73ebhma
em/AN68cYXwu0KzpNlmeQZ6Fc6wOk3SNIzNFVlohzJ3lmkeHKQKvfZgSOkasNCCSclqGKz2GmRrO
5TCP59Wg1k9aH9/6HbmfWK551gnGgRtCN4MnDt5Q4aI3IoozMhn2lbni75Zf1VNz0xfavtjDjgQh
nUybfJeIVe3MBNrMbO68yvldQYJQ1phfMrH5lEbyPmX7PP2jzPWSGA2+dLf9gA5AXzBbl7klLlsI
JoNdMl2ajwaMWDCS8gE21He+LGfofVUYKMYthE4RilCzfsELT5iP/jYXQkNr9IvETTzgx//RxGQp
UWdrm/aW60QgloPU61HmwDcNHvtk7HZ3FooVVqz6wtYK0UfDnNFGjHKUKfY6uWx3OBAEyDkeB5dO
NuqxdbHr/DNzYrIqKjEx60X0xMs8AUOvBAYspyjaj4hWdh6MLwzc/CvCAI6j+2rMsjqunptod99b
2wcCS3G4TaIe9WZF5IiBxciQrsxOh++yax7HMnmCRf9aZTEBlwUIuJ9UHqMHDlVpXDkmAtkyEeqc
uvVb0zMdLyqvPkQ+dgSAli0GcxC/81Dl/nrVrAQDxbwDnu71rJyHLhU3DnLMUDHxPGaNdRgKZz5j
RrEvC88/CVdcB6u7MhTJbowIJCXja6OqdTD8Z/Im4sW4ELh1KRxvjoIOZSdzBEGYnJkV+MmcIOSf
sdrIuxHXvqa89zom8hZo0p5xG/qDsQp2A4U9JkQcglFjkEE73vfOrECHOMQH7FM8iqSDhYiqVPBj
pRi8K5KDz+m9YfrjaUl6LGOy4ceDer3LjrKqAegaHpfdxdRIEtZhsTINdbBCoDkaQ7O1CKGLoP4P
EdbdeXXyagIRQJ9fGqZHB93f5W6rkNq+2SAYoZdpD2GON4gqR+gKQSgSPkHb3MKY9DhdiuS6yCh/
FmFckmnwWEzdL1n15k4sK6Ru7GuRXQUcKJAOndQ7bqTbxBXwBMmjm7pugVXGEZZEaZjDOCYZC2k1
IqqbuZ9nurYE/2wgwRMuQtNhsWAiGqSdBA7/VheNHmDDDm6Z9qyM1hhnrfVVnc97D/MFAo4a44y1
9aOMjfJMmOyD0zoEa1IERfqozzHCMaP6YMxZx57LqFhlZIXdAvLrxEzNWiN2T445d9BinM+kU89T
19zZEmMLB5FDGCzLVWFN6mBLiW+YG9wgoYRNOhVnfK3uirbGfHC1Sa1pp2NTcrtimBQiqQZwaq84
cGjs9V3taSuJiTYtS+iagoAL2+0SSt1IBsBpZoLQtn2r1xIpO8oGXK3QK6y08JaC9oacgkpORveB
g2Rq6pywNNlIuB5dK8zXNTvqbp6mtwitDdZPph8WS3LZYO8W1tJR53bazsXsBdaxOuNfG116Hair
qmPM88Y+HO2y2CsB1Nq6b0iPHMzTcQf11FdTGr+LnHXW5XNxuebcCoUb7Cf9AG1Xna2OssLCaL/B
8DbOF4ELcRocyaxVUEuTg5VE7qGrglff7TDpFjzTKu+6vevj8UUkSzaLS0hLV55bPiQGqGEXcGNO
MyEyPTEoIG08GSjoHinDrJoLayFgrCYYEHsdWHI4lR+WccC4U68v3G6IIRT+goAWh7iJlVMYRkf7
9seLBHCda78GMfgtPOouThMk6DGt0W9PWdgGkOW4zEdYJWj9LfOynwAfqzVjr1jFT+V5hHhpp17X
pSyPhr6H5cSaZ3HPVyC+X+7QAgoWvDNliJvCMe4wND5483xdVVYZrtiA3YvG+Kw08TaXO5s5c6BM
yKBaW81VZF3G757xY69NcJQFB3DcLYhY4aweXQTxuOEwVJAXtEA2c/QlubFUqcNP05CPQpU14Nni
IFgRNBDBahFLGeRf1cz5vgRtdqxeasx+S0mu4ujiDdfKtg63eAr4NppKiN2tpU3OZXntBkxK6X4I
isCn35Wtg3KpMp5lhX9H6kzkyJgJopGIhDnJyP9CeSBBQa0PoBhdOHrG7TebPSEl/qLtunm8dv5n
muZdHizlQ7p8rF2QHUFRbjxUpBTlKKy4RVMjKOFYTggiV8QYg4vRDyyfi2YFG6+n9m6y/YaSGIZ3
OdUvU0/IXqwYB6D5fGusQdfWtndQlnc3GQDQvXku8A4ux/LZ+HKjCKvSXoZlscpwSdyHdsGKqnF0
5Js4uGNywPL0PIj2o8UuTcE+Tlpa8s6NPr0oPUSw+SiuDgGBvWvgQl1LLaLbPP/NgYDhFYSOkIeD
xaF1jaAbT/PuUHbs94lP4dfqI1eEE2QBxynYKOKwfa3Gr0BnFqZWcUtWbYgJN4V71i37+nH2rh1v
MYD4Z2Pfuyh8Ksmdh/Dj0HjdddxEdegP1rOhfe1xXt6NuslIDOhibvIQQ/GA+oUtXZ3U1NLOWwRB
TrTth4/HPV+48UCF+tHgIr4My1sW+9fMCR46ZOT2ZFw2KWzV1VYfM8qwcGrqk5fy0dRcfwAMvqWz
87wa4hkDMjg+2N0yc0TsHUBRb7Jmx4r/6Lz1SRjVb6H4D7mhroIOj6bFJRTdCJq9ZxDR2yQFvCL4
Natr7JcZ+6LF+tUjEUIuo62VUKBjTfPHQeXO5+Y8Uw7/WF5Ly3pvF5/HIuw9U026xFwTU2pO8qFc
cYmBq1YpGW73jkrpgfHgQuR3IjKDW6SFde+XcE4QPd+MQbS3aGsL5kM7Qt3j0BWPtSeCJyeC/JDS
BBqcLlXUmhdz5+eQuqm5XcYsXqa8cOztdKfQzC+YIUTReDRNDOHRC8uwybLpoR7bk5Tzu00mNI32
XQe+tMchHa6LN9/TSErwc3RL8FdT27vJu3q9WTr5trreL9NDS2yXlE5JUk97Ud0mvea6EB99MWZ0
7mY8UHQ22tSNaybxBsx9dZNXxKAIAsV1b2aHxEg/Vb7Mt53LsZ/qxOcyzngP9H4rnNJdL2Xzvwk7
j+XGsW3b/svtIwLedEmABEEvinIdhCy89/j6O5AnXrw6WXWzGpWhSiORxLZrzTkmWKLiJvWKedUS
KnpTMMZ2rk/lTpbxzOv48K9Dhvn4e+itj9xULoLMNNes6nXsWS3amtuO+YgjiZ8X1/EqtSZayQE2
WA5G2HbFFFxdxKgnwZSa8nKxbRUcnDXSX6ZVqiDfN7KrmbY8wpgFcgwLz0x0bvsdx5KFHtlLwUNd
dRRQ+yEkzcv7dWCpUFCvkArDFYOUnsc1MmDjgsSlOAx0HK66uEPd9ITOMto0taijQI+e464KPEFK
m00yKRuhEMM9cergp2r9rlWD6qbqhbJAtK193Qd3t05UWkxI3GW3zpKH3uirk252O9xo9XZugnir
StvYnIUjseOP4TR+NUJFb4ii/57DXg3zDGLimFk2mKgRzSaK+xHVmtYUbLoBD0L2dVYqPjMTKBAF
wPqx1u6ZEAU7RdUCV3iuCDCTWkoFten5JfWrajmn/toLA4FvEMsPKADYDUb9FGhs2WaXnBSBAjBw
OiTJ2rFSTKIWtSU5tDQeNRVVfo1jgodobSKf/MF5pI0o8vB+LfQoFvCcDf611dD1VGH08WvoCsQT
qCcx1aDVVcsJNKTsNwg/KTYyW1Wsg5iZFxGZKQE//WnJKayypqUd6JNGVvZv6miczB5B9a95zn3l
R6l57nL8QeYCdeWq/EGp45g+3xZzUryOS7SM/hRuf42GPsX7t7zGYjluVWQdtSali6pYTkTUEau4
wG6U45oIJwqhrYVZhXYvwg13jAq+ZcluFsaEVMQKrhDJ1NeRpMmeHFvv1kCbNPJVp0zNyY0TTgCx
ASsS7+qyEAEBwzeb83D8a6feFAqLnlHMFOhSh+WnJTwG5jbV4XAtmo6FJ5+h0dH6rgeu7MJP3A/k
pUxRt6jvbR2gghMriJomVOtgq4AfzoPgtuinrIrrE3cvTo6i4JijiMWhlBwrtAyvNzyp1b9mfFue
0gS/fOg4Yo12PKEPULBC95LNQJVo6I/RxvJBM3XkCCMyxbwsskW0AZHDKpRFfJDsIaVigtudyrvW
JlhYE9cYr7LAnI3bTMOIhsCRSKDCm0xW60B6liN/T78y9aReYCaHlClkWFlncBbgrYY+ICuB2Mw4
4NbD/uiCDL5opmhQsMiicyum36nKLjPqdUdJwbR1X05fqljZotDcKqn6WiTheJ21iatkdAmpzGyC
Of7KRYM2KYQThDYKPBD/TesFg3a/Yq5LqFBDgJtpSDk1Gsc8BPnSQYLR2/hkWcjMMIJmHJSqZ7Cw
VKO4TAmeGDWNHUrxCx7BgDnZxXut5m5XBpYN2BcKm1kcIDUvEBilxc9VYjwq9E8wURgcIG8iNUCu
i5Q+H+L0FSb2ZVg2tFk7k6IgsuHhMQ6VuHdog2EIjaYfFLB7uCzweuLh0nOPWGlR85rnUKxD4QvE
6VFocwkrCBkDcgixPLPoa0TBzO0w8J+DVhDejH5jKK3NDeixqGCxjEbzbdGXt4WGUif13rI1angT
lFpU4mbJc8k7m1gZfdMa2puMntuDlDbzorju55TOpajCMRnSRMp6kiLK5JSVlbzNZVT4Gm6CAmzv
VvL7d2HI88cRQBFHy3RLXeueT0jlByDJMifW9agsaZQW/U+IaB6G84jH05+MZIrdJSNgy+lmqYKP
IMhLXMfd4OSlCs6I61lJ6MOKmNBHiTwToAzQTa18Unc+/wEOO9Ed93zsTdTWYssLcvM4SaiIykx6
T1tEo2OaStuB0bhIvtWNnwSzUxh9vc2wlk5qnhyUZPqRaYjYHalGnkxtaasm+Use0uy05JHiEF3+
TThuYHgOe7mydk1QkBSptZyOCJkcY8S14jw39ImKlI5tT3tX6ETUJuRrlsGinZAcTTUolE75gNwd
woWusYVysIFYT6/PNObqwVCdsKv0bVdYl0Gm0KnPI5dwU3cJ80k2bdyfE3WQvBJC8JqKq5PPPsUU
7kNBRRwBkQPn0ggkrh1W2Hi/finYxT1FykOCMsHi/b8vZZEBJjVqK1IfVvUNAK7Tf/4p/UP+6Nff
BXgyKy+/vkMkPsYIPFPECtwsotxr1R7oLs+RejzfFnR6tFFi/w67XdvN+fExB4REbjN4eClHicjN
hqDJXrZQoMzW1WIGrAkVXIh8peVK1sLewU8bB2crrIX3B30GedU0ln+aDAZLLn8giv1OrlMgSLuo
TTP8u/65bIZ9AtXtwnuIPLHsGNeaY5gR6HKxt86iTDQKsQwOcU7RNY/oHqddmCCA+dY01rFMVA2E
bbiFEn7eTWJDn03hRtCzkkDwJHFgl2uwT+OyfE3CpKWSMLzGGVTXEaetqENfGUw1Qx0QhZxrlGNQ
qy35CzxDJZrvYzl0G/r6+VrpomQPB2trRXwiWYl8Ws60/lgVZAJF5eiWBXc9mSNTFuebyFL2Nf44
TtbJQ5YV9UZIivtIwByskcyb0X2xNiPSlbLuuS38g56UtykRaNPK7UWvCQwYcKU6flPvqUmRxTT3
vdOmvQZmCNZtKCXqTkH3B4F3XG5YBQtCu06M4ofSIod0LX22CjjlkbEZNB/gZAYkpqNSWpH/FoPd
Xma6ijzPUsboIYcM3A+GsSKglACSoLE8uvi7SqS7PMgkedZw9/IhsLGK03JHWmXqE7uwhRRsiAYI
pIbSYI/nBBU07UkR5Ww7AyhbymjWtqGtRvVB6+6odECHg+QjT6XcUQCMzqFouQCtWm6kXiFM31Nu
Js8IKuCOS14fEq+TN2g/sJbiicmnEYk/tby8b8nUtORuk+QMdtRaWGezag/2l9ZXmQSO7utE1QjM
/6QsvzCJGbjnzYeyHKhMlHRxq4nWdLzIkPpQi/fqqG3SrNa9SdYRtRMbIccDIcjQ3BafuDEXP7Gi
PZG48tmFFbKiSD3AId7Te7MpDFGMJAJoqSw9I8sLnaDLHxnE2kmdINC1dVq7IO7Um37BHdRdO/x2
MVZJJxOl2FbEOUcx7+u2Lg0kksMVEowsc1K6W16NHpWp0htHzOPDFmQmRTMu5G7dZuY+ply0CxvB
8vret3aV0mA90XgbDP9sF1i6si/EouEOYskHqEbzdkxkBa56aW4SpddOhU+HndSeplL9E3oozBRy
LF4Myc+dvFLw0NLtQeGCaLzFCv8gUYe0NUnrH6jAdvYgaEReQM7tBY7zZpCNt1altY62PHqsVIEs
sLoSHzurmtaBamR3JDv1ujIKDsAhbmOLRvlO8rlQqcywtZ779dPANWYNIrt+suqaEa5FmDl9zqbQ
i/OntqKJVI56+oQVPqFSQF9YrMsUYnoTPzXLN5WnOiSAsVrE1Enw5EPsX7ccUu9jjoggjS3zzsJE
Qb4pjTvyqmIt9Wp98RPLiaZCpsKNPMqsUST++t84nOUTpGrRGaOXLtX1VTnQW/ct/KtNJVzCWNN2
kd4MJz9Q+1PbRsNpwHt56EL6mMvvt9XQOqWV9fSpDO3YSO2+jg1X6nTzqU3Mezugi8znj3QcIrsD
kLMqBZJYMjN4jedWA8hUE5MYNIatj1gh9DweMcdGtdN0GbX1ngchjIUETSj6pF85bSJIRZSpdSgO
ODJXtSjBQ+BcQmEkUZykzd6FaT6IolRcYkyd27k8DYNSbNMqMS4zr1iI9UMexJ4VV+lDprEc0wEm
Wti3WM/6HF0Ur99PamOfDCDApYaOIM4pane5tgh2hHZdkCq2kQSnXkzbGAn6owasxlOBTXuIdhSs
qN1DG8T7ti7mbdWQziFoyaWOgHXUQ+yNi+bLn1nk+55+MnjzA7TwATuE51cGLrcEwJzPcYpNoH3L
CStwabI1TgaahQQVCm4J+cGs2jiSwdlnXQ2ZnbDjssY15i/3WrokkOhQaCnLaS3vm0NVszXoYUXX
T9/OAUIshGAQcGXQg2aoWA4qSn2lFA0H9rQXGVUmfFNN148xh00uTdbGVKZuL6kDLiBKwGdMYQc6
X/sGXzLxPyaJqmYk71gQRpfhB1o8Owt43hCxzpuhjyieG/g+86lBCkKC1RrGjoYNRudOP+Y26AnJ
CeeemwOBBxz97o0uVZdgGuWVQlGMZXveKkt4I1chDBFPoGbnh4AywsGo0Lbkiugfm3AI10odrjtL
tDwkceQlKSq9/5SlJKjXSVcZ9jRSE+BNzrs0bOeLMUuATuajKUrJqTH1zTR06iGNes55uMk9FZQP
9h/MTKk4bfslg0LX5DNdQYSqivIsxOX3lNb3ECEzI2s66yXN8hHS8FGYWXHDBlxIw6rlAu2gaFlQ
q+3q+CD6DUWBeMLyYg1nhBajwXJsiTCo2Pt9Z9LDBTHUPxcj/ZEJ2/g66nIyNEZ1AIPI1UM2zq3a
kcQc0rCBnA6pL8Qk0sOAGpGX7cwJ72psFhXZOdIpmP2eHBwM1LKM6UwMi0eudRJqI31fj9botaNK
JErdN2SYYEKfWmCoaCI8zRBqZ5hQ4hXBqyBayN4pGW+nrrpMY8bWUINSYQ99kWWuQaFiLsUftzbq
kyUL4lpt0niTV8SE+YlSOZaPuKrVA6g8xEpXZX1tFG7APQcCO+swZQl5qNjzCORM9sUDJ5uJwdgf
DHI2scPDuWv086+LI5/kqs50YRtWs2uA1aVcgIKg17ZoUvWroNcy/GktxSOsdptUNo6agRw3JS/Q
SUTu0ZUoowwXgtOcyeWhIfHNEZQpczJdpazjW1QJEeOthwzdeB/HT0rgp14y5ztdlPU9nrjDFGut
q8bxRYOyZOcpdlSlUrudEQ3chdoglfZB0Un7GQqyUy6b/6/f+/VLv/ypD7KRe1k9UazOGs3OdENx
a71xAwg6e2RsprDW63ij+lW2Uxa+YbT8wa+v5Jw2P+D5pSLe+rZ5NOuNeu3brYYpMbBRKuheNK9Q
iZrX/mVA7v4Y2NUusqVL/mK+9Z/WQaJdGD5LwgZjJoXdzFafuC6o14qBoDrD1ZyO/jtBzO1wbaqt
hZaQ8BzKKtO6UTcgWKTXoN+U29gV3XSbO/onv3Eubjr/FBm9xH2DHKkn+Ro1p/kVhzwTA5GddsHJ
BQulvhuHaDMfBXEjuE91gUqfIvdqPmcQCx5pEYofxk4+xcpauSUfurEhdXwuV+J2tCtgwF/lY0Kh
rToa5Rk0nH4Nnkh8baqPvjyyIDS0GNlHaGXme6lxAIUAruwCkACr7ogyOgvAfFCwsy1zGy0xHcCM
Dn66RQojP1QfBd4rN0uPJjY44ZO3jjhvo9yTdo20hxrT8FXtEJa0tCLfYVSMJxWZFrESXrklhS67
cepW890kOSJyRdaOKx6Sbpc/xU/CG1ICSknYHpxi22mO8qR+pMRfikCy1nP43R6Vu+VBQE5dcidU
ww1oJq76PUEacCvIPXzr37N+pVxhPl14c9Na/Ry3w3M5ev1L+Ng9SZjn10htj2Qbl/NqurGrISHa
LjZFB7lIf1KNVbmuSSZEB3sXCxs1ifAYC5jsVmPvkI3pt6f5jHs1Plg5/RwaPpQrVyBdsPU13nwb
XOwvxYZmDxlNdLf2Rrji2UwePsEn6azhEFurJOfKborC96gSgrvqO2+kD3ETr8ajPNkyA0fYiYzr
yn7pPLwBM7XheC0csj2UVUflIvkY79JxGQEBN47JDZ5p2PWb/Ls+Vq/CdfRSFPrbbDc76v6OcNIJ
jxlv5jlq1ghqqCZ/Nhx532ub2t9J+hop9680u8LmcK7Z496wQzyzAGfQlkpHwgCvblFitGyqJ2sH
mJCumbGbwHQTMnI3YWBzkx09gyIzU9XuHqtNfuIejpZgWguiFz6li67a5ok0tFjIPD0QHuEFt/Eu
bEHMbaOdca/zixbtdLLJAvtZusoXf8fZFKxO/kyCUvJd76EyDUB77aW2ugmw1KMEfW3s4qXeg80M
n7uNagsPYGKB8rar1iXfDDVJeBrfUw97+aXcvgMHaA7gzBxUuZVt2uNz8oYh5GZc0bgUL+qqoBYd
OFCxosDB3N7+ABwny21YNxi2HeUkKpfWlfYUfYY3ljLlgz7fIqhHAb6l+g0EQzkpfDAoNd38ZsHO
XVdvxV1Y0zIpt+pjuwdYXg2u9NG8iYlDo9VyhCOEqW6NCtRaEzD5Uu3MmxSuh09MoHa97c7ZbXH0
IMWdV6Kb3NLBFR6pFcUtj5RykPiobuTP5iV+92lTOcZWu87Gqn4uU9u8cU+cfxZQX+pmB/GmXC14
yDvKYP5upoB84hPish57CdiAD8Bn7ZbjRu7QJtK90CvO+gvUnDf/UO+Dbe6WP80m9NfxR7V0mmA8
7Q26J3zzFQgTLNB+4dKn23fGQ3pNqXVt4PCmd+r2LyIZb2cyETUOTTht3IwFCPMMaqCfQDyq6HU7
tsSV8YWOc5owwJwGpDVk+rICPS4gSvYaBo2MHIy8M6R5NmwDgDe+suOTX5VP4TsRxIQsN5/cWEGK
A0+CnuBy8QudxpUuIerjbUyax76DhMjDZjDl0nrZmhbtw8o8l1eRNLnC9tmyor0wbHFZI4BGXqc7
jeff1XKtTmuxfkAQOc4X4SbTd3yI7+i5BUrBUBK3jepIx8nFeKe66OfaNavuZ3Ayj2Vs97botAfh
Nl6sw3wWaKJyYjhah0A7+t8DbtODsOGWiA9DeWRHJGg+f9EejYvxGtzYEl6NnfIlHBqX+Rdzqadg
kOFHW4du/VR7iIEilKJr8Ww5mBnW4av+E+yRiYOmouT5KlHoH1Z0JHp6pK50AsdFCH1gW14ToFNY
IwAGxWhZjnmrITj/iIEjePEb9mH/gWycc9W9x4fs2WdocwZHr0wC4ZpbGzKZwuZ/ivacspRNvlux
HorDVt01RGLvsmkT/0BDBixh2trAlqkeAe/Q6BUsO4BNzHKIutbuXrNdU7q0lNBUGIzznXCkBYvK
erIVxDI0QNz5GubbBY7hBHY7rEPHQJp9VfABb9on6yiJ23KPCVIzVtV2POhbi2kinYWXxGldju7y
JfoOjnFhm19iv9NZUy+TBI9s09lGtkUnzCFI/czddk+PM+MtVndyk6ZhTVrZuEfmGzrFKX+1Xjij
S4dKgMaFQ9gW3qnzI8f1v7RTgnf+Ag6gBtHDNaX9sER0egiMj7XPsmALV/0W9Fd99IDp2M2WvHAM
QNvqSMrLR/4sP04voMvMD0o/oWfu81OmOoTePJWT03wy5chwavfKh/DAp7uRPD+0+cCM4cwHAZg1
auzoMQlJ0bvGRD1KO5k2GuBQgafEnF4pz2Lk6aYz7kAFETTmStsZkcZL67Yod0mTDFf6lw+SYLQJ
5hT3vmgbx/6nFV2f2pdMLWibPzUIBtf9XXid+aR7BzxQdjb3Edyh0cmnh3Sf5nvfBQKMbOAQuipR
t9fujDCxGKf1tGk+/Z0irK1o0z3EmisMm+ZO3AX+RYKlkahmfHh7DIqTQ0hxULrDWesOekiy5Vo+
GD8FY5vkT21lHOnJa1fCxhXhNnHeiNbaU30dkMl/5GguiR5djRfQg0hqUNYaKJMJWHSYmPmWUGY3
a916PjPCmktW7qTcDsU1DSvkD90+bQFIrabckx/4+4awynEb9M70QJSYkWwWbSUBrHgmM8BDGyXf
EGPPnT3Sr5wU4uKuq8e2tRvzkYuk0B05sJXf9UNr3drY9TmGvsXZTrqyQCF/kqP74tx/aM7ROcdT
6Q2VE9zgplTbhMaLxhqFccg2diYHl/ITbnvIpv+knUcFn8qGWzHKAN0NilOVeBTnOM6hQopOwbv5
Jh9ZJNLv+Nq/EToWur2jvBWHahd63b59VR/KdDvREUZTelOWREpsU8o6JBEvs2ExGa711mZbE0VR
ti9IJsjPuWFjAYSR5J+D+VZ8lW9liHNjxdUvMjmafweag90j/8HblanfeMumF7yLBNml+gqVHMLB
RfBdrsCQnWvgAx5l0sd8G3X75ka3038WhNV8nH8IX7gVL7G59l2yEjh+efkTHtQ15NQRb96x1OyS
h4V1RF9XTFaeEoPtWgGNQIGyTu+c49r8ndiCgtLocaSu98zrxByKeYDty0vQdScr84GOm18+a/1V
uGQ3nDKjuuI4Tvc6Rir6gdhz/mZjqzBG7BcWG/S3vfiMbuXWcOvwBIJz6LWfTLdBME1dET7SVTui
o4+fJvKy1uoHA1/w+tTj3Irhx6ZgDt+tsutvcq1somsxjKB8nhDkP+Us1Z7vcm6xs2uyV2pb2xQe
LK9ddDQPJV4wk1Pw2jiGZ04OwRtzJt33hUfYBqpG2IflTZ+9Mt4sftsEBbsDZoPoGtR0kuZpJyNb
jXvq6tQpVNfHwVduEmYEsaI32r/Bm8SCxYkqtjGW5PsEwMeTL5Ex8fUqvJUjsJlrn9rVC1XnQNj5
G05Q4BrjFUJqjmdj/Tiq1dZ8IK0CHGJ6bXPabms+OeuLh8GumnCM50Kzk1fCMXsc72a06t8sw649
NVxRZf+awLM8YmihOymRbXypafltwBy7PEb/wUdSNLDf7UMOfvKGQrApu+GdCVqgHN+oXnYNtohs
TdZPL92lB+Lroczu08fgBCuzIAD5uUOw800h4EH9oD/DRZQDq+lgk7EOKJZBqiMW96JL/sDLli7i
m3hVHilm8GNxR3FHeMXr06NIRs6+L2werrBP36jdcVFIvxt/j4Bk6bI/Bl+sxpngoahqT+Yzht0P
srpcEsTNXemon/4BeqpEUig+BwhqR+sBLyN1vfIweBkYcrtxwq8spofFfchtV6hkXoBvkxm5Yrx0
L5QK2K+7F0ofS8okxhZbtoOz+iC8ZhvxU5w2cGGJphAukHcwSQGuOrbvMfWlz/qHXWuo7HYmiNQe
dmFvK47/6e+b56Dex4h5d/JBsA0vw+YW2lW/6syduKlel2yjkRnKh/2DhF7QVpaHD8RAK2H7kFS3
1pWkojtizmdzsgv8jwg/masoQjfTIXznVA0indNlauuRnX5MFPiC1XdforLccGxCn80u3z5311A5
pF/aC6PzIXoHy+TCyxoj29obJwl/4Re9BUQXFoRNCpiOoSCFX6lvwkF0IbAqjjWtIpvVX9/TOrHD
I8NqbJx413ghFviLdFsWm0Ukxh3O2EmXcrnEmnQYttTzgtN0l15eKom2vE3Zh6YtnnM2xuotRcu+
HjfqiYHDQwqv8j78xv5qPqTEB/3Ej/0nm4Bwkzb5a/44ZduCfeLqb0mwvbFGMSmML7puB+UweTFG
4dcEdEO6nm98s/G1Dexu3qnJiuLtFK/DHSdi/xvlONd1tLfxNzHipI3TbmTvCY/Yq8QHVvlgNWK3
OMZ4YB6LU/GOHN06LPVNga6P4z8Et5D5tPKf02/GcP/CEXry0GOK1+jMcgTPUsByRlDNunlunrXX
5pnlMXwgrXAVXarN8MzdVT3CGd0Y+11yFR3jpWa2VQhKCaMi+BlZ0Ctn63v/Nrh0Y57LOwI1wZ7Q
kXokpGO3e+HC7ker5lCik4QTtBFp+dHse7I8RtNHfa0EyjLrBFFYbg+P5ss07i27P/mfw/gcNxuB
eGtxW6jcLVeo+l3jlFD6Z9rg8OESN2BjXImvywQaT9WwL3/8jSa7s7ohpgPGMNS/YMtfLLbafjqV
Z1ZBNIeWN/Fi6239oHnjlk9APChOQ0Pwjsc4XAGxoSQxaniBdhEbJc2t03J8xkv4kXMsC53REb8q
c5s0Dgv4s8BCvggXVqVrHMv35gU7hczFU7oK9wjcqwaokO6+ujUQQQ9W6nsCrRnv11fJqPc4UEsL
KJwY20bNlEa8j6HpLUh8Hp6SDOQHDJFEdIbTh2Kyj379foIIK0vaiqFiJftG6k1YiezjeJ6IR4wx
TClz+iIQdLQxWo33DWleJvEv58vATDwch3T8YtwlgL3WqJRRiA7dJRFj6L45rycse6zOE5NhWH6J
kd2sOzobeLxnBRlcc1AlsjvSJVfj1y/khx47tdS3iR6m3jjktChVDpRpnVae9W19F43VHyyhg9SD
nIsiLPoEJyNAev+fX/T5nhpCsKW5QBETgTG5c3XE8SE0nxFZ1m5YcjBH94gFkcKzivcUJQcl2mn+
ErX4UUguARWLgQwDRAMS1uf6NKjyl5xAcc9jLnO6efV5v15U0f6rss4uKu5cvsD928LdXQXTt1L6
R7/1ZY6wBBio3QsZjg1TRcR/zIPoVNlFr5ythCVKfh6vRtORI4PVgsoMjTO/fFKb50lFvbp8HZlj
hVqk+YKb/mil5a0em4cWmD1rpApgPX0f9JIS6vQ8ASPatqroUlnfSJNxSabALQX5pHDxtHr/IZfU
m+FzOTJkDUj4xI2lVlw59a8+zR1naM2nspu1TRKgBvLH+T7M8pnHwQGmUH3qROWXSQgXxPXOrsXx
0wSjCJc+xNEXur5SH5p8bHYdLivWmTTd1QZHV2N0B3EKTwDeOD/UOMXhOW57wgLWRGLSxWyMo5la
477POWRaPcXAKqMcJMzq1rLkT9iHimPKBtQjxBlwqHz8o89zp/2oA8JHgPdMty7daCnHhU7sPAzs
p7gKuQ1L5r+k/EkggP4b6GIiXjI03VJxZ/JDfwO6AMmS814wa3dQ4UMUFpiCJe5J9qNdk7WrLKu2
tRp7pSKzGdfT/X/+P2HoHwg2f+e7LD/dkhTR1OkQqb/xXYxRG1utMGpXTAa4VaotNgGlg5gqhrAI
lPxap9ol4pX+88+VwA797W1LsmJYpkZzC6Q9f/4Xco7Y6ARXj1JNpwX6VI1TrNa3kTFcJh0v/Cyi
ps/qIza8o26h56SdzM22UHaqNXj/8lKW9/hfSB2egCQbsqLCEOQV/fYEpEQTJ+ShtesTrWHHlQAW
QvgOCxNV5Dk8ByX9yQUIw/AFs+X3d82v5rXFSZhEmX8ZDsY/vBZZQouqmKom/y3zUSPzTyYkm155
RZg8san/wQqkU/ke4kXzBVP9lyeh/NMAlLF4GFhMRF39PWeRdMxyLkuhdvWccp8xZHciJtFJctIi
awDxJh+/IbVvZUlATZZvG5yo1cjRHjkALpPUU8hSQmIcw0rkApPInPVVjX8E0xfbLY6run4y0YCU
E8rUFn47ED5a4BXkCC5EiMOcyGyvf36o//RMZeJGsciaC/Xqt3E9BWrJrhQ0rpmxEergYVZ6NfzL
5Pk1SH8fOeRziqYmwt8yDPm/B/GI03lqLVIh+lp7hE1z7TNjPxgUv1tmTEkJ1hjy61z24BgsvhjM
HYzUI/6PEft6etVDRlTalJfh4KvmgWe/LU3122oXZgmhElV9nCcAGiVkZrHxL2IX/hR1Vm/+/GHJ
f6NnMQMUWddkqJaSJanLEPnLZLQ0dZQCWeE6YHE0DYwCWoGOxolWy0QiGfmsUeZmhrIju8IRl7Ky
ucnr9CmQBgSOCYQRffwOLPnbTOp7szAXlABawTwEFz8z63+ZI/+4digqjTs2L0PWf/35X16u0lh6
YUS8XEbWupOg2mC4IjwO6oWU9feElvri6X8bScBQqF0GCOCoyYBSJ+f4zx/dPy7fCgu3qKKoRxj6
2xAIEJZI4M9rN9HonhhVQuwytJEppCZUydU20JhPbU+LPaCNQfbO159fwD9OX8XSZFWE86YzEH97
dvhN/jMGRwRFdi0RT5uQjNrM093s4nglK8WqWWYevqwEIMjycHr5FpvUlRaczIhNDhv7+O0vQJQZ
sf+6jaVvMjwpuAbHMi1h96Tcsq0We//02If+B5wIwNsURoS49xbKUrtgqP78xv6PT9bUIQcrsmr+
bV1Cg8oAEmu3KfZaR4ldV3AFolrbjKBm2hgt8SxZu5TCeQz55c8//Z/2RUbYQjwTAe79SnL+yxBT
R1+FGsueMC2cHmjXzjDTTe0JYZQC4x5rOQWSof2X9/xPq5ZKtKqpwveBZPcbTi4Zu7yf0qF255Fn
ieDmTTeLtz+/s3/7Gb/tdpHWyvhEGbCI/I6zXm9VM/uXxfcfxySTQVIs5gVN7t/HpBXDapFbJkUl
bZSBFgA005UFa5wWd34df2GC1MjRqu6IX+aKqYlmPPrhNCWYr9pHdX/sRfyhpizZw5TSpQItS1Uq
fIvKYEPEJTc+hZFMxMo9LNmbpwUYFRgPZeR/LMAx00el8ecP7lc693+v9oooauR2s/ZYSPZ/21NU
rewUAViQGyBOX7Vs4ys1zRwZERTxNUwzAw4y7m5aDuBuAqGia1Jy9C2t3P7zS/k9GZotTRQN0+Kw
qsmS8fuiUy3JvFOpVG6Vg82l2R7K1K+NVqKPO13HuvX3CsCKUNn/+ef+/XSCatJEWGeQKPT3/HLS
J9q5TtLKnefQNmTmZMOHvS5KMjh1Ft3a/7fz0DLif/vMeX9LALQuaYr6++nYaqJoJi0Ud5hqwo9A
mc1R9qWs46c/v7N//DmqLEo8YFZzdXnnf5nvOnc4xaqNwjWp3RCqtxUGzAyV/y9nTfPvx15FMv7y
c3479gpKqvsIRwoXJEUrWKqN5ptbvr4SRmQBUqHSV3wgOmdXNPHIul2+qvHOqOJH3j61hr7rN4K1
aK6UzFHQY0lKKG5iTkKrOcx4xTkRVyolKJXkU5c4JbpYATUj1Rqx35diDpkfecuoiSh6oft0lomo
wg9uQYYPTPa55sfKTquaYDP3myILs8Og0qGTAGqvrYAwxbhoHYjOn/jMhd3AhRLP5IA8kl5+2X32
poi8IAkDLsT4xQCKvA+GzfWUVlswtujVzFfJQCkB9rHE3DS09v+SdmbLbWNbtv2VE/mOU+ibisrz
wJ4URYkiLcl+QciWjB4b2Ojx9TWgPHVvmmZI90ZFZDpsSxZJYGM3a805ptgiQ9LO+Bh3pIB97TJb
RbgKXWcK8giK8KcKE2+R+HSwHculhjlqzkpa1rO60uPxnkNzufapsAqPBnhrY7eJE8QDbh8+RuN4
DqK7j0eKdmVhYkNJPoLKbKAZ1uVuKU1HxeCYJjZxBhBAD7tTm+ZHo9NPrvS+U41oZ+qQHLHzPHlZ
fF95oQmkqcPqv4covRty84R5/dnSyqUWFl9GJf2mTdnjulGTJ5nq63EIKeyUNmFlwaNs7Zyb6zfE
E2nr3ldfZYW/2kmO2NroUpnho2hpnSoAQQ3ve9p1J6v2DmPdnHSyZCqidU2C4DjOeQdZhksTGyEp
KlgL0gh6d7MIO7yc8THTTVIU4qNetycsc4F8jQfStgztdQi0ta84B3gwycyQ+gt5o+uip/UYcdl9
ny5WFKWUmpalHBFX4FmYT+9TNztS/JzmFNra6/u/a+19Jaoj6ttF1UKo0JHz1am36w1/Y9EWbKT6
UsXtxu+Z0zTz2dDzLT6LXRrlt2Oo3weWeRcksCFC+UUZCY+tKU0aYfgl7JKvMiTmvSY4RSe65aHO
q1uzIfTPsqnmu/JJYEe8T1oP71Z+jzVOPHAGZUz5GK4+GSHTnu9i0tI9aKkUnyxUmc7FZOJnUEt1
OaCOBkMmAjnsasilc9ujDplJaxVl3muEgB1JhkTOonLbk6qnCeob3eaT9zIt5xfvxdAdE9yEB8vD
uzyiUGVp267IxAYcCPL0XaIo0WRUy4jOcOaNrbU7hPfqXCm6l96pf2hCPVUSZU0YuuZStAXdRFcJ
tl3df7KIab+fOgxOaKpt65oLFfNybpfB0CphY+ebAMsA9a7CRSpL4wVxeXDj9/Krn43QCR093VQO
nK1Q6bZNo/qfLGoTHPnyEsG3ZT1zXYv/L8+K5C24nT804GXdLxABsjX+v0xZvnNDMHXM+rgfbvIU
caIhtnKiadST59xsPWTFaYyj0f5hEVaMnYCyfH8P72+8Fb6C/AljiW4mc91DOevLejHayr3RpnyW
iKxb9kJELwmSaBoymDIq5p/c/N+P9gbnIwMkg0VtQ9cv9mFVUhdpgqcKQmtzqHWP1rt8gUE1a1N5
Lrv8nDYD0h9jBBYjXj5+8d930Oa0mpI/PhWYLOtin5m0Be4mLcaO4tJuwq+06IfhTLVuFdnlvtOz
h1FBPPTxi14ZU+zawV07DhsjQ7UvPnFRCdEEbZNuRILkEy1hkVQvo90A/YjvYLbvjRyPXP+Sxc4R
FfXrxy//vgX89WkzVYOPrWumZtvW5cYsiNKCPMcy3YxWbdJbbBkdhHEPGKQord7FqX1sMQfQ3iZG
NFdAW3RUJ8qW7BTVfZKNcW6mL7tRcjdUePmLnrDdTLwMw4PR3ILxI+4Wi74jP7tbv08TvHEOHWza
LYu3P01pf9v/lBZ1a7vJeOOY7kMDN/DovsaY8EFQfnI6uDYwDIp+NpeJnZB18VIhUmFy6rxkQzDQ
E9liyzxw1pnV3DrovLGMcaKsvaePb8zvG2Y+HsR0A8j5NNlcbrvMArCm4iYogfjxXvFCgOQZJMNC
LbQv75ec8PSlqTufjMfft5WmypHceN+s88IXD4FVUcSofSfZKE2zG9J2QwjLXWSr+48/nnbtmloq
5S7DhSyoX5Zx2Xb1UcTP3gS5dbRbzvCCB42CG0ul+Foqxj4x9VWsWisXtoBJ3sdMGjitmmEbIQoE
UkXemjE6T4r/2ci6sl3iGmgq+3dXV21OhL8OrV7R+zyOsf1KfEBjFJ4Mq2cO8PeQ8W+a9qvmx4h8
YhhR2mdDzZpW2svncZr6HAtIGCvNxWuzgNQelKNk41nAJUyMflRAYC2ojmBeF922huk2w6AJrgES
SW4ErNIuquIsuAsxwc+61h/JFY1u34G3roYR0OWhNjS8x32WQKxhJSAmhseegpmmywXOOEQhRZOv
/Cp/SE1M5P1EkHmHjtWFiYEeNwk+sXRytJ3fWQZK6S6tDnjR+7cDxCP7EjdmgYmcUis4uK77VlfW
TrYgGUahTqb4YBW6RjmHfQySI/pOXQ/lWw/cjyQkouzxYuta+QLgeVVMx4BPBtz0kP52YV1vKs1o
rmdeDrgxhuEamkx0Q6d882P0cgQk2cMuk6jRSoAovtXsRA6JBNPUK+6cpVFU9x+/iasPF5EDtC88
Hf7/xUSSmSWbh0CkGzydSKr42GqinV2n/uTQdqXeyAj2bM69TOo2tb5fRzBuNyMvSELcdAZNJ7SJ
hJn1Eya1KtsdW6gzzAP04Nyb2rCOYaPvpd/uO3f87I38vlOZKvQabSKX4idX/9c3MsYqNmLQrBut
gnvR8Muil+sqeEmy4dmarJxVlX6XpXWYjPCZ+/3//4JzFUwWdNNV1cuKHI+B3SYhs9mQ+K/T9Zbo
yzLpfzJZ678fkimCMTPSZ6B8r18+tWSs5NoomDHshBaDB+d/lhYp6iznmAwalAfmrNioN0S1ebOu
ZpRDnp+1aEx0CUU8wfDAyWEzemx5p/ZdZHpPGcwc3SdsYAp+rzQETp9Pw9dmG2IoTE743pWyjGtL
F4Rfm6DsbHZKV++UonjhUhIgo+8H9dNZ/+p10g1Yd2Av3N86NykXybGpfm2G/k7RGpDISfHSUDYF
CemirEmj70363QT80ingqjp2pERsRzkCmI8HhjM9AZfTATeKJq+pGYSTXKxzXqMDeArKZIPJGJcO
oH8X8AMEyhJqZYT2C5OUqKv7kN0EW4Kj51Zr1f3quOY5Q1sj3voA60qUtZuK7VLMAglqOiTKgV9a
T0PZ3lu3luffDrV+dnuKGQWDQTWKF7NOHj2jPmWFeCHjaF8Aqp9VKCdN+ZUk1mVJYPFko3yhVE0J
0juPWvlgQGsiVX4CD79FgmZ76JKNKHR7j8f4oTVAwBSOvAkbA7yFuqLDTx65A/DUfsojjrkMexXF
aa+CtdT3IcNhllgRrJ1v77937Gz5fpWLkopKKL7H6merqnn13jtUWJn/8PZdbu2lX00lhYyVrZS7
HNiSm7S7jibnYnogZNehDwqHjaU1kgPMd5srHXvaOZb5SxzIH01YbUfVPCsRu8y6Y8IuZXmCxXE/
mkSRaVS/Ehn+iL9rHsiRJkSUYA/3OLw2AhZZMnGmnNRGGa3Yry2Dyy2sat4a6B6nudhw+JIKAR+8
VIFbp8VJIIKHuqKf5SifLAPXNhiaanKMxODtTce4X2fF1CEbKgIgslFqbab1+UPQ+zs1XmpBSaTR
8KIWaHX89OiJ4ZMzjn5lCdKYDKdNM81a43K/r2s81Sb27c3oa6/g2p6B/T86WkhsaH6Ki2+NZmyM
zfBmT8YyC+FO+KwKZ0+Y14vb1qe8BKjnFnT9iqlSta56BBQ6wffUe7BUefUplOn242f12uxKTUuz
2e+zH/vt2N1CW+1lIMSmi1G0Ofm2bKjvZN1JJvl2LJKd2jkrI8ShhUpzyHlz6Ehmndqc0hp1hBNi
nQnvUmf8Effmc+aqryMsuNj9omXDS1Kpn5yprt5eTaMtSS+GM93l6msqXhxJtxIb7HSH0u4koqHH
oC5uVDU6Bmy28rRfDnGwHkiY/WRiu7ax5rWnyrOuWR5z9a9jiymvqyuzZGwRnjLXGc1ab+55ataW
WFhKfMJZvwtH9bVI1Vfq1CuIbeu88w+W3pyw5s+S2kXGDHzaUPPbj+/ktcMub47jjMEejJPbxayb
+dIEOM+dHGvxDG5sNYzWc2wxXQahQ4qZtVdzakuBZR3swNuZffD4yTu4cq7izqie4docsNzLbWDh
mFGd5VSXyqE9Tfens71NUAExr59Nrz2pavIoMnvfJ+4hwk+GzkPExnNcja+Euh0JH3vOgewrJq5Z
R/vk6byyHGsGqhrPMFmTfuvOt/At85E6NErohnO1eLOs8pxWDKAoKI9uk3/WDL5yCmNCVnXd0nQk
JZcTESPDF3o15huqAysZoIaHZzKDvLoobMKcw4G/7D95nKd7fLHy0q9XLcOgA23q3jRD/e3gXoxd
L1Wf4hWO5acRHWOPN9ypbwORf1b4dq7d7b+/1sV485Q4iU1zKpR58LEqgt2LWIPUxQlHi17KXgBg
c5E1msY6VMvDWAgHE4574w4eD629wLJ+noi+GeHhU1aeLIatKswnQPUZnXzSScAtpeO6IOYWDI+6
rZTijCU2BKFv1BRroUjcODdFI8/v5GMkmhntR9h8xZuZa5vBYF9otWBX4nFbhdq2zJ1lLtq7IXoN
dIfkzBwlHbHveLApuei92NRiWKuld1PI9uBlQF+UYS3H6qB05TkB4NMoWE0xgKbtbdYOW6PBpVY2
P+O4PrfkZGNLPfQ5BJPMH09WSqdE94g0Epi055EDwiYldLD47m7DhOOZMD2YL776TJTN16SyNxJk
mTIYwxyQttcvWpWQHAMizYrk6cU74dLjo6xMVJK48cydjSbIiYNylfUopdXspUCaRWWxIgerviF4
OYWFmrOO2CVJPoIRCF5gbRqjDhQpiHY8wThBabWs46BDuFl3sOkARXVDTEBEkzw0GZtEwyPMEHx+
yo+YqPvIEmElWIewd8I1ZCEk41SwZ4QwPPslOuvYM9Y5sUCuUhzB6OHRYdSPbn4Edb4wCvZjjtpv
q5yl0IIal+AXbskO8pI3D3uQE1Vnwh5vLFe+tZE4BjInfLJGS+GjeTKxtIsflas96Sm+xTwRj3G/
hWU4c2xwtzQOnhzgSH6ByRtIsRduQouflfi3KqFWDeAAI7RWtbKdhkRvl0dS0m9ce8BEypuc5gEg
6Wv0rWsjgXvoh/suap6FE/SLvBnWH0+XV58fzXE0JgcD2crFgdUuq7IebCYkvfIX0mZGDrv7oSDx
ApWQOdjLZvRu+IifzIPXNinUPzi9IqZAq3TxslY4wFAJBlxktH801TvkSUY9P/9kJrq6HFnsMOlw
UnIGfPPrVGQiDgJe7+WbbvA2TdfgiYIET26xRjVFIKcDuhkePanfRsTilNrnO4VrMz6LqmNzjanC
Xh4cvSIrs6Kz6Cjg4UhLFKcN+vdOsff89QGhAIc+l/zh8YHJfxlGKF5BIu5VCSDZpfjYEMhT1/I+
0YnUcu0bPyM7tLKAJfsE0XSQM2cZ8aZOXPmbIM1fRVCT/Rvs4IrfkBMPTIG0qdaSOBRyqvkBQSEB
BuKsaxaDsM9GAwaOMM95M0w9wlSZ6xJaaThMTid1eDHycZOPBO6EzlzznEMWqgj5X/UqQZjTYsAn
12vmGNFDWRylK9Cwm5gG1Hp8me6mgAyG/6tPFm5sP3KUSjIbaMMAPis+SnhLkHvZiXzzlQ7hwtSx
C5k3DDh6Cy2IKNS08a3LJpWsghicAlWoKnPqhR63AVUGMI4aCOHUj9ZEfpBCgEC9Tos3jFSASVXY
3H0Llh9hRBeYRBrU5rnou3I1oPl3ijoA7+Dh0NbgUNB7dFp7V6mYKFM5RbvisW3jRwJvoW9kk0gc
z2fk8wITVvDjZ/DaemkbHNE99G4M1ekZ/dt6GamVleVJm0M/pMekf8ns9Gbo1HWiEVfzv3qpyyNa
W8AbFiAfN6EDSTGHL5xTYweTOO9q5ZOPdXWXbHOuQpeCHI3j3K+fSy31QpSm5HMlmyokTS/Il2Ev
VtO+nWTnr1pAvBhOdnDDn3zMa7seqjSUpNhqcQ672CLbEllBnjK99LR9IaBnGZaXuj44oUcALveX
P398Ya+/okUlfwo2/a3aAJwadQscw42MJQYweYYq86L5w5NI5VvNGgLVafnxS75PHZf7rEkfS60T
tbJzKf4ZqwKqPwkKm7hPw7lJyGGLxhGzpUfQqCpnY22fKthMZMF16cl1z2UCxVEO7BFkN7X6BB7z
+qiwUFWYXfGZZjU70mhcewPSBksRUCdIHnEy6yZB9Eahy8cUN27twrHnoxzXgV/Uc8fleetwpZE1
QG37poWju+BZuYki+FI0b6u55p9kijGuhgmXecZGZPqX3ivvcyUnK55KLILmRViH0IQ9JVno5CdQ
m+1wHU/u87ICmoQAkJAwMef0mc/h+H+NXagTFnC8j6/q1VHLmDVoBdGaRoP666jtep+stNDLNl1Z
vKXDowdtJPHHLfi6g24u62YR43ccPytkXhtA8IAoZFLQNX87GVQtGdaFbmcbCNVv8cjt88bqZUjr
l2zSYPSyOML9OX/8Ya+t/nSeULyr0y/vu+u/zTyqJxMEyZAPE5YQAa5m7qHTmpZ+Kaxd7Gp3qSjP
0/7k49e9NuP97XUvz8/xaKatsNQMY3O/dlPGWOxWh07XnqRoDx+/lnelQk0KsY1IjGMps8JFqbzu
XAI9CGXaGHn80Pdtt4iQrQdUY3WZ1sS4FD8twtzoPo3rQQ3xsrswM6gbatxonyDzmVVtjOA1FdCP
bLu/iwPjCKuyz3wAp0aKyE/RXgMbL1ZlAsvzra8xGsmlriPLI+berGAMhjHgHGv8UjcgTcbkxNwI
uxfy1CrMt+xpsUXjNqlwa5Pc9vRuLrHdWCX2Cdudd0gEbqRS4byhgb+ecfKiYCzY6yv5mZiNCksI
dWdfWwetRcZdXZGmRzAkUqplbnVf29HsCIHj2KPV1hq518G3A0jOHfBLMk1YgmsYE8k80GEIJ0Z/
NNNwN+2bS2k8ueyI+4qxQaTCMgj7JzMYicGqz7FoDsQ9FEsnUW76xFp24GcjJfypjHJYWmG9I2O2
PlgyJC0K8ysJvZ8sMdceGm8KoKbxwNN6KepM06JCd1lQVy84XQnjqQVHUavmk1VYNzR8n2oiyj6Z
6fVrg9dDk4EbwqFVfDmeOF8G5BYyQdipc9AB3iO79fWFVs1LSLjRlA6lTS24KvI2th8TaZj5hz6K
400QZyfZ0NYsdNq+GakdpLjnfvGM3p5wq3ac0BLJDSxeeAkNQHWwWcu0xQKsWdAgPn4urjgFTDwW
6Dx0phtqlRfPRaAMRLG7KcwjP1uhn8LhrlLx7qV2MDM+FflbxSzC1KcM8NcTJSRsz/MQZg+CCnmA
EVHx6nXbMAvX+YlUPfRbWJ3WpBbgxIXfTqRH+tgaK982gMcXEC9rhQCKVJ2ioVVyX6M23Hz8od7r
SxdrIrt9S5s2Uy7ln2nE/G1G8+zBzWrdSDe9Hi9Liuqg1NxzLYiykHq/0jy/WIgMdHima+cQvgJn
+Bx7b0A2SJ0n6yjhGAC10g3dT+aha0IMRNu0jqZdgvNbYTborbHwWybbwg33TZS+KGl5DAXGaMvE
iFyTcSLheFdWfwb+eBf29a1F62vW+pw868p57FZZmL/VCTcKSj0yt+xtIK3A6fgRTe7eEFqD2sdU
fn5yTdUrMyjaCKQCCNxo7Fx2NdXYD2zKRhn6bEmQUoLfrxmYNnx1R/IzGhGubj+KaNuFO68DPSDi
ZLz1VNgNXfiqDqV+RwON7nYKMcjwp3zOpkT1pg0vwcjjMqTfyYfMl11e30FHhXtCsqJXUOPIbZ4W
K2qVRQxXldxOHrYB6rjlRg9MVgAqc+Fs0sQzSdvNOUu5xk7oJOQYIXXhqfMFNyXcAVAD0pdSoGjb
iWvqv+FTfHiqSiNEa+gpS7UsUJ4qxoNrRU85MqSZ0ZjarCvYK7mKu0+8H07HFGzHzWtgqQvfYjeT
txuEbIvS/gax9C3wg10fwH4KYmsRGOI4rSet84UYzG/TprBOjadKyrPWNK86vT765k9tpGt0//nB
hlqfQ/b8XdduvaKmQR7eQK1vF0HU/bz1VePgsRoEZpysqRZiSZclkSmecyQOmeMjRECm2BbmV1Fv
xnTijg7qt1wMPz4ZC9eGAoI0Q0W0wqH2sqs20ExIq9rINn0sUrCQxgy870MWVP2a8xzXJ/KOrakQ
4jnNX/hskkz7RFlyZdOCQdBFZ25NK/plgZe467LMpg2aJ7h9XVo82g6I4dYruTbISTfeUC5HfKSz
CNbyZ0/xldmfUgk9Hcq47BAvq+85Pfamy6J8kzSESBZ5vDEFDDMH0P3CKLFXCcxIe9c6WTwDq8wP
gYdWG78Q5D6HtbvW8/jgN6W+NYYpArD1gBCSy6Va27bp/VtomQsCk86RS3Aoe4s1uxr2hFL+tYr9
x4/+P4M3cf/XlFj967/48w9RELwahPXFH/91Fhn//df0b/7P9/z6L/51S3KbqMTP+sPvWr+Jw0v2
Vl1+0y8/mVf/97tbvNQvv/xhmaOrGY7Nmxwe3qomrd/fBZ9j+s7/1y/+4+39p5yH4u3PP15euQXQ
iLE9/6j/+PeXtq9//qEbLA1/G/PTK/z7y9NH+POPw1v3j92brN6GK//s7aWq//xDcYx/UlK3HQ5e
rDX4MylvdW9/fcn6J7IejFdTY8idvpALWYd//mFq/6S+xg5ft1CGOBg7//hHJZrpS4b7T07+7F74
impOfbA//ucC/HIj/++N/UfeZPciyuvqzz+wiU4H678vgh4CL4TnGrsUvvibOEQvZZ4ZjYVNibgx
GQ7K7Yg/Bb8fXLdYSihtU3EllwD+eZIIMLHZb0RZtsPdC2bXL8/kLD4QhakuYkxN+7zqinnUQYtL
JCwgkg69eZyKeFX1BWioxv5mgg2/8SP1IAWGcY1ksZ1v2VtNrZJt6ZHZTYOly6Y8HAwaIjN9fmnY
EdcYoc3GyxaGTqEahPhwKl98jVwMV8THiuhUlGHOIc/Gbi9k8qgLoMSd4pU3KSryRVV5BdxiRVmF
uL3WTVrcuznnfMi/Z3K8gVq01Vr2QbUNUoAqqvqIa01Zvle+w374GU2mnWDelFC/9QLTnq2Yu9qs
kCWTzLwO+uyujTz/3OTmD6WLv5WGJ9Zondr7EkRaURJNAnvcncG/HJsh2TlTIo2qU/29lUQRCN2I
b2MyfBaVypxNwxAlSC8yKlCwYaSZn+PJOVCaJJhbBlRwc4KssEtcy6D7MjSEXeXd2p3k4HrHTy5s
/HzYIjB6RXCChFB3rRI8B1DzZxXCLWnrOnFvZ1HGwyzron1GOW1XguTLw2htF3KVNQDWy4jgqUKM
9XIKP0UuW2HSL4tl3ljzWNP5k1QpRQ7avPVAC+RcxIVsUYmxxwPQUOnfzCjHWmuAXyflAEgzv5kC
jKq6buZuCkwFsFbt9NnKKfjhqZ/cUJz7WntNvjYM7Bm1eBBqxHXLWmNeybYm3BxgQaZOtDv+RWeT
fRb7ij1zY8ySXszfvfcXaqu6r2sijXQuB9wDj5hJ8GqtGSxG+agqPTcl3A4179Mw8Gj0ngmoe3wk
GRqFK6mbbuwgVxsceaotGjqRf6uNjr13keZ2eF1W5qB3BDbR6jY0ksGSpNvpRO+9Jz0O5N/N2uyL
7vQPELhtrMRs26OElBBCoIxWq5djx6NRMOgizdi3OIWW2AiSscTzYu1EOD4iSglm0kzXjOEe6rUO
3mYql7q7OouR7Y0lW5duHvdgRckOIdW+BCkFmNB0NOwwonLJ1ZZzuyNsbYiS53y8E1hSb9Iy6udO
nR4MC2yxxaG167VqlhCDBvwjYsy33Xfbfub00p4a5cnSxni6qXCnGxzmJRzcWMbuX9GkyRg+N1Ws
7IxuJP9qCOwtBp54meliHca6eCzhe5H1a6/7iFpiL7gF9BCsrdDkKWAo7F1fhUFTAzjw2fogr8Vk
oLWQTOujkI2+puZDadZEMeZk9Xibpgn50ra6kFIp1r5UJvz+XIuSBJWEMNZeac+7gsGDILZte9I5
tZFQomKv+HLKWCb9z6C9NWQyokBjLwrhbaB6LKgGfOPEy1aMiSSS6Wkg/HXPW3Hmwf2QYQop3Lw6
udTACS/35ppD1rHfDGLlcksBDzRvtoBzGLv00zqLb6v1DvucYqO1pK4+9t05DVJUQX1L8FQaViDb
PKbFin2R1sJQM4sjYGYx63PkK+9hb4itYfnEFOrJeSVE8ZxUsD8QX4OGVbm9xMJCmBpBlztVYsGc
6ZWVZcxb1FQb82fgCjLZOu7zlDY6kLE6OhLEW+Sl+2E6QhROmKxcpz2RDQJgyijGZSuJyEmF+6jY
4NZHVxuPCZvtTnlL1ORLMOLP0pR2a2Rw/MKqUpe5sw5K8eYKSJZ+boGWBatNFhJhThQVwnRTJ4W+
talAzKboVFkpy6gLJkq3sVAd2gdqTc6yVfAAST25E3WJDnRKK2x7PFnkNK0QYN2k0smW9vRNfUCL
tscTEIwEILlTgHJiaQuXU84CGKK5jAkLnOXf0J2BAkQCNesHkqbANJxpmYMHN4a9R8TALBdLZQvS
H6BkZLoz6WDmTDTv4GYlISodIClTFD6HXQdgUQSLliMBe+koeIuVYtM006RKXzZsb4OiJI5eITtU
0cTyPdAvV7Jh0dkg36sekBi7XNIxOMsQ+IbgQwSHiQoNLpjikh25PyNHIVlA6O16zO2vVaHa+1Kr
dMIUAk5Chq9SE6DFZ2bVUmYGdlE7JVw2Al3WYMdYZXpd3usDruk8VXCVF8fEMeHytEq0hxS9DquM
IpAO59UbnWPfwGrs+OLeDcodJuHkKKvCmcWsKopQyrUZKD711+FA97a8sUjDXpFj8toTGhwo+iRi
C/t12eg/Rz229n7Gh8h1WMd6VFZglHKJrJipqebxzHUzZ8BFxrJ0gUSJ/qsaeMPqPc8u6jZZiLOg
j/0ZOHzwatO6RRQTXPyKzAf8dopvkXtXMtc5O7LCeO6FfaAJAa+hnziaIVZujm3xyLf1WXvq5Uur
woxtkzEA6Q/lYVRLaJSy1+aOiB68sU52QXPbDIFcszXjA0fhl6qU4SqrJ2SnqnTz94dxBGzWFrW+
kB3B6wLMCjlGuDHMEZZMnxAzOc7tXvua6sQ42al3cPwJOCwf9Qpmauep1WwgQPW9k67yYxnFNMGi
/tBMGcqa7f/gsKKCqEdfbXQutfKOOpwGgZk2vjXLnFjdGG30UGOysI3m5PQ0wu1Un9ddVM9Nz3oZ
dffMMtQuSFTHbudOqQdN3y9dE7xhnbQk2ZZKsyhzyvdupf1kYUYINhziZlBW0m4OWYzkoMK4F9W1
DnlAfjWMmoHBbJv4QMopTK1wnk0ZeNr3zE+e6P/reyAa70uZEeb1TkcbqaBEnFsdtPue1dzR8No7
KulIhu3vtBBeG8094skmIlgEjTX+WkVqiTup11Z1E549szoYQxSS2T3wwbi483cU00iQCSdU86lQ
WmjeirAAIpIR0bt3cqzlrdCs1RACX6IRUDHJsTdRpqmTthGRJssUAqW+sE0JrwyUOWshJmc7gEVd
2GKvDDY3tOn6uWqXBpAhQrtZFOUsFZG4kxVpDOk4eA+DW/9wR/NkU4y516x4JavYfcjyE+AMTu86
7LxEi7qbDpyZ11h7wdqcsTY+5COWVoMq5kaqqbEOajC0sTcjSia6L8yy2QXJyIwazF1TFgvatd2Z
jBJvn5TGa+zn4ykR+6Gv1FPT7+IqaKFz8EtXxF+GfogPnVO1Z6IMbICVAX7DgDhXSPEjQWA+yFYZ
i3lEgo1l85Nqs0CRoLDQCwLoBFUi5sCIC4HDdUtPxpoNQmXRtvwzS6I4mD6S0aANy2Vo9c5ZRXmy
TUyHMldMeFE+1kBzfd26rcvxq90Tdqvlg0KIRqc9sFeGX5xZZ9UarLOfJCs116rjX3/lkQidd2p+
M8Cpo+BrnpOAdbgiXGMjwlxdVF2prwdFGZZG2uirJqz7L5rC46sBaFlZgFDmYW/+IPeMqPGOm6vX
IOLLH1XhWQu91/PbXC18CKd2hBaG0BdrFrfOuE8q2PTg4O2eWmOnJliKIYu2Uz9TJXFqQvFz32b7
kjreg6aN3cy02y9pmqL+MXBAGoRj97oJRiK5c5rOnysj+Z8dpac80IJNZdnDfOzqM5QLEPFV9Wj3
pAzIZGvnHtyFBtLr2BT+ws+jxzSAXGDqgAQIrQw3LHHRqutSyvBCe5r6cEgqQIWhA1/4jXi2Ez+d
ggIWXdjqm1pH24P9NcDzQUDjWqC2AK/Us2ptNS//0uHChhMGbL4IN1ZjrzObK6SxXdjkUm8OHDiO
edCsMs1h0fNaldw7EImQphGBtsu4aBxChQBUxCZS/Lp1zlmfo6KJYBch0SthvgUrGXnkYuja95SJ
YpGZaFYzoxLgSM2bhuemzl3oqvlYrHJ0cYSUlUTtDuMYP0cNSXiSRPVpYgXJGqlQSG1Ii31TL+Ju
SGZq377G3whGzY7sRRyqmSqhhnJvGWfb8qobXHPxop52KK1S7NHTn/PMK+9KCslWaH1nc46tcQQQ
bPcNNqnuO4VE48h0cyNLO5wnOigHe0pD9PAH7zlN9chM2ffoxqZVdBJz4Y4Tmf4zC4He9kSY4G1L
Tmqsr3WLcDL2JuiQ8EoEhvtm2TwbKqfJrOr1RVUWG2p/kPW6Yx/RrOp1Ht1+ylwCpmw+4/y9NYKo
Wre2LRYIibc0BsaFZBe3sPL4ZIXas1twR7IksZdgeGaGC+7Xb4PbHJgGv0lPvgBTIP1vrs1hJeqr
U0vQz4IQ5NeAdXfsHNjqWY6Aw9Gf3ZIDalLYwZLMSjAHYZhgN3C+DUXLKbbXmy0qiHFpmcG9rdCm
9NKswyeUEPZoc4ogjFTd62wk+HQBijE9BvA9UmDsFGdbuas0CIyHkr0JyyD4w85lLxtEP4tArBAQ
tusy8qcwKTz14avjdNa6Tqm/pq7eb2LbbDcO73ih2SzdfoJXPKtzdTafDCgoQjneCsdZdl5H0HHj
f0kCl8yORG77Ea1clHTejaTB4TVhwY5SgegyTtHsBmR26pBQWLNFV3jFjRcUe1vL6rtOmF/BQWC7
CPWDSd77JhHB3ZCmyraqauqlRIjb9uAs0CcCj/Gc7K4b7TtkYyR7aeKF7cGPxNGB83B+8OyN05OS
44wIeB24pEnUzdnCyUVnoq4lCxyWq6XxyJvKo0Ww6Lrj4Zr1JdMFWnVW/CxjmZNUweNSW8bJf7N3
Xltucmu6viLWJodTSSggqZLLZZdPGOVEzpmr72dO2X95eay9e/d5nzAAISQkmOH93qDRSHa5vlMi
IpnKOskoCBWDb2txsU2d3rmuun7t1iS7WO1X2xn6Mwn0V6NxgyQdGDbodnxX6iQFMjpsTl5C+zAg
fiSDfZh3QEvT1gkZUruNcgTsJkoYRzKlucb0RyfuSDzkYu2KPN7YOZp9GjTCrkttokqv1Dyjg/dR
MwlNYID1o0zrr6syZycaYHtLsteyIwNGpX8n33BIcYUvPPXZar65GL6JuMjyWDTNzl6xilSgNp3g
WRyqDsuWcRi2NhMZc1V4mFb1VS81L5g9SAbWZOj7LKYrjwZGjSYUoXNpdg+RPmhw/PPXKjnUi40h
JvWPPYQQ3X1aBriIJpo4P2+xQUTDjD14jDcxPHUMhDuCC6i12mvUBiRO1I25bJbujLI43DIK01Rg
QqgQaN8I4sH/H1tQJ+/IJvXiiHEKpSqiiq5Zk2uPd0QgH5i4vtBz/RwXLsHLvMfGQEuVwl0ltRd/
zmgAoprAqWYX7i6+Dj4BPijUVfMDYiNi0EyG5Ksaa1t9/pTHqnpA0XvQNBC0VpBC1PWHqaPSTuwE
aVpzhvhA4O26vI2Eh20tg479Ma1EvCcJd24ZURDImUxYnUursZrfRubhQzq0GGzUeJrGX02t0Da6
Oys76KCwH3FI9I2OOJSeoSFTP9JYomI/DvcWZgcESZHUPadHSsbVjiyo3i8062Gde572zBSJ3+lL
gj8jlK+IdDjyQgMrw1mhcr6sjtq+ZvclcrRtWLXxDolFv1+Vb3EPLNXhh2xwAo9x/qFE1qJhKul7
xvog43RHA9blyOyVshhzxAjiqAsBlnwCqJ7t4vnlbJl7ZpRQRFYGTUaHH9WsKH6Up19XKjNbXQWK
War0XNrkSRaDcNbXiaXJ6vB5sbCGXJLik5zFpc1AyK9xF9KZEVG1DDurR7zI7yynEi7EsihnxBg3
H/tWnfdz5Xj+FM1Q5R8nHdhGqQZl2+Ffu0yQZzsCdKO0KbeMJjAkwjOuhkhIvPXKXdSEOOg3eN/1
PL4No0KBoakr1ZACqKZwyvpYwUHeRHT9RKFN2sYu7PHU9ebXVCFjqZ9UiJbMkUu9wmi1ODn5B0Wz
PreLyC13mBKXDU6/NnbFgqS7jGRSzVhfHdfC/uD1mbLLppHAwbzRjpHZPC8u9gRDWjyES0O3HTdo
D2Gt7ZI6vM+ZOF3Hailh60TfJlIiSSnNP5jDkp/1NH3s7ekyjDECwS4aIOdamg9KgtHvDOiCr8vy
VBjJpwF2IND6ckep+twls3uu7CHeLlUz7QdtCMKQpLm4gOdv1vOHZHUxp1K+dalXXqB5blpXs24c
kv+tYPx3FQxS9iiJ/Z/fJYL/UMH42r51GYzcW0VElj1ub/pVv/Csfxka1HwMOCzK0aY436/6Baql
f1GgtuDtucLlSLAGflcwjH8hG6eqbhvIPPED46VfFQz8Zn5/nf+/isVfNT3BpUCQjWTQUSWdQ1Q0
/ijb58agkKkZj5dyNPuZ/q4J22s5aUUQJuSCyrX3xf98XyTSRT0cH5kgiLP+X0/NYEXZV6RuteZO
M4qUOGbeSXYgftLyTaMJR2J0EnOpi1OLhCvMp+qce6RdOPp0aFyMU/qppZj7UrmVfioZxPmjwdtd
TXstFP3EuWh2rXwIyrL9VASwM4hhhcxmvg2DUvoUCRimwDi1h/Gg0vGtxrgeJq9+Dt34c01QPCVD
LM0VAzYR9pddMzxYNQrxFj7zdmqrJQjL8Zqn44tbtqc8b+2rlwIS9l5qMckhFMtoqZjgbrKpCW/U
2lDBHShSd1HxghXp2zTRpJnhHO4QM2/pmZ3AUiciOnSM022PeU7vaadBIBSD8V2jaSwYXJR8zmYA
aN2bs0L0XIRhu+JW26wy+03oOsO9WhEh1yerurFBufBwwrBbI7UM4+XUHfBIgp3Y10QYpMzAbGs4
mcr4czJjkzFq+QHDZTjMgzfswoyQXKx5YpfBeG3g+cgf5ZO1l5nwcCqgl+NcjtlOOyqo4C0FKGsq
70pS1PF7w4I6mUkbW76H9C/70fVEZLSZ71crulBUe/EiTKsq223ATZ9L2/7eR8w+0KD0V1grEGWr
/KGNGxGHtV+LcvJbw/s0ptqH1a6svWnW2DIXGGy6r2PVdFtTyVYmlQ1t4DDieNg68UYhcnrOlKub
GqRXMcFGUvltTJrFn2bug0Qzv6QeavsQcGCb2y8qDu77qsSdx1RbLIkcOqgY96t0SHeKE5WM7u7C
Vr10+Qx+bFINwuBt3S7NNiONe65Lv1G9t9EWQQp1rO+FXXZbE/qmqd+qcSx3qUUqUNztc1V0GjDJ
ljZrLlTRiHTjgdxoGVneQ05Qc1LV92T82iQCkOLhasynEtu8X8EtAgwzzo5RQD3rjdOQTDXehPDg
Irt6gaUBvqrXzX6AMrGvGafbyFu7BkC/adItWo6nedFIIqAD1JHxY94K4cOY2wCSXLFF8wb4RoIg
+RHoVzHkSn0V63BsbZaNBkCqwcygDNTHO61xvuZt8TVuEIiadFuj6Tylff6Dmd2yja3TUNa2b5NR
HSjmW+nQzzsdkRujDog8WacOk+x0nKGh94/maOiYR1W7GRfxR03k1kT5F/KSfVWbv675+BozCzhi
JV5taoxj3RpTenr5jWIYH92aVIlh4r9S9Mby0/6seF9njfgJ2teNu5gef5q5dcby6jXTfKRwQWSI
PlKMM9VDOYf1uQ+Tn3ZWPNE8+iuFwQNOMhVYO4MV2+6x7tSB4vDeNp71sn5GLBkiCrS2mWuUJFWJ
BTbhm8L8hLoB3mqiP6St/ZhB3NqlYdxQJ1qhMA6uGtj6gXpb8uBkBD+DCW6YReOM4Q3bNjIDapbe
1knh8bela23K4Zoa2TPo6reUp8tUREIn/5j2xBgK5kwh2FXmuSEJbE0+WSs0dgrQxH00JBoT4HnO
i5yReRCt5FNYBtxhlZnHJV3JQ6JFWaORmTU+9VCXuTWgUQ6NuY16bIzyCDoyea9Hh0HJ1sk+MqXB
TBW/+F3iWdfIcb86jTpdWus4uxnBgoK+CRvzqUrcnJQbnVi3xvGtYSUex7hXGcgAKNmrH2Xu4itW
yCO2dssjs4byPmwIseh3tcoo0NbTV9SDQVEbBXzPZdmoxDqm/YIrlVkz3XXDfeeuKBKIQimsoz0O
06GbsZLBGeVLHc7bbrjCikyhzOxqEy0VmioxYrIeTPJBNeCYpCXrQp8GBAeZVdwZbfKkwc1vFtcg
MrMlo3pVvg4mbMC11kifN7FzRftAVXCklF673kMJIEVBOMirtcX3AZK7Y84bDWQU3n2xbscBITTm
fPoa9zsITqTVpOFePFqYj02XHNTLz9LveqGeQssM2lWPt5pNwPRQKT+aafxMg8TedMQMRLtUMdE2
1XRPZ3BpI8T9aUyjG5uomtUceL+6eClp8O30M9F1rIWK9kdsY0ffh8xf9f7ngsFVQCj0c9oTaTUO
DYSwaIWQR5rc3FPkc4lWdh3zklj155JhaeYgEOmJid7hiMFdniKyVUL359pTNSox952yMWKQjeKu
AG5XCGzTPCb8Q27dU5ayqY3iRbLMcXWNTe3rNOtP7bJc+mgaYAAu5QVfuj4CG/F0QpR7UwvKzBgP
fYkUPU2WBzcsPzZqqWzClBRTi3QxaxVOSli6ULYumDeEIKhY27o4soTQgTJrxmJgdnyYel4CPQ30
nrGDrm3V1Tx7Gc8yyNprP2UqRU/jDenaFjaEsO0ffhKLjIzQTC7Ena6XtUsel+LF1SMtoANyTBAd
R80jP1vsn1aOOR2KXCik+khcbStyw50nTklJB0IjxLL0IVFL7k49umRTo1zGIT6ruIBuBJXqaGYz
M2L9wMFwkppmObv9ExZtWMWRqzrWnkOyppdvVZ4nqBHCBgGe9rB43a7WtB8NtmOeAFomu/5cNBaF
vrT86Y3atpvU5tAzpNui4gFP7yMqed2y64pxOi8JrjfU6DZmO0IU00lo0RRSqDrCT9ymA8GhYYPu
cE5E4HAC94Syk6/zhbdGNj5AC4YbOMdknmDvzDQ5H+HcTsfend8IJpg3btU5+9GYfkQBRTzn2JUZ
pMNVeWXakxxmbADPjBVswFKzprP3PC7GACyYTXCtrPmq5WKI5/ZHiAjZRVHJd+rce+wepu1qFB6Y
M0EftqLthsL0dqYHfTwiMMuYiwPuWv2248+ibNW1GxjoO3VJwZIM+OX8filuFM2PYaDBkDwFB2Xm
jrYM2saixXeNhTX02DS4lhtKeuidorrCU99oGpPnwVa5gWYcikaj+OEsRnaZKUoil1Sn5HvJP9ms
OqGeSzGdnCURMbweoMIcLpfJwYIJSTpgvaLzGCk6lbjFOpCcEW3rCN1mCrs053O9ibk1YcvNXlVL
sNCpzHc9DvyVNauPSmeQd9LEPTUnDegnjZ/KugXNUmp9X3UMGEx7uHIPMAbJTw3O+XhehNye5fid
ovZ3TGO+dq3zIYxnPBpNajTZMHxpYmaNy0BKWJuWsPDp333LWj4qdZJiBF/M1zY0nr11gsGLV9YW
6pEVjt/NmWjInjAuGnXCD3MWTKMP9GGTbyfVuTSGb3ofWfeek/iIT3qIMMpzUbj1owV+F1ont9EI
ySjbch957rWRGIlGR75GNTQSt1T5uyOCqJx5b6cq/kad0+4gXBBrhElwnE/FvVWqIoIerHnBT3vb
rozpo1UZn5XZuq/aljCWODoClVRHNceao6RfU8NqH8cihTPsk7u0ssk6r3Rr6yixFthQY7Y4gfHw
Vs2wzRDH7AybULOUyBEa5aS+qClZpmPW/FC9rDl3qdGc5RrigXvDUsm1UxBbVc5EudwhjW2KAWKi
avqkwHw4TNlyMa0BCa3Dg20l/XFJl+E00W0ixsjLAxJjBWfO9A5PKeNEnjfDdocgH2aO9VGv0Ncp
EXVjDUgyHfEUnnDbT02RbDiNYAlOf87DJYFcvj4u8IyOc4Z6blKdAEtHAxpUswaUI57ykdBlLzGz
E7iY+lK4xkOqmai3ob5nehT7eur4i0aA7aIa56Ge02sTuteChmTQKrw7V/Vhbojt1hZY1YJllGC5
oFLxOkK1em66FXF33XywvHq3qqVzxOWvU931YVXXhFCrotm7JVncnleRsKbbeLWqobPHKSnFR0n5
oMKjAtE2w305JkjBVe0TNokjI7dNOxYTopWyui+nSxRSX1hdBqdViQVTIRYrJZ7b4q99GDJ/SyJG
HCFgT1C7I91iNITAfkoL40juVQkCopQ0Heu6nAN7DqdAzZHJUu38vT0WCVGwupg/6CoBuQXE17KM
fqbqynRtVQaidsUCLFDkF4/6OWqMt6Q3gGpLc8g3StO1gecVYhUxUHDbxqwlqo3Vt7ulCbRMAU0y
6Wsxu4h3bew0gXxBLhJwZGWMhuNgzvF4piG3jhBft3C/phW+mF4FkP2I1JKrYxG5/qB1n2IrqxCH
uOUfi6nrf+2jXvjYmFa7HzqIQwPCgq29hmS8idPJhUrDzgTEObzvun1AK9Ifx1jB2HH9dXJCa8iQ
kB/2vtMzE6BzEcjeJSVhP1YRMNbCKlquth4Kl0i7FFXO0xBL7KDXf6+GWlEGaBxmatXKPTWXKmDi
oax+380wosAP0NH3AXUOEkJjEj1rqGEiNjHqmfGrzDeosvRBhR3ZxhE2NrHGTy8XirhCm4qxFZPp
uzJiDFVvn+kp/5L4q+TaXBir5icKteg5ClA1VIHhJQzMxFqtWsTrmbPzeaAFp+qq1oFtuXVQkXlT
HRd33Uahpx7pF5ogJsAlyPBewh5cbCP9bQLGJ+vRUAxYOVUbgHKCsIs1s82GI2jybtCmNujEQq7l
bY8qTp9fR3EoYZh9X8QB/LdfN59cS9yE6x7nctniv5kBnHPJEWMdUnTF1fMniRuRkjv8PKha4op7
casNnjUTb1nkEM80+xBlcUOdnYU1moRlm3UTTHAcJzWiXih2ratT7TymoZus/GgpI9bnRlnWgSvu
IE2syc3SrFt/NobvFgEMe2gKj01vkIKZijsTb6T496rYXoR6K/NA3AelKQMvwrZx04lVuS0XcnMV
fDSrLUE9h0Ik/4k5mLoSzYkGaC9vHIUpgx+Hxec4tquc4hhXIC9IXsv8NGAyFjRGSpL5UsY5FszO
WAc0E3WQ6hRb7MGG0bl2gaM4XUDlNm+PrpnSlOhPljkBP0NEFZ6cfc88gEXGg7JrK+STpbjX5YJn
+tfaYvdcy/u2fFmVO70xm4iJY478z/tsNVNXX24jZCvaz3+dbe0M8mnVH3M9c22NyX13WzUbL6cV
h/sod6ZIMDYwE2jn348cO+KvZrGQa/LAEWbEFvRmgcbDLUHN0q8tRJJyC5dXbiKx3zPaz83QO77c
ajOgNh+GDjHrq8jAVMpkl1YA5rh9/HqHJdb+2rS18uDZtCqTyyQVr6PfpzeMDsTdrKmPiN9W/qyo
KbtAbsoFpe7+j82/DsGd3DqOJS06koY6AGbiNqy0UPWVqKX6CODJNNss7quYxnPWsC8H7ece7ETr
4lgDd6ZcbRacCpzU3nvzQwW7mQL2WAahbJw80S65chUYl/oeOqZNXz0q8t8cxJ/4x+oq2jy3ZSad
xOPBk40kXThNJXlP5jEz0y15U01g2ASm1YqK2QVNyfvXl5uJOEKuyUVcN6/rNBi+LtojdMW0jDRZ
3MP/bIfTQv1/UA63yxGXJ9dK2s951JMjMDGGlRaVN7lfLqwOdkQNBrWbooUZHrHxsWhfeIBiws7E
KkS2agum3W9z0fgW+swzINbk5hy1zEALqqtBn7/FkzaeRrMdaLdZGPT6tE1iddKUO2zE/r4JxT2J
XrIJ5D1pgb/ttcl8+OP+lquIHFBPTtAf5GZtxNkh17TzH8fJOxt25J1mKcb+j5tfHvP+GY1Wq9uy
qOOt3JfEeEpSkWEEC6/x1xeUb+ns2l7hNThQsdRp3aVdTOx0Knq/RDzksVj7a1O+YCApvSkK/7ci
899VZAzVQOjx/6rIjG/f/70ec3vLr3qMplF0MbCnsCEDmrbqUf74XY/RkWX+LsDoFGBcQ+r9XRX/
XsRZvyUkFi8h0eN1RJ0upqD/o4IMNhz/LiFRhVTFQS6AgRwCUepB/16Qgco1jyhrjWuMm0ZKlpTP
1JHgT68awWgHdK7KBHxfkLkVU7ZYUyqHsXVpm8nZrHr7MaxAvEcrYsqkhIey11sfAkFNhR+AR1u3
fQsjt9JbxAba/KbFI/WIqfOHodO2E2a0kGiq06isx3zQyn01Ox/bIlx8L2VE6GnlQ9hV1kFziVWO
uusIVKxXloMGoF6gsyWpSTU26IzYxY+h/2AMcwMkaD5D9NaARMJ+r7UQ9dRpZMqrjye1V9RAq61q
z3Sme+mj9tkyhpc2V6tPhjcRXj3feW7YnbxhanfGKEiGwMIB3kX3sQNDarHa3Lci7ZujeJEfhjCC
k8nRzqFuBrk6FA8KDGdM+KYdREb3PNgNdew0f1SIMu2zot2VOqpvUQjS1rMHuasKo/q1qjpgm+W6
1jFCt7Gh4l9OgRvrSNvaCGsHFSb39GqFTP+5JTqmM2B55C0+eRGWU/IddtRDm7UpB+gu3SB9iYcB
c15snY5CUj/b+bZNR0HaebDWpD70eDH5Bu1bctAKEoRx8ODHrn8Ogxa0FfmP6MxAXBMMAY0y3Hvm
d5sJ+rYjEDWPDfs8ZV54l1RbG3fBpbPuJ7Uv/DK7N5t+2DTlQni8N/10uukVY+DmqGBOEaUJweO4
sSfD7OzAZphmpIJUX+Y4Qobm3spUsDYm6FvHyWBFVCOQlm5ucwaQW7IKnI3Z78su8/XeHYNxKFJi
+6JmY/SY6KSrMcAtI8G2nbKrsbSpTybG1c4XdaM4meHnESS/cQzChyhVkmueQacSv021psozRZI6
14TDcVHv82nkOXCX4YCVGRAuMQD5Q90QAW9V/cX54JJuccRqjnrF8BPLnfDaaOSsM7k9dGo5Eg4C
8J+7MTO8Wv0UmR2RPO5k8vOE51X1qlM9UZlRIImN42jcGQRxTkXUnlE8gltNxqesdvdJ5ByT1srO
DBM2ueMZBIqlkDhDc91pJn4aZhJ99Gwk215jcNv2Kqm6hUq/Nnewxom+DbV5vEIPR/4yeIc40fEN
VUizhzabHyFdnezJgojdte4D3/ro2tQkoim3/EWodPKs/ETKRndxKxLzOuPZyOPhtRmkBPwjRZZx
V425RZrM3JH7ecZwITq3mlLDMWqZWCch9EBtWl/sJGGwHLXKm2IkV23qpl2uetjja7QhbjgeNUWB
pWogKksA08NVAeSE7aELNKzQycpGVDluHCe1DnkYG7D83Uts6oWIvvNLqkRG60egMK9qrl171R1+
NENdXRw1vKyMm/YAyBYDiTA+44nebhc9rnaq0lfXRHHVQxxWr7pVh8yZk5nCXBdRLsmaAKN4eGeL
Tfa2Muf3oZd1R9tJwlNSm/nVgIIEgWZ0YXR2IxQUZfStrtOhVVWDD2NRJ/EZCzhlhAGo4o91aEfU
/mkxQSIKw5e+N9Pnoai2VePaWwZEJgpa2w0qlSETVh0PXGe/GPwSOjWIZCTFpkqLSwx2f1vkaXot
rfDUOeSZElR6UGx0QBrivXs0NT8YBVofMuR/Oyk3IjDxPJTwpq2+DhrV/gIGaR7cqDjT9oN6m8RT
K5qn7LSy6Jg+sTDEAq/WKceq4ve2XIMeDmEsdEEcbq8vmOzxe7EtX3/fvB0pdzqtx5nkS3+sypdm
6hFoabQHeQp5iNz/1xkHhjKBkekf3TfdZdxJ+l4VeOuaUOsQQ9DbqlKxKrflmjxILt7fkzncEcgl
ONBFusWw9Z/Tvb/nfZ98t3yBLDp4nYMVbomlG1aYRP987N/fQJHfSx5w+zh5lj9Wb99Wfspt1fDS
M487E2BxMX+fWm7Lc/z9SX9s/3Wd8j1zixvy7OBx+H7e9+PQ5H1YrAjZxvvvKN92u0B54PtHv/8m
fx8uD/zj6uR7/uM3u73zj9PLk1LrI4L9/RvWVDh2BHxSv9YVfml5frkwsbJjOvXXL//XF60981Tn
VnugCXyNrFG/veF21GwyekcoQfU629lZX8Js1kPrmlalRmROZGIKAZrezPVjQT0hcBYQhbTOO8bf
pcvtIve+v9Qz58BrRQn+2i83LfFmeYb3V29n6SISXBA9/HNGCrWbtBZznAacd1L9VEx5k9FF0ihX
lQac7ra9JAp3Pcqe3R87yzAbT1n16XaIfEG+L0TiuZ/V6T7MEo92QMGJG/ID7mjlstL0w8nPXe9M
KGodMCFm+iPWWjGrNwYDakOfpzu9CLJqvUMlOx/eH9FaNgW1fqf3us4TWZ1xsaa7yvjPGAOXJyEh
7rrxh9P9oCVHjFwuX3KlZu4CK6lE1MZiEXNbubApe//Hzffj5Nv4N+oNTmqo4JzhOM/1eSZ4+YRa
YgN142sZe+2+bTuwFW8FSzeN6TWEUVdRLoL2QKGmFhga4HoFNs1Hys1mhtxrw+JcpoPBECdwczAY
1VPswMN2bxvOUF+HKJoCuejEmltlgLlFMUZHs8IGeBlGDs7HQBVrcrPuV+0wutVJgZV+loupyrxt
tNCbV6NQvtADl+cut/EbFX/pO2DqrORBTKFzHMX0TsKacjEkys9asya/rmqIt15oIPud7Yd26pLz
gucmvixzA+iCACkPlWM+E8JlreXJJK8CmopiIdayq2w3rgw2eyNtd8gCjMBxOiNQIqWF6ZOqO4kb
pq1eMIKGQG2PzatW21cUWQRDi98tnZ8KzVxOcR3num9kJlmjDenpU2yHJ9XwSb7QAk/UOaAJOCZM
EWGZAg1FgG8CA5Vrk03Nm/IY/pnsn3UyuXNNpWbKvCUoCGSjx1J+rXk2k23mBNexNsZA/gfc2U1/
ZNpO3TKnkCJ/f0f8CUSAY8SaP0lMUBXQGqJFgMIwN45q001YkfIdFgFIZ44FDCOxabmdryVDA4Z5
EvTTBYRtUY/AGsVr1y2iuGjbC6TFK2YIZ/8soiV2UZ0U5t2klNregZnHLy/ubwu12LpV9YWqNYVN
U9x77zegXPtr39IP+S6eI2HTTWvoOVXKmHHfMQoUID8YqIQM/9i2nRhdbBYnmzIRjYtE02+X8w+k
Li/Zq6d0g9Y+vOHn8vLkXVesC4/m7X8Qt5wbnswYN1wJl8sLlmvvC7kPoqruT67xWSKfNxxdXLMi
QSpX4FVyJ+Zm0HT6rtnJp07eQnLtfSF/A7lJb8JwNTWPlgCVJPIdNfSMcvG+ueTq6xRFOUVM9aFP
JovMFAG73VYNqoab0bUEfxhcRwLfqUDD5eKvTSqa+8KIwoMEwyXo/b5YlJjhjkDDI91tMOdtAncS
sRfZpP/o1aX1S4OMJLmI464mUY3/q2ua8GiacHI7Kv1JZvoSP5a/33tJQu573+zzMuj0VhPkDPsw
WDbVP5Gitxr6bqG0ewYb1qF7pTXSGx1QH9FCd1jo8+QFmTzSVqWhd1WFmrZjEkimnp4TD7NQ9NXa
OdAVIRSi4q/q927omFBLHDtIcH1BM0/BOIvV/Dwb6SVKUoSKfeJHmBDCIER1ecPDMzda4YnToJPN
AJgHyHh7ChR1h2EOFXC4+7upieArO/OGwDXlKO8O6CrZngSXZ8lbuv3TAj1/vxkgWqeB+aFED7iF
c6/uZjE3MvM3Mq+NwGsRKjtioTAZVJo+QxwHxksaAL2aNyUBRm1l5Hmgho17TNR4P8bDy1B7yj5q
c1wocyPcNGOM1FTXrAvQ5nyAgp6ee7McDk5XPzaZ0mKz6EDjT3IFK1mz2i3NgG+bimMUNQFQRKcq
/W7F3itWk6NWd5j86gMTAhFeIBqL3qQpM0l1B3QX21qICBKWdbbzqD+J+hCORRqZkp7LsFkVA+xZ
jKKFx62fD8qLQSmi1Me7vDBH3+m8Bzdt4Za27fNkH9AARjgGy4IXdhn0tyE5leJzqPAbGFtdipLM
CKdtsFOA29P3jHTQNxSdiiuB6N0xF6qpRQm+BekktaaqKyQO9slX1zTGUKTDqohcrs26Rh/DMA/3
aR9V5878ij5mCfQu0s4Fwv6E080l5cykGanEdPDVizKEjYNThJqtnS+/GNWJDt6Jfqk8VJrgAr66
OozCf8ZktZ3jZvysddHiuyjXw2jSIWza4J9eAwRBSykXpaIIfFz9YXY8i65Qt6KypBSbHNs/CiGy
JCLB+tDT+sA2B/vkjPeOO6d+GsfDtqRB8ckQh64qD+DpPWX2mzO2w75PYamNargb+8QVtLLpdm1x
TRyMOk/uprHpRzqxGFFsBSMgyy4faGaW9VO1tC8R0XJMtlc8Tx2ckvDbfuljm6pIFpYg18lyTdHZ
YU7tINqid5C/TrGIdtdMdHOzkvO7LQR5mclmEcg1VzKa33d64hWlW86FosYHuV8Xraxce1/Iw+z3
98ptedYsKeMDlJ6zPPiP4+QqnjiZb9n2z9t75b4inU5JqaJzsr5lKiqnKs+b3VT10c5cTAU7s/RD
WQg7sFXLnnDKW4/p9JS2mG4RiKMLjT4QmrLgC2Z0m0idN9bifY2m4mWtF92XXlbDPCK/WEeFWw5R
wmzXnyKsRApXw+ItN/02RrrSlkhXcHwLd2gpz1QM22/hDOkQ4diXqkACVS1gSuHYOFsTZSucHDBJ
Rc3mYBpX5Qmu2zctPcwkLX/pSHzYQAsL7504aq+hpmjYfCfLm9Mml3Wu7I862JdQvA17bbTGL/gf
ytcnI4d0ok15AEEg/NBow0d7Xuc3M+7ibVKEhEVEdXdXdkMpIZc3CJxPJfYYlyiv8KKGh3rq1wky
KnjMW6eS7DBkb52X5fthtetTGjnlxzZe7+RZ+dW41RPLvHoJPDwLXHgjX+hd5TVOzeLDVLd6YJlh
5hfC01sdGNdXaoZdhbe+NhqssbK0hmODu+MLeueTvIilx3C96hLjUneN9sDsR/C3RUtjY0PVLWWC
8VsbPjprop2HWViZiW+7gimsnp19LhScYZ251w4aYpPPFv4Z8lsNC4r7OLX18+TAprUymIy3Xwfv
KgTrifEwRot2KY0lup1ycczjOFv6y1LCbqqWilo4NuyvBVQo+c64cnEW7Awj6Cwn+wDB+ovcj/YG
AmAUzvf6UhhEivcTNXH+CC2u7txcRQKkxtWpm9tiryl29GZNtz+Y+DATo5DOPo24FD8n2fokTzjV
MAdHy+3v4qW273AOj29/oOWWH3UV6nQDRRjF9JAFaMrn2x+odmcv1qcvKwJVqvhYwej4Nn1c9fwi
z7rGDh4G4hYbQju8l7ed/C3NRv0GGq0/meqSnGP86Xfy65caw0vdqV6Syt5qBSqmpanNE1xw7zGN
AFgx7i2/EXEWmGmsf5rdtdkzUY6CKG3nx2hWIHaJI+BUnCxbST8riZniedM2AZa+2WOn4DcYqUX1
LcHiIrSS5fOQlJ4fG7B1YoGOapV9JHqDPkucB1bxfsZg75XRlu7ji+oGOCx2D0vvAm2K81hJ5aeT
Mr7m1OJ9xSGUdDbK+KFtI1LnxBERliCROoavnefUflYX05mJgXYPTIxYVHxKO3dbfKP6L9GCqWOP
UP3sIHK+V2E63s6BMSDTdsv9sjaOt8OUKr2UFTh0HiNHlZ8y4MyGiK57czvL2KW52V8K6Px3FqFF
t0+ZaQO81H3DKAWjfeqJl86O6zuna63bKbzxaGOtcJEHqDX5eQ72Y9e+d7wrXUR4O8qZNnW6OF/H
wS7o053umrk43Kw2xm4T5b9veLCLy6bOH+9mczKu6Dmr63+xd17LrWNZtv0idMCbVzh6UpREuReE
dI4E7z2+/g4wqzozq250Rb/3C4OSKEokAey91ppzzIy/5abNKH3R17y/6qkWTaeHkHEOcAgf4xhL
b62o2VcuHO7PIC2VQtBM2Z0xAIvHPojgEi6Z/Dmor/cHYGycnUas1XMnzdVRbXPd7cJOPJc9H88A
G5PWffObkQ6tyLETH40wqljblnabk3n5uJjCaA+SXv9usU7g+1M/ayUX4HbyHDXH56Hgf/SGJBZe
hC58/OPZrOipMkvtJRAyqDEYXw6GJKhnDiYk5JEZfJp8WPeHpgqASDBg9SMYA4ABGOO3Sllqj+UK
Wbk/pCgnp6A5+6kaY+KuQVpnlOXjIdVapsxDVb+KWY3dmZfB2fPcY494obWCUYFTYo9nNsIqDBwS
2W77BVceWAsPVShqbb3Thas0z/KWzZOwWYCUPhkhLekCHcvvnKNStAbhIxHUwg3dTGhDpHKTeuhC
c/LinNNLXdTz/e2BPfwyiE38grOy9qcQKo8MWgzopSCi067WndHr/ZFLH6h2P0jSdQoGi1SCLvW6
oTlMIMieRgPx8P1hc5h5kDnmDyGpYFaSGHBC4RIdwbwwIwuM6G3p09P9tcDAehOHXrkZkTD4S2Gi
+CAl/CIZYE9i2ja/pAF3MK+6ppLDmbvAJ2/HlNynYd50aag9xQPanPtDAj30TcZVHwG+I9eUrfFk
yEJ5DFTonFrcdm/YTg/3h9Kp+4xBPJAFi//JCLJ8I6E3XAEJ5hW3/0zzVVF/9XmDGqAR3sElBuSA
le0RKXd0RiQG2yTPuq/cvM59rv2aBMDeg2UIFyUXZWwfauRjj+9fm3E+3Z8LsMyPkITJM/MFA3F9
P237haXbCPuStY3nANa2neZAerO0ZfAWPZoOyVKEl7wlTvqP51j/qfuXfWgJZ5KXxwOz+MG7/9r6
+/eHKeEfWPH/m43/59m49R95i9vPvCIAoPn+m2VxZYzyjc8/uIrif+nSivFWyQf7C25RBrdoYpjR
ZFikNIn+YlfE5MgYW7MQe2F21JQ/p+Wq/F+6pRkmw20ophDBlf/NtFxT/j4rB6/GlE0Btb+O37FH
/gtzWBX0Kay5qm2tsN2ksY53JSIswhNu9THbrqh82a+NfSB7Ze32z92n+it87l7A6BSQ/CCJzT7k
IUN4JUCsDzaSzmBlg8pXg4subq3EzQWXOj+64Q2vi10VPGab3JX94pOJPGUh1UQeuNFN+l0fLNfY
WS5S3L/oFf5h2fwbVHKFQf8VKXl/jRZzYk1DRfNvQSoArmdJzs1lS3X20ktwYfoFs6PykIyc5E3/
IwgsFlUav2ux9Pg//3HVWt/Bf/3rKp8UfTHREDVF/rsage37VLO7WLbmzRoP4k/52FzUyBE/Oj//
QUq2lpU/xpP6WAaueqCNlj4JvnmynsBMLBfQhupVak7SkU7PZ35eduk17d32zMV+vPaV03rxef40
VWxvtvZkJBvYeOV2+lW+REflQdxU5ndI2eMJbJPTb1Rx+oP6Th+lxJluY7UBnJPbsE1ow9no2G/5
bWgdQdkBScgNjx0JVn6pcmiV4toI6f4c8+Poi7+hpihbptdm7VKW0xIw3eapPkupIx3ajblX3Pyj
vElkQf5Knnk5/vRa/BCM/rjEfnwKtnpvpxAJP0Nzi4f7giXO9JPveZu7vbvMHiAIoMs/8gEbYkfC
SUJiU2i3X9BwesMW3PwLc9SkuqAoPwbTzWWvuSFTYJYlyx4yqPB57SHfAGFmyXV+WIDmnULwROZz
eU2/mVJP6JVP5bO2WR5NTIiv+fgsjswjXd6O8Di/FZ+6D6QnwGv1k+BXOensq6V9uiIYHNzsgwko
hzfExbOggLFQmau+DbAP2LIjZIRiUIhXVfRnhLLX5mM86F/lQ3DpyrP8hKody+tABB/4gs6xHuON
cM734zncD8s2fNAPQ+nMtLkZUTvVZ7avTTIj7ehauspP4oU+1rO8wcVlj19d4qUIUNBN6S6UgzeZ
IXT5ED930ck8qLNrUB2gC/c6rzgsG9WPPBU4SkKgpq29S7+DUyXb+ml5a0PbcvMLSoiP6CQDh+Gt
bStXKJwFoo4GP8NONsZxQoqZbPDYvFrgk1RyeNzsu7lmkz2d5dhWL8AzmBo/hjsDOgkAiNgpZWeU
HOt54J1IMBgjhDjiFJW3yWe/a5z8Ij/CyTRv4Zd+7tsDiKD4NbiZV2xuHNrwY+C6aray08+AUJC7
eLlyNOCreuRkVtvia/SBzCTbepu9WS7XE5ZBDLkn68F6YWxT0v+qnMmDpsPZYWffwxn+SX+QEzIA
nPrCqn9pVwctqzAqO9tI9+MbbS/jSn40fjbZpqOced2nvo0xTtiSZ0UOmUKUmb511aC32dGprRyd
0JFxJ3k44vRfDOTXF6j7hWfswIWFC28kg+xNcprhKW9Vw26c5pznDu6tEyxFSeUaiH9nFlFzoKx3
AEEOqEuoon9nt8hjc/meggPbQLfZTg906/QNwkttl9y6j9ndztvopuJqqGwE5+GFnKEQtP1z8Nn+
CLR4G1s+DcNufqWr5WHhsK6gWiZYaZu52YGHnDbgeWhymRelv1nX4dS9R/uE4Lv3+VF8hQKENc4W
H6VL858SCVj+/n51NCVZg2dmSGsspPSvWi3i6Uxt1LFJtmHnFtiQ5Ny4pzb8z5fhf7sIr39mhRdb
ePTp3v5LXgCb5LkXA6neatL4vP4Ja552ZL18403D/AYCR1xqlvj/1sn9f9YdWf731dWUVJmIMJVU
lHs8yt+v/UpYq/pktS1ykPwVqlzgaRPUbWi9bNV1RfiQNBCzVuYH1UsSWtj2zU884PDpdOJfsf0x
/pufywBByWLKnGq4I/0e4hMNB/GY9tMFanvj1GbT+pKCnzMWY9UzJ9mkdJYqf1nK0U7r9txNXDIy
qKJWqR6QySQXiHD1UR3hZyqJsU91P1hRYXIFRxdFCJYVEX1SVpS0uszlscvRgHOUY8mdt7ICjscs
b/j0+qdQa+WTlRWHOsFxlGPaRRceVjura49YSGN8ZSxkIFXfraHcYWWCfGn4mUYdPzp10Wf4sARC
skjuAy5c1t1ezFNpo4jLzlj5mHqK9QyDE1qQoIcQ0Dh0veGmjRnnRjE8xCALXT524IyUCIVFNwPB
DpqTfA1xsF7lCuQeA9zKlZr4p2+69CwDoccEKD6leqCeIK/R8V8AIJWyDP5fE7Afk/RbN1c9i1NH
nHMf2iVwEA0cpFCaP/IzwhuuqQV1BocciLesAw0aIrWShUXdqHVuMpsufEFO8cglonHqWuO0BkyA
IhxZ+Az1MjfKvAHZ/DVak4rSyVNXg2/QG9DgBxmoQae1O+yE3jQmD0op/IIpL+wLbXnW5E94Zrpd
mvnvplSDrVbprGeLfEmG7hQJdHvIjNB8OdZf+lhbPBVb+xjMTCB1NglDyx6tWWWKuv6kLeGTWDXw
C6SzaEZbYdYepOk3rKnHpRIU0JvzKy3Ll2pCenzpRWhYAGIfp6h4IljhGeDg78ScanvhAF7UnrlF
+7reV0cPFZ7pLbGwovIUN5wWydVEgZeY0hhjSSis3tOoXCkyZRflU+/lSUKMREKtWmm3WF5OMEx7
2JJ80qa8L5NS2AiZKmybsoH+jGVJScFaNv34UlSMc80RUUgVAj2bvmcOdVHInqdK/h0Y836cC0Sc
Fg4kMd0IaQ+fJuyRX/f6A1pVKD2sDN154BOYYfZkvDvZcqLx4FZV6PfjEwYHp8PhgUrOrRhhqrj0
CrF3189MDAR/yr6tLPQNtXeUSHNHVFLNgpPVrLfqg84IP9foWqxj6rJ2aAW4JnRPjUiqccLj3ez6
JqY/jllLAqMkOEYjEmUDx0b7TqLPZXoCROQq03Az2xFabAQmUPRVpIurpLBdAKqxRRumWD/kRqMf
FAQfG5jolznSEshVgQFy01gXjaZXjgHxLD2+8zORLUk5jzutUyFHVdrgQmuud7JezLiQ+22bBipu
S/q4NEuaRyKngw2KgBCiQNI4BIpLe1RdEk4WCymtYkIJH+RwO6NHlPpWRZAyBQ6OL8+UxBgJROwb
LTPv+40+MwfPCCJmYmV10abuzIegQ/3AHL91QWuAHpyVyhsjEbWgOsIn1z+TO4nz/q3YfC2YVezL
OM8O9+9oEfEz93uD/IszIiEhusCRGOJfymsGTmEDWzTqMi6fk5URM9zL33UoC74sD7H3ACIcY/xl
eWyxyBoOWwAQem57KuFF2vGGUQlbxuBdvi1b+T2pPLjip+w0naTPDEPNAVqabrnWw4LLsHXS9/mJ
c78+MqmafpqN5OEIzo/o/N7t8go4Vnynn6leos/2qPrTqUezeC6/8gNbdtHWkG+98Rnpb+ahfYq2
qhuraAW5zl+MinEekl0nl4Ad8kY5uPxHlfglxziLD8xeJLansA5QedAAC20UAKaxk66oalZrod28
Sy1SryO2UX7NYIPo4PzUvswH87e5q7/j4T1a3BTaMMqRnl8cfiCSai/jUWbKNNsCfKeVWeukEKrO
5Hi8lM9s5MMH055ejI2xES/xxmgcg0UMsOFV+ck+lmQDi+pr+QC4aGzq1itldtrYTdk2g91zu0O3
RX6BQHQ4yNO+hAIwcAG1QHyecUQ1xD5JiHO9EMP6CBzBV9hdQZhrD5K6wwg7c7Z1BytwxFMzYNT2
NNFmjAsKH2YcSNjKXPfngjfqD5pE2oubXmuuTYfcG73Y9Inwo/MJp1JiOFs4U42E1gkrL3zNug3U
UjanZ5P/HFbWrkrs5k0mE0ACzOKUs4MDKdMcIbK1i7w34x03J0ZDJeLwwNZMmGG27o5vvMcp5xdd
K5Gwrq3M+0GMc+/jx8YMnQ/eLNgdkwQvvpa8W+wuv5HkKc2h+SrRD3/xNO3kMf6YuIxfLH2fMkUM
sRY/jsNust6F85pBcNa0vf4u4Ajfcljkwo632ACiET4ZZ/U3iGzczJRk6CUbBCkd4zz2jOYzIQUM
R5KzGR/035onXJeXgIRRu31noFwXj93z1Lj87fCDre9bcax2w29qsgIZ1bfix2f9lH/2wL8Uu3sd
b8DcY+hbME9tGoTl1gRIWDjlrfKbp4hSCz/3O2eA8pVTrCUuTvu+5kOj3HTqWx16qqud05vGVnVx
ZTp2iQfIn4DX18FAyrut+P/3/L9if0JLzjnJFgrackcqrg1GxKlr26g39Q2cF34bXiZPPQwPpfQG
8rEwbdM8hpobpx5uJd5Eg0LynDaOdpRqj7DdvUkFalLX8En5PEedkmliF64YvPTpS7gAMXV0vDH9
QfhSC48oH4lOnqNZm5qN2Nm6zDlTYEbUp2k3wHq1y9DnyEVjKdgojA49SoE9fc4TOaGrqf73TB7F
m2gds2NQbKltiUot2GwTQPrFqDugmrMj9iZAAMn2ZiDrTLE9gDZBbL2VuWb0X4mnbouWyjzaglo2
mJq/ZZtOd9gMUICN3vQSoyy7dKTSO8Lopgr2JFuIoJPYgukw/mXwHureeKwpyAuXcSdHDSUqfQEv
+wBoL40kUTnRlYocLEv6PGzY5VnPpuX0r2StKuTgOcoODt6b5Msb/ZZtaOa8469YWD522Sn2lVtB
X8EzjgcUesvTmHsAUUS7fsiu1DPvnZ/sACqop5TLWOhWLqp24zean3Cbn1Wed3hD2fvBa7hS6YIx
jPbDhoDZsOJVA/pZPGtH/NR0IZVzbqDQ+UXpi+fgEUJq55CDRAk4upTl3WN7Ed6BiD9hG+7ezCsE
pY9o1x4CGilsE67B5FloHrhqD0/J7JsbnJDBzvKtL9nLX1hCu4cVRXGc/PIcnptfiNlmUBcnUL7W
BeOpynbrVn0B8Dutxvxn5Rzf0gNKOnkfKnsVq+NMCBmAAIKfjlW3q8QH/aqejKfyBSYLG0wCMooQ
TBSCsi3zjcxH6nAAz/qGZW+5UNKdWWFohVAjxl+dBdTfxrURcbIarkEaqurkuVvBQNytAKQ3cI1w
pBgzv0mKBwM6vZhnrXMadFzCBmd7JGwBX/M5BRGmCLtMr+J0LFHdwPcHeEtHofeLE22VEfhieaSq
lH639Re7Cgtdf3dUr2SwAIe1Jd+8yhvrickQ6h2i+ELGB+v434m9prebHepxhTj1Y7yN2RFY5/rc
RCxIZ4bisJPMH5wLWPUVO3xdfuXn+2VO9cJ9/kF3BWWX9IFtnm2R5c0P+QZx2zWM94r0FQngKK7h
eIo/RjZe2WFZ3bcQJQ4mU+NMP3Hx72dsqgeY1j0zyFD4AU+xMQ2vTB64/lho0TPrOd2jGvaYo78C
GKIiGE/ZOx0I5U260AAZFFu6ZLvFr69MlOEe5Nfwg3WJi4GifFqDDzLiUj7GQD1+dX7YOvmrKDom
02MmdLwBo52wlHF9BKTAOqxLXnabqltosgt3Um1jsbaUPouKxNXuPfnoDCe9yOxLr9NbEDzBAkvZ
gO4UjtgEEXHj9t7S28FHGNqEGReSV33Vt/KjDI7qSxU/Jg8mwFns7Nvkfd14ooj5JEuWwOIhdqGp
pfvksigkD3rDq7StfOJnCKCAZu/UW3HT7ShP+1MMEKfZ1JCvv03NhVLMZRNjipjY/bv5JC7n4KnY
wod5779hcVbsAp4JKFt1fA26HTs8i15+M0QneCivIJAeqyMYn/QTmlz9o/j9B7DN8Gfe55+ycs1x
4VDUoXg4DYdx5JC2SX2t7fhKMsbDIG6Ife72sTd/qEwSb1zVQRkVPCu9sXN6aJ6QrrCKKFvzRadN
mdvWhYbSp+KL33whQQkJdzDhIlqs0yYA9lB7meQEz1hNi4P2WNEsifwou+bfysIu1su/NcMu0isB
4qnkMwssfMU4o3IYHgZ9F7AsElF2B+yqX8MiUpyIthq+LcxNERvZuMrLFuoZHSwK21HlSjfKeFJB
b7AFquOGQp0Y55FFN6CtJsm2emIcnb0hDwtOjfLTNr/AlTYPvKaZNQqL0y78Zg9TXGCoxVelIHXb
IfAaHXbnNY1npU71jsGYD079RhyPe5J4945D/wbbm+M4eh6OAEx+jR9gotLQWb7qb6pGIDhl4wQ/
rY6hEx4XNTPGMFt7DSebNUssHGlj7AkjcvNjvsnZXbqjbo/nlG1Gg+BI3aC2gvkP7muw63PsQdpA
mK3+FndsEeMN+LPwoJ7qLQ0/Li8QfM/Ze7FLNmix2q++8iDKRc81cBqHeCBWiou5qc+meRA30/fw
bZ45KoXQyZ+XU3QqflnP4aU7IdBSv6xd/NIcmQPTP69fyDqYix9peZghfGUOpdec7IoSq5k//TLM
TcWYwqKUwbPEgS4QEBnn5JKYoYy2Ah7/Iqu8z1OthXumk06kGeJhDDPpAGidH0hidxryTtiILaJI
tIytja0ZBcl6c3/c/d7914wRClORpi0X5V46WFOM1+n+4xJI8z6YH7KwgwqQRNdWlNxQmxRALSLc
Y64zXd2qrik2sgfJgNAkJZw2eaVLboJg0CYrBuL4hRxTTuwcyFBeEayDeuQaW9EBVAL/G5giVyCN
yEdnqm0h4BKtWtSqS+xJastDSlymhjQJpbQPqYAdlWB0QPVErzVW/CPxAH5gabzkANpwl3TvUqpH
Xt2345MElCvOIbDXMh128jQDp2Ow5dZBQnif3Dy1zLHdMsDLEgEljITKDWc4zoSSo2uCKU0MakOc
c0PTXA5yX4mn6CWOfa1WVUh1hoQ/rMPPRRqKD4gJEz5AELesy+6xZndkkphnoXKwCcWiWJvAJovt
eFB71vUqXWikmOMhWo2JQQ0vTJRIpGuVd50gRUC+IAj6FJXQTCdTFZJH6F97szKQXXIdjerDoIiu
tBBkU9fskMcyuGZx8KEqabvvZOygQIpJCOT61y7k5Kb+uHIlkLPs0vBAff3QVSJqVMbq7iznqQfa
l0pkZlNBdPsuHK1blBtEVWDCiAZz3xrhMagmgPqFjFxHYE7W6Q9B8pn1DbYjS/pWKxJMtIF5/TAn
yUYMVgwAQUe9mr2rJsUKxggLaEslIHruUIMF0+MSXnNEUW95/9YKTI0nsXsvVn+rhD8xCZ5r7Qcv
W2MDi3gZIvIExjoFCtlYP4CNDxKSIlsQAjonRKYE+YxCbVK9UTYFSt/lVcCguO0msMi1GP0sgUYb
iWrIDFF0j6ShBvTy6n651YZqbvuEYN9aMOl96yMThnB8ndc/JstUpwjaZQsa8jRhYmsWy9PBMalY
tZw4kUkHjuStWNGejhV4xSlEq7RAZdXIh355BQD2OhTRGYyaN1gK3cahfO06irH77+aJ9iOau1Qi
lbQiSrKlnxYbsDanzLxkOl7MZhafidl9K6Z020PU74kFYHtfs+rMi/XCVTmyezPkPzB+SUH7Wmrj
PsopiKuCLapSdreiFpBmqwp77dH6aiZXigk81Nkax0N/MEo2zFXOBEEFR6C+W5n01vR0HFNA3i0S
bieFF4g4wCenp3GI02RnVceGF2fZRmrycPdI0AUG45mKDlrIppRiihkEdXJtXMmzfhES9CSD0bCf
Ft/TavxKJlYaswjQS9MPyrsdSCSQKgj1rGTQAODcEJljuFG4pGQi1XKEC8lFz+lBn5s9wAzd1oxr
3baKWN8PEguAET73kxptDGUzUJcm3QAFRhCvE8tU2xJSJMTPQZR8aqgr6D4ZqWd23U7OlHSjtGAN
M9myHAJjKLtDpdi1NR29mAkil0hPmWuSI4PeFRXmbWFfXUyruMZjc5PqeW2TEWI9txL2xu7RGluo
beJ4I9kB57CsU8kYq2W6ZWwRdE4yloyTRSPcVuQthbrgV1J5VXhrOTqJyW5UtrRaA21tSPtXcj/Z
j2TMYriG50erflFMSjSpSN6NjkhLNQnms1pAug/N52FMjotO8IVM8iskrQ2ofoik4KY9jVQQN0ln
+VIxBxREDJm6FeOPNRQntcj6AUr3BCWNlkJmfdYZlWsZ5bcJrUc88FnBTG1sAoWg3aT1uaLN0HUB
hEEVf3b/WpUJJM4Zz7mOI9JDSsosXZ2ATeDtkz8igrv6qnsX9UMoVWfmGtvKgBdodu23NTG4z1vS
v2o2+MWpnJVVuhyenMfS1Hbw759EyzxPFeSzUWfS1onjLm+a31W2t2bxMwxzltOiB48aL1gz2oxm
k5G9p4Lfpkx/Gy06ZSuNhFkCGx5KnPn9U5+t2dFQLMdtVDsI5dmdCfKx6+mKNMJaq5rjY0wilp0m
8VVsMKNmGpHmNWPfqewhh1lPYZPkftbPLKxptW3bZdfp2JqThqycRsDNKWaP09C9DxXowjpf2J7I
IcUye6K8GK6lIHxOQ+/NkXIJhwLZFu7tySJzwupbG+k3OMWWNFwwaFkb6Y6KuwCuudxsgxRPDFZq
Bme40lGrGm5p5TeijflWRVutGYcDALSbaExui3s7bTG+AgMlVmgc6f4O8qblambrZrrqoZSztMgv
Gbb+Dd7p3l4ywCPF8rlo8QFEpLBLROkKcXNtOFe3ccooovXuaVLo4Aajce05Tp1Z5QIvWyRstalr
9hl1E7PWUKWsGgxt0waVTzKPG8TVVlGETVzR6FMyS3JiqdiRvHoYzPhJ4PW/xDTP0zJ9w3kSsRJH
7BZZyKQCm2BhjeJOHUTIa/i1ZCWnhZygY04bNfajisIe/SAFZoBoPRb6cpdgqQI+uvKRE4LcimG4
gCnbDwn2J32EtRDKlhstowRzAMrCTAMI9TeloT5/qqmVOOOUZ05ZpbtFlLZ5ae7UpOs9U5AEGxU0
MuxSJ55hckcUG+4YkT6+EJrWinz+erD4SkRdRmKo7gSJ8DCrXb7TKhVAkFlQsuelX5cG7LdR/hnr
gTYuZP7xeQAq65mg0eo5oXRo+1Mrg12EGu8tKr44s3tqc5O+Ztfsgt7cZkZMD6LRrmPOklst/Q7B
8TnlLYK3ZxwrTJFuFbLYMLTKsvipnlvOmFZ7lacK5Gqav6eBeBtJLt1ousagzno1iL335WHyNYWI
h9hq890Q6m8qFi6nTQRXk8BGqbgbbOyFPh/36JeS/IaPBE20Tk/AXHvWmpw9LoJwiKrlqUmZQHBh
11QP8xo7AHV8NosSsacp/e7zvjmpOBPo41c2hNfaJ4b7kSDRMjO+dDkm2gjicZjPP0kZRr6pkwIa
8A6Vqur1E/01SWDHFquR7ABKc+qJs9qofxk1BFBJ55AgmTN3u6nVXcKQ8rR25AGbaSFLN8JLQvic
FAoq6ogyIMokS+KnNE96nwENIl8TVVDNKDsdkEAsfpwhsZ6YaMDtF+yQfBGkxigwpOpkiNNs99Y1
gJfhdPOybOJiuJDJLpiY+mWi9DZLU6gEv47q/n7vX76cshIbX0nhWqdfMZMhT1JqbT+a0V9v7t8z
10AHct0/7rD1+009cAZwwZK8vGLXFkjyu9hj1mn14pdWiq1P1IaM20gQbbEGj6ZFAx2+CKttCCEA
DqFSuBMYQkRV9DQzKreVnDaEYblT6TppqxGTEI9/3PRzdRVyvPHL6s1skxlotUzwzF5eXZv3m6JA
f9K9W0jfYYL+8yZGXqAuWr1L/psYdAcIaTCl8OqJj/lo0hVTtOJBDEaZrBMtPWZ1qm7u0+7/Ewn+
J5GgCmfmL8KAf4s0uKSMRsv87widP37pn5EG6n+p5E8YGgHPiPHI+fsToSOuwQW6bmiGLKIONvnR
P4g6irH+xJAM3UQ6qBo6mJt/EnUUBIfaKi5kdrr+rvm/0QjKkvgvEQd8QzEsdmzEpmOZvSsV/xpx
0AypWUy6VO+FmLjWEsvdOGM8NdD2Q694GbGPVtMiMNmcZEJdnoCYEZWLNd2NGLkWeQcw1+K6XQhq
5kwrbqxGZiUmqrqzAkHYiyqGMVWlrc+QzuvlXTQW8YETHCRgyjYyUKlSui9k5aG9tGgacnyn6BK4
Ckpbi8Gfr+qWuV/JtvvWDAda9hP75RL6f6VrLxggUqxfDMcakbNraDl57vf+vBHAucnxtJ/FtaC2
GDKvj5RDiezp+9165GRMCYv3SyF9sbIZme8c/uMGJ6G8xzUDAFhbW5jrl2nOYodjUHb+fPD9B/eb
eH3I/d79We735oK9LnlenjShK8sbbGSAKKHv0K4RsxzMCjei1AO4WAIdVqXs3ceo1jpV/eMeOgQk
GGSbLCnmAXLVWNMW8iiX7GCShkTX1hKuPdWGv7YKTWbyyAEAuithcfjzJpEGQnH1lF5JGiQ0wGPG
z4NFDSZrcnUgCOhYBwMiqHOu4z4hVZmRVVrGTLLzB3k0f+kVDcChXlAbitlbtuSUiHH1YZpcrKhg
rsHIVkKMdLPkOolNvGRv2ISGa2L+6c2I/SMpokMtICa0pmVbrqNTc808bnpisaZaPoWdLJ2mcaYJ
kHaAna1QF32SDrdiNKc7gbXFwMzH6K+XIuIVf5RCKk6DlYEFWPLT2K6jFvXQJEp/BOUN4F7Gt4Xh
Ip6Y1BWiKJ9qgS+lBne9opXKqWq0hfADpiVxRqe4rJiCWzNemN7yGq1l7RLYG8tDw9FJAu4KLm63
o6ps26pghoF7347yZtgobJTYxaQM4zTU4YhFhM2kUgmYYsSeLx+PhRGoR0Xv7BJwy8GcSu2IJ0jf
gLF9uf8MpzPvnkB7NWAhvD9AT3RzdcqiYzeV02zOykla/+uujV4GQZ79hkTL+8+W9QF6jDZABjoV
ictNx2Czcq7Z6afFcmwIvjwSFcv7oWUbSxZ+GUsX+stcS/uR5OWNNvcnnTYF5srVEIpow/Bbvf3b
98bmvYnSc9zhqM3SKD8I8gruFBpfLlgrG6vs9i1/HIjkevf+zT9vigjITM4UnAtgx2gNr7Sk8peT
bj7cv5JxXWMVYBw9Lcy7dDlkA4e6Cs0OURi3KaYE49iQD0yZ7wBQbeJkIReL3pvkKnjJ9jE5Dn4a
DmcltaZ9rzECsYjyc+U6BrcHYlbamQjtIrnbV4kJNdfMP+6G73G1u5cWE867E7wccTX+cbfCdNxI
KZhkAoUW51dm4tdX+2ncy+vNmH2qGp8c0u7OLlbIX74u2Q36xjYFUXv/ltXUzDok5AqNIjUelwTC
KwR6ruzx4Wjp5CKLZZh7TZ2Sk/gnWDXTk1/phHbwD77Bage/u8PvnvD79yZz2CRpRvWAGM1uA3r6
i6Rv6TvF22qwmFthmbONwPpUGsZO7bpbuf9LSx5+SgD+vT/eyX6kr0F4lwMsodkXaubGyjRuZ8uo
YR/Sw2QZoyFd4AeZOLCdOmMfKXZl5ighUtA/aAV3cMEdZtqJtb7TA59KAeqZWIj7LlEoDmNExlrI
rIj4yd4iD1cAqDMk3U1ZZiiipjn5clk866vTGwkX42MBRRAav9ERZhEjc8mET+8Uyx1jHf3jrGDh
aRfEWsWxHerI12Lhd6EM9JE1R+oLbStocMtX/oGejywV97t/4lHv90aEuAqxsaVdribVuzv8fgDM
q1n8fq8ty8dO7Ks/iKl3iKpO4PDiYFWCdtmvi1cW4JMKEnLhjW6mM9eN+zs7WQVsTB1HRynsFNzI
CFlkwxCJfAAkpiztFQBEsK/HVtn2PS2Sd639RnXW7us7JHlZeckoVzTO1MICNTBJgEIiU/+JMVp7
/4+9M1tuHEu386uc8LVxAhszHLYvOA8iRVEUpcwbBKVMYZ6nDTy9P1B1Oquzy9V+AHdEsUlJyQnA
Hv5/rW/d/zLJSauUBQvQ+1/HoMQWnodawaN7YKcRmpcekqWpw0cftjDPnG2Y4nmcMRwunWFQFijc
4Gme+1J2298++/1hF6okFRF4fBjqwPn6Guqom5jh45dd/oslewdISOsh0Yb3PhOUASKLDmmn49Yp
6OznBGfuNBJqadYE82Ri4sXTCRqbOQJxFOuVhoKMUm80wz3k7sajtOFtwLRf1U3W7sgPeujNnFa9
Rh2itQiZa91ILHDE0lfCQb2r6KmHcHqjCR+gqquC6KLdAPtrp3bBs9owQLTpFAkX9dBVJFQWFY3U
HWB7vxklGq8Z2TaIc8wkWLooadxiizeJsFJIIim9HqxC3iaxmAsKMuKKfyBa7nCM+839Z/XYPql+
1azuw9svOsSvh+o05KXsw5F9gHAPcp+5tS02d6yyrwpGg/vd+w2poPitPducmZgFsR05s0KlUHcn
cd9vGhRaaw368H0MSsE1U4NF54CPfFZr3aMCmnPZGOr3++vex9v7e/nt4Yhff51Z6erOabahu3uN
s/VI+uQCKgec307yWpuEbndTbtz9pkbEt6hTvpFc9Q1iT8tyrTXmZ8r6aykDJdhreK/HrJDIZC6K
Z8UTTpQzMzB8lEMd19L92nTvuFDDosfkgC/9wl/3XqlsiylpN0CL0Pvf2OosI/5h6JT9qoZ6N85L
Pd63eR2v79yZOyjkixHyixnyC0tz/5lIN9hj9e2dJ/LrX93vRYjk8OJ/v+OqcfqZm55wlPujO7Qj
upNoJwDt/eHXL7AWbtH5ztrS8sUX6RrqDjXa+/dYmFbe7aMyXxsZ5R6dT5xpgNMhmasP0ZQhDAlx
2xWKs/btFLNElf2k3wCRRtHFriwQCQvXfRomCMydLX6/d6ekfEFUfjFifv3NX/3MriW7eMWPSb7h
uX7dUKyokGyhaPrHz3/79/df/IK1QLFUyKTXja9LryjSsH+8X4VlZVE8QLM8LdjTaC4Z0Fvg/6Wn
Jhup06b5NYX+eni/143Es87uv74/vk+zvx6moAfTbhx2jcSNlAlVLu9Tzh0xU3Ukrn7htXFLFxtE
6osunchwd6j3/cZRibzm5KIs1IE17vWifbjfSBtZGtm1jEtWOOWIFHLmabbDjMwQ/cVI8sbcqzdh
F1OWp7LYogSduFlWgRSWgAvuSijVOEUmHtfvv/rTXxFTDDdLTlyG+19ly1bNi+1oM/os77Fu9TRp
3e/db9pUrf/4TRFbY7W//5RdS5lu7nfHabISILzTzf3uoEsu11/PotVmAIVKdsnez6F7fCXIia5i
XP968j//5NdT3uPm7s94/5msNWfbov2ewA6//VVwZwrdf/N19/7qX2/k/qf3x2EJsBKENiusr1f8
9VRqBCRRc0Fb7W0b18Rvz//rXXy97V+//vXs/w8/y9N9ZJdq1a3YCIHzHKCCxvOQGo9mLcplTdIA
wSXDheosKTEhIeBSlEcjUscFCaMMemN2jUIHqqRbXGPoTixmaR9mlWqshWef6lgWb2yFP1mi3xqb
QLIRQOqiJId2lWv8ucgJKE01JN3U1l8kUR2LFhXsDiYq0dzImFMPS3hdE36UhG6zavLmouchM41T
U3tmRoFw1V3G3ukXbam+WjnS5kbg3O/svZ9F2NXDikjTDNvZ9DENyS6gb0lTU5j4LHvVAAdflqxP
57JB9EuTB3VunUEQqIpkXWTNT8rDxPlKKpuB2n3TGhkuLYSrEd4wu4johKJeMKpqNUjxXVdw0BD8
kcuWhTaBpqOF1cymEpZyuWziOt4FCt9bUhv7PG9ahr4QrWCTHYPgRz+8J663jsBXzLoIw7CfBa/0
pTLEasGWtDRO+lwis9LXelM80gFsOFTULMkG/UG876JQXXOteVQkIou8lIqdG36AV8VG9IhHwJoK
GOnA3Do1D4kTOsfSW+nxyqywytUF7nEjIY0q0d9xexMUZcbXLn0nrnnZsuR6HNrkllasdUvKs3qo
nsrBHmZ5SAeGexUCh4wdh4Fnz7e+jxRCFwS8UpSNEyzsieFvIx1YALvstaxKjqxFnpBPzn1F6Mra
dZqbOtbY7iv/Wku4irESU4k3WkK+2D4uM9GtIfJaKCLNpazov4dFgHxDd24RZ/oO+DDv3+jGlRqE
l1FSqwX+y4pEuSMmdili6sy0xFo2UyQBKcNBIfVN74tnp6+MtZ7k2wAd9RmI97NTJMeeLOpZ5CM/
aoT/2NYRiCnZL0ZNWeIlhdvKV74mj2+t9JgY/bR9yOhB/1C6+oH/SgLp43TC8+TzIGSAqw10yWPA
MBmSEDArJ7lZNK5Ng/7JqD66YaXSam8q4gSiB7Ubhkd3UOJtqiRH7NYzWXO+CohEc6Ow1sQPLUSe
1EujHzg52xFeuUbIfOv2SL6MueEb5a5umvc73N2htbPti1fi4RlWsd4lelGRRejMzRQRTJY15sEh
3maWdEFJWyaO9obWkU9FBAz4m2hQV0oiIEWb8Vupm+9mbZ4N/LZvRZ2/FgxRhOAiCnLKdkoIHqu1
NvbdQVUPYW0MxI0gITY0ZDhDh3iK0HHPq+QxzxYEEZGTF4snK2/hUmSfpL4850Nt7RlZZyomjL19
wUunuvG5KvJt6UuDApbyYxTimoXeKgmCDR77AOECieipbzXrOGlC9vmIrbKuJkYyMRee4T6bdllv
yn0b1dhXyCSHCFTikaEFzPSPMsciQ8bPzN1IVWtnuyTkKiih084jt3HK8fPanyxyqURLvV94DE55
itwTxuI6bJGApbW7S50A0aQZHUtPNEvLj7/nsTrMPZe2WpBUdNYZ+eySRWhD3Ucrsorcbe819bpo
XlmIdSFLEwb2XNiKt0uaeBXYprtsSmMfq3b5pEhDn0Wij1d2XP/oG7dee4xRk32nXQJo2RSGZBfd
QLCJ+pPf6daqtdZ97lz6NqYqZWXNwtHUH6Gl7U26pqTZhbeRzD+Y9fSMSfOhzS1I0nG7g6dVV70y
EQyoQ7YaOr5o7dp1CTQ0cu0ccjI3oMansHXTKG6UKfhMHbo5Q8TfYE1uSNu8iMCmcZ7HP1q6yvN8
DJJ1ZKBiDgw9fYaau3LJ9HKEaE+J/VDrqQUhMDl3g4DogN2M9OcGV2IR4kJEYwM3rSGNBEFfKG84
q75LBwzX2L80KOSoXwHlrJNnN+xelIFZPNXipayDPUTFRxLb37ts1SQMNaEd7dzO0pclnm3Sl5yF
VD/7oFAXxA58OiLbxESsU5Szu1U2cvqFJLhTyhyPhLOxe3CCeIW/axZIRNcOwUNLRZC+SEs3WxQ6
WVwY3pOFbMP3ol86SV4uI3Jie0LqWQkjkfDZejpMVck6cdtDokPo0F1iE4vQKOdqJn4MGZLfKHwz
jDJbQN5QENp3722NlF11CXeeDFcEyNeLuiOK/Xtnl9rcK2J7Qx0K4vK8BgRy9OsQi6WPYH2YlAYY
IBp60m5qxeQOBd8M8zCmHj1yWCpBT7674bXfEALtcnbDq6o3961lWUeRBYdKnbpLrgGPOXGO1Jvx
MKcNvWnfzRYt5eFZSF+HpPYNs3C5dBtjFdnEyGsRXK0gKmZl1FjLztKyRQBYc9Z3eTEL+/iJ8C8T
XBGMwAACk2aoi4gjUtfJFYKSZM2o/dTyk29ShjKw8ABjGRgKr1as7etbEUQvxqjcUDQQSuK11VyM
HU1XWR0HDw356AePxPocjACvvlk8ppk4OWM1+S8jeoWKXI5uk8+Br4vtYDAYB96Ufaq/NCU64zZg
XqaAcDYI8bU9Bsg4LNSnwoc0V2U4uHRfORu5GJdpi5ijo1naNug7AzgpMxlJOneuuiZT8xRXPCAX
kRNifAjV9CRziG0Rhyy1bdyZA6ODAdNI2PZeyfwAiXdhbowKhVo0d70kfmTl1xA4aL8QsAELOjjh
XKz3eWcgzUelXVS73EC0EzbQuCQtdxlEDoof2pOeULNN2HgfIpCXFvYTArSynCceunrmMYQLtGkX
bskKtsOfbOo704+OI/gXTdGbpRrYpLnUaPhFFCyMLntP8j5HyVb184CsX4q/U6ioc/OiLqSIyhJQ
d+tHkIqonkDfdLq9jtCZ+mbu/2TPgRnK8Fv3tVKys1vQShdGiLdELU44p/osX+MoS3ZadDdmqi7p
YvqqaPszu1wmaq66SiiMcKZD2RPHjzQm9bUYLhAzn3Otjh96+pg9qe6pgkXAMlyyEdiGjOnZZNe5
iNVuIRxAZ1iunkSoir2CnrPIFKLZ0JiLqmgR1SPnhmFWPLldRa0ZgNno63il/AKuXpnvKYkHJfia
rLLZKSpvik0FrmbvNY+NASh47KyoNmUnP3TtxyFcySZ3vzMcIdtlMb8qGuEugc6JY1eh6FVVMpWY
wUOBBLLsMrlsk5AOTL+0B1Pf5tpwLoxBnmxdxXChELxCDTxE61+gaqUyuTGsKCISYaP5lL6yNN8P
dfxpkxMwa5mTFmqbfeSR8YNAEfTfdgtJkaXVDFupRDnSL+P+krEkXGv5lLibtPDt1YB8NEHA1MSg
7YWrPvWNfAjiUnvExby1gE86SQ9xKmWva3aYStjDzlOzPsYGWS8ZTzsDjttDc0Vrq6g1rrIGWV9o
VNseLd1at6b0y6TAQCVx/+vGvNFCa0WALepi8Q6VCUtvwqgcarUDStp7iOhRs9AKPsP6EAFnTZlf
WUbiCU2Ls249264QF69Ctev3dKwdfBAoP8yy/FZ3FM7bRrsaGot7OCRPqW++FjrInlB9Eg5KZmIw
mqUUI4a/Gs67mo/nXFM6xIDI7lS+cTLEGio+uNSjogXIu+9aFC+mTc6SQRqU1eMuyvt0YcsdYWE4
ClJ0kjQ6540qP8zMgb7mYHpMWn6kePil1Gq8Ova0LwA40usopQwP6U6v1N8JrAwXohibhV0g/Rro
i4UaBCYMdtnAbNM3yWVIKzm3w/SHntnY41LbYj+GLVGENOnzEuZu+VML0gZ1qSdRxLbgQd1NXlnm
orInbGGQFxvhAd2N7KJYJmAS2OUYs6iNMEekgK545SQ3i7lbR8wNhPCiLmLVFS8L5FKLOMQwhMTz
e8vYP9fbEGhijFC6iVoGPGcJWxSNR9XeLNlcYqQNYE2XhAlSYxBVMPfGZVUL1GGDvA1ZyqfTSOdO
I9RfeJvGAoFeOyLfjAIsyaLtcTxDIHb0gCs1paRPASh13G1cKdOnRPeFVtjDL4h8vie0dJfvuzB8
N0MbFVGFqwI4XR/1n9XIrGRKc2X53U9jGI/pFJRlgOzjmLFtM7J5klbDqnfzF6ecPEip+xoDgC7s
7mebyhct8Lc5jlOW9TcvDoYtSSsaVmzrrNYZhmR5iZG5W4nS7BqzXaNTGRY4u02QizjkuCBzaYSL
TpeHHPw0bncoz/ZNG9GBFL3vLscCJ0To02j2U0wy1MnEQ6sS2WpZpQRxeqQ15CMcirNZMKYvagxR
ZcSjwSHTF0MyPLJ3oRJkKvuGNSmjsEu5Rm3a65jp+ZFdijah0+uRr4xg436WVQbxeM0HfdvPoEU9
XI8UHn2NU9syXhglfqCYNFdFqq9F55dcGIE2A1LSzTzTQQAlkcBAZSL0mkRzOuvIWmgtuGa3dJXy
agGMWy0ixXfOXD29WaD96YleGxwaekn4Qx0DvIap+Q1zIXneJJnGWHvc8B1REkU/zsnaxjsqaVcj
JrTvmTELRVBMrKv8MxhL5OsBPIhweBdk18zLLtp63vQG1C7biAC9MyZH0nzfWh9zApPrkTXCq97o
z5XWnfRMeXJE+OhGHKU0QoIUpf2HDpmhbJif2MiXrY7DLwxefHvKRQVsqJNATVoTAk1LCdghB/7J
1XKxDtKAdV8AkgIJ2yTXTWGZNxAyakY1mDwTe55KqUsMusbqvZUZX8hkrjAmU2uOT0n69G6CAWOa
OhDPHTqGeIipMIQmxJnE7m96WX8jkmuejhZ6YUhNs6SProOATim++TjKZ02NgTMbmJ0bYx52oj5i
N7IThUaJtFAb2ea+CJmVDZAYyCkA56t7qk8xxgs32SS1Wh67ROKFbV/CwcSd0e8Sx6KMoWnveQs8
OG7R8ips47nXn4fCXolGVZddHH+6Ff1ppVR3np1NlGsk9YGdsNbUe8TrQwZ3vxFUEgcbSFueI80/
y1x5aftPN6DqbYmXHh3PPHGc74r5QugRs5yO58EgERhqGSabhkZ3ywhg+7x+hdZqTvMLdrl9NAvi
XsnGBUo5kDTSslItI4OVA1Y1meMdF/BqFQJo5qlTnwKFpiCqIIaH6OTC8/Nb9V34XrUeeAvk1TLy
8Z4D3ckxAzx4guVo5aqHaY8KG8bDLyBKLkg+klTla9tiG7RUsYqUSfHtQ7AuiGiZFc4JySl4qT5Z
tC4eWzG6L3FdfTZp/jlpSsw0fOyyHMfVCzMCS94yvAYo+xda6MzjEO27qbzpYeDO2tocDnb4YSTp
yUxHk6zeCjEo685u1DHZlfpBrZWXehB0iS1oVZ2Hsu2aQpHA6gJkJQfHIJrggwzQcFXGG5S95bxJ
iwuT5kEvxifb5/RMkSvzoUQcufO+0/mMCV9gV2oAkXzOFjWYonhCbQl/EGiGe9Z78S2PEiyDyF90
C8ewFc0D3X4OKEBDbj3EJhKDxCPkzA9O1OP6mdnHJ9ukfYrMAoT7xRqiC2C7s5QhLrdhGzbFsalT
8P9HM9a+Iaubex2ZK+VHEbDZ6JVTbY6cXgphygV6m9FeTRvTEbkxFy4LWl886rF/0zwdgGcryJtu
121UfkaBjWGIXQLmFmdlKi+OO2wKUz10pFvOqhC4Yk7AAuJe6zs2iieNo6V7xlKyHAyMZ2ccL6Uh
o434hltDT1ggsiud21GXrpqUM6Yyshx0ebVoEPmHavV9tO3vVlpSQhAHVaSfbe1+19v2PQPjU5Ox
m9HgSFXvhTbSU6kQg2NlnxpvNhmLTz+InxMzv2SdTiBUhrqUROl3l/N5Xcftt4wFNk4nhqSoHOKZ
3uS3BLJCRVZzFtIiMhIKBXJrDBleleLZNIkmqdVXW9TAC9NVIGkV54735Ehk6ug4PmMnfkJB2xvt
o1YrD0ETbVs1+ShUukqVTYCyQjz1OCGU/cBYVV2ZQr8gqVcT5asSnoox/BYjyU59wpBIMy8KQp/9
xjnkmoRKFDx6AsGCoh/szvw0RVrPfWMqVmn6EQAInofCoorESjsolo0dEpT4ihx4E/hv+F+UbdoM
GF3YCtoqCrQQrNb/F/T9zOgDDv9O0IeSDpXdP0g//yLoOwf5j5//sa2TW/bjn6B/X//wv6B/4j/F
JNkD7UcInYO67R+iPlv8p+MahuoK27UcGyTSH5I+2H78C1R+SPr+Cxb4h6TP4OkMgq9dUxcwBP/3
//yQ/8P/mf+BIap/e/xnHJ5l/wsPz3EcXTV03gPvS7d/I9KVFeiTlMzoDSmsqEz94PuwCyz1ghZa
w2iUn7gumuWgAyPvMnR6EGrYhGTRtmI3sWoT+xiRGZKenLK7OPm4DzXzzfFRievhg0P62NwUszqO
b6kXH+xcXfWKMXOiQ5BCLc6Puhk+YTc69vTK52Yv1x1sOddFD1XmjrO2vfGMCAsYb/HU9IQXjHSg
xhwXIxuNjZ8mx0RFMdM4OWo0nSy4MmYETVr12o4Hu3JQg0AaxXpk7GI9YZsQIRpQidTthPnZkHeW
KRQeGTaTQMVJYx3drMGSOSLJaTLGDib+vGPIy7ToMxrYsTnwAYqkwzwnBeCtZNMY9o+OGbtysXiF
NcZOqzYAC6cHjY5DrGHiUHpoANASDV47qom5SH/2w3BWyooGj/9zMBe2jqHWw2dngvO2Q+XZthqP
HmJ3iL1874PvndkSdCLehl7FF9kkh5xo0xZ+zMwsFkCWt0o/nMLKPiqhug/VcZ+76sn11CsEoI2e
DSevpKCkrapUXCulZrldLet6oCSfHKom/BTsQSEpvXr1gDmjvWiB+daCt0t3tYezKHfwK2M+lPEB
BNNNmON+6PmYcXagFngOVG+r+Vs3xriFOppN5GECdBPmu4+sfu1WYNTccFdFaGrG6BA6KmdFeCgE
PRRKtKyYUJwtQtYxWkL6fAN6OnUJJFfnuW29lUONfWU4qaN1aAY4uWM8c43gU085D3wr30sz2HpA
QbzS2PSZvyR3xp8pLBuR58Bj4JVzwttniRQLJk+mef0t7pKbbyYPPsHADol6gbkpGihneDkpXu7U
Kj5MR1h4/bUFhRaP8bsRJ5+mH3yWjTxPX2OhjNfS4aQ2xosA5hCrH4MKmE8g9FSJEJpUjI5YkHS+
LXFxUB05uyT/zdAE7kGgoz3CN1nr7k6K/iRHa9MO4S7FlC/MIym7xNzxDRZyLwJj4/vDPgyST8fH
fqUy4YYSN7NBCqDJHplzcizNjYrJ3EC04pnywym0g+MsZSwvVjCc+8J4CyhaYseY60V8qMrodn+N
Ad68HPRTTS2JpUMCfcP/9GoH91Im1z6gJ4T3e8uolwZHhSr1AikpMq9D3uDE1vsZjLE3s40+Kyyu
AzqhlKKxOiQHuk87nescNvXGI4cnr4brNJem8BllNJ7CMT7EPZvviHNVqZ7jHPyyXFd4NYykvVRK
eiCcklihdxmMV3dsz1hwcl+eNQ5JZSW3uvtG2PWuIX/PLsfrdARbddgrCTjhIL1NX8x0Pgq/P9th
v1Dy8VoP5CeyAOwmDyIfySNPUZo4IKGzmxqHRinHU1+rp0br15A6NJlufR37RFAtXD5P7BKyiYmx
7823WuIPGs0NDbB3rDZjwJjgGe0zNicsHOEhjuV+em+Jz1jWd80lFBLprbaOouwQhQwFbTDuLRO+
JZlNdNKBONbJp8R1EYZv8LWXIpQXTTSr6WRC2rdCinj18PNq6bXhm9I7+00WrKLZn19VY1sr+KaK
elWZ0U6JqlWutwzT48mu5AkL4SVVJ9v+skjlSWmHqx31a5wyjDJ5eHN8bJSu//RQS/NoVOpHQK8k
9IDXa5hrddU66rb8cE3vJaPP4ZrRZ5MNe9aO85KTWfHDZTMA6qEMvvQL5eT1+YOed9iAxGpyE5Zj
PO2SjoZJ87lUTxTl0ItxFyaBPu71dxo6T2oe7ZpK35RackiJI8gll8cQcErwTVs49SrSDKrHtiVW
tGgumMKofiEH8+R+5EKY/lOwD+fI0nVOL0m7GgjbvjTbj9qTJzlp2Iz2UmpcYpFRrL2AAotNBZnB
KqT7NxvR/bE4TnbC7i7TgG3AufHz6NFlZmui8Sqi9NaU5YsG/CWVF92jvhMa8kMLCCN0t760jtMl
OY0JAIGPQcSx4yKqNa4xIag8d77z1raTGTFjpnHhcbTmhjkxYKvQnC2Da56BCjPMieXlreE1QO7t
Jc2PQFKm6XWLSy29RW7P9RE8VMFxeq1Ug/U0XXFC0nihd+EpxvdGUehJeFMxNHjsQqy5VjSpWYZp
zY922kdUR9Q0G0a0kBTrfHBJZvPqROWN+lmHnFx8RL7lb0vXnNmNVzwQlIZht7d2EUPsA4WdZBkO
OMXZaesx2TpMdy9JOAIL6+pFGkBqTVoiFKQ8uXk87AfUE42oafqbxkwnenIZxzgvvQwYG/NsoxC7
gSnf0MS4TdSL7AO4YVFPUW4S593v3X82jOGw7nG1trb1FAaRtrorBbFnYfuZNIP3G8Wo/nho6NPb
hl1A/ow7JdHcQ2hc23/tKBhTZ2oeqEZ6pKB5Cp2UxMNUH4T6nBAsgr2mm37SOqcRWTzeaL6SaEOC
EAE3HhQIsuFfSR2tl37jYSCnVr9Nu5j6RleuBjW8ClvgZUrpbgUjQ0irQj6wVsJRllDpiSaLYSYA
oqJsyByAivTNqT+tylrFyBMHcGXR0CzkrERLi+1yOTTag1IE/TKtUUWUrVLviyFvvm5aJMR73ty4
Ge36aAeVXLEoouCBPiKgvp4owSnLjZxerXF1Zm5iYkIEjsossCwD51ZlwmEv3zm7MGu/h9KZZ0oU
LFGOzVq6VLPWkszGiXG1JDzRoiAzGREurQboWqIxG5S0nNhjpH0kCvSUzDw6BiCNqUEYV84mLwhg
IEec+NloF1UMHlwC2dCeU3c8+9UAeAF982QupG3xLVHT5lEFfsJgI/J66TD8Sa0knTi23wBhHk0A
vVo1XLCDHxMLy50Hm8cMb6GxUXqilKz4i3r+T+vmP6+Txb8ukydeqGMZ8ELx0BBL/R9/Nr2EEadh
1CPnbu34s4wp0SeXzO4vniNB19AqHPYl6yhpl8s/bSf+AhwqoHsX/4SMdjDbsHvQQUYblNp/o5W6
Rt9m1mBnG88XJ1oy2WxIrG2ysChdJyx0QpL7ZOLBYrOO01Lp37w8u53fXx4XkmPzDlSQDOpvL9/b
NjFZXpFvtIZFPGMN7ntSqYq1q55j0Z8tPbyRcN3Ip5BIjMpgVGNhG0TD1w70/34E/pXaih3K0WyL
RZs7/f8/HwGM427g1GCxpoNvyu5ssjJJlD30w8ehYGGQNGebNrpTmqRpklaWtOdsKNHCMPskLFhd
AwG5sSzs17//iqY92r9+Ra5lqjZOYgHQ4J/fWRFjFokGQFTYizOGmj3hik8KLNm5JFqMzp+1xPz7
fj+9i5r1eTJ8sBK7+PUJCcRNdeWHHjAA3JeHjjme/LVmKa/YBq4NUxeakjmszsO0trPSYW2Xcj0t
QSy3X8coTIkiRMFfL1UK2k4iz2kQwS1TT6MONIpj0VN5puZNIbg7R221FMZb4qiA3M0NAbTrrB3W
lVOfS2h6SWPSn6N+R3Mw6NA3WNVKRa9YEkAMc+QK8PUjHlGOTZTSQZ/benVyRHv2ivSzdFuePrpV
U2A6q0TNsKk0ctZAGUADm7D/S3OJaLDvLkFFAfLvj8JfnR6GUDVTWEI1tSlt/s8XqIbiLc01TLyB
Vq+MXD21brJLk/f7ylpeBY7ev39Bof/VcTeEPu3aHYNr5Lfj7vbCYW/KlelbA+mW0TOudSvSr1He
n2smvpVjxLeBUEzk9bSz2u7CdndXGulOZ12fdOZWjM9BncGmQWTQnV2XaqSWPcL652RQWZDiHD9h
E2YjoT3W2j5sIA9i5OVLZOros4eR8bBlKTY9b+8UK1pxZmdtDBag064g4UxwA+Sdmtzj7waNOF47
dlWpiScjwhiWfreIqVcIpWZ/v0ZRfMjCbhXW70R7s0yBLe9aNuYmES80u9iEg2aBoKW9GRE1sTDA
jUw8Qa1AOpfQ8He8g+d4kLO9+EM0xDSxktLQe6Wt/5jF8trb3iUM23nHFowVuP6mJayOq3yZmPq3
iu1onoS3adHaFNCxzeSYDvVr1Q4fncZyLAvZsgfnsoIOx04ZnB/fMW2tA62jQ+AYb1qO3Lrbpcbw
IJUIGWVBv9dcOBiuhyK5CTCftrZo9BNN900wmFiQhn3XOG9WJ07Tdo8Vy35YKlyupv21TyIkSGtH
ht1gV2ZPUmPS4nNgwTm6ln/s9Xwu7HZhCzhVjvrhOcbRFpQJ/v5M+81waTiYgAxCHmyhOrZmOr+d
2uT0kV2v6Nlm2r5NWzrJYRdX2ytep4+cWYDP/81o+1ejvqmy5HSmvARTm37/cTuHmV//r/8m/nul
DaGdUB3dmDEbspqNaf7vp9S/uGRti2YOdlWhIXv47UXCYLItqUgvDKfLZr1ZU8RJxksl43XpY9Ch
FPQUq+WZpJfl4NR0n2nGBPHntMoG4ryf5DJQYZYuHE8qLRtX0Y4x255OM95sBkI7S3ZRwL9BTldH
0btj8TJlFx8cVnQGgu9pII5TeW19FFsRQ3VVxdjuRigb6aG23Bk2j7PO8W+9+Ka5w75pmn0Os3La
l9n6eA1c4xgXBsp0luS0N037PPZyY7LRmd6kyTqkRB006NYlp2iB97tzihc6mCwWKU9jKdNh0/ft
Rdjmm5/KvWMRel7ph0Dzl1P83bRtaoLwQFgFbtLqgdNjP/pEWlL6qKkXaNUEX6JdJgHfiNaGERmg
CZcsvVQt/DSZLpSBPUkYHzoZ7zSN+COOpEM+7FRXmF5OrRhoush8y6z2ktbVMi7tN6xXQJOasyvJ
g+S9ePDyphHcYL/29ye3UP9igcMp5iKCZHlhGOZvFchMKxqZDyntyITpM0vhW5ZRRW9wysKzybJW
YrgfNIznIuAYKTKkg42zRirPGlTyBb2IY8U2r2Nr2BrEBhgOcs6rmWPuYIc+bd267lSn8hwo/kPt
aA+lE31zJ0xdBhIyUhFJhK+DE98ijee3Nb7SPmu3BqJJZIifBMvNWo0xr6QE0HHlsxqdFhVthazB
M4/TqFqO3QcK/0nHsQ+9/sNm5Kd/e8OEdDAg4BSDs1MMk8WHXEP+n6p3niLPrtOdRdsSaSBXaf59
2qTacbSrFLk2x2ZVUByp9Xadmqx2qL9YhbyWgXpigyd7g2Zpv55WY8CfQGorrMHNYwZwULQ7o6rP
add/DK1cT4sgs55KFvqbi+TKglWEU26N++yKYxe1nc8loXtPBSW6xnmPTSRbRdMs/v5A/8UoxsJt
+p/QXSrbvx3m3i/tpOnpOvdOtqjdbmYU8N7Apqynk1xv5Mmwdl7h/5vz66+4+ywXVZ0ZWgiSA38f
PktDR8FptNmmCcxrWiXgMBKmx1mXtMte5WAk6cHrm8VUP4ujbuHpxqZiwVMMFF6ocGpcKHptIiPQ
Fv+HvfNYklxJr/Sr0GaPaxAOteAmtI7ISF0bWKqCQwuHfnp+KHbTmk0bcmbPTZldu5mRmRGAw/38
53wnh6Mwb7ITZM1axznPXsxwPmk8XYhixvjXGw+h1B1us7qRJ95bB4S+r+LDvGT00ZketK3qnC3G
W7fnPJQCZoSu9RUGzkWaFnlm6irGelGV6dnO9Jd53Y256OIcCTHvFzWGbkBVKs7Oo9/CF+zvIZse
9hNFNREQ5GGU82nG4uT0DD+b5Jzj4iF8dh/SESA468Z8D4dW8jH/zdakv0yG/hJP+rlq+VyST81N
z6Pg2Mf3JhFGUjBtpsPqW6eHeaPjDvqx4bJXnFwBnNFKfWnwOtnBG3ogd2znvc0KRdhBPpSSx624
lBPlNsghXofDlJ35d1H52w4qrkFE3cB0ksZkC7KzI9h1wPb4yvQ13LdZIlhCC9ai4TI13JXztg6O
9wfEmIXqR9h38At1gdtBVgZwHX+jOO6Saz2MxPCkp59Lum/H2L20Q/LRju5lVq0N9LpZbRqrcKON
Yj2LcJy9vuY/2rfYsSTGrdIivOWoaXF7n5/wEfdG39mXEGLf/N+lOR6pCImQi+o2OufIyR0GAqmS
RT97MiPYtQW19Bi4xG5efWdlDQ/tk2i6q4FtbT7Eju2TN/ZfRhE/4i1eGK3+qB3mVRfDylkP4rPJ
6ICQ9YeI4rORtxw25YcQ/FaazQqN+pp143IMYpvs8hEExNustGU5X8Ddm+v2G4/wY5zy+GB3WcrH
uHLAHfNa6fiCl/ItDuW6wFxlJNMXHcJ3i91El1O82sUH6aMj0jJvOhOmykPkhZtZa2uaFHkRdCMo
ZyTRsqT9Zb7gGXrM28iIx/DQ836yeglUAZHnmIc4gOFB8NMGlG+wJNa+nx8+uWg4QdqXTnVQbr90
DV1/vuBm9TXmoVoOnB1UVR/8IWMEgbyg3O4lnZjwSDw4XcXiP3XY+1GdWY5nnXAqg5//ftUyLPe/
nu44bdIXotsOi4j+T7v8dLQwoQoQVcodv3LFGzn1eyt4RudC8GgFsG8Oo16bnZAxmdHAMedGmrXn
+cJS0oeo0HAGaAh4keJP7ymI13nZ/vMCrvlZxWxwqaMo/PEr9sij2sOFh/cjSJmV7tBHkPZJfUIP
6tfqgSJyAiIFro0IzoPoeObktSbWOmW//tCOgLSoP2CKfstcDukhQTrdLtkye9M5L6I3Y1aRnInb
ZHCyemOY1UdZ+3IVxqB+XESNukALbeh0ZE4Gk/SSo1UsHQl0ysR4ir/VR+Ume//iVxwRu996bZU4
1rPf8/oiJ8yY8Mr6Usen4lwc0RzXJovTvOY8hpp+IQ+zKGr5oXvsQrr+xdKH+0AHegOQkgqBjjaH
+RlOMyPrMHgNp1lVPVu9+bnbpmefK3K+/5QLXNgC9MpZNtZv86vN26TQnI/G0SG5ajVIX2YC81VB
w8ZlfhEfvb9GXp6VAY1xQgJefj5pCNU9Abbc2cX4hWtw3aLbZ3M7rG9sdnXJLqho7/qJABpUyLHf
dsnEskSMpVK/06Z9shycp9zQjfv3rf//gnT+h7k7RXezBPd/n7s/Fm0j/2WJmpBG+X/C6fztW/8+
eff+gjqoM43HYGQ7/9C451l/WcBwOGai63kmnUD/MXq37L9M3aamjS5yR4C+4J7/2+jdYirPTtVm
QYCqY1pC/P+M303L/OdtkQ92ydYFqpHuWIb1z/paG5lJXsdRQZFJE5ID7FwuNDbiwoTvOtAZ2ak7
Kw0RKYAOK0m53ImxakcoYdHajre9uplfbIQXZBeCLwF5mJU/YdArNONgMTBbCRkEgMYvY13WOzxJ
X3HM3ITFNl45A+U5Fg27i2ieSPXOQIPtxcuQMvxEX6NAWM9jkNKoNliQfen8XA0OhQpjYgHED+ea
G89bplA/N4LMEZkYYne6iyhp5zQbmQVP5HLwN/jdbAjU89St4q4zjDV5R2CdjSzWfl1Ctw+igzcM
w6rWoQ5bdehv8zJaJzySN8y8mJVy4lYkK5Qq00eWqZpHn+XsGPfvIq0rVlVklEd9wGZf9d4+w5u3
NeXwjGJIEAXnz0mzt+1ApUHJGR4YXa/eNQuo6OzFCePYJ7MVUe3azHwbrpeD0+ffdcJoImfQueoK
05htRfaCIUuxMByguSJSb2kRncZOky9Nmu/iOJpND5XFtM7fm1xV5Mpd45D21meNhXDpKToPDbrQ
IsN+4hABFjqq9rmJwTTPZHYKcWq3ZIvAm+DnCtaoZePHREIus55tDlBHS4OXHwf93SLwuptSHj0Q
dTw8Q4uwcyO0muweNBAsEk2JK8iTbK/8ECeiBJkUhFCM7VY7Js6YHmTSRJe482mR8MtnKt6bjdWO
1WqKpH1KywJzHz1jLZGuQNUjkS6sD5bsNyDWoKoUxmteTtVJr92XoSBKZ9lIRWOgu/d+bgLp4ONh
OBj3TuFgcG+7eD32cBscgiSYsqjUxSfYYEAjORDeMTpZmyqNl15VAhfOZjaZExwtp+IpZwIeH6WD
fJsAZRka+6F2LRJuKloheKOI4JArNZ9yPP9P6xN22bSj/W4qgfMkSQEAJAkt8p3fBn8uCRPHvQns
e4vCei8zo/wYyeyd0qDLH7Ruzo/rkJSxvjoMdlCTYlSivNTzVeGmV5fEwpqQbjizRWHtVOM5ky5+
u+4JH295lEN293JzHbXNo/AhmIw19ZkylMfScE6+CqxDpPX2rnItqEclzAMTwKuRh7tWVPUpGnh8
WI2w9sCf93FateuGls7loJp64dp/2vCmh6rokt3kJ9Vx+o6Zah/cCPwclu9HfOQXZNDxgWqe76yl
usJEzudzpeeC1Gu+kRVkyjhzwF9GDEGrnniaMIeVVub9TuPgfjSDo6H9ckf/CSx5dU0CTg6VveWD
kn1LD0bsnTQfp2hhwDhimuYfkjp51jOIzdSXnkbAdnpONt2z2utgDuk134YXnKrHwhli+rKBB0ch
dlgRm4fW8JBuNNVtcZj2G7soDsFQttukY+6kBrO+9tMAV6fa+PRsP9XmCxEM7KkEsXLdiC6QL4xl
7OMbNjT3FhTOE0uQe+v7FlSWVS7cPFDLqMiKNaK5c5pDrFlXWjQ6tOSPdOFs4wrvs5cUBGOd6gJH
2j0VDaHilLro5RiBXG7Blp6Fx5iqrPpDHDly5TGwXPZha63ZBuMoL/2I98f8xVxALOFL+Ftdtt+K
0VgIbWGrhWmyA6TJaFnUP27L2HQgxblqGMyu+9jLbivyoN6xr7XnNA7MTWRRipiVRbTKHez/dMVP
Cxlqt4mRynoa5Az18X4LP3ipLZnhxZ1rIjQH9vrrqLV0JHrUAMRVEPB7D1feWhK1Y3av8h86itvn
ujVmhz2BVg6euoDzAuEWpZdZBdUsTRh3+5p+1LUW4N/sGbGsiDIOJGHwsnsNmNPxJ4B9vFWVOyxq
Q06bRlWvsU3VZ9TVzgpQysrP87c6oa/Ec8nV4Ql9zl0dY/NAClzZwYlIHpVfev41edWB+vCGPsT+
KzPCbGkmTHbruCPXQ0SkSNO1ZVBxlKXGFu0fVzih8WVUAVgwmpBp/bhBqeSmxL7FcZ0zl5Vgw5oI
/oVQjzb86rvBl3vm5O5JCG1gWkHBTz/th9rRD61LYiafWDgIcDLhCPuMZZ6Y6yQAaSjtVUTh86iw
mNulb+1HXy3Lsf+0h2xYMqZCHnDAd1pT9W6GE5p5GjzU9Z7hCMBRAnxjYj94uogIORnGirG6WpBD
sqmT4Y9QInqoJa4AIMo5viw6NttJW+eJOFvBYC+63PU3RhKWS9hPdLAm/iE1GuJMwueck2azXnH2
Onu6Nm6c01CU6zsvjz8nmFfkkbD4T2KtsdJtC1ibC7ei9kLZ+SUTpCebLKMvJY+zdeaQNnMhtPLI
jm2QuXhqnKlaQ1Ia8XcJUpBWTR7AkTuziQysCxR2xH3+QSYCCoAf76cpgWzqTPbKtAeuEi6wtEJn
LFxFD0t5cwClPw+ZtsuGmWgQTjs1ie/RdeUZFC8MasZUmtH8HjPPeMrVTi+yN8PtS/Sr8HUWNXIr
CNdEBEkCjvD4Cltd6XJKYQXEpOlmYqDR1u+ek1AskIb9yi97RBybY4irXGfru1P2aJjNPgk0Usys
33Pix7wF/AEWDq0Hn0LcONeiN1hx8aCCnWeSiDVR4zciHyhPccLmNelwOEfDg8oN+daZAE5tcghl
3NpPXqA9syyh8ckGB3H4LQWtuQ7Q/4sbMW/z2cGQnyz0XQJ5e5U0bfooIipUvJSYZaWz5ukVDRYx
JNW3wRl/mWPTXAxmlSs/PjmhKT46nRle7/bBsXGMi1dh8pPEnxfKadwPW3pvQRl8QFCjEVVk4ilv
YRYUIVlhWU/iCTo4bgdoiWTzu40HifpuMzxc1FIC/Rhpp20ikIdok4ia9nAXWdedra7OV+aklTsH
p+UUyB8s2LjTnTp+hHjQYs0yDICCln2Ne94PGx7xxkeO5gQq92XSi99FGLM0picgaT+IMSdXuuV+
Bsgu8LZuCA+G214mgH0j8vI1YWZIphN3ftucnPyeZBSlVLIERe3XT37DRWwjz3wNhTPHB7ApgmMh
U6f25HTWaVE88lYx41IRWaWGMQCUYEiB9A0cPexuUUh/dVx5LR+KjR3NqFb2EMknJ77N+6wumzZm
GjhbV2K88LPqmWfvxqnDZO9WEQqtbt/bUgE03AdF7f3yAkR3RWDhEb+FRbvDlJ+jWUGSIfi+lKQO
8jHJq1AuRVNACc7pEtHmCwc7BC29RaiRFMhcbjtafFVvr2QjALDl+s2jeWVSr6K362+r9d8Ds4ze
dBl4y448ya2PxSqZ7B4CMgfzsHgZPFylRKGBTWh2tFZZTPmRPcn34JZbtCu7/fATlsVRCjm9j8p6
1Fz7U/l5cYd4Rqa3PbMesYJ4FklrUSEcetHV4LKkh7Nvtk7/ZjPpXCBCE01fUr9VTEb9EzR8ji7Z
navXieMkMw2v0W8raOWxwli2inUadTWH8CRoYNxsbkKOShO4cxHZl/kURDcI51kYaS9eKw7s4yDa
eaV+LQJN7onuf5cwtFeqN8ZdEQyvFT6QqtTGpQ+Y/z3p6nNQ8evHrqvvbLLDQyReAs+jUFgH+Tzn
rtn3kA9s9fZgRQn9m11BFHBYJI5JhaECW67PUR/TjF7+EKQ4ehDgKLpsZc/f8+cbe1G3BykyzDkZ
X8sO/bEkf4gFOWF+syXZgUCvy5dcL9yl6IZvuJTwI4mJsgY2WLa84MUBzrhg49Ed2pBE259/WJ/3
Ugfy25j6qkgn5LaIGkeuOBMTcmF03ZYN2HkwW0YvJVCzPxyjP/9gpB0OUde/G0WFIkoiFoOeTZ2J
L1zqrtadAyQpCR3Esc7MCOQil+UjncO629DFVEsYZxA3MXKWJR0sZfxqwAfdtE110ZQbbQ17yJcy
CYlHmWW66FV7DN1WLW0JNh+0ifPvxETTS2nIYm+5xoY7b5udT5LSGqPe2IVxSo4PzPRTNYzxStEm
sLSmcBOaKZVAIGBWzSgfKtt1sOi1Hg6p+1S59wJkuys/naRLTs23xJDI+SG+ZnZrL2lK8OnDJM49
pOE+wER2GkAr5ZG+TRoH810p5NnQ6K3KkxiQkRdf8YXgLJM0ZGcxzeSe65+7KX0pJKbpIRHRPemp
WKicJfEWNsgyie9G5m5Lu/rxyfE8anEAyyLWknWaI9/BPoXON3XvWq+R7ZhyHdHVe8tNnLMF3vQt
Rrl2xpSrWM1GYgS/3moep5jqA+J978DtdyNFezs9T9+wzb+LmClAaZzcXn5K2yeFl4lXrT5LgeWr
IdASVAYuCqozeCuna9uM703ibyZaTvU+DTl+aDSpOnTUzSub1Mc507fnYHJM8pjxJhoaRd1EnSvK
VkgTYJvjVFyj2e3ywe93rQarfvRwsvHMojbEZrvLGXBRJzFe5KpcppIChXDQrwLPF65i+nV6cbDa
6qOLp5ZwtX3XFGVcvl5CJQyyBIvyS9J7BFqtG/fuLW+T18AqnYPf4EEY9ItwkO7Y2P95oQLszK4q
k10V1AehSh4cpWXAYqCG3p1ezTAzj0HBfSxrj2Nh1wTLHlz80p6BnW2S9ZyCkA+knx4D3zfpYSLW
mzHwHDMcjTNLG3hpumWGcMVJvGzsHL7wmNHrl0GjRCl0D8Se6bNPzW4V+SSD9bF9ZOF5iFqwg3HG
JhKmKllUrPLD2urJtfXZFY5/fQypPBuv5RAb+5Kk1QHXdHis7TDYa823RtZ5Wfv0r2Vtq3EIrC/e
ACwiSghyjxlYjz9/f6YZLaeeGTni2Qcxw8hB89oYNkAd27xeWQKdEbjUl/oM6aQ7Zlj4bf8opuw9
dZqr2cK5a/t+XBUa+yj2MvjQwXhBewSXGTICprXni91Qzb4+JD0t7S3+med+CKyV32n3PFjGmHcM
z0jWScPspnOzNYy+iz7BEAqnMqaqWb3oDsgSzZFn+EPfmZcaC8b1gqKLraazVyYxTrQAq8mCoScg
ViaOoiuZy5DccvtIrlpj/Onzd1UN2aNp/jiT/5INEfbqBEBBRy1G0lpEtEbP3Kbymo0kC/HggbHQ
in2bUrkhBwPyVvNpVMYO4RwiluluG9O7xaHxqzUA2Lf2XrT6e4MGeCg8YLozErJp23gHYXMKVLiS
MeKvZXz4KBILu6JjQ432mpwkp5ixGpah+VNqlX++tKPv/6IKogOSU8227B5lLPTCo6NmopsiPlmZ
DeyaUcdYGVLEwAy5Taz+2gxSUuWFJdXGjkinVHwy2eovm1qF6PNYWTtVwqBYE2tcQG+DNmIb35Q+
AI6r5zMAygjXpXMMNMosohgiRGEZ1bXnq2K7eNbLJl6THFhUmT2tFChgeEDdsEwhsKw1AcfDVaSW
PaZwq641W3oDMcokRWExQaNLw+cEXHFZ7+p0WJdTekvyCt9e8VNx1oWGAV/V7byllg7X8lm6zbYf
8OvL+sXHTktCJr2pmcGgol+mBHqq21TdZlOytTP3WTYsaAVSyGReuK83MenNbMh+yobLwbSqowgq
akHqngR4N8wGIVqfxtUEd485cP4x94BUlfNY6XG6lAyKksACASgISdqiJQA/7DpY6czn1MXkWbLI
OMa5DvWkDUEf1+a5ULBnoSUZ0Diu7G8vlt/ohr6MHwdwU+vEsviA6rfESd57p/9RzV7UfHJGReGd
227twH6AgoHMyiivkAZ2CeYg+ZARzqQlU2p7XNC7UM+/vbraD8WQrzHLHQJqT/UYywWIlXKR6RSH
d42+F7NjmkPVUaeboixw2ZfqSqsJQc7y0ZMlrUmNv4nZ37A5unOPNGH5gPXqxzHpM1OG8xp2UJ8c
3hwkijou7whMh8jUPqPAchbM7jYlPgHda2FBsMxDZ9kFYLOMKtuwqNHBKKxb3dA9zExoZXaCgEzx
OvlUVPbiJ57UcyYciB0DeYb+RcEP9/PhKwroojbqESO99akNFVPJjBaQ6LvTjbs79Svd7/YE69+7
1ACbVqAf2QloG1Bng8b4yO+Hbya6BJcabh8+Bw4qF2Eim3JM2FOJQ9FBaDxbjr0f6f0IIzJHKlsw
YXkvKvup5xTQF/EmZTHHpLJTHRaHkF4IqW3BN6ykW6C64nfEKW3xgcKCSEoKjjXd+vakT8TDAGcH
xBXZJn2BmsnvGKi7yylEBz++aJitkfZUq9ErP5GBb3IvMkbR9LjX9dmqex6segILtx+5qcRIxqX6
bExxDOwRuK2NrDLkLwOMFA5SxEsT9mUNtd9jkf6MYp9rAVd4Op9uvGw3ii20ie866N9FB7w6Ntg/
FjnAmTK/VlN51KwbNJsGBkDO314kzc3nmqKRLquiVQDCGGA6H2wSmAsbIPKcLm5I2xJGhTygwAY5
YCcJqqe00tZqbj5nby1t7TGXnIKCWLwk1nNCFN8nHVUVfPuEBt3kEHHDevhdQoeD0O8/MzwEL+dN
79IjwWYH1rSnpJ4OeNQWv5e/VW5dGhuyQIWqTVf42mzaeGXJHMNA8TOig82jsAjLK05ST9s57b2a
MrEH5yDROKCmJSNMg/kTae9q9hOlXhfsG1+eg0RJTuXpJp2CfE164wpDjI0pYk5eReUm0lh6cdw6
kDmxW3S6xdy4q+GBDJ9hIn/lVUksWR5dOUd6A0QVI+uX3lgfIAu2eKfYwuxEWTEj1oOcsyIluxmc
FQpNZjIcd53WgvbSY+CIPk88T3HGrOXcyzTSvauCYjxp3FZmWkFZyWjVSA17qdxS7LGFmosha9l4
AqHQ8vjDkWG/H3SAC5kfwSOhg8keiO1jHo0WZmRT8Ewb1kDHp6lpCOYZAr8Lw9djD0QnbdvZzyFV
aFV/cWzjI0+/gOpbz55kQlBDbzQDPT4SXydq5Nr9nq6WHLiWjjsrZSLadjVcfpM9BsWucFXXMmen
ldPgs1EmceC4LZDLBV2eFeJnhcfTr0NtLQPo+rVd7uqubi/2dWq/9BLQTD8VHk+5kW2jBJyrUUrW
A44cTfoDNe0+lSTfKa3zOFP4Eq831WS5Pw92mH2nlBNHVD9seS6KnTm0+ESbhNijPeNmgvwFzNit
DsOnkgzCQsbRa9LUqE+9uHYsWr5RmaQS/ZteCbBoWF1Nj8GuU0PVwG1hLZvOvsNaqvd093FsSbrP
WoZPDdibhVAh6w6ehr4w67Wu1KOXzq2XjU8b7irFlsxhct+ADSOGzn0VlzwhSoT6TT1xd3q+DzZD
UG1tWdK/CXwUtsFubYTq0XAdnPAcAmlqzF1C/Infy/udxz6dk6xVzmTkOBKcnawKELzxaz1q5U2E
DoQXLsOGVCLEIjzaGYYaoIKRr8MvMWlGL11seWgi7EDSr7bQaAs3n8PErfaJzyHM9jPAMuH0S9mZ
w3UNo6ST9SZLq2eQzmpj2Xir7REqX96XKy0LPsp2ShEAsct0Fi6rcgRpAiIMSzbn7ap7Qe1vV337
E6vxMFgZdLxupUzsiZPmvFNcd51CYJ9FCWfJgunY0fGtkmjh+Pnj4PJL6Q+eCxOQRBI7XrC94pfp
9o9ejoThG7AbSxtBISQ0q+VTteFUUYH5zMrBWQkG65s6BHhA7V650KNNLPJ0Zwxqx0yfG1/TFqIZ
jcVIFVL9GCDpRABxFm7MAU6HvZ/1ATF391FZwZVtAdI/JAFkzIT2EKolucd9RYe6NcUMwxIEBeYQ
97EWCaFbtHSlU87CF9O99zsbv2089a4emICEGPtZUXk3IwIvdBqEYpuN8aXM6l9133DFpu82211n
oLBYUlg2oLtr5YgY5kasyt0tmc8GFn4rclhN9uoMTA6B/bDn0qufKYX1QutB4CN3WdtEbx/MoX9l
ukiSx8KR4GK0aX9PvCWdLX68IaXQoeRV+nCXce1F1oeFvd9Msu/MWA2h/1CMzrA0zHLp+v3J1B2m
r0GzzjrnoSbkN6lk6YfJ2nVCjJ/ql6KPry7UC7s8sYlaDzOUe9YcyvYgefoLHdNH1zZvpR0c5teq
bTxjhTiyY92SlK38mhjDPHIaDgbP1kj02yDKj2F2rdz8zTfHW687d6IPqybYOlP3ZpruiU/Sh+ph
jjDl4mClKNAVEauPRa7J2JoskTBrcGMU9jplkaqb+XyiT3hDJo465Qhyg6UyyuCNjtNTpPK3AaGj
sSgLdbtT5pRHqy+eU/HEu0bectjDk1i3zEPqwb/afXudP68WJGicxVd+5EVP8Hw5D0GjfvUlqtYU
g7OA/4dwhI1qBuFqwS7o+501RjE25JpHC0ZySgDzZWnVQIjG6sFJ29fKq3m7FU8A82463kJrgOI4
080Bql9T28w4+z22Lare4+pB+Q+5Mcdy5L72xo0j023OtnjRV/ZL1JobMiW0AORn4obgUBINdjCQ
Xr9/ICU6oA/C3SgkLLA0jV8GbfhmqrhMM9Usyya8WW1y1+ciPQLpu6Eh9pQyN1CaoGcnELQTi2tl
4tpq5XeRMnCVVekhk72gPWNwNeo/6Qzy6rp5dS6B+IWwdUzHDpMjWSy/i3e6H27z3txRVctGf9Wz
PIr2FjrDuuEa0YzxHAljG8Vy38byyYzZeGvWZmrGbaLKXRBoG2LmywB3jFfSdlAOTJVA7nsBlia7
fQwQgRvgRSy720HAyGRRPJlFtM6i/HG+8BuNlHKK6sEzreguPdw4mCur2nLfqBE51pp/wUu1Vo33
zKD9jXTWCnTVkRM2y1WlvxokFRb6+Du3MFENmXoYueUXhkMlb9H12rI38iNbj1PVib2p19tMGbgj
6YFGfSjZvxSZeRmiCEZo+cH4+l0N3s7A+rSQZrZ1+6+cqtCcsafQplXNxgXD9sFrtM/JUPSuiefR
9J7pNeHUlTrfeeM8jYmz1jRz7zTVC3PMXxN7xTb4pdvBA2TF30kln/M82SR28sDMed/PFdkjg1b8
FX4eX3WgvkVFoLtdMaTaRH76aerMgR3rMSeDG+GBRobZQUUj1v1Ra/q9TtV7xl2v5eWplfGbWfbv
fQPtKKT4oYOECcH1NjGCtWik5OwJzynhAZTBaaE8SbrximfMnoLZZ9MybgWfieV53zMFsurlUqp6
W4DYYpLm8PysjOwWD0/Ml36C0btUoXlRafIrpQEydOMdtYmnaBouHmA+S8vPkyWOeMd+IhKTddId
ba19s7ipHGpQnNHIVhEz00R/SFX0Dv/skNLgyfTaRIRENbfUq63ZJ8o0VoBwF6WLGy0qL9L1d1bH
MEVv+qs1ldfepAF+si5aRhYZ8AGXAkiD5NQa/RPi0mPNM2UxMREpKA4OR2oOCi5tVk+b4l8oXFTf
mre25Px0x4CnLSBMZkiRTtscAfFy+qJvOz1gz7/aowkHCkgwB+1RLueLJTCzWxBCEaipUPRwhaJf
sc5oSCUKuF+QI1qBEwroXcU9UW6K2YofXkWX7vwmf4INsu4soMCFTVk8fNRGL69pM65b99GK+z1k
WswJKPyh+WaPuQWfAQnIHR9dZ1Zj+hYlrb5OnTjHo3kDN/ZpDXIX1uVWZtMpYIqqphnwpn5lbXQv
sidfyoA0vIsZ/lfgj/sBkkChlUxSDBPmUHIPlt40PPdG9dETs6jVqVfqTYrx3YXolSX+i/S45XKx
SIVqvqgqPQtUcMYi21IvmGKabKesutgPjbmKtHCXuC6d4A2TDXwxEJCOvY8WlzGMTopzLKdtkLBH
YsVYOxYfUw/PyCXZTYe9NNetkePF1kp4BI+GNpJWd41npltnHywd7oADZ5xdJNIX0XHb91PIq09H
HfkBsOEuN2ouP4QnW9zY8/6M/P+ADKzvj5vBuDpV9lSk9Ta0HoYpegVN/ejYNhgntup6i1wO/rEE
rhmXG02TCNTghx1D/J5/bjI6D7rlH2UlzxKIy6I2serMPzATxiM0t2gFs+o0hO3dl/mBY8cOsOGz
mZmbpite3GVtTGfboAEqGGAEKtltU9uDzs78ef6iIateWzfkuBf9mEoSWcjIl5jlQys31H0BXU6L
/NHDUiLaaZVk/ifdHoA1LfuuTwSEYQlPHOCI/scow0DelTO9zBSo2FabUlNbBV7LEYgiVDQlTOVL
oCgmArNKNHgfWbFIRh4H9PzUbnf1Ayo4dbEPenUdNfc8htY+hFse4wUVb12LiD0+dVO0GqIRnm97
FdF7OEuZffET994nauveARc7s7Oc0P2sYIA55i4M0p9AeOdAwncdnWrv6eqDprN7kMXrvpV7L0fB
aS2ynoxy6KZdjRNLZJklWyS8JWbvXznTtJXNhDxNi4OR9LyVSSvWE0+tpZu72oouTm8ZN/D0O2wD
TKDyJWhf9raZ+T4vmaEa3gBU5UumPzBh1dXxGqLhsV4dSAL7IKoDXBNne5SkTLrukGv/nvz6X/vn
/4P9E8/l/2T/XH0kRfNfzJ9849/Mn77zlxAedjwCdLYtnDmhOUt7//p/cDOJv8i3eZaYB2OmYxMn
/jt4yf4LGJLOQMgzAR66Frm0v7k/YTIJz0Z9dizfQEzmu/4JtvTfwZcMy52je/8Q7tZ9XsPUdYPQ
qj9bTmfz+T/k7HyYmA2IS+0Y01gGHTEo1zn3yLIlcYHxK9krMg5c3eqNE+sIozo4YFF4mzLtlo6B
y0AbanpMI5HoAF6Y3QR/ZkdJw5hSlO6F/S1sV5TYTnDdSzoJPZQOnRi9lTOMJgG3KWYIoREjV/v2
uGh96KFFdlcOj+JJbUMcBQhLFC4M+baqvBvdtAi/MAP2Vm2ws2uDWX1+18GqgZB6Zn5x6SFisN1j
iydYJrPxKHJ2RXDOidKc7MQgHSrdM2151lI3k3vRRJ9WPFFqyKNMc2j3VveE+c+C6jV3XbYS7K1d
IIGm69Qc7JPBiVbx0PcyUh+dlv+WFKXrYjjCPs9LOJuqvbUDBlczVQREvXoVwBKUfHGURiUmLPFM
Zxnn3+RFcxEXAcVh4Ac2l/QKYyPaXtIyE/RD82syBMyFHsdqZd6rFL+6Yz9SXATwopxzY62/8up/
Y+9MliRFuiz9RJQwo2xtHtx8njdIuIcHM6gyw9PXB56VnpL1t7T0vjcIYG4WYcakeu8539HeG8x+
UhW/GpRSTb6px+RoJBVZ7lbAVLOcttpQPRk6Qna9Z3LGA8RBELl2yX5vQ/eieV6zMoZnPekuXQml
ScMI4+R83ZRfoWa2juamu0XvUq6lyRRXxtEh1Y8uReGGsriYEAobbXo1MfZdC+KGVpoZ/2LK0a20
MabsJ1LG/7dp6NzQbX2w23Dn8hm7dCaRtHFcbXqa0KYFwj/swnSVgA4J5jiG2Bk+qjy90kjhYAib
xTtYDcDlpPup43XpZdafGn6EUZbD/TiggB27dOt/iDQ+a7LS17INHp1huoU6sjaDGPtA3B0dnZAI
MSjvaNgpQ4IUrK4BQCvKoqfW6sUhqppLKkmWlLiHSwGnJ8ragzE56a7zGNk7db2rOZirrobtOibG
S54N1sa1lj5NeuXiHtwZ1VraqHUi6gtOHV1bnSEZ2fCoirriNRfyNUV5Qrbjs+2lLzKV2RqFD0HC
nvGcFsXn2MFwKS5mTth7St9H2ZPJzMFD1DXsZFM+lL17P+XiWEYQTEfZn6qQJGU3bylZB7cumGez
uPZA42wM+qSTVw6wcg7O5DPgsKp2q/NItcr03AwzkqmxQDn9vajd2N6UxQzoFqE/09MKLuh+fKVJ
CZ+KHqlovmg5oWUQUMqmDKHsqPInKTlESFe3tPugvNtvai4ANRG6swJZy0Zm6Jk76y5rOpBSusaM
i9K56qpkAxV041eMcp2GRhTuTzQTCFgxbE/faz/7NMWklLZIJgq4CizaOfhxWVsiIOeb8Xawxetf
L9JB5+zJ0SG39s+6NklnQzY104bltX98XM6z2JZAX6UJ+mXoG+PAifm9lVb8TFsjphdvmTP0bQho
kqjcgxbpNP7aZrB0Em386elMU2WL3eRQh0h7RkrBOUk1XhxAPUnm0T6tQOIc58TJcCJ/cVnrLXk7
jik18r93LfuTyryOB5JSf/6eucxf7xx5lmwmJ89XWumWJ1MQUSmtaZ9PnrmvYjMB6T7v0+fF8ifL
oggD5xjSRZ3f9PPO5a9ibKD4k0vqJ0BBvt/5/UnN8nnLH3Vxch/6HZbDirPb6cqHuqVXkBax/djn
2nkc97IH18a036Pvwe1GWG+UTYKJ3oyvYrEnI13dGvPgsG8G+4zua9+qJjkTPfAIo666tGZkHlyj
uF7CuxCJhLRrivgIc6Rg2IW+afqFJvUelTZ1VMqE1MV2Vj57mBSE/Jzw0mHsHomqK7dFV7qrwJs0
ZGWZOFWeqQ5mWD7Vs9wWcjtwG4nkOZHeNouTbRM153ai7kPZQZCrfgqmVwbsTP+0t8kSMLC1atoP
Q9Jcl2l9TE29PMmp/qVqwztouB4P+Vh+2INFic5R0SGqO/EU+wEYUS89oHhzt5I4XeJhwzc1tl9F
1Nb37kw8NMF4WnRfPQ1zz1S08Wkqi9s2GKDYwqmnvJdu8zG6z5Mo2Gm1i1U0cmcSs/7aNUxa0lAJ
YGE8cGuj3US/W0nYghndVZxdux7iDapeVZ+MAnHMWLRqE4RNuqGUyGWM5aoLUYXbg4r2LnrsJWUu
cbjEogoDwWHZFt06mdMqYTHo+WGRLy0LxPU3XUf7n9FEfhqW8MWmITh4K+y5wtRhv7PrmivS8zrj
mCUnd/DnKgP55KepjV00cT4ioTmZcFkEknMzIeTmr53L9ih1cy/BhkQDfaX1kge4LHAgi07Sp0yq
k1uP5E2AYHY1rThK2jAnejbqVP29tuz72fQm+UweATIyj8+wZhn5WPB0X41FDy7WTPGHewElJlDR
y6u2LBNESvCd8iaGAusa9UoWY3zM5pC9ZeGQeIQab95e8vaE5by4bie2Y9yqk8OowCSu4WjMke0U
AZoT/RMOzN+bGM7z2TnRoTt3O5rkc6jm9yoTuwqCFttaT0BrkspPO5xqQvuY3if8npyR/AygfWGX
ZYQ/HfpJrJtZfkVGBwSmpAPwNB/XKZ9vjtG86kiiXZTr75ajHCXThl9YHrpxKk4/R3lJH601xa13
XiwvZGP6hSQBQQz1xdOSvbkslhPhZ3NZm7BmrBsJLH857tTWUF7OiyWgdNknc4/RS1C54S531dNy
LtjGhE5gWTUYN1Au0epXGuDOFg2ePOrxR43o5BToAQLFsKCRuvyO8080zYsG48a2LWjULJvLYvm9
w6Q29s7QYInXq9PPQtP5iX82l7Vl3+S+qTJpjqLpaR0tv+lyui1r6EZd1FoYk5bz7Wfxcw7+nIhA
Lo46F9a+0/SZoJ2Jm7QgMVFMRPItiyUy0dHmcL5lu4/nMIBYffVz2OH3sfu+RiG/06+fn4gxXIGD
mWIc+vvAeaFGstN/OoZIPBnBkye6HBvyFjyQjMvye91J5KeXABlbDszPIVqO2L/2eQQSkbFbUFGb
L+Hlal1yRd3l2C3byyukoMIbptFqzFmU3xdvVfMLLNt14s10DORAR4Z9q7hATrVaLpnlUormQOFl
7WefERqYgE263iFBwFhdZhfs2vFqAHhGj8Cr0rgdzK99/8G8rwzhyXYO+Ru0SeoTjggSa/9e+9c+
rVLhBouxvbKFIGk1Zuaw87KYyi5wtbNPvIK53Dg6ZjrLGrwoUkn86n05hMbiS5kP67KZ2wH3tOWI
yrhwD3WifV+CyyVZ1lGkb8PQ4E7ppGJLmzE8VIbg0HzfZ6/92dO/rFuuZ1FdSuhZzVejW1PrMWoS
YJeL06Va+NebULfdIbkHzThnGBaKTPXVcrUui0DwzF9VCkd72tKbXxKCfcfm3cuR/sc2eE6aqhlI
bXQxnHPfRziWPP/mo64vO/Ou0dBGJrt/hbQum86cor0slkO/7AsIGQoK5R9+bpdZMCEBXe6c36t8
/lvhh1gz0tre+fNDJp+/jDumCM/E8hWGJUDy+zXiVkj+mf9iMBgfHZbV5SXGYX+9d9kMTR2JAdSr
j07KKPoImjTfh/NX6nDcnZa1n8V/2ldoWG1WP38DTYWf5j99xMBcZQtJ+M/yMdnyPmJLMNBb8f4f
b/tP7/3XvjSasJrVFqfj/H9dXtUz75fXY9ZetsqhWbs1aThG1fw2+vlxVBhcPgT8/LXoap5OP/t6
jF+MF3Vtp9MZ3A99ds61Nt9b7nwslreFI3nl1BP5mOXNy85/fcyy+Y/3+KO3dRIL/D9fPqqsFyMy
qS7P//b3x33/bSdhGq4Ev4Zhdel+eX1ZuPP/9/vVbrJXes6JotmS2wSlUYa7hk5aE5Lw/li7ctx2
JAxUh85IqeUDlj7FEWBBsyj203yNQtiUp2F5uEsr4a6D3xw47UM5jw20hFGCWkYJpJJyCIP8tdJh
pwTzIwqPRbATsqdpE843OBP9UB4HxdWoBdWKm0xxQlPz12LZFMudd9lJt97gdkF3OJ6ftt+L5ba9
rMrG4hQSY3OHWRdah9X+zm0J/WK+dSy+Nm++fyyb9vJESIon4YGTRm5YEvzEnQenRsHPFqDz47ss
u5YvtCzCxHDhXmT7xncGeajnwQARn9Upnh+N8CMjIMw8AsN5bKHxYJjlsKwiioMqORQj+d0x975o
HqXg9qpPy1rd5NGp5UScb6BOpr85gDm2rXK4Ec+LZc0grRrPanto5lvvMP/psla5NvVm0rjb+eYc
z7f2tDc5BY35jr1s9zaZZYg/cDI4enmI5+EUSDQUfqZjc5cMXptu6qc1MdE8EQdOh+81IttJ8EQ0
a034VufvCcixOi1rGDcQwE3tJVEOtXxzbmJwAc1ffFm4LV2uIgC9I+dBBZVcvrc+DyhK5vIYPyJt
woEY5ASQMo3rI20XUQHck4gUokaer8ZRC2+VUw675cTxDTItkW1zP11WAwSkc7fvSvnhdJwcUnB1
6lnjelltlxRdat77AhGpNT/U+/lZvqxxjHgu/OwkIFzbtJVCBjN/iZ9FLhJvP9UeRfT/2e/MZ1AT
IkFpavKgpO1Uu0HT7pZP6+YhxbL2swjnMxVy6kubh2K7fFC2PLuWVXfI+eFtMOtW1TnQyJmMnYmD
aA8RnVJnHoMvC7Wcak60sRIscXqqcYCXF7QS2YJo1K9gPjTL2Sb8HDvYso1mmtUINw0H1/pFBv25
WNLll5NvWQAbhyyXF+Efin1qC+dL56Pxf01ouI5KklTth/1w0nWbrNWfbRq8/SElOyuAYXNKEmLv
SzE7cA2FnIuhJ3vjOOY/5xSfRaG6Ex2p7gSAhTr7vPm/9pFIq2HsXuf9VWcW5Y1CZn3dBpW9qkGc
ZDqFog6mA3zD3ZSTNNW42kMn8F7EeuDtItN118Ivi71XoM0CWTMzXKd4W+liujXye6JUvINNpEMm
1YOsJ3FG0v842UFwqGPEgY3lvpGyFl3NTueqnCAQtkZ5lYUHGYgLw+3k0o66dR4MRG0JJGlY+1sE
SQ2pZjhHBdonqrnPAoH5Me3ISETIeZ+gf6EK01irTvdOfUqhcki64FAF010awNZWtQcBtu+uOssN
Dr2aRwu9s8NlO2zI0720HtOPsU7UwfWQrmg9slp/qGnN1Nl1ERjaFkNvsbeJT6Vn7rZHVNMHUhZp
yykH3g3x4mRYaZSCx5fe8q117/WkDMEuWhkawdwmVq4jxJYbKlvqXCVIfZe1NlVfBFV2O0fVwIOj
ZZCbW1jTB2Aj1DnXk5zlbi25AljpjFMReg65XygcncyOr7OMeCCD2fiOFHCs7uhULLs8JHSRDwWK
+qnzaCRh/iZYS0CZhv1PwAJGmULv92GGUJ8e1Toyq7kMEtYbh6bNuvKG3WiF7ZUpZr6ZbAnis82E
MMgYfZwQFwtA+86jkU3KIZLyBLGFkHeO1B4z32r2wkMg1FBIzS1a7XF5tnyz31Jq3bcZPXG6bfUK
X1S+sQZ/awfdb6JrinIk0JzW5UYF1qOD/OMSyDg52M74NOgmzoYEoNwwewBkNAkyMNv3Ehou9iVI
8hWV9THRP9yaIm7R/UaxRsrSpFPh9w/TQBa85baXorZRjVgz39/SqQRnyb1yjWqPEw862GyGBq6s
39U2D8u+yDaTTvombEW1EzwpiH8aVl0TEmnrO+TllOF6UFhFHA3KgYaO3HPI2Sz10dqleTldhWPY
rlyG/jsLtvFRTua4zoeQ9ixKYRIRQDpaDGGvJi350g2SQFuGfXgYirmVKYH45OXFsrSEUhP/sHSA
VmajEV2jIR4Zy3oYSa1SbJqWZkYs1FfjzONNiz5nygQTU3G5adOah70Z8jRvCH00h3wfW01zCBEX
BTjRN1aJ6SUg5pBIKH9Du7lfF7W4CfT87IMthgDXHPRM5sc0VR8S9cm6NKy/iGf/v3v3f+vegWCB
lfp/7t49fg2/6n+mpVjf7/iftp31X44uQBt8E1YI3fpH2879L9dCQabDa1mwLX+37Syafb5rE9eA
6tRYenP/07Yznf+isuPYwtYpxS7xK/8PbTvHdv6FLDRIXbGJcfFM0DJAoRaoyz/adjp49U6VJUL/
pOoObt09qK7mERDmXCiee3F95ApmgIeZ0KyVP42YAXzcY1xeI39iZtwSyThH3UnQkqjukQP/wiVC
AoHuHST1h0jvHn0bORLtqTvpiAeq4Feo5TYkvjrkPcFjKib7KdVcsoF0s76iqfCrQIyuQVhRgDyG
GFWX4SFrNE5GguWtlTw1RLbDy/cyFVi27ai44vmb8KR37hS+ClyUgkxLsttbf4hXmkKh3mLdLOpp
3wuSz4cG5j8JBOE0rSvtE2cbraTU9FZ95dHVoxzsGSZRbcQiYhDYTt4RdTZUKdgsW/JE963RPs9B
UBO9eL5Ysde0+LH23YiHir3qEZFRMoJH2McD0TPhSAMp34mgfleCpJnKvmoXybsZHbEHEfJr9R6Q
eOoIBN+d4kzl57LX+A+YtD9kF5oX3GD62UvE9xYlVfOy7Dcq14Iyj3/es43raeR3ho2FUx5UCN/C
rq9o1Q7nWrNcqAWTsTFdX7spiGe9RR8f3pZKI7iwn64m4GDbKmsG5M0EG4STw3glR2y9bLZloG5H
InH1mFg8c4yQaFGa97raPJVeZ6+cvIto+gUvYVBoN8jt5K4N427taSK4WRaoBrUbaZYPnfWR+wNB
b5PX4PHJXIQ7YYmRNacUa+fs0yuFvo6jnMRagnMix4M1pXW5IfHZQgZoGnBICg9oM6f3mlhtcUWO
rHdVjciwtUGenW7wrlBlVMTPBXITE3B+O1RefB0TfJ0TaC8otbXtutKhbJFff+tjbb24Ka45UKTR
fgzjetN6TvNQVI59Z+jXVKgBFlVPulay0N9Dawoelg2TYa/dl90ttP2V0SfuU5eL1eLCZ/6cnS29
oyrt1snrJFF4jjoM7aS2XoeyHh8Dq3nuGNR/JD2dhmGy7bsOidIJ8PSApl3v14T+tOeRc5oOnPal
XI0TeJDXnTJssI+k1ulM004+vrFH07Vg+dJEcPUe5kZlPuA7G38LRfZHL1t89LDSDOxvb2XPJZ75
JL3YiLxAP99HdFfeybpjjmOUgge1AxRM96Jd3bv+ShQdWQYJ1hzFcb7D49Ct41Q472IKj7JLg4/O
bEhrgNIxNP1T7ZXTIYJquhO1Vb+mE1jkwDVvSCeFpNwDKho0B7jT2IfP+DpwACFb3YqBVLI8tZjL
O6FO/Dev+r25N+jKrRPbE4yx2/HFq42XMdXK29q2qJhVKAtE4CBlruvud/5LM2Rwn1LIgAKizlne
+df1gEstNFx/nw2xgNlhxmsk8fIxchEGJfzTWc3okfyWDgJCVZ/cznzyTRvcaRb+yjVssVVoT7el
oY+XKI14SucD0U9cbGclLe80kDLNjcIfHkqtHx4K0zy0DiCfvi66HZF5wwMZEOjx4tHYLn+BZs7H
qUCbl2nCmuLkeJcyortz7KaHWx2ffnZxLFOGrPE5dl0oCUMhXzA25PtJlBpmTjbHkeA19Bb8r3Ks
m32XvcAwuSGqpr5zpjZ9GmEguWn/7irIeQzpi8e6yK7jog5vlq0h7MliiRjep1wT1JTEI3cgyDL5
GF6Ncaq/5HqIQMBxHgmOam8rx39mrIzmyM0QG5rZXcNco+hrSAEuVkTm+PnFrgaCPICnk96S7ARm
wHQl6WCdA/PRNi2mSLHwdqUXOA/SJgxzzAL1FfmMpBJmAAq6tatJn/Ey2NKCCd0Nxw9Gd9dFe4+0
bxS95XNoa/WDVhg5sFxd35CcIXcereODdK2bUO/i30IYNyLTtc9h1xpEDXjh+KLZhXMCqU4vY97c
lF1kb6pWmceqttHjclZlkZG+2PBfz97kIPrKc/GK4g6DHKcXQeawd5Ckl68gZyyvemXeGJwppKu1
IZs/ncb1ZLrGjezz7tnV4I3psZEfqy5AdefXjOxDLUBN7cymMbjbQeN5G9Ep+7Ya62Ld6VzCqhBE
khMsiv+xCg6uHclnD+3WOkc4cB7i4joopQ9XqM3XUeiFJ/7LyZPnZHIVZeOrGcx0QTuMH3K9bO9E
l6N216MH1dvcqwMw20CKsiszaa5SJbpb7K4al3nSvlSOtoPhRvUXBM/TUBP8bXsFZAoVo+urVEoD
i2+0vApX0Es1RgT5dAxDHXKs61XTreO2d0Y44bZf9s2b+HdKAnv0ZxAAzUXMi2WtL/j/QCONts2A
cHbwzA4dAWu4WcM1nCzijqMAy3LI03couD3pVe1uBDGtq9g05SZB9rvKgVzcZkZ/8NL6D+U7Y+93
La5vG9cHtTUeg25GJyMIdwZEOEb3ts35Iw5WmPtrTnzsYerNco3+mMbhIcr09piXMSLbhAd7T8yq
WXnBlUSPQvJscm2eiGW/zbUmv9O4y87QYWOnuV/GxIDI5qGwz/VpxERUq3M36zHcWH/ogzhZG0lg
HCYrcDeeqPxdmcqjZam30M/38EzIcu/S/uD01Qc34YmgVs2/CUdgBehzXxR99EtnD79saKF2S3I5
OD6EN6nrreX4EHe4p8wOtTyzB/5ZOBJgnJqT5X16Y/I4JcCnxnTdaxHA2Wq4I/gsZEX9YWqxJtZU
3yhXb8g1N261BlyAZXa/rWE8ZmAnVzmeEwTuxLqVNvNvakHMbW3EW36+wnPm8CDNzJ3nDgowMHlg
UZRspC8/w5peE1frM9aCCa0qfHOL0I8w3/qx/2wp89PItUvj6deaHgzr1n4TMtr3hrhrS8o6SdbD
mQKtrBRqlDh2n8K2fk49Z1+78E1UiylNjl+prN2Vk2nrthlenEB+0p3v1j4qWIYantUb2OH1DZZZ
gLbRXTgRuOvs9F4nK7UL3kvAXaviNx1jTuamJS5HIhdrg26tVwbebFgfPSJoJ3PqdReHn2ZKBJGe
O3fSX4Gh+IyT6nWynQ3eGPjUpBD3cU6ObHZSs8Z3coyXstEfAg+BWOv79CC5nvQ/PUSNfnwORmsr
zXQjQ9jJpnYiYusmmLRThYyIswlfK3Ky7naoxVpUOW2FSLvvLO3XLPHSQ/2ICnSTaO5h9MpDyp14
JczhERYkeBNN4uuc03ERA9C6ntYQFHFOZfdz1osZT/lmgiBFFU1tuPoRsQr308XkvhMml2SVHJXp
1KvZQDn0EBpdy71SKZgGW2FRgHnn86yHAifVjQqRG1VRfcX4CQ91ufKigGxaQpzMovc3md3XG2oj
1CFMXESB2ke+d0OiKPppi/pLEZxNxdo87I5xHW7z8BUvQXGd+d2bl6szQJrPAsH4vtbGR53rcdNU
PanrnnXIzemql8TpOIoLEYkirXMCDwoftvEIVchK0mLdwJifnSUQI9qHMc3PuY7PrxB6tR7nEBpy
5Hec6szuBVS0KdSf9dK6TnWvWA2+FW+Vk7xNymLOD5m2qQU5x4g6Jt/Ec1x3z3VuvVGYoMZjOG9h
lV1bbQB0De0YoV9fyuYasTT12cm4X9VtjV7uycv9d08YH4n4zRPgNqgAPlgS9zNYIib3f0Q+ftiu
eWU2GGQIfKogn7W3aU1kGYk5m1iD8mMJ4qDtrw4H+BirK1t+1Tj+1nmZX9lFdHRQQs8e3s+IXEqI
CAB7HfnLQKADvGjk8TViW+NZ1MXyHQEenkcl9sIZDmUUXRgwvxp99xK2DgpK91pI/y7DHoUBf6Y3
DG/YtS8ljU4bvSdDI4wWVfSbCj6gNE5A3EYBcP5617UJccLSvalSFwXMuA0dRAW0I71sU4r6NihS
Lsqq4CSZqI9bFltaf6sZyW0i7XdHBzjG89fVYJCUw1TuurpFygyHurMg64Ec05NNUuW3XRfIfTt5
QGJwIVR5fhO6LbesiGxh4BdaG4XAd6ONFO92iixETdNXK3q8xpT6ahdPRYL5MyA6rIvxtU5uerD6
+KbOTKhBRncrYKChocdK0B5LzUt2dmeodYZ+rxjiS6s6jESNYezdONwYttIPo8LNo5VEgFCItL2B
6hlIo2vm+xigZcV4ozQZLTE/NgS/gQ8OD5g7IkC/jm69inCRkqTesUYkRCwwFfpdgD74M7xPHkRr
PWBhjB/T0noJAh7tYS21jUZuV+eQpswoqz46PqdU4bfDYSKGxVYNXTIbfhU8SOy1I84caEbVBmds
RNhEf6lVot9r2WNMW29lOtLeZBaC1bYDYqQgQ4zcTTDyjxvlxyd7jAC6uSJYqy5x9togIu7d7nPU
xOXWEcWNl47JrpuNdNSjzylH7azxTesmOo5WF26lnt1oWm9ulCNu+l7UaPjmwBkfuaNd+Rskc9NG
cOvHXjO8u5XXHpknHh1MHVA98KTj7HuLk9I8VTmz+KLWcetXFRe5BlzMR9OHDyJhQDzuIM2p15pW
dVOhlWHi/5DmcQdJw/1lWla/Dkvufe8UCO21iOzp0AjmzS4Hf6UsHXlT7N1FY7BjWivWqhL3dMGZ
TFTWs266PC6rDMU+Kg2cHzcw6e7GgBs8hepL3WrdtkgCQZUOJKKOzNdvTgIH56qQo/ZU05/ROj8m
bpXYyQwBMxbUS1/of9CYEl7ZxKDw0zzcGspmYh0ChG9pylUu/UZKx3O38u/tZafluy+pOXnbZX+f
0+hDSfK//255OdHjE7Mxsj7nz6vAnpQxxYh/feTyoh4wIrQH/Wr5yGVXr7oNstdZkMuDNrDC4kzP
u8bShIwJU2VtOce+Kq+TkUJS0X9FOYPZZtRfCUK8xOQ7Av4xteZY1s2NTZqRoOxDSEa3Klr31Ym7
j1ROX14yfikLUUw74rqEWWj1/deUorkpy2gOLDvn0Vr5DTycfG4BQdiAE2h+jVDYUhFtKmlcyjHG
aPd7mkpvl0G/QKJhXCmJfzcusEK0lr72sO+va0GAaw4uHDMEi26k2busTRlsk65X3tps0bW0vY4Q
hheXRdQ0+Q60wZNK0Xp1SJXzCFYP3MhD19uK6apHUms7gH5tfCATcOp0G22tMSf4KRNtN344Op/L
tmSOf5IthuzsrsSxtScXgcSvGupLQDVpxNB0St0MSJXD6Gwy85fMnqLd5CF3U5OBHDZK3idBabmz
QhNvkGV8L8y/11zqfwylQi7iAcSR6Mz0OPZU1M3kIZtJQjXmMs/5bbrU4PSHxgyfaUGe6zTfwEu8
+E71CdfvyYuHA8AKxxyuc3fTp/kVnZitqRUn24Cll0wXy+hLAMnmVagpAoi0ldnqZOJ2ezzQzGc2
GVi4gHODScosT4eNRBOxluYWomOKrvVuYYyNKChdb9v42rsyQp4MXoFw1f9NAMkxJlxyHiI4uPpX
VbDx/OyuNZyzV+CRU3f4kS6yAAMGmwdRBt0XxO3AT6j9McQnQwSLpmqjd4OsCEs1XEtT2M0ib6op
VUOxQb8Vha820X2RmsHBavtrnzgrkngZSGW7qbbP0AddkJupJq9sPcGvhv63VQbPffPGDJKbdCaw
DElLdC7Eh44J9UqLU76mxxlcqOyxbClcltnJYRYlssdxtJkYmsGLoXV7fHXML2g3mje2V4FAypqP
QNDXqpLAIcEhuzWTo6U3xsq25J9UgpLLtJMgWehsNi2YRyoCAtlaN/jlteTGvxoYtTiiPJrFMK4y
2ckjLvztICTYmfZK5cFTKV19Q2fzJlEePQR5M9qF2Ff22xgED1qGoYhH06lMblsHw1VTS28dOZHD
uNFAb9ns84KwiLROdn2ZvwQtib3EkK2zOKLCGsWP0t63uYdICuM0RSqaHwIWhKwgs0DkE35jrisX
F0Ntj0+0v7mPdBUqKfUWUXYQExRPASm7qj/t0js1dqq2SZx8JmUuNhRuqUyO/cbsL0Qbvw9BW52s
mpOzCCuAHfIA8zOCREscHEkWv8fRaq9jm9Ej7aQh5TGWCf8lIZQIukv7mMCU8NyWXnTRv6osxlaV
ffVu/WLY4z4hX6KBir3CkV3uHNPjzhD0x3x6yMzKRP3VagRAQk/RNfQUxB7YEXLXsTUxnzhnPcb/
HN/n5PyF2IWLZrzrQqkdjeaVMIyD1ry0XnyyIoktTB31zL5PCqzCumdc9wgV18jj6zWk1D+VZuFa
DrYYBG5KBdU6Dy4ZGt3VREIMNRTsqt2XmrCnJbeAl14yNBybQmJH1AvX2vUudzTHaXZdH135XRC+
tbL8NNz0aNXa1WC3N0H4TIvwDnTmH4R5ai1FcGf4g78JGYogT31Qtf5iO8kZxt5DaGIWyXqe0el5
UgBhafXlcC3ARf5K1QjTIKbXV1qQZpq0fYtsP9rLyf4IEhcXJLb4de6Uj1GUPuST/BNxozAn9QeI
1VoPmjsy9548z7iCZ+pRwvwgbOoj4KZgGPkf4RuXpkVe63nvYyLfWygK3Kc2tV3gMSmp/XdGme96
mL4eyddom1bmW2UPycGfpsdaGA+ZWtuBjQ9Beyr1/i4T4l1Cm1rXMa76Ht0K/8HpAtH94I9Pbd6I
XTiWp2IeqkIP/tNozV43EaFbgYW2NP7VhsaN7U94i4CvGGOxKydvh8oJgs8UXnj07ai23WUGnnjn
0+QRJoMWwqr5ZhnXLaM3dyzIzO6hWYV3ECvuXZtB2USlGFWMcBRJxOmtXfY9X0W7GaDR1Y4FuM6+
xAZ2ntjyHlTiJutqPDq4J6n4CqrTxluv+/cRLctQxObWY2yozxieXpnwuDO+LuRGfm0Yu2tzZASd
bd2QAc9UDnfzT9zm8tHPyLWH0s9QPtqZTfQJsbuYHTMMc/gK0VsygculAw8SkWTqOvGfzMG49C4b
BTDUakK+4ALnOzpZfiviz652xosdR/7KcbTXLM7eLMyaTK0wI03pcxWiauyf+oLOs5vHN8uF1GSc
+vIPg4+nPAaiRKz3Jml05mjiVrnwj/rRp9qumebaw5NP7Uxbjfrw4rl8KTNgzK7Bt6AixWMynS6m
wbyIHirtMT6rA+DLGcMTXa1Nul37qNU/ggjBWxrdxr3xkXmCm7yvbkOj4bqHHj6WkqvS5AesEirY
83S7BKuml6Fx5Ur69EbqX3P0j11RxLjYKIdoAynJoU3ZaJaih4LsPp4da4x6GLycJ7CU74ODqMAz
noKIAkfX/2GM+9xmD5ityl08ojPpge9ybiFtsUDM0XbiuRILlDugzxhHjvjjAD4w6fvj9K6+JUiA
IN7xPpT8+6Dw251sbR6opvmBApwwGlQroxNcnLZ96jNE6LWuyGH36YBD+wc2cibMDhq9y0QbFsYq
b0eHkivj0priky5WUWfQdJsg4qtyF2UmrcMiTKjQGW+T8Svvk+eRFswqTwPqDPMdUhFaMHS/XAvh
kugjuOadcSUyxqGZwBfPqVKthtJpuI+SGxzwbP1vvs5juXVlS6JfhAj4AqYk6ESR8naCkIX3hYL5
+l7Q6fd0+8SNnigkSrQigW0yV6qxZO5ugqqFLDhx/hHrBmo6a6+t2+NEIywcF12OeZsBN54heORB
LWOgDnF0LbSYfL2JEGE7giMlY2875MJYkXMARhzZfde2kDv8pxmZlDXIj77xbIhU88RnLroSuX/T
mUxJpXUnm/Gptvyzithl5I32zMTW0UsIs3FV7guNEaULAdUsOaElyfSexNM+mWEp0eZ9z8TVECtF
z8qebz0RCQDlixPB4Kcb5uv+IUzeGdsLPkKIGWzgspb50i3TFE4bn6Onb+xC8I+Ls4yAIFK4DXG7
cjup0PxUj7HdbyrJA1CxjrG8Zao8+/0Gl3NEaIQX9D5vcaNatpsK/kFTWLvGVs5WGv4H5c1DRBo0
lZAWRP1MJkA+fY+x/CgIdZCJoHb1ExNYuUsDGW7JbKrOhuwfDZ/+qe+uCDbi33sEUUbEczVcaVVs
Bb1iEdz1JPW12YOAt7aKA4qlnmxJtxmPSgf8kkeVcRkXsKfSKIwfdSIFGYNE/oYNW8GA/M2eXZBC
Co5tqE7laCeB7cFJkGQUrOZuy+F5CpyF7ssOCge6j69ivNez+iQijnl+RYOWxdNB+PWbbbJOiqOD
LEaGWOrLq3UITfRNRmqu0PY+gIeZtkmjM4WP063j1oeSUHpCAggdqbqvUmscbDLWllC5b6N+NCR7
aXQeDPOS5L0+jl2BZ0thhAJM4KRXbgGDIpu8r77zmP+z1yPdAO7UcgQobFbQA7z3qdgWTdGulCoQ
TJf6AnNKKMp93Dm84m2k3gi2TZDjbHyDgGZp9eRXVzDyOnFDQ3sfh8MbBEqxmqS3sUAF76RuvbSF
mHah7KO1Ggmcz5lvGQm8s3i0s43R476bDPgyYMhDHbK+x5HP0gBG4LxTY2wzVIftzDZlY4ac0inZ
UXkKJId161KC5t4eh9LFBGQ7KBQ0Ctf9HGydDkaQot0T1AYTxQ1SF1y86tLPhpXZeijTewHvc2Uy
CVi3ANxWANFa7tlkIxAo1lygMrtXB4bAarQojGEabXzhJWujnR8jjezZoke9OXiI3tzSm4JeHz96
wUUOcAsPMMjaGy8iNi8BgzEuHW+l00PijpEZxNWRCLt9DfxqFeJ/XxtGC8UU0U5tamrNyP126vww
mIwZj15Tyo3puUUwJPoiKqCYdJ5CYd3YYwTwImFK6BkeOKbypYoSokEe+xTyU0z21T5XoXG02h1C
oWYLNpDa9l7UpiAoXZ8uihm9miQfgbU+uJqcTzKbJ2ufCo1YlsjWtyHgj20/cpKp3Xbi/GN8JTR/
65hIvdh3tm0FGTld/LX5IZumy3john2Rz1htbfcwkI3B0bA9UEvfVD3LnnSIT3D360OSwxfK0Ebp
uX6IcgOEgkcZ4hL4IPA/jSR77LQ+Q2NmJduyo0Swl/h1NNCcYGS7Tl0a8rnTnqtWXCRNmG3rOuia
6gikdVzrEQOVBUS/sSdiMdQSiRtm8EtVRXTgJKd3hKrzKddVwPYsD/TiNolGsi1hLYR9NrKk5YOB
6LWq0uyyDJO7sB8oPFCaM55drKsOeGND2ydxtk3ZTq5k29/Sx257Xfc3RsqmlrCBnND2ajcnF51Z
Xjsli4WaPnulefntoCL/KURkSxxF7WifTOfg8bs7ANNrY+I0QyTBVWh6KtBSley4v7dY1Rw1QRVK
AZJvxKq1tVT5DiozqLo0CuZYcIzVLLkhPZPzS3p2SvOCU+htLdyDQoIZOLKPOZuAGktd6s3QtTHv
ip5hm/hA/0M0bV8saXuphyYvZduDyrMyQ5YOTHwG9pGRMN5LLeqOfa1dNVB7YyEevAm9WBjmJISl
8Ejzbc1T2kdVFB9oS46Y4gFERIxDkEYcMH6vkRzN61Qvrqd+vrREkgcsd1a67K6LNmPVgQvXwG7C
2QEXrkBGx3KJjqkV84YYijvLK611E8G3wH4OOi2MWCVq1kPjV7cqlj1tR0zLqayHJGy2s73ICFk6
HvAr43r3Bwztfr3VO/IeQoKRc+1saxKNqsnAINPOiApQfiz2wlkxl6CHQ7yTIPqdtbcmTh+8Zwb6
x1x7HOzpYGE8C4bIcdemz6lH/7IGYCiyy7E843NhFsTGoX/Tab7cGoUQ8oYbpWCZ+xn/ydkaqVy9
gnRkF/wr2+gnZXqs30prO811g7hlxgJe36gJKWEc+QDdCjgfVuV6zJG8M2G5BDjpVHtmGZ8I4hRn
LROwlB1EUFbGaK1/IRYh2U2wcnibhwwqTpiCXpgO0olIELGuSdBvD4teeqA6SNdh82Gfc9WvB5gJ
+GL2oijIiWC5rK0bV8EkM5lkc7o9oq021nWn3t3KJiXbbsrAUs8c22v2k8an0XnNOhUpnmtL9zaF
35+KnReqYGhjfGllR89L/Zv1aufnoHgaytg+oaViKN9YyCnZWZYBPZ2/XhTGRCpyxHYQT7eKwTdx
C5yfQ1K4rBI2QRoVx7E2FB78BkJkU+xt0X1HRsqYK/smSNQjL4AaT7nWxm2SC3Dh6CJQpsb2+5QM
V76jXZhGSqoXliEvUQ+ySu/SJdE4HlJ8ssPDxLMxlXydkjfpSAxr6FA2sW4GsStKYi3KfFORkbmZ
1bD8m9JbaeE8LND/GEZ/DU+b9BlokrZV3GX2KJGcgi5TlUC2XmWfZsyWR3er+xCuA7KJl571Oz51
DkR+A6UljfdU0rqYxT6P0FzDC/xmUfU4K/DldHc2U9tVGPWPwhhPC4N8G06M6wZV6NAUC9Di+ZtL
aCtHTvOIoPwzdEsqWmp/6lvvnvjUGLnztkoHzNrN2fcXyFASw0KI+k3IEBdSuNntvKz7zAB603xS
Aec6+Wh9Yx9RmPqbQmbbRmjhRW6YdyhHAY9mLAp1JL9x+MRiqt0yrOB/I5fYUUgvWVe3uECnwGai
sU5GotM9IclC4LTkxSPHff8i5Ty+7vN0VxeqQ1g9Y4Omn6yJQMEy332xioOOayG8Alq4UszpyomU
+siwFh8uvjCWXUw07TVB1TDKZnD5Ku3sXXt0RcOkw/bvtDgnvUJ1n0i7aKJygAimO8ndZFkw+jtA
9Y6p7Sqii4GOPM669tlGo33R1dWh1f3s1rsEETXG5bGLoG9Xqcu8M7pzrS83T7vrKp1vIhzga+KH
wjEez+O84iNCx9VBcrMGJ1tN7gyHpDkRrqEg5IIA8yzSHskH1VeNK8GsdtWT4+n6s9s5t63lvFdO
RrY1cF87nfQtRzUlbh0GrDsLXzGec4i5tP5sw0rpnNyCA2QG+JwxExhEASszcrzDWD9l3TwefhyM
utO8V51qLooa/E/YX8vakhwYKDGrJdypbjVYfLIOosjZxRKJ5NTV0aZp7FWp5ecQrfvBUNN0ZQii
vyKJ7yFpIWrM+hWDA2bY6bxrYck1HIwJc2qwVRhESSXALSUT+jVABuTxQ0eBPXSXVZKGn3HBim0k
6j51/Z3mhvkuZL8U6Ka26ZtxWFDcu9EJz5jNOGdZvA08lZ6nyb0zqtC6tfPq4A/gGMfIuEvYRe3H
Ja9qkviIHNcAGojNl8X+BZlZEEPMMNBH48FgQujYat5moa6ts3IwLkzLe0trxo5QL/PtRFgw/hF3
RaIEXQuIW8PuYWsXdQmfjGm2ryePxtzFQPnkW4fKfhdzpCldrQimlgkZGTk7OBPd2shtNGtZDiG4
9LsDOhCdQ8krjJcav0Wpbdm9g9zALgTbU4BNTPTrrikyum6ItQCildMYV3BqN0PxHupO9piH+U2S
W+9ODq+iLjSGsapiKk38uL/t4+E2562AopZsYeiYdL8aLDr3U7bySWt6f5O45TYU+EXyynRIy6Aw
qttPNyooTH3R0QcCf5MmZ0p1MVQ1bM4mOnCcopsq4ydyHTj6Wkj7CgK/xqXj/Ew8WZ7tJHmpK87L
BePqRCvLVd6Rqcubem95NhYhYoeshtp6qBZ+5UaQ+Ic2Y361aIZhU67dOs02esUWI5HPodkmGz+T
L53ZhuuQEd6aCvlraGuCCTpwFD7u/MBPGNo1JQVyP8DuEWJbaLxf56GHQIuQJNdbHqxZ+usoSVoe
f8oaQhxrDjZiIVeqRn/Sqe4DAaRXjyBINsuY2K6SOugrCX3Bl8R0uRMzJ8cKnLifVoKDk0qz8GJy
gGQRWfFQmg75W5WNdta0yMCbtXKr405D0hmT92tNb60sviX5SQilxHWFJ2/n+rOzzck2WSNcecwS
SsBhLh/7gdfNtoCP5QJerd4w4zUJc8O3d68rNe+bAJLpBM3XQ4bQOYRMZeEh9qORJ2rHxx9DrL5Y
sn6+Y56CWHPxtf//l5l07/9rqf35w+nH1PXfm6kphdYulojyaKRlQ8gPt/jzN/WvF5c5voc5/r/3
GGY1Gryfn5Mp5lc/V/jHt78P6c9vHA42pnf4fbh/PYo/D/LPPXK+6+bNPy+JsHYFosF1dXTJd/vz
GH/u/c8D+bk3E19ksf+941rLKCF+7rHJ3MUMvTyzPzf+8+3Pl9/npIsRW67iTXrw1WsE6e3CK7rq
gDfFPMjFb2sspJKf78jVW+xn/+cyb15AAL9/kyKyYqr237/8+S5azIC/l3Vgikeo5Pufy//cws9v
/1z5975+r/fXzTjaIuvBZ742XObopCwaBnVDdPX7QBpTYwPxc1v/+LbqeK/iHuXx/Nw4Hh/CJ0bn
gQwRWnOV6dPW6/UrPoVY95cv6WL1i5cvf132++PPd6UUlwL0NaTy/1z157uf6/9893Mjvz/OVKH0
Phh+/u3v/rrs58ecQRYT+OX2/7qtn8v+7SpEJuIw65x4zQRk93vnf57u73MjJSyd13/dzJ8/+reb
/bn7bPYv/K6vd+4Cz+lKyjIDKyzdFz+KMGGNtnz560d9lFik//r1oOP/9Lapv0xcdHKWfq70++Wv
y0hmgk052s769x7+upvf6/51V//2d4ZPNBmqzv88WvSFwEku5p+Lf65g1xhf/zyz3xv4x+//upOf
H//+teYX9X4iZfFfX4Lfm/19HP96Mz9/+Nff/FwWoyDbDML66pPeXqPzRUb4gykoB8nqwyisVl5H
cki2fw4Xg/WoOR1m/lNs1g8/x4VqsedDRKoOtpUJ2A7L9KEAN51pjBRp2VxLW05isDsM403iOtix
/W2PEzKko7N8x7SutWmx3XqD49vZ8ZzP0C9IEPeKe51cnj0xHLtsVPfQ5xk5aow0BZ7q1Qh5FvVC
tK1DddUZ1Ql/Lsqynpq5K6brqVaf2CsJBEBPYKWS3oM9LDNAWK/5NAU6uW6M/PRwVxj6p5+P90bt
Z8ScIoooxgpxUeusJiNMNmZBlRRlp2LJzGoTvcI9U8cEtrfFKVr2MBXA5mEqzoWBFoAlNixzt0QQ
QCnMFr3e2JkMb+qmh/A/CdCqs45HHErlDMnFcmlXR/FEaUJrI4GaDR2Fjul10ZaEHioxduCqoNXn
NQ0qehU6vSvbNAgiNiZtE2pA6pd5DKYWhP7zg2Xnh7KuT6h063XSwfEagMZUU76A/smi5NxOhXIZ
R2ykgKRGAR17RQoOSPz+kqkEPUbKGFDTq45cdwPnJFuAUNrJdmh47Rxp7UMvju/B3eLCxBqnhaQf
1TTmnTddESnz3QleGE/5L+zUWY8qH9NfBmwn53bKVL8w6nrcsTu7NJUeI3pK6Vva+KlR32lIAanr
VAQjKVy7EHq7Vsu9NFl/a623S2yXV9pmnF53g72hNn6klhy3XaNXcPK7T5FcFxFLe3SBXNdllLyz
tGm6NRe8Qz9oVOb5vIZO89opwgdY3xd7wIEZQgS4+N5skOcu862HRmNj2jzxCF3jPvNuxsRv917H
gx5nNJ8RVgBM/fyjAVaBDYaOZViQDzydtQGfJWnS2cfatwxBX7fjaXkHmakrT3k8f7HCpkzuWA80
9is85fBcmf1HU5jj2uTjt0YGqFbjhFQujok9sHUy+0LcNawphqDFGwKEaQxy5FuWnWm7OSPIwZUE
yzKQZYdjyqcwyRDzwzZDs6ZQDxo8YO7LRUkWlHJW4ADUdNH2Djo6bVtEXXgzGXI1N947mDd7FenR
26S0LaEnC+iausywTswT4mMMYdrx4084Sjn6wJi59jg/+w15Rq69N7Qv4cMxNRMrOViGXiy405tZ
kj5oTTlZTMRAGB7+NP+y96i+K43JK2l8q0bLPrKGSKu5oTBm8AgY13uMlwraSTFUtzmxA8CWmIVo
1eW8xBkOksyAxDCuIiBem4Lta6+/OY1N2UNI3KZv77qseUBMn699JpWuX78YUp3ZoRH3YcktHLvH
Sg8tkFYpk3HMnQxpFP0GWWMrPyJ2R06sO1IR7x17CeFrjFuXYBQATY2NbS3P6ZG6otEDCN8XlmcQ
02T0e8NCcJnn0xNstbcwalq2xtVnOj/PZgaoDHWonuDx7cwHr4kfFO6DY5lIYzscfWOru8p/k9h5
A8ZVRLuC6KwoyN3Q/C5z9NS6+5IOzhld5pPKQYeb/FlhDCdLR38nZzvdKCQtsu4uobQBhiyBqcex
S6ZtGe+nd5cskzC/z8r+1ehL9kJyuoaqB88Sz6DLJBGTBMdum0VYAy3DKHsGrO0QRLwnMKX3qOPS
N2C36H9qhDDYLA71iAULmxapsPSIsU7NLvD7dLib621bwCZHjSI3Q+in+ILFA8iBwCp7DgQaE4c8
fyYMOQ8Mn0i6rmUc0XXFUw14a+2QnJ6PWRJE2TAHbqszkAG2r6Oy33Ra/uim5o0al+H0k3LZ+jYJ
ORodgojE/Ky07LNIzI+usZhytKjcdSz2vShwzPSUawRIrRMDIY23RA3GU/RsoFIYC3SdYOLv9LQ5
Nx225HK6BAL4ZXUMrEwA9zjCt36H9U6XRISMmrsAUesr9lYAhcjHsERE3xqNB2jVMf+RMnPBcjeE
RjjSjYhLO0AbuSJXFvNQXsHOZrBliQPRVW9dQjLmaF/HXl4Etp7vY0OQHBZKGfRQObeuN1xINuuR
S7Brw1l301spuvZBZYGrsbtB3DehbyjHILS0D69hwReqcWeR9WNPAxolwmzZet/D4doJWZD4bJs7
Zx5OWVw+lKO+tY0cIXqMPGRq8pcE+36lVc++XkEqWkext3Lq5hYN8H3h5I/TTFIzQQb3RMR+VKP7
ZFboahgNw/vautF4mr1AAGJeGx1SVsN1T1WNjKbCeM1wTQSuDXMvRKGSuHA9NdwlKNVe2Nq/Ejl/
79b95eiSjKAPCFzzfWfnL9nIeyKV3dbsqQ0sdRnPiIgmfG56y1AL5ud1orWB1fL5JPbFyYEbIORT
Obu+ZHCR2FeEtUfO6yTH16hjJyhyJKEegTNAEV+6IvsYRPJgNeMLcU9fKUtaFVm7WSWH3i7u2a+y
kdOr2xpXaZ9obMczjP68HiTqIUip5kRtMoOYuALDq+1Hb53XHaIeWw7TTbC8RCYPUnx1djcTdcHi
vJdIGEqb9ZOO3EIjf6kpiYoPF4+QLG8y4nlWBsKIDaao3ej6h5eiI06iYa1ZjazpMalBZJjsCpA3
52bNJKqxp18OEbTbwtwvOuqmDssVGTFH6XzoBcYjfXjueVAHvX4iZqdZ6VP+6EM54Mh3l7Rhvep7
wUsfnQ0CXCvH3Ml02I9VuO32HSPkjpeFgwRSiQTL1WpgTfgaTywGe1GfE29RL0hiarrJDUb/kvC4
u7wHks5SCJMKn14STb/yfLyossFZExTxhCrk0vTlde/la9EPN7WMXh1wIOwhGEOlQ/4ifB/9AWbP
dTcz1LJsZsMz742M0FAoB5QNrUHAqhw33gKBxF5o99N8AOYQVsUZbwBqG8xAeGb4uPRPrmQsB0AS
en1UXeXgkFe4fHg1bfScVhHdE5tG7hzGlULmA9Lr/iFhEL9vY7YqCHoErgU8BujOy0gdkW7FKzSM
r9hgAg65ZHIA/hCdOlmtf5IA++E2oKXPEzxfrNYtUr7Y3D8VGepUkjeJWpsBvCuLF1nwMgqBg6BA
ZRX0poDdioedOQub1eIOPTUJLxliJjTUK6drk1upNjJ05T0nOCrJG/9TH/v+EibIGhKMs/eIUNXs
iW7O71/R/K6mSUuwy/avbedvI+Wx1UgmfotkjuCxTctWhCDkJkA2z4eHIqxBE9hErM/Y9SFILbJ9
MSvvAEDtCZYFwCGkOapGB05tPA18PCvFyTAh0qLaqWi4Gv2Ut0uT3BocfoKu57MWhhlrwuaS+LZv
8n8ZjxusyzPrIey8M4KTd2NElTK3HaU3JqEQPAfr3lMfNUeXYjFiyEa065kSZJW2zslMskdq7UfP
teq1ExHhNpvjB1Mpli0eIXiez6nGnYLM698igvNS4d5oEANXldsg3SbUqR7Wbsvs1lEF2yaXVEII
cWLtknuRRsk3WVe2PDqVAVLDAeFpjMODUw0bw3RGCiuY04mgD3b7a2yoLHu17NpiNs7O9Z2RWLlj
zXbVEMZGQQuIH12uBeY3MLzyAQXRO51ys3ayBtmrwcZf8KbRvs3QfEuq7BC6bAeTGECLfS5q3V77
MWLivKAQnZ0IwV3mrX1MOensnNrevwf09cVqx/Lty2QMN0jegwmn9Aqr0Uaq6DpVto2IpHkZ2/Si
L+fb2WI4o+rXxtZQq/qIxqBZPdQ2ktGxDh+8AQFto0fUnZjy0cpiAPfQcuggBBCnsF6Z98qdAPw5
b2lfkBgF24XQKnNrW9O9qWNeSvkExrzCBOZGi+Tsy0FQEuRSrOgRY3BWiUuOyXjB3ucB0Li+Koqh
2RRL/rw92OdoLE4TVualSTIpx7pTlzlPGowB8Ch8UcQFdUcy6Vx9ZA1AfJ1d2VuCwDBOaIirwbTj
A50evcW7O4DlyTIObJp1tOLuRcXWO8i4aRua6g40OrRu4gCnKM/XSUtFCPk9xdI1+RsKk4hPSEZB
RZJGgqSvyqxvi3UFRNf+i6X2z3FzlTSOuYZ0dZOgrl/FjQgyn929BjNkJRzzzfG8r4T9ElbB6mCZ
A2RO02fzYNw2jo90yvARFVtY5zJgelxhkySODBBg7UcvYzEOKcVAFCkM5VEHpPXa8JHwIO54To3m
QIjTUUOg2FSI/rq8fkjz8hTr7oVqGyKnl9guSXAS5uFm5eaL5S8NVlU3nxkFPNf254QkqS7mNGBh
hU+s629EObyIbvhICknQO3HhpvGKvtMJakJCCeFuSJhosfXNAwsB3jy1fUcqzE3PMhSydnFSOJY0
dpSEGfkvqYP+BP3TfShve5swGp/WfVW2HmAuEQYslU45ucy2weYzi+TGhU8TtLq4quk6FGCJIGYr
4NvDg6m0B90n8jSKp1scbrCnR3FThD6L8DQ80Go9e/4tlEOQtWYB2pk98lrCJfYNCswFZBSQsR1M
g3OBbGxFeN1Oihj9EK7n/KHBAQoyLdzznly3dWxtxhQ0LHI7/tRMSBo0XSbPF8BkELl3+PwiMFN+
j/e0FJuh0Z+1PL/w2t7cheO0q8ZwW6kc00tDpG+k5EfckCHpWAfqCzzhFBgkSzhUlXRfw5WeHaik
nYO2KE9U4qOQUaTAde6Gel/D9+E/l42FBs9LPycRP8cy3kwThmRNEWaRkqd1ENNTZSf5JiQQFwzJ
qlRlsepwtbgpqz27f85KNuwh286AUGokZm6LFsYn+rAlbMMXe/4sXcRXbvYwjkvESYWgtR4oOZQr
11DEoUXHRHf7wr+wq886FITwxvVZRvHWyhwo4tN4rDPzHRAE0SQpOcUMwRmGfCTD9JChYttqle+D
7l5OIpqgNySvBm9mdy6nrQ9mfJqSCK2nhG2cRaxCq5B813Bj56peAWxjMQBiPkiSzyrML3WBpokW
zKGtd2pyKrt9PAL39qizV21lfg4Wpo78Af56uUP49ipQs4h5ZH7iQ/Cx6s+KHdBWVPkndLM3Kuph
25jxeY4QqjZ8WXfL/l6fr9rY34vrkbMpH8UzTuW3xAxhWKlvkCznEHg60Y/dyRDtplDi0TfG49Rq
KDkauvjKaq9Ua6MrY/sn2F5lvrnTllF4XE+XuaNLuLBlv00QMLosm1d1PTzyGUUNYtSIXAYiV9to
2nE94rT6KMhIzoJL9oAHVQsStn+Ptol2ZGjCGxl/+uNT41lP6GfuRdFTbUJdcdBZrLswTFaIOlAk
oaUUdAsUvHw20exWza5p3a31orsm/g/rcSx6jRe0va148VblYN1oOVxaaVvPCu6HEQ0qgNuERDL3
o0ssBPfR7AJapkAnULijFAZUjGDEo4fFpIi/qydcSVa4HhWRQnF0U39x4A0jxHyNdQl97ia36dTc
1kS3MzRICPRn+LrmajKrs5MP9yM6he0UJ9cpQW4AxYi3Yidrs4YNaAIvB2ze42TdGW9Iqd8EzuVO
542ZOY8idu9Mtwzw559iH8q2xIJCCH3X8mmJsE57476z9OdeOu+aQBLC8zpgqtrixmUYk3L+F3Ni
rXRTHZr+nDXuqeMA4NuwzlppvIRL8+pp0eXcotWA3JaZLqlwqvuom3HRCjzmfYOWIUauNQDU0XWC
PYuQdwtVTF9W8Lh03FQOG+QqlO+lrW7quAdSmDr0NP0dqOEjIgsifDRMLPCR1x4bSx6YBsy1SL8o
AAyWMqYkc676iIt4nzrZRYu3WM+cz9hrmVO1bQ341Yi2Y7Izp/qcudm4bpv8UKsRP4leb5rKecuM
Dno3m1jfSQBT479NpfUeh+VNmzgbHsKxJysaGkI3D5elBv0mc5FuJOAvBus2lBrujPB7LrV7c/Gs
4di517JXhcbBmU3C7PWamstE21nUgSWND9HLg+kndxBxokNVZp8yXF7sOH+dDPWUlVhVSguncVfx
nJPhPGXDqUqTOywUb5QQb/oicxYVrLh6eu1rgo08fcn1LfxsHc+VvZ5Ngby5/5lUjruRQ2ZgTYxm
9cS8QLXONCF+9bEELTvVyyKPjqigbwtvsFdCBxYfDZd6Q5yZT6ADh3CgKDtZVUgMBhNVDfy9IXlO
8tZefzdO/eFY+XtY1yEFfHVTaM0KCRsHFxd3DOkIWxfAHUDyENury0Qvz4z6aOUkm7MFKQUakhL1
yzRgYYqN8ClNUcU6PeSXeRDHZCZ2Ta8R02tVtHObcljrazmPhHWJJNvOkTiS3PTm2s0r0vErVYTe
JuF9yifkCbcDKd994JfViRDHaGe26ZqMr2gjtHJNhMpZC8uLMlfzrnGsDVRli/MPhBby4z2TTxcq
SrV3FArzRU89eljslidVW/7tKBjegGmiK6ei411cnqz8EYIMqRzVdRvL51ihfV3egvPUmKuS8mgb
ubxRmOWfsfvtmIg/h0KemdxehYAt6RLMgaOTAXS2PuZ2cSdj86UYXZtGL6asHeqd58+b2JacGMvk
DvUC52F9yW3VrXpPN3Ynp+KZyPMPut/7wZPyIPCDkFwTBhAEnp36sq3DF8qD/hDHlCghg/pLzbOJ
E8F+j9geomph7sk3ZqyXThYlQxNdFpN2WYlaO9NrPo0Fs925F4Q2JmWA0mKgp0eIg6GGybidZ6AG
ycLUWBBwAzCstA/63tXUq3s7Cb39OGvnmq78EBUZQ0yi5VQy0DQSm2VNnbauU0T3NSi9qSsMwlvR
MjdA0dlECBo1L9Z3RWjspslvDo7mIceffG+NA6y41aYOTQ1kDlKk+fHPZWT7pXwuWd8EgK9hfJe1
yblKOrTxRbXLYy+IyvHZs5MTi59+6wo8VQ05bpUoiL/0xKvLHNnAQL0SVq/teT7b2aBQ7UFitoVR
rGltHue87XaKCr0dOIeplgFkIu/gAr/1EgRU4nL2mbXhYBvK34nwW4gJ2EvOaqhhbjx3DdkEODaR
vuYvWj9JLEyU9u5gfOEG5kNDhV2E4buV2mBziG4KoCrZPhb5WF+45S6HJQ/w7LCUbLGGaNPbi1B8
xL6J+cVepRMH4bAPD9acXOo2Eyvpm09+du6RIuARPjXL3SXLBsZyQW0O8evge4+eDRHDIz4B/81a
TenlrLu3RX1Vp2AYUNaQoIjDHSPToa1tRpriCg/jqhVEeI8O4aURJC8nv0mX1YGvFYwNx/Zo69GA
C8LiE0Hm36bX5UWv0D02EWDDakKyhtCNj7V1KJX95esO3Rv8FHTiTRYzCXXDfmWIuuOdZZFYNGG8
AyF11abqmbhKyiFYn7vQKr6HZO5OMpO7iPG27tApW5HPCXYCwoKrauPH+nMyiZMffaOCSo96u3gR
aDjrxCs5PKZ3xfAYWthSlEePFkfIYyus36RZoBImm8bzU3pngSwPhswuTXTjKfM5WmcSSF3GiAUa
lLMzkuMP49JV9pke+97Vi6eu8PKN1mIwIMPv2YlI4S48IpwXKVyKIpN/IsHpQt/bTA4ZUqHTZOyJ
8XfO2ZVgaa7BDBM9fB6dLNuhDOJa5tFiF7bVPfdtxpBYDIwqQ8VyRUVcq1sYb3Kkh9MsCEslOd+Z
64JKntW9QXA8+64GZzGkn5XFwMqpP7O0uW79ctjn0+IuyvGMmPZBFpI4n4jFVDczfBIie+sZ8nG2
qTTMpkzM8io+RKlaCmjzxXHxvzKtjHb8dXutF2iWBhN527J6Cl8bJiwYlzRqV3mJcQDTIIbKKIem
RzFyE4J5ATLHsLPXNX+nzkpbEDRFX2/80mmp+Vl7uGrwDn3DxC+Z+4F9GW8Y34oyGBxtgHiOZLo2
628a4nOJ1O341wwVscLpKXLgKvTMbcYcOfLAWJNaqj6kaokj54wQNzbYgT7RT5K1O45SDmLCFHhs
klP5P+ydx3LjWhZlf6Wjx40KmAtcYNAT0TuJlM3MCUIuAVx4b76+F5hVoax81a+i5x0vgo+UxCQJ
Atecs/faQr/zCmFthN6W627Md1OpMGgQOhTOuYVTwOQQBKI+9NTbYxdLg4qHZyfDB6o3T3TN+P6z
CdgcFVk/qtU+ySmrs28lhwJ9YWV160y3qkVfZtGxkfRPS/K2gQ0M2qHiLIYBBiywQe7JBuIbabCr
zJ7Xn3ljHyYCo2JG0iTKnzNnsrZ4zhRDWD7uRT33hCpdu2mNFN+WjCvWtWSK5y1lNRFyWpDMYR7o
N6YNFxrbLMd+ThNsY9LI/IUrFpkJJcLuC3yzXKJ14c6X5F0y8BLxyCVsJZW9EEJYqOjKI/7al8bh
2PpG40DZi9HQcNkv0+G5cvjEpc1LmjEGsyFwGNZoyThu92J7NjEEGL5dipKHIL/olFA4o2h0862s
wriG8ggSYeXz2kYxrq2SIdSYV1mSXs/KcVGCq6DbCjbuN7qWaiuzFdmGZrEV2tnaQ4YZhmR4t+Ur
iXfNfWr6q06NL+AYjkUnO6gJKkdPibWCYFJs8AAEIMfyR9pPkYLRtu3grYAju5Ruuw/ooVI49Eyv
AmBB2dwpPswm4RCN6tzNTl3Xd5+TsHO3+JTIQy8LYtXQoC7Nsty22aHKOJNtH9cUFxJkluIkxobh
ZsjMnTRxdrKssDnnRGF8DIH9qps/u2H6aLPy4hVqZdvleaodfV9HGMtr/xXtHs8WpoOh+9GHLLUc
CobMhBWPo/XdbU+P2cE/pcJuVYfad68iNrU1Kn3BeIekQGjkCU3uexgT+xjS9gJFy0qHfY64GVmx
sq/dmDljZTqM8ZJpe6csf9w7WHFuIrY+ImtZzAZwxLVC2yRF9NBoib6u3LMpNBaG+vjcDQCqap2q
MFFvTUdHxOnx3QUZGX69B15nSCbefXAK6+Z74tAis36aXXR22e2zCWZW7LrhRZhsB1r8ajehp7Fm
31a5Hd4FOa6E3KJtMEcw1+h58+478Ag03f4JzC5ZWe1H71LQLxQl+C7QHhuKArmZeAT6Zg7FD+up
g0rMLNekxNf3rxpb9yqUI+SwSOxSpS6Q/IHQ2NBtSOHJb3KP+rXRseeDGkfxv8g+dat/azqdFYvT
bw3Gng05KbA+kzcc5T7PxVyiueyMTVnd84kUZxW+oqqwk01ogfGcymWsqW2qwxaqfOsMl1ftc3TJ
C0DlAQeZFDXvwHmULYwSr03Y9P1tgTVLVAhZBtBZYfs6jvkdM6xiFWzdYCqJYKJm6ECK9ajy+oiz
jKq/p4qzPhUfqkYL0oTqwdRJfQpLSq9hbkPoKymcYKBr7zJnEaXaO7X2/gdptHRfkbFr4rarabNN
Q/YuJXxQKdgaVfVtOTtzlKFPmwCq3V0039hU31LNk/vrj/CpvHc2lYcidvi0tfsIuGAgd8yFeYAE
ggIReXKaB1mw6sZlUTIO+4XxqNpIcR7oL3UR9kvDNAlotraug2dMTN5LEIVAZSpq2nmd9qvKZyMD
9p210E015OWuHOrHThbTxsSAtOqAKQ1E3NM7pjsHC6TccPHgInaxKDWky+MxGGjIaIyxDip7dl5x
vrKqur3tCvc+yTig2YRftTCq28Zrips4AknJ8xHAaw3tjbJXd5U/UuSnzIij8K1vDZikkra8ao1n
yykl6o4fRZn5RERhsM5Bl1XyLqUjtsTCjpwY5bxfaOuOFquRaPUyB1qmMG35Toc1HIZ+1Q7rNC2B
h/m3QMlOgcNehW0ZOtgCXqwWU48x0EN7RcEiZ/hkyAXGJueIyupStjFlGAcSx0j/UzAvBUnDTgBv
pt+dlY9rPLKtbtkAs19rCfi30nB/SrvDe9g8Dw1KM0FMzkKOKGzrkfHZmj4Egc6VBZ1V/ZQOJ+iU
Ju/lAElDl3MkMzxrwqeCQ28VT1WMmKLh5DLrxyGuD16Fwgef5gqd+ZMRwzWQnngXXYVP3jJAy3mm
tfBNeTThWyf0X1Zd4Ow8JD/7Qg1PxoSFLyg0uu05B0CKD7gBmzbUFjhFkvXgu2pJbMgjhAj6phIn
PzJy5HTjXWfRPbCF/z08o0BhVFn4ZIG1ZrPUuuoEeCzZIMvYjZ1/V9Q0iCW1iNgYkOpI/k1sUC9p
Zn9W03AS4A1YpS5DPzxgSCaSzXE0BEH1Ohb4tOJ5dUYf5c5RIZbuuMaw2Vnb0m52BsSkNh0etHEy
Ti1aILOwmQaiLVwKcpM969OMLXDGsCK0nFTEdoqZDDhuZrlIS0RPlRseGnpp1NxeTdE0R/SfjPbu
uNaaxlvWcJQ9EXK2RJckh8sXMNbn1aYWxs7pEqZyAMmrxCh+JE6EtW7ArmRqn4HdvsYifmsgKnP2
m5u+5HsRpHLig4rXzlSDq6UIqVS60jRFB83Cz2fmIEEELjYqDHRsbQ5zh2YZ4RMj7F416onv/16+
Vfgll+T78XouRf/a0/Edsq2yg8+hHu5rU34WSfNCrt0DXQgopEoLOOgNfWfcZZDi2XIYs3qHPqqG
59oR4I300HNv2nQq2fLrdJ2lbx2K0ngz/B7MUoZObO5mZU2A8CVxgYVlBRGozqGr9qM1biRXUIZ6
L2Xg9h3tG+T8n5WJExuW9bDJATX3Pu756jOT9YtXBFSj5xQFsTZ8Zk7GdHJavG0qutMAUALvbE/z
ZNW6EZI6XRTrgIVqWchkZc82FwafD2l+0tB0V+HknQYkacvMEO/EPV4wC4d7GEL7wZ6uhvJTASCM
hXt6dAAFxlmZbprR1lfI5mxWFxAbM2dj9ENwrJuiXAd1eY8PbKXbOZd/LPYVm9KgKTWM8qAHUq9s
GOExkqnPEOIapoVmZ2UanxuconCo4rC8ZRPmBCtt7LFAhN6BygaJu9k8D8KNH2T2GBbV2Wqt5QDU
gbcRLXt8tEuXavmioubnAMy9KWmXL6IRhp604qNyygvhYnMuZUHHaqCJMaSKYlWyKRsNQElx10y6
AbW5W+OaAK8Wsygr6m1OjifelYDQe8g7DRk9bjidIvjVCz8ss5VekDXpqh05RSjcURwZABhX8Gte
IjaLyYDfpatZAjQBHDgW/QAgPgIaeiWZrEihtGipjear05R3Qm+2qZeMq8ZgvZs0uENYV2uLLMlh
bffnJrDeCnEILEbNIeol7bCfHhqHXNgQKzvvU47NK8UvUbrPdFA2QxbQK4kPFpvSMGAZMQTmnVTD
XdgjqSYm3myNXREk6dqgPOCkznkwMcNRnqo2Ranv4cqANqvMl3qAd1NSMLVTMCsNEble5txmk/Xg
W+peMKasXdluYkIfvcLY+8zkwlWLNqdB5oBMUopqJBY4hUXCLEmERUbJozlBlSYQMxg8Y71Jd1EO
qroz1rJpWJVQbPTIy7optOQohurDV91HXNOrUBNJJPdJ2bZcNCNWmPwbuvuPaLA/2y5f+ZDOLRIE
Nro20C8bARmW7Nqd8I2SLA17DGQUz7Q7K58eQ1s+KzlsddPaYcosl1pjHqNem/GyaHRaJkS7xmt7
/ImWelXqBRNGXS06T6ztkhlW79+QrJ+T+E1YM+Ag3lHUvWAJI7GhyV8m31tWoA+wOhlPXl6hRvK+
E7iBbSEKjxqYhBuEdi3C2eFop+4DXisK3Kn7pFfdsfXzuyvK//+nHvy31APbFeQE/N9TD15e6zDK
gibP/i364NfT/hl9YBjOPzzDslnaudfMcgLB/5VYbop/SIvwA5IPCET4V1i59w9dN4UrDRc6MrdE
nP8rrNz+hy0Q2tFwNqHWGry7/4fUA4NA9N+iyoVre45reAaiHIPukSF4od+jyqec2Eitbp1LTOMD
UHo87uoGKkQATzdoUyLVLDbLlJqZJYyYHVB+yHQ9x9WIvpy9NShd+N0qafUTPaifvx3J86/E9P9B
Y+2ck51Y/+//aVp/fXeeZ3gSy7pwOEDmv7+7wB5EIsNGXBwjB1SZixPdVmr3rmbj3zcuufDvbYMA
2ixXyFNzylQSzMK2DWpc/KkbEa1ENcqf8Fe5tprVlx7aKoqGcNnCu9aPWGDAqZlg91m5//Zf3v58
8L5y4K8HFxWUTjyF6xAub88H//31ntOFD2v8rypoYpyFhrhM3lB8r6Zc3ZbQhxexnNe3kzCXuPy9
c6jfII7/PgZ6c24M85DSCydcR0SsHGHn4oq+pQu6AHq2atx5NCgqxjvwjkQaIaIzy2rXdfU97ZT6
4JOekvvz7FTo8phqyeW/fKb5kP/7Z5ImKnbd9Vw+m/HnZzKtCOm1SqwLJ3q2qWpdLrpKBkCEMeKZ
bPhkaNhIzHpjXcSuu/WJVdjbRjjC0vL7DdEvT+4wlgeZWmuikQxKjiB4o5bFUizunaRC7cq0CQC/
Wf39W58vmr++da4dwRXFVWX9cTZlBXCmoPDMC3PkAs+fuh+NTZ+WAOsJm1vIoAsPqCfomY3xqWuT
4QfayMbt1yhkOkpDhrdC9YvlM5iGNetGVKlxH20A2i9KPsJBU+ZJ6wBgjBL0illl4Z2rWSv2ofoB
0Fe9lGw7FpSYPCxUMllzbhC5I0KYpnCKOSVr0Kmp6a3KaCIbB0LzunRwzmt9kW+ldWcHOaB2kbOn
9ScCRDBRlD47uVbzjF05BrdR6Hin602M36xz0o3thEQ7xPppHMjtsiOtWRt0f4WvAzYO8vGHh8UH
7FD00ml5e1KQElYMFcOmRoFNk9MA76o33d31Xh9351g1GCEtrb63THq/eukjqvU27mwG7GeSsxM/
OpNAujDExkozRIPkpCp3Q61Xy14rPkY80bs0qr+ZGbP0NLjiEhow2NO62v79923+p1PVobxtO6Zt
6JbQ//3yc3vXagcZmhfNbI+dhDCQuFW18YnzjVsiYl1p3vaWQLc51k8he8dVnIJ8zeFGUC72jROg
l02LvMNgeXKEp3TpAQLNOHHLG2kxoQqjP+m9/Je3Pb+tP68wtpqeI12GZP7/728bKDALLbsyLpON
QVZ3wvsgdu4sCXvSdFJ3XQKp5ItnBeRKNzsJMv+Qtz3U3qvu6VRG9einG+TVtnepf9apR+0jTFdW
mU0I+Nto8/dv1/gPR9kyXMuVjg6gw/1zjO4o7cZQPw2UPm551kfkxGP8g3SRY9jmLYqYjH1d5u7d
TBwNMmqORqCeSMxodn//Rizx1+NmGZ4uiXHk3djXy/+30RZsQsPUxLdEY/ahjA1xrF6SUDl4uS0K
11r7nHbf4zwTD9EUnwJz8BYN3K+766Ec6waeWJ/cVlkjltOIJmih6crcUe8obqrawNOgtCNfTo9V
N9t2Qyp3ZtTdd7HIb7Ny3Pe+gXrTx1NeyRLFq5aNpF4m31TMlv7vP6r5H04Ry0L6atmGtK2/jGSU
KHOv1H39wvL6XbQ92e6ztG2qLLlMlA27J/7p5O5F00q1Kvwh+aEc62SMnbPCAjKtC4UXekTOuQul
iQY9RUsxacNmwiSyLDX0vH//hp2/TuRSsrhgzuA/JHLzd/fbd2MUUHY1qzMvVd24SxPs8IZBejPJ
9r0YG3nn2rAcAEwCHpexvaLNlB9SOHJIPUxyweyzEZI2KfLh3XY792hA/VrC8PwhdLRRTMAkD7lW
vMPYTA4E6hPT6aydK5AVB+5WD60K/z/6wIxX2La1hWoAW0BKdWRd0VeCjCjTI0mH6ZH6vIXJ5CDN
4Z4Kg3ts4s5buaoyttqAADOm7TG53S1JEXR3O/dODeCaSF47kyFi/9RUu8iiwrhordxbqg1olhgP
hhdYT+mgVUBlcrGnzkrHe46Mw4S3T0PAnPOHMueeyt8fdzGPFX+MJRCfJIdB2BZ0qD+GQJXgg3NH
z7h4XjEbrKbufkR8cZhkVW0dzRnuNa/rqfHkyXEcJ/op/bijxuTRRkgr6rr0kNta7OHjb0Sm3bYt
TAZbwHNVetDtVIn0183HQxE8tV2NDs711mz3iqVDHQJMF2vDbBQPQUb6eadAwWqZ8+i6tH7w4U1W
a57oPIGYGP3+ZMYChHC8Ldw8eUDrb+GjF+sUSdt6YB686ZUsVqkd0+bLyRb4+yNlsNj+y5FCpE6Y
mOB42fofR0obzJa4IWFchiJ7ESXYMRBa32KsBYe6NMQS3SLbxb6CWRSl6cGmBR62VHoBqRSH0U/I
ByjGU2bJcfn378z5c9ni0Dqi78pC0rB1ctD+eGcQD02lwz+/9IWVH1Qf12fPtjP4PU9+qbnHSsIp
JcnlBl5ZhacjyTZ+iXzddSguXk/fwooRiYz4JhtTs06Vizkhajv9OPreaW6MLgLfSSgoU7xlIxqt
oXJQVW6B42fWNkAWet9bL73DvKj1lHbA2IttLJtXLQN1avg3GYK5TZrY5SoXmAQGdtBjOXlobed0
Y0QPdj2f/JaTQZUH75HCMBj8EJBU5IVrQ+YVjovYptQw+/ZSUi57kAYUUcfbOH5VhCkco3ZFbU0s
WXvQXMjN5xg9/rpzLWhxRZGuvaAnGsCbJQqBydYbhMLKivJgKbMo+W/jrye8P04Xtks6F5TFqGYK
6bh/DGiTG3uyjMbgosU9jiENCA5qbUocWUhBXzvS8PqI/KFZywlGc6OivWdl4WMzadUO4AoqUvnm
0ve9tUecb9R3p2kpCmC6LL13UlIdxUg3NmubFi2K7rekDtjbEBJKRGSv3+Z1tMaoEp9143vTlMY9
1Vt6VI5+avOz8uI7vaMOxQHTN6Gq3qMWDBBayYEymB2C/jKdh7TR9jGxmTemMuGWChJXomHtckkD
d4qInxz5SJ2gJpOr2fdBlZ8ZRx1aBelrSO6BZpE5GbJK6hxv61DTVEiJ9kUIx9Jxx2yjVwVBRIMw
EWrK/mhRQjn+ume2lyEVOMsHerCR7x+NCHdKPMR3NgSmNMcAY2mV3MgkIw6khcoJVnKFFNDYBrF5
j6sCX+SC3uYxc/pZOKRejF5WW0Ue70DzmcYs1f9qGjnTiPDchCht0VRGd9il0LeqottIVcsN/6wF
BEcBlOp9NmMtPtrYHtRSz7FnDCx6aQ99GyvD2LVsYBd0A5HrDuDcSqJ+qFelq6pe1R7rgcrvh4vv
FjNus4UB49JtHnzPWVlD+k7y1IjoKORz2uJ2EO1Rs3k3aCraoLqzonDmzdbQAa3euhkAtN6kepND
jUbNZnefyuyTg44MN+0SfUPWwLCsWmTfk9Ze0J/SyGq5eotUfhhK85EVoJeZegwMvt7dqs6zzl2j
ftTW9Jq5WbimzORcxgyHCXulXec6Z1H535DWT+co79eCaKVlZXBCKKHRHYWRQkk1Wdt5/SES09wN
cqJF1bn6Y9XkgOv1CcM4JhnNJebYG42tZRO6AmDlFvrktFKE7mIPTBCMjc4ZJsy0HQqvORVL9j/+
xsvCo5u3ny5Za9QSanVKjJHcBceq16Ff14B9ovo2ofA+pW21gzOYHkxvXFHOQB3hM9+CoMZ6VPcp
OUr1qY0kpiLhDhdZ0/wuTG0BAq9f0yUYyb9CZJ+6YYGcN4RHTKGZ+niK+W2EKdz57MKIjQaXG9/2
yc884QIbEultDSCw8KhOPkuuPKiH02j5wbK1BQEkJjWdm5IVOAMyiC/SBQ+N07WbvvIgvMZVdYeZ
u74TyYSR1zI5rKGeHKoEFkwO1G4ZCodTTR+eBc86ajrSwmLS3Bci43AKTtui9lDeT0I/J02jn8dp
7M9qR+Qs5saGg1Qr8lbaFLlS6kEAisMouC06f99Q2z2mofPagila2XLaRs3g3BlJV24IJEGoYGs2
bRWQi460sFVX3vtISzLpLLDhrga+voYTPzTgziRn/moY4mlPUCJjbdh8ykYNt958IwvwO6VLUYi9
nTz4oC023ZB8jGkQnKemb3aa6Z9z+uFaOYnHPKtPVeUHp8ixjJvWq7qtEVbPaRmbDw4E/JCW0m2k
byS1B3x8JtnHnLZv0TR9jL4mcfQBCDQarzsSiYXjn5ESeCXKdvspLNgLxVOIPEbAg/cmeb6uZQJF
fsmgRbe+rDC++CG8ktTfzII9+ucW67uuFAsGAmcV1l2+70GZlw44nDYffoC/2ie0BB9EDBvbJjqT
FJJvdjiWsEppYBltiZusk/ljLxCeSUwoQJEYp8IlKI5tbSKclmHtr2VMMLEDd7xx8IoboEi3Yad9
Ut+1dgSbnS3CHGgatuLJMMwnLZwGoPQEHIwRRMOba5D7b3fZvdMA2gwmECl2syUixfafAe7Xh2Y9
5Nd9brl3lXfHqDythQcAxs7cSV8hdCv2vx7rGJFR+GBamuEupQkV5npDaCHKWnLOr7HybfmvzPnr
vQozRlTYO3nNEkcJUa+ka35co8aFxbrIkT5MKnvO8JxvJERdOr3yRnPMblsaESa2otyHfQfh3Ex3
KtDGVTp2r79+HEbH0DHjTdFk7R4CQ7tPLViVbQQR2RG2WhIiUO9TgWaSLf02GoaRdC2NBInrTWiQ
IKHp3DQYu8kpqdYOuSKkLNTjClnISJ8meQpE8FQ5bYXqnb6Rl6XJSrlkSCRjwgQUhgQO4y4hSIGL
Zao6HV7e+GCGDNSpmSYshfZZO9i7DqUBH5JA9+vNHw+nXmXLCVgu3eFarXoBIxiDybOpzei/OTf+
ejPJrvh17/qwGjWx7QhI8lRYso3khrm42F8fXu8FPdBBZPz8hsTydYUrb2HJ7K4ajAc1c73gTwT4
2iUpmQz2SzMckYeY3rKlw7UBm/NozOJJQuVrKIfjWSe8i7Ts5lCVpClK41MvnFPfkw5l6ehlKolG
MXbR0jaIXbGTlXiDBEDtpuwxl/fYVHqVk1P1CJ8jWgegHHDkJK+9V2+Q7Nv0qx3gyB0SCr8nmtDx
NQwWyOhCG0D6mM/WqAizSZlyoKhX7PtK/4lD69UjEizSCFkj9g4kSZPsKoVagvzNoY5J4+l6iLaq
OrrxmO1spH1uydyf4HzfRtlrpmHBdfFYYS/FbWMHRN7n3dEckutePUE2qD04doQm2gfAWQWFDcQK
4BfAvgOloS06RE6IK1IomtFB5I9ne6avnRcgqL3+SM0Yn+vfXe9df/b1t7+e+3/99de/YIcUB5tO
A/Dzx2umV1rQ18vQYIs2s5nnt387vv4Nyv5kJu3ui3GW+Hz94zSu6W6F5WdVF+YE/5tPkV9JQXEH
g7Sf2Ov9YhLNv/l63vWtXB/GQWGy5ifTKRi1pV0pkN/ZsFaKKyR3bYurjw2SmzcfSgHOHeZE+glC
gPkLvXMl8sw3k2lCM1X61TXOgD8aa3PswHsbwC0xO5oLF+PlQtlSP+hO7OLVg2tArZxiWGG+hypy
dpEe2vusK+09fmUs25nt6cgGwofedbmSr7++3rTsg/YuqOaFWRYYNTMrEovrb5gF7f2oFOH2cAGv
f3f90fXm+jC1M7HVbHtZz//I9edIAf95r0h0qgY6fP6vJ7CSxyPFbpl4jdHd2j6QCldrdpiKp71d
MXn6ml6biwSKKYpUe6u+Bb3/YKc2aUzzGOIHdjMBGuNulmr1RA6Miw/p+oPrTe/ohb5SActc9HPq
pi0tb+kbzADXGy8HDvH1MFR+upe2oGX49UPgQb//zdfzrn/99fB6bwjqZOXVLmNMr08CZhzw+4U5
n56xIB1rXrM/XjlEJj2Af0Larvih6032BWC7Pr4y075+/cfD6y++cGbXh8EVzvb3T2E50N1II8ar
21Lr+AVXS1PY07/uQrjF5vb1YnWE4tpmyrEFMWshmTa+iyb/5voqX3/29aJaxHH8evif/u7aDft6
7m8f/PqbP57SeyiZJ+vkWQUCZo+C468XH2ifG8UvFl3hI+h8uOKd/BRk0PZ6ZIoY0yCOJPL3Umlv
r9/Z1zd6fUh6DBuwNE+4/XX/+uOvP73eu369xBAFE0WW+QkdppIZj5xOG0tFWxxLrPv7yStWNcHX
JRvxdh7mKtyZsO3mM2CYTFV/G+bxwrsOHah254iuno1PPYszMlx8NYunzBz+eVPVLkL7r8c+wvKF
ViNALgwwUwTMssOY/+n5Hw3nGdU2jYC6BJGyGo1+GwtGpLv94npUr99LxcJ3bZb5Y8Gu7hdIFO95
g5r7KYkapCT/wg1+fTvXn/32FRXX0/T6+9/u/iLzRW37w22Dd4mDd2/bUX4Y82nAteTCTy5ldmkH
/zCgX51T+4b7PI7jAFKldcbh7CIVXEeqkBvHh0Y1zD1MEfczCrINVwUSkw25cGRvsZS8UeZUnWhB
nIgzL1/sM7RR6+hmF9+wg12M2wP0D5F+eYDIIjTeJqMWt2WuP9o9IAyzuSX/cyYEikvpVuaWQstb
tI5IFbkVMk5W6IwQryR0ieqygqddOriNwsep0iRLBPGIp0/hXHLfcgarG1i3Osm+XbjSiGtYgFj6
UVaZgaYB4cggLH+nj9oh8QtKY47+wwtdZ92Zag6MM77bcTCtQE/ctCZS+jwA2BlP5bpqsUX5JJuu
Qb2UtCTG12gafmRalx8iRQVK19k80WGas1M9Z02WNTv8GIfYYOXDDs/m+0QDeN2jy5wprMFZr1ch
8IJMVBcVjM8I+eVuzORH5hN1p9ett/Xtvscr5t1D4YzuZT2Vm6JTT10qmhXNYSSTYxEg48ndlUp7
+9XsKJhZEO83dRDtiFEnOjGnWhWFCWKwKD8BTXqxR4FlIvM9RKYDbk+9wh3rAt6osncNUMipK3B+
IffbUgeFn0Grk9SGcEeoyy2oi26XOPFFeHr6SCIEwAgh3gZz1J+rZKuT6X5AMSXXHuyRJRKzTet0
LmuXDo2QG6z6MWYqVLjeaouaAd/HO6FngBcK+xDhL4DvHq/pDv1Mc+qUsU7+nl5nxsIGFnGzT+kD
HdPWhcoQsxezHkk0dl+TIIJeY7bm1siDZCPJNwJ0dIwdBgXbqMuzWROFYdfGhmRw71jmQBQa8rhG
zZ/wJXZ33QhLVxrDeB+F1dZu0cRJu72YDYKZwSKwDlFKfAga4ppkotjoMdFprrydhB/sSAX06Q6B
f4RE3TaXplXxsu2Ee8RT/Bx00tgBPN2VSObX7UgNUbcLIEw+qF4Xq+th6LUf7TaJxWUcYu+YhHh4
9DTsDpHxphGriAqOdsJYB8Brp8aDOVHaO8uBZnfuPKTsLsjtqLj1KGLDknTrj9QLolvlGc/0b1jB
skNfG0aP1NzOb4eSE2vsMVSlFVqtSj6EhWUe09eJlvNz472ZxXg/Eq58MSLxwyrFcA4G397n43ii
hZfe2jOJnLVKt6vyQV8Qo/FcYSZ6MMv4RGaWOtZEOGC9RxXZhs5p1NIeyhB9JI/oF8Ir20c8g6te
V8MqS+NqSyTec2+5xY796Q5RBAke1nDsxEj/Iuog+9rsf7Pq0BlkQZmm4t1xgMHxCg3TzPSkiqR6
JGtA+eZwji3Mf0F9cUnWrnJnr0V2QqmYrqiRSJZICeDuaRw2FebfDU2bYcFiM7gJcY4ewRPlGwhu
2CVmtawXOYvMhpJhMq9WcYNVFunJoUH1PHQmkqwa13NnQpJF0a0vR31KlpYvrAMLr2GRpabaGqW1
6Au58IFdwU9T3zBfggWcXCjvVfNNy3Hnmx1ieU1mn2OTfQsLueZPsrWFzZXWXVscSrAr90gPHszK
pJ7AQ1gws1SQVRm9+DcvmYzbrHBv2zCud6PUvsPcx5ZcYBkeQ3OBeyLax8mEfDF13009f/TQZDfB
SPBVIbe5PZ1UWnzDGHjr2NWw0UEdaB6JsNAClzlSmpXyCOSb24+G9amrXW941asBaDebTlqorapq
V8jWeIzGH5G0rF3eiR+92TrbVnWEdaifdqyq7ZDQN7FzqrlpuOzYyz6CyIG4I8dql473LrLLFYJQ
PA1ONj30uLjIC+ELsJx6I9m1JgAGngxT30qkyIkyH0PLXQ60A442yYuEz3lykYKwvhmJazmMRCnn
MPc6e3yZCCdaFUHd3NpdpoiiKD3oAg96L6pjgCJ1AUx8iZvN3ZC4Ss6vJoONoh6FghSERIQNWU+0
kw0hrmmLB7N2KWlZxV3YQs5xIwOs4fSW92N1cSnXYQR+YCnnrHq6B0PSj9+sOj5ZVnLE+xY+eIET
AjlR5b6sq4KY6j580iy/u0jU/RHhPstxclpiCt4jU1RvWo2cuCD2jZg1TlqqkRnb6B6NtsQ+WUHB
oQYUF5exYU5zk7og4IFGHxdEtW2nS9eAz73+hEjP6kBIwieBYAnh8+0iHXPstEN2dIWt4RBhDWVO
UbisfS6YIlebqOB1hOqKU6CGdt3bPddFi1nTULF6GkFFVkEeEo+Yqjs8TBWndUrHA43wsh8yMhzs
BId4MmOorUXtmIe2ZmKQTgHOsRk/HLvBpY3APCAHQNMruQvIVsF1Ri16zODMVSwqWXqRqp40A6X7
EdFDCyqENdRZOs1mD5bO3g0uFhq9mw3XutAeEiSjrhA/s7Htnwtb7WPdiRCKkNFXY6u4qaMACb+a
zqEXv1rhmJ/qjoCemj71vrlokiagg6pYMdBvaLuwlRdyU45ZQL2bYMKGqqjp7Lrc6Z8orXD6aqjC
K9sCwBCIPbrzea3Uv1Kc1zeJYgvvlr1HDrCHeIhQZW+Ih9uqvwTFd15y2vUchTXpNN9CB6zKqIfF
IsbVT+feGmckNxJtjsyiyCQxCjHLCw0BfVr58oacsxeMAz4dPWJewt6s15UzUprT6e0WPsZBvQ4X
EytVggiTp64X/4e981qOHMm27BehDVq8hkQoRlAERb7AUhHCIRzSAXz9LLD6WlfV7em2eZ8XWmZW
kYwIAO7Hz9l7bSpYWqxBhPyYnAYMAMn4Ikg2QVxmi51S8XVs6H5mLi8i0ywPVXUegoP3AZhrNFfi
CsL4d4Z3BqHH/Z4PEhmu+rDK1ti6aMdjdMeLF8p+HCEZoXJOzl5wG+PB3Zhl/lzF3MrDQuEm7yXf
UsJwV0zz1Zit7BhwVlad116x/LZbCG+vKadmOshz+hK5/SVGrr6unWnez1OAycsOrSz4ldZjvtcH
HtcOAdE281pCO2Cyw2ggx9v23nT7k6ouDwNTeZvSKbldevmbYc6T05PcADuWRjIpu+xecitIaDds
dFUy9+7JXMzfk9gllDTDkd5axCuOg/BPtnBJJTZrbR94OLU0RwWHNj6yheqvel3+8MhXClLy16IU
XNRkzxpttqg/z3ESnKVbXGFdUNejHtmmeZ+GreCk0VBLgwGgjQzgRmuXyivKQ9IDxF4Y/uNcl03Y
Le0SfU6ZshG/QmhJLXdqdDdJjPuhRdy7SgqFACKDKxKJzP0AdffNJ4ZrBcUedsWC2USjfoLKiCVC
KD3sRB2sVWyRjFr4N4dQU1zytG1UemIkGNLKJnjPnj/qoKhONYsBSIZ6Y/S04Srom0i3iQCoe+sJ
hKa/zh23C2sNP2TlivzAsIrvHhnY5RT7CTl8az0wz4gS6BcTPrzK7pKICwTEXb7tPB0hUuDf5BhM
R2HqH2ORy01usKGA7i/LcThTKpDOzMYXSm/8VTvGdZzgxris1YUXnWoR3FCBXk2DZotRlwdSigRB
wu0mLRzvVmfVhzTEKe3xyemG2a60GadjxvRt3ypeDmVVhiaiGw6JUTxlkzYcgsWUNGr+JwWPddIa
EmqbwJ4Po6EOLnvb1QSb19SKqmLwS1q443e3ZQBja316d3RxLez2OI4RZZPbzru0qcVWAKfyK8Af
JL3DDM4RkeNAA+j1Db6E97vEU2hXH6mlj9BA9St8uw8Mb8HVC+RbGQjj2Jk2DE3ZTtSbKmIK6Dih
ZvQnvP9ym6RI/ZLSKC5uzQmYjQW55VA8oMU6JsvPLJwOZ/ParQPjZchlCDGuYNI2+yToOYy+dP8J
N9k2n4g2zauOeKgJ7RziwmKvy4GoNYxGW9S2n/TGn5Kk5MOqCPT1iJ13pTuFc2x8VCq6UB61R99y
900Wzw96itqgGW+DOHtx8VHbyriZSUC4TV3LjVNV8xUjoLuSFhELPjaRCM9NZXTWPpq6Gxlo/UE4
pE3Yz26d2xej65w1LqLqYi5Il4yMtcpNL0GUT7idy4GEcInnzUjWnu8n+y95Zpzm5tYmoGTH+rqm
X9Iy5HAapkFAfapkkJtmKcaFNj78+Ipb7rN49SUvKYg29nXde1BT+9PwKzTug3sefBXqfjsfehdw
CJ/CxAgY976VpJuvexyZ7EbEhTyQm/KJDHEPgo3vxeeJgiRnPmoyrkawz4Jtn+o+/13HJKQjwyGP
mtHx0UU96kaF8YQb9DXxtTNTmgpk2TdNItT0AR3cEETjg6rZ77++CMSul7qY3pQg2JrKrzjPhRMW
fs35rEwKrEEokXJS0hJ7KkKONy/wKSks3tvGRioZGPDzXBntbHQjW4WfBL44EprKHI6ZiqxLFtWv
/2wN5CRNxEI7VfzjKM78f8NuQm46OzI4l5xHVhkH541gswlF4P9i4h+yGPSnuhWPtRAGyUquvYMQ
dZoswvZI3dAudqDmdVSb7sYYtSdbTb85X5MsMzk/zLEkFlQDM6uSBWepcXB3nHcGfPACRRIgyNV/
VTMsOA80zE63nfbU93hdeG5COVSCiZgG9E/rSScxsb8CeCBYz6YvVNGDt5s8AHZaC+JOi/pAC9g8
1B1/TeRooyOY9KPmLXQzGzdiW0KLzBh87DkRY+nk4cLeKvNTWYHinIr55uaFBjYVFmPD7KYkQnO1
JO1u0Segvtq2Qx8yiLDenOqXPlMfQf88d5zGDtThb9wz7am1nsCxeo+CsFFN0qXpQCSSPKKPtwmr
Ztcl7prbFF9RbNuPDoH09BdIWs7KS95ZuzIurNDVMbpyJCRSXBKhmkSLAZbO6xE/V78e8pZ6HlnX
LoZgRrxu+tbSU7w4DfZzJ+4gjYNU2uaJR+7KpOPa8cmB1zzqTInq98QPm2wCzbypnkK3dVG7NUAp
tKVBsqCyZTpEl1HGNzMerkkaBVgXMcDmJQ4j9l28axLfJig8CFuWeSwBNaJysImKQCi4tbwcnZzT
b5n61g9FDjuqExbYnUnieLOycVPhU8Wq8oTz+3elmLHGbTnuReT056AQQQj8Fwp2Z3xqrW5dvBYX
f9/UV4WNf+Om6XHmLl2Pjd+Hpcv4XCzD7STKjQetCEVbJWfJyAshJNxm5kPjsfICdUvm7OjSn9ES
dVWte5dSu7jWlO5sz4CkG+gHxB3TpcsCewWMviewMr9qNXZvdzmQxLWTPUDXepv7ZOcNAnjY4K2K
IgCYZvfmXbEkBp2bvuBuZvA7eHCCzfpbgCGLxJyfJt4kzuPmc+1oaSgiVBRmYC2hYH3x2LtUJHAY
d5EmSZHG/0tlLgOaFeUN+aV1ACEFk1YmW4oxkjk7N9t69B7WqHWyDVrK5cigevxJrteCF1TecDFH
4mHLytx62P9DiDY2vSwG56opZ+7IidP6UpRkhpGRXsEZgfElk3bZhEtiK2gvxI7A/F4sZ+IdMuZn
YED845jhxejEkRAneLuRvyFPMdrjzl0C57AwtNDgmd/p3wMqKKdu+IyFfB9g/h97x8yeSKTy0dD5
djOtvywJvs/hRbcxrycyLjdDHP+wHTEwZnyKWS4eAH1/FpO5diyO5L4YkfIkYB2mAcFl25es+3Ou
Q6zBX8kcBedvnh5jHNprEIXZGew8duSSc+MUkQQL4Nhv7+DZgq3wUxDVRWShZpq9VRctcaUVM/u2
sL2j6CbKNAy1u65KDQZO9o4nukQoyYPaMMuLtKtZjmsxNPY2zvT+pAswyAnqppxYhDE5yGWZVRNR
jhAE5b4a6mdBYjEi8Au4JzdE502eamnv/uiv6e1TFlBRNzKYrtPMcaHR8mw3l9HbJMkJiE0fmk0u
26ulbuxG6VlrvfevFkzuqcXEbhqh+LCq3GCGiyCoWnc8brM9MkQc9E0bi36vNb/TBmzTmCr7Vg7D
L6dwT0EeqW2b6Sj1c9C73ug8O21Jyh2BvwetnpYExOBxgAF6ELLhzGqNEV1S+cnbfrTq9A6T19y0
tEzXmII5SUpwgN1AF0UtEo4k0r9Bz8w2fix0ZLcdxFqCn3Zw+92r2etM+uzdODcpLmcGKCCk5p2W
RHVoYh9fMYJjDm7J/Mk08rs/pE/BGNuHOE7HrT1QgLj6UOz0ALZnVTgPY+v1J8kQQX+wK1gLjrR+
90gszkYB3cHIuk0QoJ5I9YbbLXABlRawimPBDpdSqWzmFP523ZNPjleHAmNA49hK55KIoTgRanRV
pY5ZEBSakhdzTvyzVdBHKjLcJ042/xLaQl3Xe+6nZq4PfZpG1NzV7y8xfDT6P0qJG3lFrypbJY4f
7XXe5BboXHt1Fbm55t0ZR/UJfXU9cWJCHGcP4WD8oOBKMXia9P2aMb9YfnUb3JRmY5Vbu6xCnip4
mtd0m9eF6ptLpfwzyNvyib4toO3U9TZUU/cuq9M942bUA6njnxEcfdhSNqc6xiPRe3YKTD8y4Sjm
xGfWLYoHf2T00bhnN4KJqBdokjLAMEOvM9kOmO0HcfIyMZJAqos+hHDwdVYDF0BV3IetbpznXNqX
CFk0uHxlT89TnsiDkzTxjrYSts+l9ZjFNTi87maKkS69Nomd3WXvNYdhbK/aK+Gt8d5H83mKhby2
6SJeDLSNaTE9JZksPqrgSXqZR2wVX3LN5p5ri6ccEzPKTft3whkV4TDquZXSyu9T9kCVXJ0BsI9v
IgWIgH2+NBLsDaUIXqQdPOc8CKe4BQLTBstTLWjGjTktLgy4V5Rw7dWU/j6I9Jw1fqv7tF01TDZe
kH/WwaBvISawkbWSIM1CPzFk6Q7T3FCQVEl3dND8Q/M5Q+TO7+mYicfmh9nW+xKu753d2TjDUoHY
BVxBM7NnHWU91NslvYt4wEtggEogoW8/tiCzhhbP6ldvwYCN0dRaqCuZAlFGYZgw/9D9Jg31X2Oi
Jad6YLUXlvZcdvzN7J3N1BnBZSrEQatSD8l9Ux8xwH1La/zPxpIzXS0xKMqny5uOBDJT1Hp2CWS2
IxoUT4sFn7aGdmOn4ZQVMIPg0oUoRJALTQW9pcL314ML9YHDiLvRovpZb61xr4xk1yWW91R6pHt3
aPUq33goSvGtmxcFzSDbp1IsTEkFnoaz2klWBPVlJY1CI626U60l+2o09WtSVq98BISozJTgk2Xc
rIS3XzKhXCNuL3a1v4C9Sw/8PhXxHo1uQx70TgIBRbLnmucp136AenH3pS9nOJ9NuZPpa4ehNSTG
mVzz0h1orKYXQhyTdQyn45z7oBSisS8eGvEjABKS+mbxPWM1JUmm2eD4iS9SdGoLA4h8TiNjNXLT
auOMmDg0wjLeHfjEtDreRJWTEtlqL5bs5AOW52kNFSTaQy0nFjqYH5txKG/R+EnUcbcdEk4XtHym
m5tE2XUkslL3yvdGly051nONNE9HRpPOAxrZsgMcKc3t4HB+APRqqMG5YDrCWx6In0UM2LHyJ+3K
sP+ZfAVjTbuueRgXPmIEl6lpntlzAmj/hXci/TZqifsF7a6FQ/BE31s8a9pnPnXVnpnhAHGZo46S
4jzSGbnkOkhbn0C5vciwCbvCumaE7V4Dwyse8vb+x1/MgfsCSfZaSxHsuXYJjMZCsKqVhLekts2H
zOHsJTUVN4kRQ/TsYB4MPSQZ1cxe+GW4MBUVFDBYZ82oqNr7OvLGzPXP9cDIyoyJA1FT9taDa4T7
qN8qBlZt0rvbfKy1tQeGhE4UUTse1RNvAdVvBv617bi+Geu973QIbF1vb6Zzv/YWDnSS0rwbs/Hm
xJw44+ixSYzxyiugQgcbkSsz34qoGrdofvcVF2tNTWOAigeh5s7197nIhh3gAudYx4a7sxvxES/r
iedFcHg67TFusafrwzSG6BjBdw6eFw5TveVQ/ZiXloLY2Gn7WmEsh8vQPMqWbV8tOHgb/i1Jf1eU
in2IJCZbyZ7NgWaXT9byFIBvgF8+kL6hay7NJ/bh2mjRZHnlNovaU+2QfdhKZHPDgN+M94QmsRv2
fk9DLh6N16HiWFarnzQwRTjZU7KLVOGvDdmAlEiR81tmZ52lMk5Sn7Mr52TJUSB11n7iMIsoZYVZ
NKbh2jnGCw39gU43PdbQ8dT0Ymd29hizZC2O+EH3pmfVOvwfOpB3tM/rQS7lGfiEaDah8aA0nTOI
9VM1+ZuogR0lsdBMRmK+eBbvFAlvYZvYayzavMqXv11L2AeNuvihVHJNIw6KTup+s/Aoei48lt7q
WJh6/2Qsi2fh6X2oc900cpobObkUf4bYNBAAQrPy6N8VpwE1Hy7axEEjvdgnU1qEDLGOVVyDs6Kf
sXZHWr1tl3VHidyCmaYLdqhLN0ConHPjmm+R+22M3e6Vi3VPiVlkXtGolWP1qAvckXOnnti7xDbv
g1X9sM1aPUT+3iyClvMzByAZBdQfbvE0JxiSR3gPTi8/TE/bqiJ9LkwFkLp3u9tcFQe7BljuJGCc
lskcKD6F3kH5YWdATbNNEOxNbRoPJiR3b3rpbQToU0WMzERczbVKRgRarvpwfIs3SSa7WVmhxknp
nNs/NOS4+xjCBEOJmm2z98BkkKg35S54lYqoCkCw0WuRdKAncI+UBkTnEu79Nm2A3vgxCuZ8tuNN
O1mSQFJasJ069dOgbi8xYqWTAyuuyF4pneoNYmYAUILYvR7EvB9ZjEo01zqYZXFHKj2eAntUp4lJ
0dg61rFXor40CFb2gT//8KBbnXTTKk5ff6ocWZ6UMF7jGv5oBFDhGENxPH79aZwhGY3ahNcgby8e
TAzXxWjbOegEGiOa1qaJbMxP4ROPffWksA8xSeYyl0SlMZCCy1J5BGDqYjZepiZu1rWHjb2JfXs1
lsl4Aba0/rKXlYxXn+fsJ0IsmCiR+9FyXkkC40OOXv9kke598lSN+V1Bx3U172SJxVSQ0gxsq/lC
GLN6tLJvyBKd584GBj8FAwKzXl8Xp0q2/caoTNKtu88qLd4TKv894we6uqjX2ZRnb0dte2RkRv1V
pMc0Ht9tHTS6kRA+FvgWh8gi+/6ljxhjiEWRSuvLbCtQzLGJulwRdVr7PtRVEpySIDPPWsJKSRvq
e88LydDqrVBTfBqdQ0KYw2Pc6O6iV+lOg22/Fsb4hDwPpg1s4iydi70RaUs4gUHUuHOxI58Asg73
bmD3myydOBj6wwksjHYKooIMnlhs1EL2tSuqbqvrsWsE1ZGZ8T3G936kTHI3HVNuuqfsDh2h8H9I
ZBvzIZWTtUsX4XKp+ZJxIClkeV+0pHnHzhZ9t79rwYqtUwXGZCoTZsnypc99Qkt9VolSjzCeM50C
Z0OwhuiJlW1HGuZNYNBWVNB3hkZk27boSdUSlfOYpm6OPtU5ZBCizehutSBHHVZ7wuBRpKReTm+0
nIijKOpQd46xprkXWlmU/eT9pq1OMlTu/S5qdFHsm/uCyUvRtzWqdz/FdUlPd3bIximnKkRYpUKF
BKFMaDzXQ2gpXQ+14gdGFyI4qvSa0JAlXc0gvwWIfOuqvegz76cKibXcqln1T5XZXP1ENZvG0XKi
oOh/OjiRoJYNAJtEYFBpm8a1HrpLZmNbLqp34JWgBGwbUJcBv8+UXrdTEac8D9HEFJT1NgwIedi3
MGR3YxyMKPqK/DKW/c+REKRYROJgTd69NhiREL+irUabTA67g0/WSQKlmFtgEazIMPMD48IB5bEB
Cn2UTvMRW/qDCcns1sGBslIVX1rfuE19MtOohW3LQjgdkxhDvV7qzMOYP3H+WzSP6kGzPf3QzO3T
l5+AXOYXBJ7VAQ5U82DbhKBDxwvn0n3tbBLaOulNuFS0X45ipygSUYP7CQLsNgqbHlMnQkIM61x2
3fe4qbtTOkyLgNT5w/j8/4ko/5WIoi9O+/87EeX1d1OQ6v1XHMrX9/wTh+IZ/7AZXQeuxbwIp7sF
YOWfOBTP+ge0G0/3XAIl8Du6/Kb/YaI4/9AN/pmpuqcDP8HA+T9IFPMfnsksh//i4I/kKfh/QaL8
1TLrmIHjGEHg8QJty7Oxg/7VquwbQz+nKJrD2A1++su6lj6SP4hKJqae/9MHc/vDiPtnwMnfPOuO
7buGxTu1WcsDnc9j8X7+yRcd9UNtWlUchSwFYmf6C0RuIFEL+Uu6red1o/9qW/3QCwBCHEBL/73W
xkNesLGnQ/EN5uuxykklaRQRhKpTGzFO8cYWCxygTO80918k6P6161qnFEIufqgaTVGDSd0mpmYc
PX+VOem5wiatWOK2GqhYvL/N7T+/UQ/CzZ/stX+8UcfVfUaVnDW4vH99owkFG5kVfhBOsR2OHR1s
K/OReqUO6wvzToOCzknNn0SsfeYpo8oFxpvSYewioJip7OgoF2GiF5+FXZzzfFAbVGzUeY2zFSW9
mclN662J5YVFSK3gXr+JPqmOJusqqAfTtw6Di5Vyjm1zW3U0tgkOzTNJcgACp76yQM4zww+87DVF
5HHM6S8RAVEWai0ZAK7tnETMhrYq4wxeKWOSVTdA5lSwa3B5aWSfxt37VMOlTeI6THzjXgIQg2XC
/AgOc5gRHLoKLMoQ4sw+OZmGpVQ0krgASWuJjbnC9va7zuub0ONPVzBonUX6LHusG2ocYNS1rOG2
+KjqJa6JEEMU7Nm6cEnD+i/X6q+G4z+ulWdznZCiOTyhf7sp9caWVoFYK4TUzfG1jl4yS3wLumo1
EEhHeh5VR1P2IBJsUhDIKWeMSBrh7DphixAEjndHowuTlbD8tScSnaGNu41gLWzMVOEQhV/q1P77
2JKmAmzGXXHoIvM0K9DnxftGQtho8g5m7fRovA06MXImkU9OFlAdpDAwqeYAn1bc9/WAikqpgF5r
8CNnPH60mvo9T8ozp17OXilWIT9lz3LEqTDlK+Xerai48byRfIRpOKcGkaMOJ/12Ipb9WA3qMDFH
o+H5kNFmBqp4drx1PhaIZtqB1qokkcNcrCxcRbsE2Iel9FE3FKj6CdRQgsk9CKaNZ+foK8UnEDXc
ouQWBNwx/+U6/ZtHCupGAB0Kzrn7BYn409rR2lbfT54KwtSS5I8ioiO6zJl2BsfBzlzK0ff//AuN
f/cQ+z4yVNBGkKP+TthwBqOFH8pvtEYYha57m31iNuzlYXDL/g3c/oOlCfg5fv8uJu7glNQ20uxN
UoZLGOxp/InkJa7jcOg//vNr+3f3LOwPn7sFpUnwd7aPaZBaDe2IIBikEkyh9l7CS2NXghPteA5A
OeYj6Kz+yzX4N792YStYjgcBxfxfiJmgMU0/V5ofotn6HB3/hTGhjk4h+2zrPuLojg6l9V/+83s1
9MXy/y+sw9cTivKd2TnOTOt/71FZbJiB4sEN9Q7+RRpfY0UyXqLycyT1YemuYLsfiM+zyW/zXgTp
LKt6NId15emfhhGcwIdDg2Zb4rFD80Bfuc5YZCI4A/sF3ZLD9JkCDxVfRluQF5KvJcLlTe4WN7tN
Se+c0rey0R5L28WJw0c9MbHbCLfa1vxemjyYCnPb3WVSddybN9eq1MZzoRmKvDgAJSMKzAIlBrur
+hZP2AI8Zq+oAMaaSTSnmgrJuus3PzuSdKRQm6hXVyRYMLbBmYDc9b516H8wGLIGC09sRI2UIgoE
42jf/hyRYRgR1rEs7QakcaQQirxfwUpyvxw13Jb5OJ/tmM1At4k1nrhsICg1fOyrlACDtZVPL9ZQ
3XuACuucrXUVkFfsdew5tYaqsk+DFxplvLCAD5dW37uLbRlhELsD/CecbHWJ+QncfSLChgZ91SON
Hm2kdAus/L/cESbYt7/dEkgpDIAwAN59Nwic5dn902oQmVFOrd2MYRyQd6SYTJTDlcTFGW0mTPkh
eMRjPHHypDNuYU1KOg+T+KxhjI8P02gHm2Gbg1NYAhsa+KZ6aPjoFvOCnKiCWBdJrQKZnpQclIxk
Y/bkz5nGvc9ag3RRzkIItFnQoUbgd0xs1NUlPUtkXj85WdU0pBdnU8Eo0Vd0K+iXckR3AC56a4zp
PjsIKVVJMX3S9T16ZqpvbCf4UXEsSNRTUC2ZQ4OB4KTt9nBCGLLMNgOflsi7aHohFY9gOt9h0giG
G7+gnJ8tPSG9qXzya3+Jg2sIHavEYjQx34M+VzuoDjunKMkLRju27UjbdXySS3F2vNMeLA7dbOBO
NMDRlqQ/YdR9c0m3HDHX7/3CusOn/YiqnqZC67w1EwqnIk+fmYHWZFMt5mFtQ2j22c9BGrutBvet
ZwwTkafQeY/8XlgpXgBaoyGwwJ+WicGzlckQfvjW1zHgu0JdGiLmNz6fEC5O4kZfO5WDHq+Hp7J2
PgnMAPpK76SUwFCISM82rsfrjrIEoBaOTc/BV+QKYycCIuny2eR7k2k9RtDJvRkdQEXrZyLnAGkk
nx5tVhqdwUGDUS0lMyOEZIREEA9sutN3SjN/NQc42roJ0yRRZzu65ZuJXu1qpluxWTxifewO17aV
6W6YU5zodOTrzKoABgQJdwO3RCqxOJPJgykzsygBLaLQhUAwjF0axLyjH+SyOVspwq586VnZMgFd
XLxPDrq3sU5eyS14zpwazwhBCC4i7VpMJFGA9SmwIeS1xXQYeZ/n7BObmwE97IYxX0+ROwpuu7DW
wZTS14A3NwWPiIol2ufhGfRssKYnfQcOgBnKsB6Z42tYe8XJaE3ACf3RFfwYthJ3zzj/1amdB1dH
l9YaicYyZO1Lnd2lHmtWQTM293pCI95hrFil95LeWGbAx1GVbq0qMgBHk4ivOcihvY6VtSp6Y+8R
Eh4CQaGGEBg3Ao0zekJcRCxA0ZTTkmSfJOth9q4VXak5sa7TABNF074X1fhI0bpit/FWqUVjqBkL
aKXR8DGY5VOsc/2LRtdPiNSPLUdtc6BCxdyxogtX7Mpee7YiVua5ZIm14zJs02SdZ+lj5pc8T756
arUl4aMnVJW5GFFapOu5Bk81s+VwEinw8NUIvp4UhVEUKxmhWtBUdhEZ9mFR7Ou6+misqkVEbDLR
Jq0HRiEpXWNufQ+6IyCYX6C61aFRPMdo7AFzRA95XT+XvnN43KkgudAtAkaulRck+juXWbL0EhAw
w+8aDAtN6yhkZXtox1Pv1h9d3b8ErfkNhLCo52M9mekqDapsUaqCTW3KbD176g0h1KbvIopuDIGo
ZeYR++Vces0qI7yIQKBqRZTqvcnRmgDe/y58OoHkpjznsMvpU1trl+ivJeMK5RxLPY0s89o1OZy1
ITG3tFMI4BuNvWYiE9Zd+H95fh7K6AVI7FqN1QySPmZUYOYfMJm57var1FVxLpq0wicvUVYo9Rbg
wV9pEIAepRaUoVe1RGoa9SOJntqu4nRA4BxsKkYKMEEizo2rzJuYsJsu1HGGuSt+JpmhLZlv1vBU
J4yYbR5mWZkMKu3uTjD8o7a4tKwu25SojDMFJLPz/W2NeJd0X+9OJ4jmVlnYKzkCSpznViK+AfPQ
IjD0uyTfGgH8oSDJvkfpSwOwYg1QY5ck1mMZE6AyQ5lxrX032l8S/hcPN/yYNe5RINphUYi6UOLX
3HYCP/lQM6/zbG879JZFKQn7QKk7ygxn1ZrY5YIZZb5xSFXFdjtp+3TkWuGQ+6Gl33jK222UqWzj
BMFr3waPo8FeHYNKamWzt1EhLIKwePWoN0V8cNtiL+rU2y569k0i62Yth36nF/pZ9zn5UUfiVOsx
M87WuwzsD/rHpkTe51fsm+nQnxwXN7gV/4RShhnmZ2FjeilqMKRUU3c0IClKVUmKnaOOZtS+6Vrw
MyrS0JXkYkGzeBXujEXNwGGJIQZ60ijCXrffyWd6KVheVlMOYcwDzN55iLGHYCMUx0iRH/vA+8wy
k2Q6v+GFDtWbWlL3PBJzVJk8VFbyHsXvNPDzEjGfDqRunVnB3pDjCNzfZEjF9yryHGFT97sWf9A0
krJi0dddKcOZ1qhayTVgOhOrt8RFw9xofkboMZiBBlxV2PTzXetzMryHJCwDWEDwcmjLsuZ24tNB
IYFoSpAqMRlv1Uy2Z607W7O2ja2OuBdGB8Gqpt5wgf0TzJ7Pcflls1/xqMX5ayLJRa4lnpQ6vicm
xzU0bEamPjoNBmbkvZux4bxrWP9S/YnUhGYLZh3smzYjzCblmwDTogD2p9HRhvCN0XuPk27cOhJ0
PLjM30mmN8d++l527k0pjVEUXYSDJsf3zovPXRIdB/Sw4PASRjfafUJ1fBjJgiTijNhBCp6tYeOI
ZhvIaaLaNyHB6JUHuyH3SOPk2qLRdB19r2sgSTgANn98oa1OEmBVDBginEfK1XlXWSi8fTEV637W
6OuMgF10k/Aw3m5/HKGLHr/+9K8v8dKgKDLRb/R+UACDovk4kB034dbfgyCWRyvX5RE7hrvr5uoB
a9x8TGpc6FmRgpTA9rR8lv3R70wPY9e4rx2knH5wiv0CSGbePSQ4lVg7y9cGO9iubLrumEYmO4dC
RJl4CZykzNj3lnmRjn7RS2tTKlNSVJqXzGTsJ4o7tzjbri2I5sW6A7+EasQZulWtFWKRkp7A6O3q
lpxC4uV+9016U3NhYZkvfztGfvEAnKacPeYpvkXReKFMolPvJTdVtfeyFRAe01OBvKdR4wnLzwaU
8ne/d7/ZR385fg5YQPqi+m3mKCk7QpxMjHuV5wVMRdCj+gvh1WVf7+8jGmJqqNNQL2WKnWwyfWbr
oxnmQwNsJgAz6GJYTDt+y4wofiuD4hvnPiROeg/40SJ0dSA0m/BqY3ENoFvqzNI+DGTDHSVmpsXO
/GWfdk0CoJ2+enWphI6IDsnE4EKL1jnFBY+ollZkQE1+dPz6UqpcA7MCJEypCH0ityxazL2NVGxP
k6ZmmiMQqKYFiqq6qV4y0f1sF1jK19X9+tPXvZLODIHTKaLOBviV7L/c3//ygft2j6K1dol+ToI1
vqEX18SM6+DOMqsC7Af21bTRP3AzsWYM5WuEeKpcGhp6Jj5RKL9wYArtnExHUq/OZhffA/B/+8kN
eL26g4KF3a0kUg9YDlz5if5O3CkOrkNHDHgA+bygiAPh3pFCwmHdBjKo6aWzdUwSOiaFno8eZpct
qeuIR2KUC36Fj0Kmzm5u+ndObZRHuqaTTnxxQeZk/AeLdXOrXI4nER9P02WfjF9ZL0m7HocMfHzD
G4CHt3LkiJdqhqtvU2IePY6XjUcswjhN5rZ2P8WyrS+tv69DYkSulHTR2dikL39pFr+O3PPAz0br
Na2KoTtIE8vTuPy6NLLA+UzbwE+5P2jhfbW5CMF8qfX8Wz3P1LWiIHMrz362kfi0IWZ5QE7ckfeX
NQ+JrmGEjAkAM3U92aad/pSZiM8j0tOIF7tqw1CtgordFYFlCViD1NceNbFMjbUEVLxDirIeOmPe
GG6QbFzzFnVDyvZMCZel8rvfQaBoyvD/sHdmzY0y65b+RewgmbmV0CxZg8fyDWF/VcU8JpDArz8P
3uf0GNEdfd83jl3bX7lkCcjM9a71rHSy3HVrZns3778KB+NhMhiHHIn8bCSwb3MvwIG6Iq5hrGPH
UHsXPbX7khUnqOWKoUbdCZpFx3RmY1PEW5CaDOM6Jsq2PQY4TpN1BD0WGYGPkkoCppOkAw+jzT3e
L7KiqmKfX2u8dy7AfmcBBSjAkoKZXjggVDipfAewtnMnFA5br95Ej1XXakI0jEydWigBNJizaitc
oZXJpgnNvSTz5TKA1XhRuJ5v4wCw7NQLbu6fjyfmSZPESbd2wvSz44PYDDNsHp2lLEUZVHZ1TX0I
I5k+Kwa26jEz4oYnzjzNzswnzfTuuo1wkmDnWIE+fWhL3+boL2Mq3hXiL9QPOsmvpE/uWojW+3PV
ZWOMrUwfsDKxOyFEs+ZPf+eZ/UMMy2IRQrKWi2dmZk6VEA1Di76Iy+UlTy0syMv3OLU1XFAHzyZe
xD9lxsuRelFi3MK+ty2VHDXakB8SFtH1P4mmP0G+jQdsPlPsb3/e0iQFt2cmFGRkf6eIe5S2VTy4
/LQq+2JvW7HxGQijFYuOi/Nt5Uhc3VzgG9Vlz8U4PqVYSyjl4yxXJJa36vXcwE8A6SwqxCWvqdpE
bFjZLBS0LS+LW8fn+iNul4hxKNvq0IGO04lVBZoDbr7C9rsv5oL9At47Y0QYrmpMbqJb5sNThmxU
2Ie+Uw2x6vQzslBhhHYeBKJEm1ageqwHHGI6oryc5Th2yV8JPIYaiEmCqlsf9DSe/bLb++FzjHEf
j+zMTUtTKMevEqh3YKdVhpuIkwIe6YNIpkOr2R8RowdOBXTxlrDVouxb4Vw9ZD0uvdyb/xY6OUMu
YDtGWNP8BYAcAlwKOR6X/COkv2+i1e9EmneFiTqnp8hKs52k6EJIFlx46Bf2usxOPzOZXEv/Iq/w
MSvvhQTOEwH0Ow2sRHHERuYFAIMacqPWZ6ufa2y2KGInCrQVYTNx67bGRu+bu5TA5eIq+6vPPGnx
ppo8Klc6FK0gnMjv9NDmDWjCAYK9XtCYZlBtPg55UOgSXU2rD1NGUaIOsY6HjPyHftzLouKG2blr
KHkfone94KYeHbquc79e+4NcdDR2wdHgHZzQjnE6cqCSmfzT1Fm7npL4ZNOjwanEFPvUQiD1U7XX
eKasYxi/6A+M2opokEzy8eOr5IFX9KtthiNLbBBaGKGn6OwrmvZ0bhR8eOwSR4450prCndFp14g6
G5gBVbNvdaOh02ebWWoX1XV1YFLwnljdXZdqX6FICWMJK3mEKlyOHWAdYj6PN6cD0tZHAC+V86sV
OYOOfHp1ML6Jwv0aPO0fwIeE5IVm0Qw4bxvz4Ai2hUmaIEURaW0539RG+l7noOiSafx0baWt5JAd
BuLMgEs515SCCpelInlwYBz6xt7ujBcwG1jqE7Dq+RPpiHtf6SRJiuQ8+4S1wrzd+0BWTk3lfIs+
/8AreS4Im24wvqabNOd6dPUyCPV5YC2yP0Q4R1slmyfNt4D+TUl6KmaYRZrOWtf1AzvhrDqRPRiO
Tnf/t/EvIQE1F1DSbPMPfq8GUj402Q06c0y67L8cOpFOoPl/+HO7ND42lTpqsvKIIIh2Z2rRA7PO
fBQF8TIXXtB6WDw9EjQtz5ImIAmJIDrr+rGKzalYTQBkoMrwZz+mM9GkazyjuhN10SzPIQPZGZIX
szpSy4gFqzgxok2pAGIqUmGTZuK0yDIigayYAktCZBx//tfPFyIQTExZuzd5NxnHny9hn8eccQFG
dXFm/vv/+/nGDH0OzX8kW4BO2MKlTCPzOepNmheJjamm4M7LKmNtIYvsy5D5JJIpR2N5oObTs0/6
UnlYsWqvwjLVj//9i+3Xycq0+nFDgVF50qz2+CME/39Twv/VlGAuI+X/gykhaSNalr7+Z1fCz1/6
L1eC/S/DcmwT5D605aWP5b+5EjzzX46L5GD5lAkw+DIZA/2nK8H0/4XrwOJS1U3H4YkMKPg/bQmm
8y9+muktUxrPMAzH+X+xJTDD+t+GTfz7JsaEn04DXf9fmcPegCm3miKx7+bmzlywWVkZZjv3bANX
4ZSVIo70JaAL7vXZPXWKEPIgdk5hM6H44SdOy6lPiQnPnvuESSkQxsgRfWxrgGJttidZtWHKNhyL
WnuVbULSR3udBYgCu6eknPNRbubjutcnJkED6LERDDCFHb13bHT57BivsyeHlcRriiwGydXpofM9
Zext2nc49LSJ1/rW9FkAJxKZSt6SN7bhAv/CaU4G9Auj/kxl9D0mfXMsOI1EtfNIDOfsSbCLnmPi
TThMfxPZBoxEwy3ZtYzREXmsveuB5MkMF1RZVK0pyWTfSMqFDapxlJVl7j23x8MN6HplxaMG/dY7
zBbro+MmOJtgOwZkgALk/r9uodvrgr/ctD7KlS9UMNHDmo55uBqy9NHqb7n/27TZdSXDJU38V6q8
ca4aI6hQ6ZAzsPVHEg7tNjINWq+XL4VN4DHFbmCPUIOLhf7aI4tZneZBgGIOY+glvWAG/FamK6EV
jP7RgdAYtG1pfaSairZzigdyJkuWJbx+wzSdTctlT7tb81EhZVp5eWL09JftZ32uE+eUN/zaBbrt
0UBmAomd3IyeDio7LEmN2BpzA5bwLWGSvTlFyRXq8O9aDT39jukc/GQP8RqLt4l1uZ5EYFDwtuIc
LfaTClFTMZ/iNXHE3kvv5sJqKny1bbzYAgrUhgc8fTAp275jBHGbFiGj19gpzibCSV2+Yu3tjn40
yjVHF16KFZ0gUBuCcnMMHKMnDu2o8fdAGlZ+YMV0nnHxfxLu5/jTZupYSOPNTiAao5TJY4KKdBid
fUKrK0QPnSnToomk+R9b+S8qpuolqn4DkPmOoW5ulZGpjR5ObMlB8uYcx2GATFBriCOU51ao9miI
stomMdUVaGXJLEFD8mthgsge4DfMbQahYaWBcsDhxjKpLEYdE0WKLXt0+joFRuLiGU6f3FZi+h5H
Q21SI22Pfj+cGZVkO3xQw9EeLRUAbaL4d2Gf/XxpC1g1QIAp0i7LGkFpgk7dwA8bRNYdu+WLxXCt
UKm9p9UVYlr+K2n9X5hHzyF+QcqalvPpPxTw7CJoBRwZyiWq6mEPbkfO4rgFWOHzv+hBeF2WSzaR
DPQq5Acrrn7nbvHeFjqaQ76JenI2I14THBfMDlRokx915fHnS6jlh2Sa1c6WU3OUsdscGQ7OZrxm
2FUFrsYkNY01JiSob3u/dgOqS8VaKxrQOe0rbTL7lFAVBwDoFengYAD+WTGLqELHRPqtkkieKl3e
W7ilOwIGT56TImtl9lNDmnPn+Hmg1enNbcj4SBia0DBgvkSRQpdhP2KQq8q7fD50lb/taFg6TE5/
jRezcI31ZAWtCyVWFfomV9TtSY2mnV5rmdlZ1JSSNjxyajC30F+vzYK2o3+UUsA+3v/7dSb2cxLF
isrTfib4thjxK8rdm1HbxCr+8mKJuMp/JBa8a1uAAcfBu55/o9uMR2P5Es707KhHpjpE857xkIAk
0czyaLreUx25vLVQ87MqLQ6MS9ZydKe9WC6URhPs0/GtrPoeMKxqo52rYR8jZqUKunn7Sdww9bPJ
51FARlN+Uw6ebOuKhgLZGzbXUnO3aYEMNJdPqUky90jbIW2YBqCo3PPOTj/HqEAaMacDEJL2xtzA
fGI8iUTozieRQi8ZrS0Ye/c419FLG4/lLodCyTFeuTwRUDvUJI6NZaFOQPYw7Oy3MSkY6g5pU1vh
hu/AvgaNo2/jKTv8LERja10Yi9TBFJXqDHT6uczCkNae7I7NiKCM0KsHkZldJNr2bWox0xaN/PXz
pyiW6dY1Ezyn3bsqDXExFlAe5yws4LkW7SqR0Q7G3n5dhhHveuhQYOHrJNoy+mJEY/zphvhYtFV7
z7yzIl61Hrxu/jLi6ilus2XssYBNVctRpPFNLC9Qc/qpO016PULa6NajkZH/iROy5DOhKQ4xNdKh
mYxACUQEF0hRABb5fuBNBr7tdLBginRcdSNE8dLS1BZmUriXTJbA/TnukQtfbn0J5YiZc3SL4m8r
nO1T1Vj5dmprsYnH/tbOs8cjv0m47AhxMOjLL9VIAXiYemsOWWoPDuVg25V7NHzNOTpscVvsHzu3
VURDxuxddpZ+tkMKUDWnNM9Vx2QXgSUju2jRM1lpwK/zkHFg1MmNIdM3Z4L+xRQXaJEd9kfW9CYo
6Gc/+k387jDiPke91qHRhd0mq5WzHyfPgEreeasRcfaZ2Sh0IXnF33eNacU99K7u7LIOl0rGQRDy
F7DqIv9dmqwinc9n2kCRUYnVHwTyWaKEvlfsyHhO9BSaeMLe59AEV4IgzkXnZwU/3+AtLJfD8o6H
EkOXJLtxcLilcz88l2CydpWMHr0WdpzeuunJgeV/qQl8J4mePmi1S7YgrV+iyIRtYL6FXRZiFzNo
TBmy+tKSjRnS7Bkg+FG41nD0xhnL/yiIy7hJ99VOu1xX2jGeSdGbMierTeNlQly/RxRuwq3epqdu
sAjTDLUzPpQp6X7Qbqki9GtRX4XHsGlP8uSbEZ2YTAsR+025R/nwcCq0bOOEv1de91J5fbEZCkYC
3pR/ab3/4KRfXEHu0HE6NOfIc6dzWZ97agrx4BOV6d3x4gLkCGLQLNsqsq6zK9U2ya79aEZ05wwR
7aP8R3TjaYx01a9+9qIb+ZFdacABsztvXYJPLMPBfOYjYqRD09IUdQ9QA/PWEdoHYhSF4z7pkCKi
uY8ZTIQn4Bwq4nysQvNJb5+xrGjrmIKDJ5gIoOAKUZ0MaT3buoMiXLTaNdan+KI5PFq9T3BS0Y1N
hI5rgArunnkiI+ZpVcNYWtWa278OFgpYvyhBQib9a+/RKiJHZTC0JOhqcbdRzdC8FuJj7omgRcx+
wKOsyJa7F1Hh3yeuxcdhuNYY5Gbq7FN7fu6SRFAElGS7Tq+M98TY0SxGeLuDWyLIbJ/rLjlpPtwQ
rI/FGaIwmcVBOxIQQ3wlYbyl/ph1v+ElmFpc71C0zDODM3sfjv5ZH3VCknZnvjZcX2vMPdMmdqKv
lsPIFShWufFpXN+nEcXF0lTlTlVJhTZbePdxaK9+Ot2H2afbPDbGDd7I/pK5GmSlbUqM/VSnU7o1
6tR9bU3jk0ffyqyTjvRrtzUjjt1FzBXHLoy8+hjRjhAn+dltin/ShcppwtAg7dXbH9kWsuenkeEq
itkiwlTUY1wFVhcIVsjrBM3InyjQ5oHvwk2Uy9AzdrY21l1obmG7IzLPPBP/7TEaCalrVtfuEXez
YM5Mg8jbJJ5R+mDGg/K5j1X33sm4WumRW7/q8BSQHa34tz3U3Hq190oM0VmBVAML0r6WKclc5Eie
6s0MIGxpRCiFFp1w5RlAbR3krqH6dot2OEaTOZBuLO1tKRucGWuvFvF3qtqrjfaXTDzorQoHaDjV
AEIThr+951AHkNcMADoOOqnTv8VFph9CE7SKbdPNl82oEDzteEy18Bp0Sclv/0cywV1PymXzxAzQ
pODVSwDg/LyvmoYGW8Ijgy7xPpGhwIoG2Iqtx7AdlkyVXUzQpzvG+2nsnFqfPp6oKHMOeK73ERch
bm4GiNM04JnzWvoWJTK4X+S7DM7hU+WnX/yU8ATmFunWJTM/+DT4mvFAAN9X0Y5z32YOR/HRLdbA
OXpEY0ToaqDKpCpiKjN1XR6E4H1PIwtYrTvd6JDHjkLNFSP4uAj0mroqKCcCdEH3dzSr+JkMGKAL
nBVliz+7MNkcUiMYWNz+hxngsSfijtIEi8vYhr6pkvAGwvEOA97mztH+lrWZHhzt0CPVRSmRyB/E
AjzsecuFhsreaca6iJS19yboNKGkoIAilpTlU/Kwp6AYtTv14ikoqQI94QBtAqwr20R3tAu7L1oZ
Yk5GGMhWrScPLBIMa3u0wtK2v2NS7pRpOBRW05XFvJKCmGRYek0YI15GOlOSvnuBNJJBAJIefIIa
+rcTneuGaUBHGyI/GRxBi/4oZ36y25h/7RDgW8OcO8AgkWLTVOw3aiEfbTrWCPHxAL+AsCdPyQ4M
RhoeaZCqA2BPqMjsMAInBKBXeP1T+AsJgropX4JqR8Qg7YQ/AE+Geegm955IrduPI9OYaICjDyyQ
7sAhyyE+whbCIsPKZGxgOceHMHY/JjPGPObmr2WoXzWLUrMiLs7x3GD2azL4PCASfD61tE753Zhw
BJUiPmSTEFq5yKrHsqlOWjRwqyuWfFVkZ3+24lOfzbzJRC81xtNQAbkwU4E8hnBN0PrPTMPOaTAy
Xn3pfLVLjldZQxO4ZQcoCP/NiiSmfxDkcKMUoG0rQTpmdKcSLp3WeQ06L0IYBL9j5TstjdRmwGqz
p3mKGVBq7qeQ2iivHsY9TVrJqpmKWxIP3qauKmMrHI806Oz9001+RYEXLJ+eFrKQmDilBpk6u6G6
MhnYKHfGGpan/QX+0YtWPGyzj59xhiYX/As3XYvmI2ikh9ZWxCwYRzJe1KzLWAxnnJIjPh73XMUO
pRs2AKPFRlCAfpg6yzpp7m+96qaTkUVozmnDZ0kCTq+eVS/NYzbwrRBZkz6f6ICdOTl4huLYbUQn
GZEcnqQZvlgefnYXnv84159w2riCxK1s3Ri31woVp9mOsfEkh3DkfWpLUll6ujYxvGx9wpuBt6y4
bigcnphE7btJr9Z5RCMTgGQAFqm+J2C3Y3AAEM2BIcdoHB6AZZyGinaINDHJNBKvApb7MvnTsIk6
YHROTr2pvrieDHqENyUDjW1n5ntJQUra2eknSzVjQQHL1ulVoMdRf4ilFaScAg/Ccl6juKQFnAbf
lUOcFMewZhyd11wjolKxc2nyfDv6kJoyWCdrP4vfnDZnW5NzPxm831uWgFX9rbJovI+zXaxnACti
JBRZ9dYuzWwSeA0g4MT6gwPwj52Pxq4QxT+2k7WHeO62KLYwsdOeJhuoCUzTHePNtKC0+f6r4Zdf
GTyV/ewzQR9Fjb+jR1JxmktX0j9mFVS39wLEwCD7+isW8pl34sOShTpUyYmtYHwv530lWX6QEvKP
uHtqjHJ6D6PZPnDPmcHUWMWDMdvBr6LpoLnpeRj6N8gBWKssn+Ugrq42t/gJpjFWHOqZNjMWrXuF
JU/6xiGyZfcPX4K5ztZZU4MmTk38ZsNWUyRaYQFyxQ8K7w61NCPbpWuSSIOIOwimCNnJ0eQus3hH
J5zOpDDaX46LlSHOrGgTm1gL3XR+UKbxzOjcW08tNVP9xyRTanFbCKetAAOnIQkhtMm1VtZbXdsy
91TbCHItw/6ap1uXzBtk831ManZdIK4EYTEDaEDWD/iYCqZICH6D+GrmotrcDHd8HxQYGnesWAp7
xnP9rDOKUdNTrzzrxqPfvuWFw6wD2T5w+vqO09k7OUA214bmsSNj8ky8OPkF7u7AgSr/xGewsVyN
3qGkiS8FECh26vCK5Ihrd25ik/cWJUaOvbwKHf3F49cKgD78hkbPwK51yDu0Uwf+ukgPQ9rdadMx
b1KD1Np4WhGMJrKH7st+P6f80g5z14W1K9nWiHjfcsk11EXpLvW7JkBNcGFrEcGGtOQAqcCPb1bU
q53K247V31SsRYl98RkvATtj8tFhcslnzAtNdMlLnDsTC3pv81T2SpyVRlE9GVl4TpbaQpw0Ownh
6oUhLve/Q2Ncbz2TdadKu8NuS6Pe4NsvVTOHQXEcM97/Jn4My5fYKT8btytwKnOBcupzopqR6NhB
3fZZG6W4QoFx+6NMM8zzDaPOiFHXMEUXY7FCTxk9MQ7jS1mZJbwNblLHL9ZtC9G50rjCqjr51iie
tP3mXfSg7LFijYnx2Ub9rg0xZowtVTY4a4J65onld0FML9Ur7/LQIpNcbaP+NYaUEI5o3QUBPdZB
9jk4AUvPvNhMdJEyvm0XNxV7Rdu/1V6Mq0WZKzICqM+RI/9aCR41Opew+QC8yNnxrMrJuDLLhK1i
73rVn5Ct25XHlYh7BWR0Er9GipLHvHmNc0LzVaK9lvngs+3sY6Rbqn1mSps11f8yJzMK4H64CZum
KgGukJuOvR38JMP6WLzjlvIQnat3G21EY79hK3yyBJL6MiZzNfK36mr+ZSS3OGanUOcfXJOfFtWI
6I9mtK0d+auLrWRniPDND9N/aM+zdpmmn2oAvnvWeAhQmEZgammSstTZmPAupuJhTwinaBQrxxmJ
C+YuihFvqxUjr2gPl+QvL8V0T4hvb9FE7SZhqhqFgAR4Wxg7awJNEnnpq4X3wMgBoiFoc8isNPoL
eSMDoY2bXmrQ6dEsq5aPTy/TXz364CqzoMLOg7nuFL9sV8x/c+or6QsI6Jxiw05Ioz478G8ymw/G
qvu9K/MWzmLz3Xvjt6vVyMbIB1nNo3aaiJUVGjEPBuIicgK3k/66QU1ux+aPk4SfM+zQgBpqPqf8
qU89lziOdWLPYOBtc/1mLyz7ZFhFurbm7NxHNI3ZU7l4MdxblaHSDK3FvKFTe08xx54r+Rlm3h0Y
xbDSZ07vAhjExDhEwOSw/GOjhmxTIbNwmE4obmJAKJNTW9f/RC4buTlJtoyxy4twT/Aav/WFdYia
QkQkxUiqku/IUvKQUW+BfndL9UkcROO5dMulgdXzjPJcExK5eTMdEQVhXMEAquWfsLHVdYbMUIjo
H2VYwwc7lR8+zcVO3J0K1ZvLnpthZRQjeLOzq0ze2rYe7ZWq++YzY1686jU3u3YTkkOjzd7W43eD
qAf4wEbxJgnElT2YQ2DU7WGcK2Nlp3QlqsgzwccZTxEJnHPJvEMz+zevEUd6DlwmxJ+0daZBodGL
a+DanbniiIFGBxtnL6bLJNC7YuJBNYbA1tpyNblMxe2hf439EVdiLW8EdRFtYMZ3puYdjXwYMLmw
M6MLz8O+bDYvS+fTKDRWjpLTLNCFmzWAwsoklvUEH+mutJp3jmTtr9SpObeOg0YzxGwGtiaJRIQY
OAokrxW7xn6vUbRHGUt38Uz77Jc1CQEMZP1Nm0M/MDTVUFuMCoMNBgaMT3DDiZuDjDl4gguCJT89
nBGM5MJmmjh7BqW07o6KeMwULxArOW1jBGMNAxgTK0/bGBoKe1NpN7N6EpIHr4GzrO+r66zyx6wv
bGaVZWvghy2OfpsEWhA7XnySaXwlR+cc5DB/Ysz87g0Qnu3IIYlzzDePG9GF1Q4/qVqZ8jtSIt8O
8QXL8rKoD9PWjexqLSXo21wCLW2AeWx9J4YNwPVHbXC+sNvLQ8n+wMNHvbVwAVPSG9BDijF7Tg8m
5uF1R1nBoSqHldGGf8Nk/jtllnW3dcY5fjreSeCSAcxYFBbVynKmauUmPAP0mViG3WoYwT9HzJRr
e44+YjtCda9XYzPexQTnQRrGl9NG9qlItFuZyUM3Vukx1wFGUkVMvKExn3yj/uaKKHBfDWFdXyyN
EAa8oexS+uwoGCxhBaYLRg1L7Kufu7OZQ5btfMLStBCjmM4BZRlvqd89HGwVa69hKAcnb8UkiB26
k3+VOYlGlPm3qXKQAOZGkFqejO3QTs7ZrSlm6NxX2ehiBXyo2zh6JfdtYpxMPd2x1pUYIfxvvyrU
R65/AswdtiZ6wH5q8F03kyb2Mx4rHk0y3AOtA4uX17gOMvfdbIoXF815Q2vd+K5Uuh5xNychjLHC
+FQVYO96jl/FQGNrKjRSZq4rKbY0ok/RehtnLIqrW0R7xpJ0xizp4RandvIxsK284GqD148GOzv5
CQ2e6C0ywlyQwBHs8PwaTxTco01jMiVUHsBnYTw0npGcD8ULrR2sR3V5pDf4OMWNYKZLLqPGOtlY
/Euklh3sh9Wf0rb6beX8VjUex6LGXAuMvUIiZevfFNe+4R3rJlypBvM7OB4Fs6R9XxnR2h57WEx0
7RRhrTG96R+doX9OvDi8ay4zXFf9Lpy4PWqFPt0dUlUDdTseARzITlibbGfJ0muqfcpJUHnTSY+N
/j4ZFVJVewxxem7bjKrreN5bZFOR1OfAUcYuYvaG4bKYDrasKUqHzyJU/+63qQer501KHGnd6L4M
c/VqdP2zk7rE0yVhZ2cfFao4RIOe3epBy24p20Iswv5zVA/6CZftJYtBmtk8VivT0a7Mvpz6UmAm
Og8di6zuJgd3wQlNBkdp/AjlR0mwvBY8vEmR3gj13NhqN4GKzYOnRQJou55RN8BaVSRvhJAoI0E1
aSl+vXEPswGmn3tmoVlLq2Z3QTredMblQA+QkxoNHudFHygdrdyunzziP2rm1M3COtXjwcmb+wAI
kMqf5qP/J6Ekfl/Ozqft23De9GJa633+DC2G9y3R8SKMNfgA4F89MqRXIVEAPgjws2YKr0ADGefo
zQXdtukCS5yMeysSUopEEHz48GurgHel8fHIvRP6L5k19hfwaKui7XUoJiG6Q14fvUwTm574d5L6
MWEmxv5pE+Q145Emtl4jH29rTfizyMxT6rL10qfzvATc4JgzTXXB6tRuvusEj7rYXg4dUI0u07bg
sX6HFsizPYln6h2ay+wb1Gkv9NOZKQDjA/bwXJhx953WQgTuUiA74sucQfqsKyHVk/K/B+oyNvSk
vDgVF0pkKpBeHCqtzPiTT2xjs5nxZKw5b7R79Kn5h+jCuQaXsBlhDW28qIz4ZRD1vISQ6JwCxFTC
vbuRe5iwExUzCq3fvKGvFcfO7N7cWgzH0bavCadSZi2FefULiq9V+DtzDaIGpa0dGs01g1FlXyQ3
yefajwU7m0sVvnqz9xjDdmKwrhtnCpYPhgOjqBBYAEVbUVyccnSYMwLbrifWpdHtaqKlKmS7K/3F
j9yPX4OAOz3U5Dncr9ElEilzALTTfvSos1b0AZAAp9GbOE+z7pOZxt1emGvTTOyg0tKnAVyhb8iZ
acMVAt6dd3BLYdYNqGqzI0u8H0BPtwpPaRjhcOb6JYYM3RyjIJMrG/LbgPGQEKfBOIw28tl8mqbK
3ble/0fL3gmRoAB79bZ1zKc5g8zcAxjH88HMxbyj/X4IQk6hy+FSmhtvpLHBzwHyD/atJNr0Mc6t
2jgDbssubxlUc6rfeaUOadQetx3dQZDHf2sVHmF9Ur/5hWyIEj0YzPZR6eXDv89zpF4ZeG1tx6sv
Tmc/2YwQp8wGv2VxoLXD8JEVrofYWW2W0R4MARgdRtbsuHzg0bdQCOwmCLv4IZLo4lEVsBLmWEN8
dY9djBOmSLHKJn4O83TxSHsb5hxql/R8QDN7Eiat/g5ywQzPgvl8PM/E7+Zd4QBO9XJsiGS3OfiP
zioteLpWpBKF03ibxTyauhhGuwb0LM3vbLqN5jpU8QcjP2eTJJ9V5mvYbNxrHtr3RsCf0s1H38BH
RKG72BE2BmGgBYFnojznn6KIknU9GfgyyFFTRazWMGS7AFYM6CjB/VayHFFE13dm/ZHFNDwt3ib2
rjnbIqmGTTXA5tamdttzRexaXe8Ds+lpUXaV2I1ezrkmdmiFddWArQ/PJI7nLaKJF3Day85hPH1I
r7tURCtOTUG+JupwaHfOMUqwowqOXdY4YkHJq5NwOrmF66xWQlhPfeEzN2D+tB5T+L5xKT/7mMMT
PGRgFQxXQucwhviSMoqBW69n1Rz9lV6XX8t3EzVerNa9Npp/4uC1QdpbReIt5ZU7mGVrB0VCwSS0
MOfE6j528k1ntDnH2kvVDeqc18aLTuVFwUreXoTJqEJmfnkgfr1OpfPwKSN7CXNtI+IMtL1Rptum
ibfkeQZI5xVVONGAPjBEKLOd0IIy5QW6U32ZewYByxbYoNqTWV4ScDSfroMTMxSLvhoO12sTihNK
RpD3trftxuEZ1GRPqM7SN+BaCJouNKdc2i1s1ZQOHQtLk8yidjUVcvnYdGsjVKJtEFXmWxb1F1ch
iob47gPDeLaxfWzQxJugCstLGMuYeZFBwI9tVyG8FVEouG4YpFRWXXU381lSJo4e+Xw2wvGU8Zks
ofKtF6Fgm6X6UhNjZ9tCjJHeWB0GrzqgfQfASDZAieqttYAFTUHMlXza4vrWvMwNEn8G9PwrzMb3
PsyzjUn7OXsiOsOc9pgDrmSVO0Wld4knf0TAicPdcteuLZAAq2Gkn57e02tX2l+65GOwE201L4eG
qUHMbu1tRZsvPTWDc2g3Wdb2T444x61eHEg4fo0iIwcA2GCTWVl7MvTo2qcou16Y/7GmOd1a+vg7
xiM+cFQz08Hf5RFnZJO04t3R9jUmqX1lQH5LRb5PGcIMVduvu6pcE74PiT+YauM6Oq4jIqLl4D50
cFgJOy46M0mEDVUNuNSjlJl42hUzY3IwwoTNtzcFXXstTXQx7vxnw1ykm7jcm1136k1vJ3OGCsMI
jZzzhwVnMseGXPHKXAyyR+S9Z+iWzc5pXvuZ8hMd3iErb4rQKy+6nF79wn5NDeTCKe12GAqCwUU0
yoFurqT79R/sncly3EraZF/lt96jDAggMLTZv8k5k5lMTiIpbmAkRWEeAjPw9H2Ct6rv7aqyLut9
b2iSKEpkJhCI+Nz9eFCJ+DB8dLNL+1cJos3BvjMm1gNQAggyM3ORIHE/Yj8n3URXwLav1G/MRJOh
xdtysoGcsmVXnEa8qvjR0qedpxfhb5VvodVFrXnog4VmPndbIi+z0yoX+Z6l07w1eEicUhSvbUxq
lfFXeSkg+XDSwNxi5+VrRq6/LtNfJf2SzRgBBnRRnQI2gROPq5Y56JYzMWGTYX6e1aVt5uFNxiCi
zczEZnnUgEd+PSzrSVYXBW7ZYSbPhPmxDKp7uxctOSqa8hp+AJgRGaknm8Mn4WgOyZ5/qHouJ7Zd
zcqe6+q9MRLSILj+QVjjoU8Csnm/Uz91bszPkvPpxuwNeZQ1xk23EDGRsbxnEcDLlYllF8WyOce0
NiyW9TuZSEwifD5ZIPb2o+u99g6lRYVr3VlGb90xnbNWA93ZWxtZGGmP6gkkuT3zdaDdIzGNaZCv
ZkK4D/nWjDhyxyUPqVH+LKxkvObifgpuk64ULzwn+LlTdyK1TtRTLj0zFZ/ktIebKkuqcet0apWb
8z6reF/rjFms1VKeGQUsZPjOllWe2s/d8BYiGd4sZpPv54kSMM8q9gO0T68Nz7nRsDklrpR2CE1t
fZcMi7v1m26AI4QZNGuSF69eW0ZH1Hsqrh1z4h0NMcS552YLLRsTqtttkzm98BaoR5xRd3M4K3KU
BB2L/AH+32VQ5c/OgwflBs06k7AWumwqt65iSyxc5KgZR2xX53Rd2/YmrDFcFaBcN17z2aY56vS8
Zht+kq0EK0D/yjAvxv0wZWwh6wCxO6ZPp7J3UuebHBfqoaj0ycBpc4jLdBVUEE7akKolPGG5QuVh
KwTQIFwuS4FdE8Q/3ReW4sI2WfdmeZhpej0WcchmVVDhxAsO+hXDIcD86mPggX9aSNvlBt0dfcp4
1xHlC7wtkptBeMWNUpG3i+cDU4O2KQ55rMqDq8vMM5d5hgu8MS3To1XhfQm6K22c4cZeyp44r0Ra
C4sdzqsPehrVPhO2B65rYF3m5bYbxk2CgzoBfYO6s9iNMRCn3m3ABspfiL5n+Kk2s18zYIm5BefA
uZSwIGiZkJSBu6wEFKK0qvgKU3C/nKQn8yc9PahzMC+a5kECN71pvAa8fm4dAAuyvy8Wd83atk1s
6o2jwHcOOcYYQGpDOlSbCu7RRpYEtN1U3sbdgImRORqPVA5wlNxOXHarfOKyLGhkQgLiNNaxc1nQ
zeYpfagplmcIE/4Q7bul88HffmDYrjVFDy0VpgkKaOywWZlrGa5qT+Gd0J6/MkmOiZP3WzO1vhZg
4dvI1lZl3es8M6dSszsejbqTx6KJb/G3UcOaiZT4otk85YHId9DmYeiaXC/fgtqAgZBGyuxkqmkD
dx+6P84ViLoqPkpC+8qpFYlNMpaGYjg3xc9O8uhZFmU9dfhgA+vcfVs8SwVQJGzJrPjgeiaHRu9v
syVPgquzYCEL/Ozk2mKg4DaZTtxhF0bPDFe6+qnVodcB/Dkwtxb7xHgls97uQ/D5FLR3o3lqaIRf
YspBv7+dEAQSRzvMcVn6ODbkmtFwgAt7MyGzb/f3ou3rREkfGHZD8KndCpZbQ6RyCKkEGoDcrG1m
epgRljDbGLK/78N63ks2AXOKs0NRTWQG+tYseFddAPBr1woYiQcY0KJSyJ1vqKuDIWBHHOez9gGA
UjS+cg0JBykmPBTMrdoGwa+hHcCBDljGLfcwAiU5Ti2oiYwLsS2Kh57ncL7qtKm00r5bqivfK7MA
8Q2lOV8NMHjIRKfbKJx/aicGMo33tJi9j+sQN+faaiJn78nq0MdFsW0X481iAoG8Ut53VihhhJbe
ltuW+hFQDiIWb+USmKDs9Ac1VsdEIRDHVbtxIvYwgVgs6lNI4oB437jiITNrmnDJpPgIh398UFl8
4oab9ouOO49Z8uqWWF4t89btsptxZq7dR9MpTazdJEu0OjwnEX9EqnC6NrQeLN677UcDrg4sw3ng
7G1Jkql25DGzxO/IGAIeszOWvyC0gOylvM2+nzIDU86WyqpCsxvYSIYwpbAPkrqV2LY7a3y2hWXv
FYtc4A3lMWXufgqz0D8R4tiI0jNIf4KuZialvbTx7H7kBN2wMJZqHc9cEoTSp7Xo6neOuC/+ZE0g
iiAiWYTDHbOfwSqi8gPycnaqUw9Yp0EmF95DoCHRnEiKsdsXkR+uc3ivnItyjftV2J24+8A/WI/t
VD0vMGhgvhivbkt1Sk+CfjXk79/OYY/dxx9eZ8pLiXSnwT0HBzZPsHYyHQ7olmxfOf3VCILotJhQ
WqJb3NoUzC+dWqfshaOIdss6pAgFoZmSwpIoNe8bttOdKbkTeh7RyFvWxggYZdZSNrvGzh+/7yor
ZBpClp96TzMmhxTe2fzb2+/L8tv1/P1haSqU/fAaTcQgAKSDWkEV0N95VasCXOX8DChs2LHpeBk9
wHw8eqLdLKEnGHTUW2Fv7se2sE59iO9upidWf1mvv9umwr2i9JVihmZ648xRvDFTZuOTO+qnw/wz
tqiAMlTEPyGJvNSkCVaQwarTGKqrXDiuqCp8LW3jEro0ltusSe5A9QT5hJ0VLS1rcgw5uh6ir6Ac
ec7RqLaaMTjjGi12wCCp9RLGoVP66k4hxUR8y6a223c0Ax4EnCPTRfwZnZyBWUQ1wOLgvLShl7Gf
YjBHL1/YL/RCUmxy+OYaN/30iwE5z30QAJHLA/37BoxslgRDjCiZBsPqJHLW0aAXOZE99hZ1WsBE
2uy2t2RPseOEMSyJHoYMQTUAKoL9Y+dh9lkFdcvt5lR4rzywMv8RIfZPALHAtDVC3LKZylnkXnT6
6C8AsSgYew7mU4NDPf1apEMvs6QDunQRk+ZYOkBxuH6FLx1CejUIYA/VbHbfA8Z4f6B1P6f/GX1V
/waLyhf9yzfj2JYvBflyjiJCksX66zeTx8MMPYMKetPEPu1Jp9nlM2WKDDwvolaPnEg2cdiA48R9
xSiIaiCrs0saMv0F33IVPVfVY8atdfaSrDxrJzSj5oc6zrJbl0lZSVVoCkaf6RNEhjHWLYQiNq4O
28nUyxiLJ4l96gjabggWtOfQ8TBRdiidVtI1685P55NfsnEawRsllpM9dJ0Af7Dc1mGY/Ea5/zAH
0z9Ygt6oocBqxCOn54ZHjzULisI6o3d+zHJHJCCC/pGY90T2Wd3HQR7zDNVAVuztHcn+h7LS+ily
Gn81ptaOy9H4WeHhtdWRXiVSusq4FRNiYRFPCeYnM3lZAraWbl5usY6QUImjY+r6w7F3umNo1u7V
SepX0UAaimKD+nWbg80clg9G3fhQ211iBc1AM7LPdV43CcukxuoMtn5iLr59NbW+WE7hOUiN6Jkh
Sh6hmXPqtnc+PV2j5zGFaVElsNza+5yi+I1Xpf7RlCB74BwGe8FSSvdsR+yYWMuuMszXXC7FgyH9
B0fly6ViGL3palitKqmHO9YluowxDrPZaD6ysIxuJty+ZCTKYmWJ3DgzOfzFo8I6ZTPfJkgxgq9W
QetoaO8Tb5zOXskiWFFbfcEpaKwLR17NUVUfUwyP3b/nKVG+YzQACR7HB1RLCZmKpIQv6uckpKnP
QKXE1eZw3ZN+jp2FBz2jxaoQ4kkAxWHrmP4kdnLw6tzf4mrrcAg6y0sRkDxP6vy3XQuoYAUXE3mU
Gf901jwHXvdm5fSLNwOjsHHOzYvjNjQGhMVdr3+XugNNKN+fKLmgLrbo8p1fV9BGfVixXC/ewkQQ
td+cegJ5kSeAeuuv/P6apETJ6qGn//EXTc/wNu4wz4fQZSqB/Sw7OR2R1J4s22ppBFtSmfSoOtI+
xjKYHtqpAUpmYXObWkY+/rOT4h8oEaJj33PWVeQteGbzx2qu1KUKXM3cT2mAr5mlLuykcIGQr+We
LB/b8QbvUHEH3z461K4Nq8Kfz0EwBqscNpYZdy4xatXsBE1Z1MwInuwtT4CKKQZprxKwb+M8sN/E
VR1ec8Wl3/chvt9YOLuoColD8cJeuxF0RzBm/sXUnK+ig4YuGRY+4D+vVgUo3mNI//iqD0ntDdAs
rDoFfiV/q2iAk4WTRlpdtG1JnW9xZkpIc+YuDwm+ZD7dcm6Ow9dzU2aBs/fxXS3li8E5h1H/2BpR
fZkGFx3TmnYJBW67rqZPxu8XRnlVk294zZpd6CxIuQxyQEvhoYmXbTi5ZMHZF8elfZu65niyq2qb
A5y7Se3me8ZEB8RQAD+oYjrNpnG88QJMpYjTzQ7DaLL33OWDEW+zxuwHWh0GvZ+DpZcRY5m/5Gb/
zeL8LxRYAqDSdRyos9IxicX+04MiaywRuq1ZHXAUrNn6NmvHKtOTKYr0LEeqDKM0+2q4jknM5FgG
/KTC/w5+L5BmchaDcbUUB6WyJESC1vKbaeJ/+BYF0d//g4/6/S0GrkOK1/HtfyEY+43LkA8P1AHg
l71to8aihREBD6+XuDFzUD19UaRfIUu5kxVw7HLB7lTaxt2QjhvL/KPuhRIGwJmL3+2HZvLokJnX
GgwOlc22GHSjVzEzrFctG3pGnZX4D09Bi+jwP/0UsHZ9StF8xwzsQGpS+V+eyLWBlZ6uwArbWKku
TiTvCOCtXA4fG2nJ8tIWp7oaaGInkJW4SpPQHBRNDHmsPiP+9vqH0yTUqk7vyEm45ipl4NctyIT9
3y8Jx/4336kDFSUQlmcH//J6E0M0wipscMLDZFwLFRE2rE33IPxxU0aKhEw7fk5Rc686v3nt3E+Q
SN3Zc9tm35UEO/ywuHFt2qqmcDD2VRG8lMq7Kcp5OvuYuLdNxqNeNipggy0EpH/wOi5dd6fvRhWJ
ALqq4fHth7ERm6Ao9oIzBRUv09ew0EHoT/d1HekeMecQJYFLWharv9kx3sk8jBFM9hOmSfAiUPK+
X5r/H8j/T4F8l8vhL1fR5r17/6+vsksIUb0XX//9P16+2u6/nv9dKv+Pr/xHKt+D7S/ZCwamT9Da
MbkJ/t4V4Iu/Edfn4eMEjiv4C3zqH10B5t9cm1Ypz/doGSCfwf7xH6l872/MENl7e26ANSlwg/+n
VD6Nn/907fu261m6lIBBCPsp65/u0mh2xrxMo/g4GjLdcUb9KgbVrsWYXFuva25G28635IvNler7
dxIkBTWo52y0+luqf2PHPY492kwZIdgtKZXdWbiRTgEvhMg3DVjUv4RkshAY6CUKyd8xkMThG+6p
HNE6SHgh6V3PCwMrGmptWt4ZWRpr/LIZzPXlZXx3HTaqSw9xtKe2p4dZ7EX1YTQZfTUVdnHTpWG3
szeLUsdGSyaOFk8GLaMI9BRPCyucf3epllosNJdBiy8jE0OawimPidUVnjSOHJSaHMUm1oYZLeEE
WswpUXWMCnnH0UKPJR6ZXiQbO+uHnekMNJbZy93kVsa2mJHBFShDxkAp+/mZwWbd1cF2shmqSisu
9g7ZrVUVAfrKkwycs5geMy1KyWTTMHwC96oYjfYE73Jn5XAtQm8yEa60uFVzjNFil4vq1YwTmkBC
yZerYKbiWUxXbLMVIWvFWLiHT5v0KQBL2I2CrWS8zBM0aP+hYELa0rgAtwrgppAtmRZ2oIcCfa7W
Qp2JYmeh3M0oeC5KHieX9YCyp1D4XIT2smHcwg79m0g6b5Vp3Ix1cHUpExr64Ac0m3cHvP7AaWGV
MV3tsrnZGJ1/1J+1c3hQHapjhPo4ahlSakGy09KkiUbZabGSQ2tLKW11Y2shM9GSphFTT4rGOWqx
k/zTKapkfuObFNUO5mtStdl5mYWPDdOqdjFHhlIBp0owp1EfiIs5oHx7nw5LvbF92YN9cDuSjIzD
BmC5pPCRZbnAV51EsjKVJ2/6JFevCyCcrrzpMJ9zwUUwLn1MtLW1jGtFYQP+0AjvLoKwP33S+fvE
BqIGXk/BK2ili2hg8YSoycjCZ9qJ7yGwXqsMq50a35wo97aNlb6qOm6uTQ5HJsE4RG077lDGrjKh
bb0vKGQ38K4ljUVRFC7kM7VmmtMc7+hT3GemWHglia1radxBI0fonEmZ6jOXbYz7Pgq30BNesLli
6wnhxyK+blgJuM2Q301GWuQtQhL3zOq1RE8I/Rqj2SMD762WCBTYCYlmxF5OC/xWQkSqdQiFLZQz
dcgoGPVvO4cwvIdcwnFo/BE/OaKmTvLBLwRPQqfETlAvv9IO40xZiV/SV7cgryFTYkHANV7Ab8SW
QLycPYi2KhDS0PL8XahNDIG2Mwza2NDhcCBsxG3zmqYPUCvZAo01eptItrYlb70mBbEdEcycX3Di
fs3GgEFmIGXvTkeSkmKHNRgUJnaLJYNXGk/D3TzHwC9p2lsPPl6Tpod5Pfak0wMkvzC6b7p4F+Do
aIdr+G3wCDRMM7/1SmgVdsYRQNRAIzE64bVd8OpHlV2sAwl+Nk7Mg9m+A+SQa6t9n6aeoYfpMZM3
381Fv0HREoNvcnZe2O894hYUELcRUm4JHC5qPntyFpuicJx93ixHJQJxzkccOaYdcoYIwh9xkZ9U
/ljE6IZdQjVpHyNg2nF0IprED1PFX3VtEswa7Wuioau57SF8hNht4vHZC+ziBK+X0ZNaudjehtHX
irWPY2pCo8DBMw04X/ygwd4UVdgsY9rqxro7w8v6ctPfCR6gXJuBCm0LkviDGN+uABGMgJCIcBvS
fCKC0W7H9jNK7PHWlqiAVY5LnZr7HZteaxNwAmE+g2vOjzcBjZcxTdH0qhDyqVmZVLXsJygvKxpQ
ont3b3kQwDpjLvA9wiGLm6TYY8TauF2DfdLAyeEo85zhmipxT03aRkX17brBV1VogxUFn+Tp0uO8
UPMc4rX3q5xcF/DgU2Rx/GIsvItFxGvs9RdVRD8UlgVfXcdh3E917a/pftam+HQXNqG4LwJivA5R
TVUX46mVxrCxQD4CZW7J0q4GXGTRiJ0M4jLUtaxg64vTyJ/LxyanwDoPonS/ZMGbywT4UPym2eo1
9R26p/GttdrAZh0mbWeDrXrNzVsnd+n1mHR/dN2jt3BQaTobX4iWb8wIYJVb44LUlrkE75zSJjrY
8NtU2+ryBCRtqtahNtwRrrVuBzx4w7cZD1eere15FT69AlUOakv5OmkLn6vNfAuuvl7b+8h0VOcE
x18LFQ/7n4MPkHDncOvhDDQqLIIcAx4J8tnUkGAfNHqMhEaOpdAghxzjMZR4DS08h4unfkjId4xJ
EQizl7gqySX5sKItLktCmzs8cDOamJpA0dsMqnHnj8DdGaYsh6FlCmQjVBhAUxZ19SGzQDu4qUd/
bSuvuQ1G+N3V4tecl/h7zRIw68DIZBvzfdgjDWJJ+NUze6IpQflI/+Zb3YwPfTcbxzbi+g8Uscaa
C5M9x3hg7N2tl9k+gZ4WVd8xDyPMNOL+qrJ605dgKauRc5RTf1USu6jCN0oexF27ioJJK8FfwzR6
l8iRSdHon9psLk9DG/8sJvupIeG9GxznIWIDkuScy/sg6LcxkmXQV1BZcLSGc3dGpSQpy+MoaYx5
g0UTfJs7XLzhNRHJIVxwRRaQ81z8sgB6iquJgzbWVlr1barV9lpTG21BGf8YtPV2xoMb48Ud8eQO
eHMDbdJ1tV1X4Nu18O/KfsI2OK3dUzXCJ7fxmm0VsvfBDbp+t0S8oZVlUUmavEtjGV8bM/pkXF/u
Gz/b28K+cdXYcgPximmG2coWwY+hZGSQ+O5ZcPjdBfi6mUcFPMakeC60UdnFsZx2dLGCwlx52sxM
BtFdG8bwUMzdc94Py6ZSDPaqDpcUNdlzFHTnaMoh7XrDD5gWAPFSVq52NLJLlcJT87ylBiYB1Abw
NX5reHD2rY0DW3put5moUT4tc3cskvgeF6K8yWr5Xg9Js7Wa5T4xamaVTERweBMdYUVUby7Ob8gv
ZN5jbJ10cMDzmQws0V58aXG6ruJ8uc8T2a+UnUJJ9q3fRYHW7hD1YvvgUxUnWJYgNB7rNt7mfkqb
QfjCGTHYNUIDQLryyG4lP/vIOrJkrYPG2OwK7XTvtOednpwKWBQ+eDVPXF/NJQo5CC7eRwqqYoWL
oSaDtcozQbk0eM9Bu+spiPpoI/HmiArfvZFcqapObqwiQI1carUyrtSZZOtyxEhkzOVDqNSVtAAQ
zT59SJdbVcX3yG3FtnMTtpQ6A1DqNIClcwE1AQFPBwUIDMwlp1izB5aoTNAzrflQ6XQBssQa8vKx
0bkDcwQLKoVe3FPYfos+NfQP0hyt9QS8xCO+4BNjCHWeodLJBtRhHi867eDo3EOgExCTzkKwIvXb
RecjCoISbHnZ2+nshK1TFCVxil7nKkadsEB7ONY6c5Hp9EWpcxh4+OB96WxGLHi9dVqj5mvQF6e9
Q5Bj0okOfqAS0LdOeei8x6CTHw4RkExnQTqdCgl1PiQ3KF8nL+Lq5IjUCRKLPtD+uTHbncFU/rwQ
NRl05oTGWtInOodiEUiZB5IpQK+mFR60cOWzrno6v1LrJAsgZTAaOt2S6pwL+yT1huQjV6VOwSw6
DwOpMN66OiMzEJZxCM0sXnmhKgAXI4aLV7CBnwNE2DDNpmsbD1+93drr1HGRoAp5Z3LYOEsCOg1B
nQlRcGWHLm2K+lNcfxXjxqNLvKe1hxuTEfMOKodBnk18xPnZKBjkzJSA7+JRvcxy/hIqe2hTkyAE
wu6qn8S5JdYg96UqL6Xl8D1B9dzIVPOODH/lmfFHlKFDsRN5K9rm6LtYb5e7Jk1OOo3KKeqeke/z
aDSEMkuyVuKGzPFbZ6BgRqWFrWoJHooh2ssQBS/uKIBhyk3PxrBeHtw6eJBT9O77Ea8wgCTZrHJh
Vpsmeg+N/oj4s4aOt4s43njOeBFZDgDBghU3VEio/snMvWMCU2IlBncv8f+7rYu/O/4IrB/TsmwX
Tm8DAe8aodxygx+ONyUr3YoRPIVz8Mnu86c3sIY4obk26p8QfQKHMmB8O7i7D74JTjMs75aO5c8L
75ZI3JQxE3uD+mJjBO3Z3kGDxwqaew8SplkOioWjElnJOAWLNaV4EjhvRsjd/FNpXtzXICgG14Za
iQoE8lizHqerdGPalRu4MeK1ZM6VUoQjh+5UhqzQRrjNJdXOZXRbSbjK1iQwRRZI7DHeQN8lkB2J
+8q0nm0C37mj84eZ/MiY11fVBcwXdDGVPQWOfUnr5jrD46DNZ9u6P3E16cgs+JZw7bUGaoyzZeSY
nF+bBIunZZtPcYmLLWVVto4h3AoWb+cKQulNVfWT2YpLpMJb6gOFYbAp1BG4TBv42e8p+YGnFdsX
ObUsnggdOtSAKkLmbHGyMF5TIrXJ1MSjgI0AHi1S6Fxk5a0n+m3Rxp+ka+/zkPhbiAnVFN6dpO0V
S+ITEZS10jwB/daUNMHIoNgVsEtjDu8Fx1GshGkF+cMadbqXiDhzwnVtEEKtIAQF9iG2a8pTxIu/
UMecsraDhl/r1xwj71NTOfsgip/C+jKM9btn7pNSzECiXbqkJLUqc3DXi/E5ghVSt8OWdCRxQZzj
jvzBtuKZ6QWp6o7TsxGHd5k77KIUZAKeafn4UBMpuSkNVNmpA/eEY/4um4xEx52OFROXCwqkeU5k
uzerhUjSwKJR49caF85RiEErn7cpN11iICTf3bbmoGwoGB3Dnmc/0ordXZLIvE49EwAeXFCdagq4
RuMxAVFgxJRcG6FzR4t2s+EESONR3k30loDyiKbzkoGQLgMAgpX6Io7ETg7vBLrubpm8/Noq7yUo
BrygnCJiF8M2lltdy458vxjLbZ6GKzx0B9HXHF/N+L1hW5dQIRDmVbGFqnq2o3rP5IptXGTfypju
J+8We1uj2BakseAwH1/YO354g/1hjMe2YRuXgoNZux2BIq4evPd2T0oK4j+JhsNSVx91Agq4cOoB
c5w1rq1i3MVBe1dHKkYGrV5cN72ZaKhdha350Rjj/GQmV+VTnhLAKVyHnXxyIp9CAHU32CmAABNz
/2w8uSgJvT0+i5YRTEU4npNysDMScfUkuZG+Wt6sTOFxsmny7rCy0td04LrcicZERaInezWW2SUx
ff82iaybLBQx2lq8bZYkPhkZg+EQl2elRg2H858k1sN9XIs3xBk20fUnU/ZwPTXuJq1yebRNDy8d
aKIqq96pt6G2pIOFDQIjENWtGSXdU5lkxzBIwew33U3OxHMjzfgUETdBgYbajNfTa3XvGZlVGtxp
6w6D/RTRT4ZG+KtIIRTmnkGCb2kObc2yQZWbvy1AV9jjYG0nD5qz5MhRTY9pPNDFXIRgLJEYfWp3
OjY25Mo3o2OQbbJqGJkSblnMgK3rw9cIs7/CRkqbGmaToAUl0EBotprxtkowxRiS4WSyVDUnit/F
wA3ae4qTpCRv2gH0qMbHPKfXJmpQQ5IqZRWnrpT/0bNvgmZxd6I27vtclBv+drYl6EgSSHr7CTDO
QYiQ090iyQhi7Mx94pPD0HJKYHMWpDxsRw/cfSbxLU7uqYlJBSsUZMcJ8fG2jDcKax4epv5XZY/w
yFoi9hVlqLZvX1Tv+EcrMkcILO22Ej37gmI6dzWDyrxub8e0uYMwsLcYxa4o2oSgZOwyS33KkFFg
6qa/lgn+T8aBDju49emF8qvwrHI35kiOve+lN0NtPjZBezCRPUnqRnedGd3biUFj/MBVHXgwA3A0
15xy2AuSa7N8alKyKL0Dhv+ZtFR3wYE7J1WE/yjcZYQpuUVtKBhYAYnKw2GKMuNYiqdwgfswePzD
uglsps/aZHxZgiHIK/uppxtlxdj2rTSEjUPOPOFVxPqm0GQiE5+Mzc7EqDUOR63dhH2baWd7WQzm
2iN13z3DQmMeG7kUXKTF1iHa7wi7XYO1U8g4MMNa8HJN8MswBThsJlJuGmUEYYZlz0D1gEJ5CD3O
HUaCm85rJvKBXbKvtVsUR67alh6b36n31zGZ+UUcFe5ckptdoz4BqOCD41LWRybgK7M4efpD1Nbi
FKe53OESvLMnfINJCkAyS9lbwHY7jXH791/R875sxxHuaxAaxokbhRMhZ52N9Jl9fn+AT0de0RHu
ScyKC/D7D7sgmbF/cqu3rJmnPkr6nc3A6phqbmvUW7cMZDDwq6I91aUZYyE0BXkIkKEYKaqTHUUx
tj7ta5zLiV/apNDAEDUcNlLr4MzJvGecrGDPDIexKOY9Sld9sgeHD/pXY8emxp+Pec0DLKdso6/u
C4vYNyp0cxOOAUeR7/8dGgll2zhz3LKCe8lM3qeRlP/3zzoRRuJ/Lxb588/YhcKGr8Wh1VDsgQbz
1Rh44WZsFn8tYuY+jKFB+rji7x/ikmMrysqL/c0WlXjc44KCJrzq/NLzEy9bqTYpT36CFTXpeP5g
kzyrhHgGcqgEFZOke+48vFQJxXBxPYQAyXtnbZW8iN8feu6a7SjM9z//SEgfrlBJUlH0jNT+/ATl
X3//qu8/S+fCAivP0v7nJ8YKAcNWbOaqmuUtaigRczKgrv/7Q9DYJOi+f58k3VY1gkqkgLvAp6+K
/AuZLfBbJ/hW3aYj6LrxC/VIeqK4kOffLIPB03RkgK2AbxVeaYLIA+pARHVr9cQBzaGwNw2Cct4j
TsZY/8EK9UXfrisC6LC5gKDWRWbseRLcFyUPfiqyzAfIaLcJxamkeJjdT2IRPE/H5OylEZXuC0Ne
F6DHNh7cr0WAeKrL4ciZQJ77Odk3nV9sa6ZSxvQoIkV8lt0tU0h3FTk+LWMJKT6DqeKcFD/mtB33
dKmsPC7Km9SxPxOhiy8lE4hsTp+sMK/PRp0xoPdimrjEaSaTzEMA3RTgIT2ZYX/ngPm5MZd4a1VE
sOqy3C0+lZwV7UwHquF5qnqYFUlzrVnmKiA8ZHCD3pzWBamH0sQBVVFKRwPQD3NqxTZlHoRbtx8L
6ENkAmNZe8c87DkuNWR2TXDPqoXz1POhYhMnog/OvvldbZAcdcM8QLSB4QQ/tynrX4psb2veRo44
KJujig190WPuWcjnzMLtnzX2F0n/x4ZDda7qGxzYOXX3QHXxP2rvKcWY4gcNnvAzgTVn/pGepQbx
JJFAtaandvZOafY0iJJ5iz1ew97BDkqaPEhvzWTe4DB7ZhjPeR/dmqNk+WN2WHGXCud4P7zFRXCn
/9vah+Pb4eWA0WUCWSZDUpFFZIKPEDe/hsrckrymeMwsHqXjvTgGCs7AUDaPzdeyZ2WtlubX2Niv
HT+hTBmMdD2LDpGRn/HMDLsSj013rnrQpAwqvZUzty/6p1s7jBsumesu+Ba6d2+I7gKDzXkl+S5j
liH2E91wm0Y+JzfSX6Z8qkP2P9BXeFLm5T6sTQiF034QhDHjpP/Vjh3bK865TMB5VopjbTrGTds9
iVT3HJkFjqvcPwroV4kgHBIj1LiqaAiuFF+QAnIUEwz25bxKE1xSMZGxkFMFZjTkftuan2oRfLqR
XG7amhmU1Y+44ue2Q9J36WMdAfFXneR0HzdMHPayZ0zvGxQIgZ4dDipOXDKcbKGxluEGl7d5RaCH
vHUPdIgfAXzlTr90CEX2Oz2SWNyMt9ui4pQqQkQIj3yL4Y6bqHMfrT7do1I6F4EElw4d2TDBzDu0
GPiG6kK4FK8T7wc42nLXwNRcwUC8wDF4GRrznbWShqzK/kkuixg5iKBSNYMOOn1S9FKvDDDLAoAv
DZ8EEMPmyXUyBgizy8bGvkZlTaXliDWKeU1G8lmeLYZ1B5dcLbUF6cdc+mghLSWQ7W8vYxC60NWC
I4XsnzRglQZLvs4QIkzexY09YX+M7Tc6bHh7Ah/Xf0C/hHoIe/vXWAyUdYTMXKuWfElXErTnF/pT
SQK/McvaX4KKj8p36LDiJg2Tgduxem48kEDzMEKJHLCzOcY+V88csoK1jXaviRfu2hmb9BiEEeFA
jpRFIZ9Q1B0uUoa/Aa7BzYIT1vMU2TsCpEk7sHXGvqJ+mv2iNpL2VK4T3hK/uZFe9WIa8hbaZ75h
jJDGywvm+//F3nktt62l2/pVTu17dCGHqrNP1WFOEkXJCvYNyrJk5Jzx9PubU2st2urV3S+wL4xC
pEUSBDD/f4xv7HVzOLdasIlam/9ZdwUrvdsrQkGMpfFLHFrVxkVhx2OqCAhSzG0QkHXUKhUXzlg8
uzPa8vTt1NgURnSSlNwd1ewXJYS5AwHMnI6Jo53q2v5W8QhGcjggEy/B0ePeV579CmZ1oXDa5Eb3
rhfzpazuHL1YTyZlwJH0IqpO3Xts4evJK/9FnPB4U9Zd5K0VM9gbpnIYGxJ6ws68JJgSlSn+jmFi
59nFhj9tXnU2tThvUHEgUYnhYUFf4YN7DKH3owlX7jOIf2X/qgQ+3CKCqGZL3U9VbGJiDIwF/ohb
38IGKcI+LbTXQIggNjjeyjeUXWJPt9SpLrZj3xkpZCsI43luQ88xzvL/nVrC85DIhIz20k3tFPch
MrAFmWYLDXkbunngRhH6SNRtxPzQukaDnj46IUbYLA0EzHx6V7x2W7hY0EZqKovRoshm6Qjfu/sG
dPWiVx3o7XV+4+X+va2RBTsN9TYzv3vUcQmQs34g6L4bBGy8rh7jKt42dXi0cuXWgC8QhVwVR+/O
pZpktBSKghaTEF3Y7w32BWUiNNp1f7rpq1pIZJb9JUf70MQxkCIHgEdB170GK1xD3qprKqyjupuH
+puEvqAgYxgJT4YLrZITBxBg6SiHc+1Z+BXMedf2Pg7GzJnXPIOcQjU4qJ75xVLNZ2Jvl6QbkXPL
2RhNTkrUgPONyCWR8JguyB5YlLRhFgrlU57J13RfD7Flr2kHflc7SsZdWj7G/Xjoo3vVan+oQOIs
PQGk1GC87U/caLdp25/h6oH0p2VDTE5ZUCbWZuqSEE6zZaXRba8VhvFIfRdlrG9hwFNiLvQbosnW
k2q+VLMqulf+sUDSnpPH2TmI4AOLXgp5CE5Vfo27/rlJSNPTo+hshJhsWmJihzZ/c10qSInZvbgp
5Ja2ea0m81tW5U95ymNBFz1Wdv/VdBLCdfPxwrNGvmH86HADQF+cwiYIUQ97dCdwpNBoyOtXi+/T
d0edHwMYr0JbY/NMAH8+BLHSXuJCPZXjSlcrjGDlaGBA11KUZ+Q4MW6bl/h/D4WxiqCmLcpuHEmK
iTgT0JDRpyxfKOgTfBmpNLzgGCta8r2tUAT43Choixkbu61uEPjhe+ODQU4Qk9Mz0L/Vg68NNit1
qo55y5OP6XKnREJypPJ6Z4lcHSfcY8D9DgsKxfz0xZ207xTNcIQM/VYhIZX7Zf5D/L79IgA80NpL
Smzk8+pkz46m/QXJ5b7HGMcPiS7cYEwnS4TRIWnM4Ls5E5fSbhc4rXVu8BMtOl35UVS8iqU85Vw1
1abCfpTx3GLV5jPSAOgmdr1WbW3aAzBfyMd9p33TbepTbaDUC0/RxK35nPc+DyoVl0zSCkkY+KGY
/BWNor02NWw8ZSCvGBMjLhHUr/jlastD1qHt8ZHNO+VQadFjosO0waxqMbC6QwgcHTs6JQaspGKe
6cgQEJgV/hcvsl/UkL5AQK7jlPhPrdof7cYlU7NqjrAliDjLy3cIOVwy9PmSx/MWGT/2sCw5FgyH
qCrQCmndCr9RjKoJj1ETkQbrWCtnBATpN6Dpk3GXZ9rapMO/1MDXL0PKIEiYjQEsj/VczdGwr5qM
Kh0uqqUTPVf6DJBGL7a+q+O20JMLj0BoFCbnBeHNrp5rb8njVr30IVJDcKHH3U1rTYWLmna3E8XV
vqtGLhn2t5FyBYpfrit8uSZO0vC+qoJqje3GR8W/sYvgXITNiz5DRx1Gg9gRhEmNZ1AJdYKtZuSI
g3ug6vABD3Rvlg4dV5pBx7JhVFE01i3hzs7WcMdHToWam8mdbpGlhuwH6Gr8OMBuom7NrTbKuZFV
INjjEVwG8rBqxcMaSKucd84lap+jHfJBXgODSvmp8FvBpJnwkOcoCKZsD7pjnFe7MoDgC1YKCDHu
QRCs/UC7VGtNPLqJfedNCEMwft+k1K229JzVba8l91ZpvJZAv0+qtfeSW/IFy0unzccxBKhOy6xV
Z76SNuPJhhtWFpM1ZgXuvDdL8kpK1VrMZYxWimpe2WU8R4bqovbGx5ay0KDn920xnKpet5f08J/a
BiiCYb145Q+7JSpMaSJIU3p0n0WgKw3KdDU9y6kB++8nF7cIjjM1EaByQGKo3tsdofDprPwEpU9L
KRpwqc2jtyz0Hm5+91P3MvLS/QmrlvpoKt/SxH5X8T4PuZ4fjRzljNFHpxnn0RrSMhxx1VhHA/TV
OX0yLU7rHEqJQrEtnhuSSdIczj587K4MdkPT3vbaSOT9pFMcbNuNH2rRmno09AMCrBezoXJNnPJV
aHAP4Vvj2SbeNx2xWiFF1AmL/1x4W3s0MYbnztYdnyjPUCPEdbdx2/4112nLZKX/MIzOi6aPT5Qj
HoHfcoOrPNDcmX075h216OkN7MuznXY80tR0bQIgnsuswynqKfu5VGG0uh1AjCGwVtxDOU3T5i62
TUJhQc3iS+o3bW7tK49afeDG3+eUUVuXvQAJ5uTvvjUCe90iaVdLv+KBaoCgqt9MI50DFZzZhd6s
Y+Tvdt67S9x8PhL/MV4NDD8J6ASr7JzdCFNSNvcaYS2OhulYP1uByYMWpU7L2IRNhAoYlF85aq/D
lLfLBDpAFsQ77n0B+Q+PnWdCotR52EvSLN8YEFTdNLuL8X3wdNZfvFx/6J23Js4IPCL7laf117Lt
XuwYD0+d3aQWDtuWfzOSpQVJjynm1flkqB3DXL0hXEU3D7S7dwlcgRa+QINhbseoT6Hutx4YiNXj
2oZHEEVwfDMDS4xZGytPxZ/chku/y39WOZwerwuwDsA3MAXoIBHIgz7S7kNTbfejwCE0cBG6V7cA
kgAhkWZ2tegEPoFETco9LUMuwAqhz5A2GR5dq7oJdTvauq69gFsPFKZ6jAScAV7QA/F9ySES4IZc
IBxaHddAJ7AOtQA8oJLZ6hAfcsgPmgECgv7WwxzgBrOCsyUgEYQsf7cFNqLX+3MjfLG1sKOkZBkv
Q4GZmOFNeAI8AXJsaUOiiAWSIhRwCiJEwUeCq4jgVkRauqOZ468LgbSwlJ0uEBeJgF3oMdgLQwAw
gnJtwMOQ6uP/FWr/R6G2pyNp/tfJac9TQfpl8Ftwmi2P+UOiranmP7gRCg20ynrHwI3xh0Rb0zQ2
OZ4LWMXFy4fN70+FtvUPVTNMG/21rZqmp18V2qb6D8/zOFNV10Cm7RLE9v/+72/ewebT8v/JuwwP
GE2x//6vT6FpqqtaSF9xTyAG5P8xhNPwFxOFNusUUb0K/VwFd3npCFWJsslHCDF3JNn88sn8jTfG
EGLvIuVBPd+//fd/Wf/0v30Sg1eBoZbjwP/m30w/R0xCTwXaFHIALzhCEUFYz0VyDG6MbfEFF4b5
QnTgO8LvvbnJGHkw8lmGp+FJO40rZ4+oFfcwLjpl3Rbr4vjv/1TNVj/5S1RXw8JjaLphmJ7Fl6f+
/tFMWqMhYTG1G6dRucMKo7RMHkLySPnVVHBs9wHWsrLV0TTkXwCEj3slm3pKJsA+yKEiJEvOxYiI
FnhHoVPqRE1XJiUyvYuSo5z0GgQb31TRXeQjYVbDeDCECjiLaULJdbnP7VZDmb2qYqJxkqiJlshn
esqLGWMMpcoPcuI2IeO2fMYkj4eVJAsRhBSpBUV3acCVyz2BAQe5WKo9BaBqIKkLb69tRTOcthKg
kaAwXCddUNQH5B72JiAtPQFzcJAT4hm0LUGSu+sqvK409mYYsDyaj95KJhapKVSCDt8fn0tXJrQ4
HLJLxH9pOYO+E7QEaVwmLpKwOltO5QrpNp5N8pjDVIMA4tY+V7h+A/u2OtCPJvkrpnwu5zwxJxeb
mnQeTYdPyCg4M0KczpLKICdYASsUgKByBxUUvaeowA5VAbzNTUpd12X4XN46Hf1nbISYoFVdPLC1
B6pj7YGqwY0atf5GrmplLL2rEzfnu9FXVyVsLWiTn6AKKnCXLMlVcnJd1Kr4xRq4TSqiKC/friXc
23EbjPNSvnP5rdAmOTlNFqEW4v3KdynniJURxSexUnWTckNw6cP1HeoJ/q6Pt+20gxBwGt1bKfze
ftUAMBhLTtLrm5VzmpmmO34OjK47fIUqPQU5BzkIUIU574FZBBsiIJ/ktjQCQdGUxqLXGwhACqHj
o+jihOCfeW29BZ5GkvvHIp3G/DBhO+JMsCy3hFTLnDw7dIohmMibpVwvV/GN07jxOOexrPIRVaJp
g6ER7AkJGaALmt5ZjoEC3s0jStbEK7pSwoqqnIGD4TAMDrNBDi8gmml3jQKyEWn1eBhMOpUFrHlH
/A3ytO3F3/wxN3eXzPLbzS/nK7EwnLXyj2oKgk4bv76Rf00h/6S/JsS4FAdPoDXkVl90qaOChm0/
cdL4+OoOWSHGKmJRTsa/5v5uF8Rv5DU3k7KCI10f1IkzNMgS7AkWSQZb26Mh63Hqyq3wK+rDp8Xc
Z3SM5hIhWdyjGE4ZMhE1jfNCHmJTIF2XafdyfXk511KJ3XVp/7FXHTb86sYJQJfJ5zU0/PInMZFz
ch21BS7feR1RSexDJMNiRxIxg4VVeen6Y/Mve7bqu9Ir2T4W16xkYigt50YTZQ8pjqwk1kyjYClm
5aRyre9ovwZsioDIFtcN8ujquvL6anIfxc20RZq78JXFJ5/89fHbJrRfRDb3XVgxxOU+C+1igJES
WOISRSOWzChkgYN8a07A+SHfr5zoBrmEXqDiShFv3LSRUS7CSVz1PraH8LOi2nguJsE3io2TPzlr
S7zIx75yL7lcaLRPr4tyTq77eLlfjsmVLttOEPnwGTCqJTtgjMWP7O9e5rpOHwx3pg7RviGyxJoC
wCYUp6k7WMNaS53vcomQe7AO4nxF+0XalVgcNH5vcu46+bwuE51c/GfRVuHTyBSF5qHcJ5/Dn5N4
8397rDzsuqWQx12X5dzn/+r3PynozFD1+BgmktCIWvlZcDVbI9eqD0aorZ2xTHdKrr6YfmQhTqfH
KScMIvlxMmx2UkUfS5o0jAQwYi6SuQCoOEf0G9SWIIIBhw0XCiaupd4bMYPvj360bEqLCamUf3Sm
rxvyqHpvorIk94n/Ry0LnGpNPC5jcZvLh5YAxXbQO3rfXb3qxMktJ7q4QV8Xf1kn7npklYxcr1Jx
2ju+CoWNDxlWB4TlCUZfY80I7QRoxDP3btoR5F233/g4+r2iMYSww3RLuRk4P3daqnVc0/sH82wm
SfLxf/aiR+3IX1BlFiC0IPbhZCc6JbL4eGoccpNVOTtAS+1abysSY8X9ss8aOu5yVnbc5QQzC2RO
G1i9OxWbcZj8Xdn/kB+QZSh5wcC7ZKxHUrv4ROSn9AHEchpMaDPZZ01jrbPBEtjXSjikgEO536sm
hFSAI95Lmmnn5auOWtXBDB4FBHTfiCesUTyeeE6XqUjN/PuoADIk14nTwdDNdFePMX9wo8zeftBP
g8YtBClYAyEjuYAyemp51p2mgCHecCxqLUE9n6HGxLNYCUWAhrr8YzIDnPEsO9n17bSjc+7elm6+
CPX5C13vfkPj/dAP2JM0HnAKDV8X7aVFDf/zAjaoBKcz0ggXGgE5ERfbg0fKzMfix4ZIwH5ScrdC
gbGSk48zQM5GNgGUbjKQ9YQSldGGcuuEjr4U/PYVRpQTOHtwZzoI/hb1W+8Owbmlh72wkC3RPue5
1e6csz0TjUH9iEKwlmk/oadka6wf3JbFRJN3aUF3kosM+rXtbLvbvDDfKBvc5SkWuQRWy0HOVXFG
kg6aLVJK+BFmvAOocbQFDr8seyoXu/hjdYLv8WOby6Wjt6DSXVfJAz9eI+t6HskapHMoUAu4ueLe
UolJmrrGTGOO2c6MuwVdNuInzI4nInUg5QsZA5tKgE0f+8u5Udy55Nx1g9zv45B5jN7SWG/Wcp1T
Vd7Wrc2NXaJKdMVEUNn5+MQsJ7tG74AgHp7Z2oNc5yg0bPG7nfpJs/ZyldwYBkN3kHOFkgRUkPnz
0q5Gg+2q65rYnH3eWXejb5sbzhRu6Xq4T2ufkBM7SNTlx7q2fg/coKYhxZO5XGVlYEpVw6M5J466
brguDueSJ1yT+Jd1TyzGsHaVFSeAhvZoq7n9bboN6NgYR420Qiovz/k7Zs0bxOYFd8dts7K/pLcM
O+4VCOuUwmjd3NNdC8dtG6+Z0f1jZR/IKp7q+2Y41REiPhonqzg4TP1Tp3/vsaqGyZbSVqLjJIeN
cdbiLR7ITDkW8dmJt63Ob2braEe3bxYIL738lMe31Xjq0HIiKPdQGB9bZe9CGbUuAQxQ7LTRPsn2
RCFRQ9kQ4dFv7EN+AgIxc8detj9mVOfr7Cd1v7rdwmF2lG9Cc8D7f2idPf20pTqdJ6qpybMOHTJe
BKvwkTDF6pV+tQnsU/8Cqi7M6AYuUWrSkNCRYW7sZGEaW0fd2Bm0t3UQbcgIqcyzmy3ixzq+Q5uZ
3qibcnGyDuV3wuZuwdbyE10CDT2AOV/G36YTUJ2f04ZuG6KKdbFSaImQ9LUYvyFjXCIEeNMu+XrY
Jy/qqnyqVu6KTGCoxGdj1+/oxy+iO2dto/C8Y9BJSs4eU86NtitfIwaW7S0sfwIR6Kuk8LixGg0L
+4Tyv4QayRN2uyrox69em4VxzvfWZv5iz0sonBflNnif3sKn8mdxqgiUXUBwWGcvOCtthtmPLUm0
t/qX5sVcvbe7+bjvvvl7/iow+1vMGRd+c9ahuDsY487ZgsWfzLUqwFrcslbAmo1tnsF5fGnjXRTe
k22rV2AGN3a18zee0Bhm22yky+Is7YcZzVa7VN/M4hJStv0agCZW1zbO6wnjwAKX89DtaM8bSGmd
RUxxYDwIk1izBCBSaghc62/18eRcPN5WvreX+YM9HlwkzutoT0i54j8b5EwF23lac4XEIek84jTy
T+HOuxBGcRNsxm8Qbenhn0D4ZKQSeQARVjTSpgfYjjYRySSCeevB38fNorDvBRb1O0pUdd58xfAc
65c82ZXFLSm1P0plXc5rlJwqdwgk7OiMXp03hx4ukFhsQA7ehKPPo/CwNM4gZJKnaloerS+9slCO
2qZcEX7zRtrkgmYtKmXv5N8H6sr52ufLCa7aN2yRiiE2mkfT3PXfpi9eedLNnXri2euSftPe1XZJ
ZUJ99fJleui/q5yV1Ukrljz9gMVclUBT9+SzxPR+wLuhsNUYMi705xwaNjF8C+fJfu0v2Z37Uu3H
GwyG9ALK/MTPX+n3LgK5BwK+M3/RvQXL+l34I7V1bi+Rb4zaJi02uEv5C3n5FCYdQvgb42BccmRy
aAgyAICL6B0Qz3flR3pnroslg7Qv+kvwlnwhjw8RXodsetEu/dvkuXrGP3ChOoAxaE0aDK3u22KH
SXd+Sffm7dN0bz0oO+Mufqfw6wS0LRcU4H/S7bQP4waoe0uzcVs/giq56Duor/skWtRPhH318KcX
yb5ZjQtzrbwQ9uZs/FW76FYdGboLroXaklFBDP4zXZFtQQka5RMnPZ7mb9me/COdFpmNm34BP3jF
NfXZhLK0CB4KCGH2slhnCyxAyMW2wwKD38bd5RfvK7SXJ8rcq3mXfMu21loht9M9k/6uYu5YctFc
BUjtlsMKDhsCshM/t3hDkY4cBYpknIcnrLFkF60pSdBvCCj/bufbOMQsvrG24+WHvwtOjDx3+W7m
h5rS5b5rd+p+4MpTb0xBM1pkhNPgLVhVD3ym+/aIMTdZofqDrDgFO7QKASVqdRXzs77zXip82SNw
gWVlbEi8Mjjz9UV16xAWs8RCBKKS8s42WCfLaht/HW6K+pGxV4w2l1cETPKs9cuCcw+b4cldBfvq
5G+yg/1k8jdvgSPsSNgij2PpHCtyJXYG95QlXhNnGVCOpNERr9+nMzGK38275DG4Cbbha4655nZM
Yb5eb39uXlHwkbdIg8tG1qftjuLRQTWdehsa/q3m8mDTihGOL8R1KE8wWQ4Dsb+EKa4j3aWTAZ9b
aK0HHQAoZliDCtiBDhRaVjEXiAGJnBsIQYH2LFYOgBTUdZz2x8RsYuDR7JPK0c2/PtqgebWsGl2I
Dq14VXT2kqjrhkS8n1hWHQZUoUcs0F+TuFahYhpADOWc3NA05Td0zWjZKvq9JG+THzvPG0Bu+r6h
cuUOika4r8mVUs4CypjxgeFUJlWhMddNyAPnUPnI3V0EFGHppKTw5CEdYoMaRCyXfYdNjpGupoSI
drsWiltVSFU9l1KRnGsJMKfs89cyBnFGH6F6tHt0bCWO5IUu1LKqmDhCFyvnrusAJQ5kbnZ3vtqv
wDI0S3viC2Z4wki3yknQm2JN2frBWZIDXeTPdPxzbU/Ludl24llaTtoEUz65MZtBVBeuk0AMBa+L
OskLm5DYelllG8WoTc7VEqR4XWna0JCcqA7Xuhj72TqxKyakQ1kObkVJUM7RSWwOUaKru4yQPs3W
HgB3+BvXozRVjn2CCIPbBBjm6lirmrYxDa7H3dNYTQPI7mGjWKO3vRaQVDfvllNiix9jRCZRVLXz
gTRAIdupuap7YJ9DnSfPDiL9aHXGx6I6RKQm8Kjk9f4XidAMsxFubDhrX8rarTb0AMYDfYCRPPLR
2BqRuwtm8Y3XpvWcTfBN+3REkBmLep2ZEAXsoMpauUXPSEV8c9fJdV3fqxNA9FMOUe6g9TUiZ7Mr
ptVkVlismluHUY/h+PZO0m5liU50QTCIibRiUU42oYHyo5XF42sxWdf7b5blcGFVCmRwqGgPOVHy
jH1DrqzV69QmHr+RDoxC0RjPfeNqjNyYqBm8GHXo1k1ta2tZVpVfsJxcF7G2RbxJBoYqz+Ty69XE
0B4dlMbAqEK3VE6DC5nTpbwjuaAfE1FDtsqalQE9yAze5QKdjL9UZo0KnaywxnpM9I5cdtUxW/9v
M06yj/5DM45WGk2Yf92L+//p9yb5/msr7uOIPztxuvcPz9Fd+NqOoYLwpBn20YnTHP0fpgkRydMt
WBeCevRnJ87R/mEASeP+YLqWATiMntUfrCSLTfT02GoYjqnqdPY+dd7+XScOdOdv3THx94C+wQ5q
Y3Ax6e596o65Tj9BMlbN97lpf9bjFJA4bEW3jIIRxNXaDOoIX4zWxm+EY2GxAAF7AesBSNxx+m1B
fwz2xngJQkT3XQfy3LOs4qGu++bSRfhO3bR8kJOga61ll2bWNgym8iGoSvOmQ5MEwylmDEUay6JJ
VKEv4wjqQxPDbMj6RLWkqOXScmNEPWacEiVRWoBz+XPiEPt744ZtiEgmwhDdUJ1aXTfLObmPnOvR
0Jx8srTF8XJ1rvsoZTMAbQF6qiastJfU0W6tqu7etWQ8TlrXfZ0wzqx65JGUkpL0kKhGtsWqFT2Y
mA1Qa4LbceYcSI9a1DeZjvrYbP1yh7To8bpKrpeT67rKxVQKgP0g1yuohU8DIc1GYfO4jSeatHAm
JHeMR7nImZbuvDr7p/UuqpTFUJRkf8i95eRjuRgTtskXitxhX6eMaAiUYJ31cVSej8Rt4xF06qan
5dk0l2AAYmROCnnyEJ+PSt+RGRsmfXYEjkoC5edZ5MnZ0SwBeqODcZJ1naMjsfNsvJFzM6GxEz2U
Jj6KrXJDWzEqyq3WJWwRwQc8ueprNPsiF76n3OYF7gvBuUHmlV89vwzApnBn9rrxNhwzwd90iKDW
IoI+a5PHl7gznzQeJJ2hrL6Oup3vHKOmjCd2I5PhUqA4vaefOPxyeBVgFVWMINyW6ModAMJadHDd
6u5j0Y8S89b2Me9lsDm3do4jZ2G6Z9vWfX4gZc8ZUSl0Vj337GiFd7bEhGDYY9hp5vG6vgtz/+Do
wUWukpNunr2zmeI3jrLhj9cIPfwlRTBmmyaPB1JHmfQUzIiAI3NYGTm/Pm2Qu1zXNVGGRj9sinXp
xM6xMcwQ5lH1LJe62USVJmc/L4dKyqYubR0MGJRj8840SI7iJeQkr4mnWFm9/seyXAnIi74eIwMy
Hdp7OVHTdluDM73N8q5Fhqu1xzqPLlXmxW+91txOapgxcGXEl5Ze8Dg1uHOiwtHPAHlnlFJadvTj
oTw6UTDC2vW6Y6DiGH8M8ULWa2zfyi3iZvRN1cSTez9Fdx8TKpenPNUOv6wSGxW3spZWEgAr+2vf
iMeBuzd9HMM/jhVbMHGS0pKn5jLWi2wBWxzkuuZ96XlD93Ji6nzPHfk76+u6CIERsF3jJuvG9r4m
E+CkusrHQX4UB3saggxqCt08eSStnIASy4UonjE4/TIbTo15mjyeg4Kahx+5ZRCHxboS9gsz9Mf1
ZGAagToR3rpTwKC4Mm/Q/RY3PMiEt61YbwUa632XDnw+ETv7sV83+39szxr1zQD7TTZ7u1VaU71v
6nS6R88u5j8mg15SEp8Efz+hBCc2zA5Xx8SnvS1WjUgNT62TvFwPIuwK8MrvL+p/vEAR9Ocq0Ay+
xjC/IwdqPat6d+PPLH2sSrpmEw9OjxWSdfgOc1SLOoP/P/e9rremvNnQ8sFazW+a51JYR7Tp/Zsh
1j1qCVb2w6W6paSkuLZ2taJ9ldxgTGIH64+7wn/eQQyIEBf8BwUK3btPN1kPVqiuobbSbMs06Mr/
ruooGlsr2mYGMkXPYNfywZ5Go9ZOOoJqe+MQibOtsvZR0TWVpEv6sOCv5mJbis+8o4I64S4704RS
77XeKvbqlJuLWmyU68KAMpQz5uEBNah1o5GCnZm1qBjE8Ws6W+GSDsq2nIPvic4ZmvakeZZTjqmV
JTkZ+n1qd9kfC7AM1HCO7tpwUL5YrcW4C37PSe5ZZsHA+KCu93JRrXKK5QW+HJKtz2lqKQdGwBSh
UhWRaFrdwSmM3zQ1ekmSTnss7MiApJ44mwljexaiWS5Jt7+LYhO3a0ryt9/02o0Ju2Vt+2r+SIA7
4spmTLZTGnWruNOTgz7kWJ363rxXOiaIlXDtQJrYE+whFvv0lky+k1ySu7kU4Unw47+eGse8/9gN
gBrVhlA3UDG5jYmRKFa2Xhs5j5ajnrFm9K9+kGg4qLz5bq7q+dh5gY8BcSxefXja0Ai0jKQQ1JQ8
/rSJffvLQ+TfyJZ0/XcpEDIsx/E0y0FRatkgZ7VPJ40T62NGIz54GxxVW6V9ndz3gTZfDOodsc7w
rurBWcxtdWe7U7aZ/KbFpTMSaltmgFwJJ4BEGY9Ho0o5A2Y8BFxPlCPPot7CzxQkQQS3Ha8b5Jxc
J/eTi5/WXY/9tOHvdr6u4wkTcfKIjxD94xqmunVTmrinNcslsas3+7uMSsIyNBXzZXK6B88YzJ81
5J2yMYIfXZhpyLQC8DlDmFDWxo9/GGqVKrhcDnlEEEQk1n7MyrV2azVbPYyQ6ovdxYFy4ukDNSdG
gKcBI/mu0tVmX/pZefZiag1EVHovbtGeJ63w3yMl32p9Ve4zz86WYOfU21TvMDTHPT6jPmORxGx9
IWfHtDrHpZ2gimA/uWry7WJtZTG3ucTJuDVYr2OVeOQm81ubiyxcN0VvrP1YTS70XZKLWrYq63gq
qOmNXgysZRfXBLKZYPRCEME6uZ+pVMouw0wEtOTPYwe3Ug5dPL1cV5ljn904s7E3+MhX0OX1HbvH
FFQT4zGhOZiNtn2UEwhCA0kcGrp1cd+/bpBzcl0TdVQe/25zVwMbGGH1rz4d1+pBU8OdNxAdD/XJ
9oJ3Mx2129HtrCeHtK3ACKIvGmmMD+FE1RJm8X3JyPtUwrxaanS8Xm3H3PmBqz87c2ZRPAnS/RCE
6gM3lx9yB/A276VlNQ9EoFZ7czJpiCiG8lx37tYsB+0VdxslDN0bznbilifuPsSiiw3UTfNkG8yA
L3PToGzqz8ENILPwZrJ1ElmsUN8PjR4QDtmFDwj276IiVG8q0w4fiFHydrHTh0u5UU56pb6bak29
kUvXPSoSgh7kUX+9htyD0b//8RptHKD90ImdqfxqFng8UlM+ZmWKioKqAoujCFT5mB3vZiL1MEcb
8MusTnny+xAnGrkNOyN0lSfVQHtjutwN5Fa7HleK4yoPYZIr90PWbS2xV5/P1X8AZAuN6C9qS9NR
udHBufPQeGqezbj291udHxLnCacjf090j5AAvS8XA4Fzr2USHnuMleEiuYUfV2PeCfpT3Dr6I5It
89DGyilMCaNdRgaye1gdxUbe3dwkNQ4NWEvyhLDYb+J2gHfpCNVekg8fRY7flKq/KlMN7fOfbxm2
a2mWgdYVIJcY+v8qTVU0FF4FfIwf0EaPdo0OggTXpN8lGUbBj2UvCsO7psIShaK7oDIpdnIrF878
XK+ddkrA7YZGeDerAgBMWXAlD2kTzV/WxWyijxnic0W47gqq2LQyFDs+y3VyYqeevW0itVzIDZbY
6tSAWXt39jGL//v7jKg/fPrCDN6n6dmW5nKbcT+94ylFezRDMX5Thvim8vLiaQTM09HtfmnAce1z
EuVXNnrVl1hljN73KGlFieBLVWSkN5XmC0K7aBcVZDnKRb8r3lKjqe8MVyGfxgoePo4uc2djtmEI
HZXXrojUa4hWINogH75FI0LXICtxssvEAzn7sYxv5CjnEqsqs41VTs2R6GkFOXre46wu4v5MtZrq
OR77uLP4I8xun7gWrlmKoO4xSh3nYxKPzVBDJGR5iN1qRWQKsXkZUhx5vzf9YB1BUXsxNWT2o16M
e68o6weuGm9yh5rrGQ00xb2fZxhaflEnm2b0mq+pRS848pLvTRMmm2Tkom7Bv3pEJQe4BcEiwRr2
r4vmRPc3NpSHjIiemxgK7Y2ck5MQTR/8dbfbfNoQzUF2+Pdfv/07ll/8XkERgcDhXms4CL/F9l+1
2EYwqd4Y2wRl4We7JWqCFoxdk82mnpsomu7RcDFxIOrBXgw3ZJJN93JDquBg0u3pY7eA7OJ9iBEO
GD41eU3d065CpHyJlcS/JHXoHdUue+oL17+Y8+BfJq0EdBJ42rJPC4cOeT4Yy4TYoK08Qu44B8Ez
tyjrKI+Q60llEK8qV+SB6cpXlUvyCPmqmQZ79voq4VSDhrNwvMv9ImryFcFhhlFZwlSXmMuPWbEs
5+RkcEPrgB6CQZyc7UCVqbVh7bokyTf//ltA9/5Pv0JKfSYRZiYVHIOC4e9fgx4RaV+igHqDf0M2
iV8l56xO72ERpgcHu9ZZTpB5JOc4ohddlMQny3VyXzlXt46xHuhpLD9tGKuhxcA4vXxaP411clsO
D59WJ+J/1/+HsPNqbhzX1ugvYhUjSL5asqxoBed+YXUa5pz56+8i1NPq8ZlzblUXitgAKbUlkcAO
6/OjfZOPwe52fTmtViIq4hJDub66tF0bshTv65Yq/D9s8zuvIdytdWjSd58GwHrEB58d3c1+ezFF
K9B01pSdHJT20GzITnJI3UmzsmOzE9BIf/y1//lQTgD7h8P+8+EfpwVGXhKt+nyxud8oBTTyQnGX
rRSbUBPnII8IGepmOxysqH0KB//J8CtnX+ZIITo9KXFW0IyEX/NghncxInC87mV3xCO3avqQqv2I
DDtXCfqXWtdQB6r9Cz634dGe9SRsZVI/ktStF1oXa/vJd7LnItF30o77gLBs4xSEfULtQxcXshKr
d4FfblNoYAzlrH+5KooV0/J/f3GvMhK36or5/gHAVkcIwNJ5hnA/++cXN8pzjdQwPf2Bm4dPWHgD
Oi6tDtSih5TuVfFO9vJIDyBr6Glyj4+5oYaMKX+M9NF68JLyampG4ppLE30BFt2QRG6Th8l3r3Pq
Ik73I/C0JoA2TRCqpS4PTVRtICll6p0zEh6s+GwbyZrMPUtT1mT1FrU6eJuZ45z1uSkmAYU0Aq4v
bXJe3DhE3IRoH6SNylZqicdgQw28BQCst3by6NZImwhQn+cWDe9inmfrJUisT3Nu3T+Gkc8b19Qh
b6fQMz9f/7++3O1SZc0jcRTLf5vqNo29TfgbUVk5KPvczpS9PArD+rWLLeXhk32Yp91sRsWa383N
eTGG5/x2/qd5vekXi6oX1vLTQJ6XHmkv81VRYWuXDu+WmPxvo7yiwCm4dvEcBq1l7ry4N3c45aLd
5O58SoVAjZIuiVeVxhnicE4jCK3rvNsZ+BvPHnXADzfT7TR5zcB8CL0n/Nmo3vFeQPg2/WujWx8w
INuf8SCWDZ6Vr+gwwdm0gvLBw1d7GvzkvhIwcp3RgVY5Um9oA1HeBzW1zWBqxIeLa0o6OkQSAA4J
1ORp0Pt4DSqsWWdRsOyRRjrq1GQXjl28wnr1j0XSfKReXr6C6yr2bUldu+y2YWBv0rjSF9e5aQsV
ABGK+3ie3Fcbxd6nILRQO2974FsRhbEq+JjCUsKnngpodmiJ/UN1PxDHqokhaARhFMptnRJKL2pP
1DTFxvxEb6dLYdo2wLBKWUubFSEGPobw0eYTpInwRrvKgrJd+n40XeSA5xtnF3zCQc7ohpz/IE49
NDLLHp5ghF98BPxFWgc3wHGwqLmyPfxeo1bivOB+KBs5ersz3gZini2Wjif+ZurlRW431Nsr3Wxy
tvb78t5a28jnNpkJPMcbF3CrfK5f+/PDnZxJojiad7iZbo9/7V9WA3LebXHw6XK3c/kTUOst+6bW
B//PYsH4jy2WxeZKzP8Q6SOyOK/o/1iyGVVSV24U19/Nyt9QP1ogRe/pq7aMfg6Viy6lVdbF/nro
u29NQdEKd0r1u694zzl38VctMFQUrix3VyPodWCBCy+5yvVlFZfBzm7RZtBrUNwTMh/PItVXJFU4
75mWZevONgVUw8B9b8z2a+HV4pTkfnJG/vkDt/75fz9f5hjoP3cnlqNZrmk7LI5UTXz2nGpu7OiD
rmbfBQQH9AQGQaW4dzcB1AKnS4+KRR09E8rnEwU6wSIV+dnX2IzJ0bSfleJ18EYg/8xVXJKtBFHC
2w1j6UGX5KgAG0UFK46ouUfEU1R38lA2Ftn5iEyp6HRYHkEJ4W1Lpat2DcSNh476jiO1tDxy8UI8
O0EJXt0tzLu2yoIFEDxQDp4V+mi80+BJVRBi5UjaJlOPNq3tPdxMt2lybht3AFqkUanma4Vh9+iP
YfnCIsxawXyD9RWVymszkoeemF69lV1kHN8UxbWOsqeSbDVMzas7qMapLacz67Fo/b8/JjSu/uNz
cvlCsjxQWdvq2mdnpUfy/1BUlvItVKzioc2UL6QMZWfZeNaQEKCJTrxNF7dOmKoQPqn5GUV2Dq0o
O1etn6L3htCEUgJIaDxfnCjH6sIuhHjSfrV6BYXr+YKwrTNcYtCxVbN6vL2GFfKZOtxv5PWkXQmr
F1+TbMvpTE1/y8fvubvWszRSgZsJBTmhI0GXIr2OHMLXHo5hmuQmLJr+IUuE81XvBTgzy/Wfxmhq
qLzLvB1wR2j5VeUsTZE/3sJBCMjxVg0t/jNEVImL61rGXoaIRjdrD4lW/utJYduoySLkBESzDcJ+
hJ4UZ2jRHsyhjCeAVIoRHNbtFSylPMHf7xdSRTNNy/ZQhYDrYhVNzRJhTX4UiNkEoGtkV+vcHG2j
xB9QfRltsYdp9TOLi/zUG6F7HgznqedX9V6JelpRaF7yq2rFexm0h65zo6cBUOOx6qk9KGZ7lw7h
vTk6yYayL2BhcRIu8dzlO3NMQLX0yuHWBKr41a2a4cWLO3zsT4HeGTv82L8a3TONXdJaZBl5fm1u
qIKF+IVNThmb1NihXAQPRmXnXEV5+6Z/r+zOeFObcjykJeI4sqsoxbCCMydWogqNN8owQJt1YKB/
nQPhxbxofiAegj4oHx0DxHjCf+N7LQ6TWqhfwhQUIwWh+65q8ycxstlXo+xLCQd8aYWKubX7Znwh
+WGdEnP5YhB9uVcM0sOhu4XvEWkIcn4aaDa/zsJkgcXpLvwVTv7IqE5Z48ht/z+pWE1XP/uu+NXZ
lvRauY7uXKNQfzwXLL+HhdBW+TenZkdjFI44anNTTqTaUg0UraStb4uKYCIVkJXDc+I2L3CKfucl
3r7sjWbn4AoBXjBoD/7Yum+d399HUOa+Ri45yj16o3sz98atMWYbH23vU2YJHkiZ2NhBCGx+NjVI
KD90Vq1B4PnbJgesSfADTrqD5zGtrGBzVmmurSjLZGuUGqRdEC7od1rggFXvyCORXd8vZmmXaux3
10NpFQLxycUfE+RhQbYh8pLDRvaa+WrX2fPZbgXMLvJisetA+VFW7RVP5hCE63qG1OECVi9+heJM
NtmkjEX2uIrqPNjLxmPifizQrCaQkS1vNnnkzKP/1WbEfbzzxPNtlpxKjGwErdi5y6CoVUKQrX2v
KKVKmnUC4K0VHpXF82bFm7cyomioCdVIUZlNgKvyo5JOS2PuSVPdZcmWwATloLoXnXS757HPtszI
6/GjrODmmD4aIm0hUHQOg53OcurZS2KTsJ8BF3uexgcDjh8R3Mc+84xLV5kXaScbBpTcaANGm6fp
7HCiKf2wEHIkgQkwMLX0kQVxoxuD4LmZm5mCTHbP09USpAYEk6HYBqKyjnGWFrsA5rE+tBUfAY1i
8tkkQY+ChSYq6ot95OcjkLRyNJg6shvUsdgoLByWY+SHj6SpVNt6SHKEC+P2ok9kGLNh9b714DfD
xvR+ClG+EdOu3voaOLY6n1RSmLwQvohWCQAwyDxVzEZJHtoZe6ZroxCHX8hDQ/W8hyKqhjt82KWx
1C3TIQpFrr7ZxOpDgfzXnaOkaxnbyToijhZ5Tg8y8IO6cL8hAWbrkJXzxiIiWQyTmxy8wJmecGg+
ZvNG3vcy6z5ulGFpTk60tYbJPgVm4+41S9nIXlnkEN1nu0POuAtr99FJQqISJGDH6ughODDfeB2q
odaNHn7I+66VeVROyAHZT2GaTGOh7z7dn0PLuPQtIgwp5Zk8o1IIp27en5EJzpd+pYcviUugt4nT
4MPMxQ+bSqfvQz5uOyedueD9WYmnbtHGdATYNdToaZxSpPvIE/eq3VnGdUBRLO8xz7T3cDIIZssB
pXX1x6JEvjNzVepXJxqKafey6zTJRMHV3K9qUa9Lm+RwOW82XUdln5+Hej1FzuMrdpKXGurkGFZJ
vtQCuHtTRE2ibGDEuqR9XWA/9U9eVCbLXsQV0uNMQNY1PxRa9yJ7rZd1T2UVfbNAfi40Axdg4Vje
UTZuGdVL8EE8aX/bWhErx95zV35ai/3Nbsf2vIfrfvJKyhFWGjsw7uUpie4W+cOzUU5WkfLYVKD9
YztvNiSCJO+j4a4bKyX2hYv11LbRN2mOQhNxgBT9Gtnt+KLfRdzMjiLznGe3UahT5+zGsamBRGxs
qWtO8h4PAbiemDRgR/PZ9olc+5LDQsKzyI0gGwD2F1lKShl8468w18H1Q7I7k/tE2oLRe7xfyJLm
OOcCewqJ/HMT6yRwA1X8uz8oU7bw+xKFqdmWymE/KtpdLPRmp5HovYE/rtyXkZKdbBdWeQ3v/Afc
NXtohu/EeAdgP2F7zKNaEFlFANCIE/t1SIeznBnq6mvUu86LpY3jSkm8ZOsG6qdr+bMEVSyKk91P
2q5PNBv59vnQHGKqNuThYELFLlp/o5qORgL599bmk6ldgeaJL8qXMtUa9Lv7cN0R5nlRPcpTe54g
K5at1Us+osXoBLV2L0fdtOe571nqUo7aTkW1h8ioV58n1ym3NBMgxJ3skhCe7ZGbZNsxj2Z8YDZo
TtST0DYysy746bpkZ3k9JFXVw3XhOPaXCL1tyDxO9jTVtXJveZrHbwOBD8UJoFdpC3LGtSS2SUuH
nt+7uf5sZo1219jF+LVu1F1bAVaNdXODh89/FnXgnCZjvMfhR2kTVYMfnqjTgw7d4jlXw+7eak2U
tTMz2xCCHXe5xRNmTPey0Yj3XY9kt9XslIpXmtsUxUO7WbMyXEGNP65Q+7hXSe/cyQY/cLMzgwjq
auMIwjupozwoldmChuipRJub3E1BGWXN15tJHk1KRWZ7mGtrJUUZPjSN8Uuqo95omfFzY4flTtr9
2R6pylGJx6ehq4xdT8oOkimxtwjGIH/EvZo/yiPVrvJHMLC/Rse5K21y1E1IhUG5aHo3aziW+qha
j4YY6kNFAAiYWF1+6yplMRUi/RgpvF7VegqtrCj1p8Lwv4LpHV5IF10HblM95mOEIvN8pOP9WrLJ
FoCc2IjcKQ5GOeKIiOCWbyGMO0+8DciTx9oC92uP2YMckLbrFSw9fLJZoj2Yer13eYyRoRseya8j
Zl2i1yO7M3rt2vVwXEPUKPZ9NXhbcMbjrin6Ev+IHZ+mAuFEU1d562yXKecd2lPd2NEy1gAxF2Fk
vGTQrPDQpdYdkjt/dpVKAJAfcXKlXz0HnP1dmRrPqp6HH51hwufKyCg2m0SshrIxd6jp1Tt3Jmkn
jlqcSdcwFlOJiLkZBgAo7DI5dq75ioSJujHmnjQBS0qOid1GC9FG1SqzCIXzZ2E4DeLyHuoOf9iq
PDhoiVzAPk4PjaCukpTm9iNAdTCdRPushZ29L9QkX+hp2X00VO0j1hEOh1AX01Ojmwc3ddoPPctT
BMJ0kkfm02cinNJl0blUogcZuMdB4WxlsF42dpC5164cyGWE/zbHTLxgmVmACJXWfNLNaNUlXQMm
kgB0SrrVwjOD5i0yenjDgYIyzzzKR0ndXNnbezmqUrmSGanzbALAPGUleX3RqB5y1YtIxcq9E0HK
6JALorlzT5pkk2UfqDcYR5NEwdOkuMUmTlwwkRmIXz3NN9QV1K96apnQsSt7J7uJPnxtxt56lL3M
09eqWkZIazHVUe59e2if1BRGXVSWS6MQYl+PvdjPESt0XOdD2ZdN2AOqLas6ub9NlAOfuq2dG+SG
QZT4fb3bRT7Z/u2aTUlEkOqMgHVIYh1b3Q/XRhU2dyGOlRipIGjNoYnAghq/jaIVPxo4m4ZphDNT
pD6WYaJ81K5VLSbD8C/9/G3tenXcjQnial6OCp6GRM/aG/D6DgDxqRYkOF1xF/niW9Gx8pXiWdrD
IPxlz7TkaLFEuujd1wahtlM54HYriqH61ljUuEWD/2p56GeaGXswJLPG1wr/g5ygCGCboWYOx5AC
pb2Y2oLfh19/y4CyDeSmfQGqbt5XkZNvtSDpL2KA6StPdaLoh4+q69Pg18bGbJFYq/mOf0x5t5AT
jEpBQaWZCkJzpv1YGHN13vyuepS6g5z6RAJ90Z0SkQsus8BlI/O/Zaq4PLoNfJr3qSsnl2FAqaAY
KIqeE8xvF/h0vdtr6CzoycybAMYKNV5ZgE/WdTk2H06FAG4bf6mFQQpswscUaU78BScP8Hd7xBdq
TGQ0lOW9nAalZe/iRHn2BPKZmaFQMtuM1W7o7WoXqnG9u3W72QaBoGWBMx/K/nXi71NutiIfYFjG
lbf8t8lBU4XrygpJKqNoOYwRQCU/UHtu6+h7UKA+hki29lyNCNvHPcSNRkEnRAl5ZAE5bVIb/CM5
x/x5rKUlQu8Pl5MzhLsyFMHVyeS4eN6iOny7epBuJ1z7keLv6nmyCkZyyU862CoIjxDvagP2joA0
5dFsU8yo/MtEYYaUAHeP/DbbkrmR3VuT+yS+N9rPm+XTLIoCrcXUUJw7bxeLKq8vQLXT55FcItL5
mnYru+AyTBaXKFm7fZY9i8rJyLtSPmBqOHelgb5jmCfaAUiwulRyN/tIkMAMYk/8GAf71RB+/5r5
wro3q1rfRciuHNqwVEESjSRFFqmy1e2UDG0PER2p+ylMhItkM5gmCjnsWh6ElvgnaZt12Y5qu5Kd
MTI9+84eq36F026LUswia4CGG74a/9QozQvc5K8uDH4iYkSsR4nZFQTTdAgITW2rqU8fJgdeB6mJ
wWLiAf0tGRJmcBJrpBPa2oB4azNaupk1HlvUXDbGYKJTXMGNdOGHKFPzDQqbzHgOSwcoVVqGj2LO
6tMoyxnzKT+bSJTe6WamfwMUdgya2HvRmtB8sFST9WusVS+m413qTBRfBtt6mdQ0v8AJzS6qDWuY
7W3yILtyQKnqNaQRNFHnGYqdEssmLNYYb+yWyQLQih9aXL9VqUexi103K8P1B8gV8XRka0ipdzhk
381850xx+QMddkK2rhYjU6aUG956/eASPn4OoFbfySkwNB+MRus/KOUQqH/bHih83dnDY4Ir3E3N
h4WojXxdHOJ8UVmjXgqrEvc1zLrHQUy/GkD6UIL8jnKKv+2uM0Q4kyIy/Eu2TYvb5NucsSdckI8a
NeaxdQ49NXqIhjJ4ZakHImEI0vW169TOIgn4T8jupEUIhnjJtJVdKzbQ/alVd4czLXi1GqL9pRZX
BzkKx+0dh7T9yK00fGUb/FgMdnu6Xoiws5/68UWeqBnizgPlc27Rr7g+t1OSzvpY0Sh45KEtbW0f
EUOsxOFmknaS5PoSb3Ij/A0bvqi5mFUbPJCu+RVZCdJHyzEp0VCbvpM4PK1btU6PeckPpcyN8rUd
ARujLuD+GAm56jApWbsZ9WOLJ/lLmKExrU5le/G8eSOIJMdeeH22c3FePBRa1pzxqqtImsURkltU
7gtvJLOlJNe6cK3oIhu3TTYqeUGP115Y46cVygZWTHyd4KBx9WBEqJnZIOv8Vt8qVjwcZOPpDcob
8nB03zuAhlPte6+5Zwe7vqaozIwn9zXUR3elZzYaY3PX7T2bglbN3cjRykh+FJnpPMpTLSQzWhV3
GY6P4mKgICYnCafQ94URo0g+XwJwNUTUNPPv1ca/90yWJhPwpn2fj662Ajpd3lNaqoGMoDCUXWFY
79UopypNDuVurt3J+Yb8CKiA1ZZ+ksJWYiF01FqHUmsjPctebvnN8Z92Ve9Hi7UfcxFB7+VcI9Dr
6zRyVv+4hrRL0xCO/R5X1UsOdkduhohi6fddS0TZ1tPwbZjQu5CbJ3XQYeHm1cad7f+cL+1dlefP
lc+WQxjeru1assjnIz0lvVxHPQd9RJzlw6gAvpjxV9fv7bzyBHlp7Ke+3EmTYzvuSX5lK2/bEOHb
lEWpVIRX+rf/uryTA3pj/YS7HbAu+sd68rYUbONew/csYT7vOE16WBlqBzggcu/tuRuE/RH/KAsh
CDwHvybUI+1GDLpCRbd2H6oie+5Y51fsN3zdeFGCNKTIzaS6JFWVj1gH8+J11tlwjfgxdJERkXbh
sJBja17g0HK7ez3vBEIurrflq4ej+3fdRq3ZySKJx2btz6UdrDeUk4dMpezJ2o8iUqvV1OvIsM8z
UtvS7yekd+61srsnNUM/VUNlPUWJXSwttyof+PNaTzjNVTA5BjCFQjGf5JTfJwwkN7JVBjdgumr6
PAAfmnQ7POtzL664J+Zp9BwpCBXWtb1F/w63XdYM3mNqpx5lRulpsKBpEfUHxZQ0u84Xd6wfmsM4
J6fJRp83XrFlv3s9wtbShMp4cgzmRuDUWpD/GBOgMdnPTki2TYo/uoixtNrWgD9/7Ur/oRkXh7AQ
+lb2qknnhuoAHSBO+MAiyHuSDQmOb8YgSsoKXO9pioH5sXi30Tyh2yJaujcL5YsZN3a18BFuYXU1
nuTcPEQOJZpa5Xo1I5z9znZkUUtaKk+G3ulP03c0pkS1UEak3IQZdtuh6a2VW7liY0YQ/ilWUFEW
0lyrefeDwl/amfghQhRh9Shlex3GiMl3pnhUtag+V5lZnbWgvZqyrGM/Ps9ohsZ+lINy2mxyPG1L
bUexZgdIQhnlwM7eFjnUK9T/ntRKBUcy+hOpZnPagxy+ziy1aVoOBjpxf5wpJ1k+rJO+hZuJW+1S
1cY5Nc3xfVLZ6uM+6layS73Al4Sb1wmE/3WW1uBTcxrSzkM2inPDmoYv49SRRvvblvlZsCFCWlLG
2JjKnZqg7guhCU1NlqV9He68QQQ72ZXNlPsZYaUkh71SzPyeeaKWKEGwkocxGSliIQ/lmc2K+Gax
bpCCWSdBV18QrKT+1rS7HyQKcaB330BpkgxQGfUR+at+62s8nmDZkmjXKV8ITXQ/9EjferF2ThNV
3aZ+2voPbWcRQg+J9jtZFRzw1bGg6trpZPRqf69XmfHSUcGQJpZ6sjLVeBnoxXNPjvVU3MgxdZ45
jxVVrF3H/vM8OabNGcG/zzPdhNzqAB2XOi7qhTFkRNRGZLfIuUYcwfKLp9xAPzmfk3sEkiEmPsFI
NPdtGprferKE7sY21U/KVOW7Pi7ze40Mdui+P7RiMr61/vyRQ58llhvGjyRd6gs5oBmooGjsmKqe
H01VB8Y2tBq+oKXNo3C+dhL1R7in4Wug4TbRey1fa02s7EnpiVn0mtY2QnF5WyfdryMkmdae0gdr
tFfnNJh5ym1UHt1OC8xCpZ7Mix5ZrkO+N8S7b+vjQxGjdzC4ifc+gNQMMjP9ymMKIiAawFvB7fmZ
P9NJcOO78wMoMGU0dc/g8UnVilt15aLW8qygDY3nvM4WcrRTa+oRcUcYme01+MBA3bQGggiU1z5T
J48jGMrG7nal2iZ7O58vzPw7ytOqXeXF7T51XWPhd2BmCtmtbT78uekcYSBbNx9eJ85HsRK9anyT
gJD9PU8elZN/JveMUvuieuW2X/9VzT4HKht+sOTt7rrQTZ4LYfukk7bFvh5CdWeGoMQKZXiMK3s4
d3Y6nocE5oNFooA0ycYaSiQE6/Yoe3iwh/N1VJ4QVKwQOjBNt2tULrfvpBy2t2uEpjPu3KB6laaU
W8mjVvQkCc2lwKRr2zsgN/aumZtbN1X8t1BFX9KXFcVygCx3tVmZc/Ww7Mumjj14kFG5kBf4fNU/
+lHoX0rddChIt9K1RkbZUrMV9dXUScMQjdYBZ2m0105Dc6Z1BwvcppZsxtm57utkKgVZmK+SLEhf
AtuFSdQKbRmILHlBQEPfICxcL8ZeTV46Kw72AkmKu2s3oEpJd/MX2SsVclndEnzI5MbAVCJgkfLo
1iihQ4hE9iNiWc51Zg2DdRc1DdSpotXAqLXPiKnBuvGb/iWso3pbDQ5qnXM3ElayQ7jCuivVdHjJ
A1AMnmlSDzqP2oPi7LsBKlQirP6lDx3rAFLiezb3Mtwdj1E0vsqxpkQcyg2Lkzwx9j3jNPrBTo4l
ZmidS1tZybG8KOyL50MamK/iZjzxmuynHBrMIH7RuBuhwzwiY7VGJ9R8lvOysb2LKjyi8rXt3lwS
Zkdesa1hNLQie/HQZY4tQpXkzucvU9C8qblbP8oxJyIpVo+GeC8H+Zmni9StIthGnKnYYb40WVHD
N6Kbd/gJsmFQV2akEfcvnF3mFeEBCbw/m3Fcdmqv7aV5aiuIYcKcfs2INIqmQDgs0RDV66Wco0az
wsjUTNM60avzr648UY7Ls6M2UhH9MCHZFPAZCtGrW5YD+Jx4ZJPSYyXG3midYaEQTF82nuHyUc3G
vqw8sjDlJCckr1idcC72+nS4NdPgqwc9MhOAr/pGm3tyUNrjEf83deBu9QATGNj8PJxpVLHf3Sbh
Pw9hzbTzgkb5qyvIbiPkS95qj0BXPohkL5vAJ026u1YrydZpm/Q6lJbZBd2rmcfxe448VJQo3dv8
sXN7HI6xDaxJD/0ZaxnVr2HJ031wLR9/DN1KLy9TrEYn2QNnjmBcNz6xemGrke9jH0WavirzpacT
IA8nxZjvWOY5QNtvhQamv4zgiyP57pGpZXQ5PFmT79witYm0+ypxs2tfq9xjkDrTPjV18yyv4xQ8
wDPjNM3XQ9y4ebRGjwRsXkKaKD+atmPc/CVNV/uUwCwJAH/LNyFtnQM0zen89j7otHylub3Jqol7
ZDz59dGfqBY1PePQzBuuam6kHeT+XaCpxkFONcu+t9A6+mW7TZNn/Z4r7akzAsTT+d63RTh+8WbB
Fi1X34fQbtZD6zariNo+afc9Mb071dSsLbVsV64Jo46FSrA3SwB+iK2aDy3S4pfRTvtLoK0DpzHP
0sIKBch9X6LdN7lesogyVSWmZNUbxbe7i0kS30lj/38dJSGIUpwQiJQ8OUjjnx2JtUvRjvFrOwDi
y1L9bLRJTGGhoIyDG4WWhs5L8FUa69Bpnyr46PKEbMBdkYtmJ8cE6/2jq4xvcszHXXvQdfiTbRPq
F6ezXn2UM3Uv754jxGaeCrFCNRxsNJd7URANPqD1wuM5qREfhae9llM7UKwPwEqQdp5H08lz97+v
o4+1vE4Us17tQ0qHa00/GvPOqJx3S0VmPGlRbxxkz1cbfEHN0N8rOZslN0T8dZ4vB/N5vlpbn+fj
v+3v5aBnTNWjPZpQ5AKSlhIvupuQXQPPaqF30xfmhYeUeQFXYMHzc/NNUwXWJdN0/zgW4VoOymmB
NpjL2scdfzvL6p9ySrfO8hy9MNqHKR6txe2kQasujqdHB3mOp+QO2Fhe2Jxf89MLy64fRfu4Cl+E
6LRjZVX1Uo0D7xVcyl9o8U4/A+M5V1DWuiuoPNYcffpoQr8lW8Ug+YjHzKqsUP6Mc2/Gb7MJysmQ
PCPo1ix627FevSJd+1kH/mFIn+q5qfyeCgyFDJksT9InVEnqRz209rInZ9hlbUONN5uNPMvt0mhf
je4327QttDZshFjJSm7J1LL7DdXAiBfFQfzYIUO3Se3uSEbEADdatqHn+gdN/ZAzriYKEeNH2YfR
d09mnLrTZpO0i4nNSRaVA8JJbXfMDSCpURKXH1NtVMtSheGHkrn31lfPTqoXH1Oveuu+a9p7K4xL
fJAJJSLxVHMLVdRF6RbFJZ8b02sAcE5BgeoSXUPTcPiyDWod/0I5XH7xcMKS3YEaqByTswpAD5Qp
lAer74yjMTdWZgHKs5poJW21FhtHYBLGEQDzmY2Lvr2ZSqM1H0PtrNesC+7k6QWp4vzg0wW/aApM
fkwitvayURwXV5c8BF3NYW76gAvZHS1uk+qh/TWdeK/FCvTvbuC3m4HI7Mb0ou/cN34OwHrwe07T
XvOCkF9w3j1R8GsTzle9r5mA/asbyl9W564gt0NRE8K4S5vUehqD2L2fFFvsI6PWtiE8pTmt2j+D
XACi7pOnZS2NobY/giR1VlpkDQ/a3FUI3kFJst4cw7M3UafBf40JsucBSIpk8oy1lSjGm+tnLxTc
WSd9yKLnieiqNNdxEO2UIBsWsusbM/a3S83/eRJsQqR5p4rsLZzThRZ8E4GlL4umMfg1jEACEX6g
U7yzr/ww4WOfOtOykJnz9tIM5rtbj1VVoy6alO9ZLOD1Dr0gwDyEr0RirmcPuo4b0U7bU+Kk24Fg
zAeuGAge5AmtkmL0P4wxOHk9OXkKt9EjbnzQfLMd2g36VIM+Ozf94KOcEIqzivcg0wQLjSmClj14
bF1gppJvuVc9HCgdO8ZDp+nhQpmj21WPC2jsjOhA5mz8zONlJ8PcVRjM0i+N9SCD41R7LXqiPK8N
We+7sUDJVk4zqIWhCqzKjiYkj/M4og07X7bMUcwEgUQq09xt7x0EzD7qBB6VLYC7ysh6N3kfRLZ7
fJ91zR11QiZvDrFPhRKijdWYm3r8ZnUqYFTNGJ+iODDWBbHJ/CHQnWCdUQG0nyziCHHbuA9qE5iU
NTRd89h0lDAAZN/hXNU0vnnSloeHxkfGfe5Z5qzxUhTxRhGjsquKHI5Wn7rPIVzHo+Ume9mLDXN6
npkn85DT9e0uz1FUxkFBbQ0Fa/u8Ik4fInp88TRT5duVB++p434vOkv54Xn1gmBFGNw1LHScvhq/
wxkBBRv21ivsmHBOMCpJzR26+z4cqqdJGUZQWiXIibnbUad7clG7HzWtwb1tkK2JcAW7HMPzHgvd
IWuN1Cpu5Jdw6On0abmMDSAHckwJiuHwf5ydx5Lcuramn4gR9Gaa3mdleWnCkLYkek/QPf39iNRR
7qs+3YOeMIgFEGmqkgTW+k1oVlAW6QybhBGJ9iPxxuSUQCnY8LoUtRKjXZYd+4upysxrKVTtDgLT
h+pXro4Z+gEU1RwWuCsJDtO6Ae8mu/jQ6qbcGaYF5m0w7C91Qcq1ab7xKx7WaQi5mlvrL90PR5js
6Gui5YDHWmPguxujjKtog3OQB+gbADLlKQM5LUbbOVTz4e/+fw19XG+0ovt9vQzKy+/ddUu+oMr1
myvIGw1l0n1zVGAhDn5FiwS0ItoSALXDa+Qp4Td8pZGb7Uzvta7gP4OEUa+ZSjUer+4EBba6OSox
6sWGaqeHGh+XG5JT3Tb0QlbMQ+vfZKwXuYILPBK2XY5mKgwG/g9T9HcwJ6i2Asjz51jb31wUlp5q
KAwveWZs0WCu2K3iPpNMNkhk7nv2WgwkiUAxiJOvN717HktgDF7Yr6yRAuRsfvrcApLYqaFe7MDd
KM9hz2+oZN30ZiQIX2tGk1Fb8+uPqUR0W7et5GzNTQUh5cotojckf4CYds6zDLf54O2TMgtXPmuF
D57xPqB8Axe4+SLXs35BUvXwL6ZThmQTC8ijCf/9bRj6aef1ibs2e6F9ISN2Fp1vvei5FpydsHlN
BtdZFGoXzyAHXlzX4o0oBg/dU5pg7OodqroJ1EyaEBOUg+JTCUfgKnozojK4aCF5fcX6khfhh2qN
1mvT5PoGrFixbvgCXg1/RtI6dbjssMB7dSlOXMwyfkv7BhXith82Sm2chIXoDObw3UuOQA0A3zg5
jjMGFDWpYD+lajJbx3cvclzcYpLBAvAmW/2oo46QAbl0K+8GSLg8gLOzn0KgAPzfNsM/mkBUvcuz
r74Zh2vW9ixvdFe9iNLSl3JEiaqcUsT/tGStlo1LPd7Hg/Tk1I6OvyuyTQ1uu70yXewqOvl1k386
sRaCFksQ+Td8nBxNd9nzGHoTjt1d+jKkhsAX8dmllr9mJapvjXqsF2FAfgTRr2CBWY79o+jCdVrx
bx7pCFM4pqFcYpCdh6HkMcPv33rVA0Sejaosb2YaxrvMUJSz12u/D2paPVtocuwf8RbkZWoO7X7M
ex0GwjB8UabiKsA4//KzZFXbavpPHpHRs2vATnAQk00n2Ceqg9of7YkXVvXMfm5L3Ufj2g++OyVy
/bo1/jIC/zCSjfna6NjSq2PgnSwrDhZKUgsMsPv6PTLy+IA0z7iUzTq07S2YFap0c6+eoE8RZr61
AZ9Wv1O4LVaO5ri7ce61dRJGtlmR3Jl7WQzB4m35SygkJ94nXUP/rExucqZSwEEomv4VmM74OiJK
La/RDT3f+WVhX7E2/gagS/zCZ8FU2+YnxeBsMSRa+WZDp1k3o5mfM43kvhVm+XYkz3tTgUsux9Aq
viVuvYOj1/7KKmvfk2j5GuNJvsyjerolegTFWcnaQ16G49lU8aScfKG/GXOp1oW6+dMWS9Z/7S9u
AT8yO1Hf2zR1ABN4Bf9xMMRTqKjbAR2DJ8sDAazHzsZq+B6B8XcHJX8FNKpF+8pp6yNqNXjCT7iw
USIxk/ooD7Lr0bT1CFCVi27Zv67JU1gVWuUpOx4fxaWeDw2Yk5VW990K5cniQn4JCJvs1rAZ/ldP
xJ6OFTtjZC+sljePnUQ77AuXZ/H9YBUBq6O+3VQ9nu8yhqA0wIy80b8gmOXvhWzWceyiQghgdb5W
tfBYIvfYUXzRoiMV8dmmYT4dA20+nfJmW/jd5d5TdX507Dq/Cjfy9F/jQ/c6kmC5eWaziciOfEyq
kZ+pKQIpm5tRGzQ7w+DmgCtw8KEKHTtRK5h2spcndbWYCtGfZS9FdZS7FPXFGqvqZZ5yaDXlXU4Z
ialdyKacsqf6tZLNgOXNfUrZRCtha5kY5/AbVA9NS7YqgI6FSJkaLR4xedY7/nSw+hp/A9l+HOR1
j6Y8e8RYsOwarz1T4TGh1r+1ZQY92ujcJxE47pMLlyu1i+n0iJvDgMltCmZCjmB/6z6lMyqxJRNL
heo/l+o1X41ud/1CjkMv2qAoy/052fahcM/1fKa58e8zGWOr9Lv3r3H/rRdQgnufr0iDs4+aK2Ll
zqEd4BOiRARD1vXQqF7KU9OcWHXI0/sAOZZiHsbnbodDw3ypPNTyenn6r4ukTVypWe1qDJ0MooBS
76IOoG6W1sHTlAUBnA2NZWUNTKfKPYqPfzrGxAkukMmXctgj7iVozHK/mKW3k9BdyO7W1M+givvj
Y5wS69GhicbPwbKcfet76sZp1OGgJ95w6CwzRyptbk9uOs42jb65fvSbZU6/HCqD9/H3tm4GOrhA
QKCoPi1i9Zq7+fQtKGYn8zRv8e6K+hddaz9l3MeH3sKSq9EhqrPMS/UguGWNpmD+iIIa/+ztqm5s
hWVHaDQ7So8YrQQDorMTzulHUJb30fISFpfeNSlfZYPaH1f1loKVR4D65jynPBgp2GIgvNxVVFzh
OreZk6czSxabtNwkyZN4/LJyBb+kBGpqML75RtbeSmyCbmmJV0xZjp8oCKBOuKnCUn1r32pU6N8a
vzM4x+Coe5NY59/ntoHwZBZMV2jaLo4Whb7pjVJnf4VsEpCln7UhnJMepcNrVIPQDFV2T1HsD68s
dYMdnupwMeZepSnSczN532VnWhkaS6QjuIQUB96p3mhGcDXGDkSjWXlnecgERe6F5Y+4SygY8tzb
j3555lRip5qpfhAiwSa6VSJ/VeZkV7247I5WR65i4fuKOMq2Mwfl2V8xN9URvyIzyULMQFBDN8H7
uEZ0ajsnuIrZ70keLAe54CGeqs1fHRAGUH2qXHXx6CC/F1wzM4/P/L8s/4rL6fyweBlRrtjL1mDr
+P1g8yEJPZLtM2l9sbfMAq7Wf2g/Mm6xSYOK9iASMWZvMO4Rup+5sIce08mYnPPPWBn6a3Y9DI6a
XTU7c5gS/KMjpCssX2AWhncqTAQxUqbriwIjrGQ+pS3PcpRSF0YanfSw5O7j+MYFQSvzYupTgKIO
hs2dUl7s0UeIWItybRUrcQ7ofu41WT/0HZZUE/8oYJX5dPUYfYw6/0a52WVr2cx9q1ghZVLtwQ3H
H4YW/9RnaJPsTKxnfiXOG2P8JwqMT5WmRB9gGb2D3SFnKAcFQ1Vzu6p00A3Mz886XYKHbI5y8BD6
55py9M21bepp/E/IcJNZNbK0dnR/UzquJIry9Q59KPMvVWInTxLSwBqluRGBwZM+PZAOYND/ihTa
lzjpkifAws0dL/F/n+f+Oo31+ZijHyCLQVc+iHwEU0CiOTzWqj/aOPcqQMPmA8zGdpVPKfeJvBTQ
FRURnzIIqyd51srgNNlsznW0/u+DZH/U6O3v8fdR8oIko6KO8BfQ3L8mkd33i2InTE7iULAjOiae
aLad8F5J8CrH0Bys+ixPoz4PYFgRHPlBctOA1ADaz+nA2EF05P8g8smGxL5yjMiOLIr8Mng/WteP
V3MascS3jKKjrET+96Kk7AIQUB3lSMUIN1hRYr3gDciFQFCt9BlNWrM/v4uS3dt/uhu1V/rLn+YQ
oVO9kEplGmpAzSpNhmVfWclx0OI22D50zVpjvL9AbFFlufxp3mdAz2dAPCbrIXVO/U37YluWcZOH
2tbFOTZD4PYhd68ubJR95NSY3OTCuOVNat6SKoAxovj48f2JedyDV03iUHidp5IdhVP7i1GnwviI
qar96SUTZurzTDLOfXXVgB+HRsSVhlbET4pT319PhmrXzCnPimd5DY6tB7JI+j5ijwV5vxxORsv9
qvO9jhVqhTUEgh2CF+5jjmptUeyaB4x+sFLKeDgE84WlHCRP/YDCoxa7zfqxGqvnld2j+dfi7NHx
WLD9v4c0CRZPALrEZujY+EzgGwIR1FcfODNqw/PB7p+C0RoOgse8BTCNWFU472Rgzb1sOUldX3ND
q66OV/0YcLfcP0JyxKjj8ylQ9N2NFlLESVcqZ1RWo4UfduNHOkGnHITfPuMZYq/TUvHPXttpO1Nr
0oOOgPOpcadgaxRt/aSYVr+Ksyh7m6aKTXNnue+pGLqjIlTwURRIXGCaHIJsyE7Ynmh55J10P6AT
qeDfnXKEro/xCdu7hcrGWE2t+KmYC4txFDsX18YobW7Jg8Jd4JAa7Y8Ot8Z46bRRvy29qoGx4Nur
xk7NQxNANg+iUNma4+RiplWzac31Y2uBKaSk/eRFF8eyEsQQOSQ8jW8t0r2Z67RX2brHA+/AXlA5
UYCYZq5d89W3IwujYMaraZreXMSXF5SurZ3pBGqASxHWZVNTh9vH7GqGEGifUzh/xIomVdaTkWYr
OY2cUFRi3FJW5xPNb8qaD0OetPsyDIvF/S14qsHawNZezWYag6WNMsU5bLvt4z0L28ifCtKn//vT
4d+LgEwGaH5+23I4Ouz3T/cI/fmEj3cQmy4lkTiwd/eXzNluAFRh+fB4zdhx0MzMqcA9XrWLFH8N
Fe73J5QT1lH++xPev60odJH6nT/dfW7dCljv8OnkaDm//IQNMmKPN9nPnzBr73+/+9fSY3FYJ8Pv
TyevVh3roAQuqKj5i5BXF1n+NdZr6/CY3qHsuBhqJV4Bw6tewB3NfFe1PJe2cJ8plb00uuN9gXyD
4lzuA7DUfFzItHxZ2kp2KfBcXXsTVgKtU1y5MVkvuU5GLpzwAa2ihKpnauonRTO+yU55qABjGJY3
3sfXHaT5lgToRtZD+zgUJ7dMfjzGexr5Q575LDhddSUMhbVeNcu0Z8OwamJXew6DQn9GIOrkDq1y
jufWWDk9vqF8tbJTDrN9JOtZbYeoQjLEb0PkKFwkj+c55EFvy2GddU75r5ifNBvPdprr/VXGuCHn
7+sL+TLyqtaMcAWxy+wgm4M2NhfAzfeWvGpokTOq7Apxzj/vN8TwKpo090mGYgQfdohJFMvH+0Uz
/Fehps1RjkjbODw7enN/pzKEtjt50CEJqfbxgWTM+JIEnbh/JYD9y60aZ8D4ja+Ddzb8PL80igaB
dQyiqzyzUmyCQBOVO9l0rBQl90oHgRCZbbz6a7SXqMO+hu34mECOkAdewc/H36/wCNtJGUPG/88r
PDrSSvx+lQISCvrxrIfUDo1kNcwwy1RIbbPo2OiWgldaGyR7lvOIWU/ecKTq7FJur6sL7t7+elDD
9maALlhRz7FfldDFYtTIh0+r6UOMy43xe1y059rt/F/eRK0mDwfWhB1VZZZmwSJ1ddYnaviPY2o/
W8y2PsPMc9HLEvmbDq9nlaE2eoO6xNbUMNQLb1fb2mHnHB2lc/de7tb7QeE/1ygcacPCykvz/+HH
NZ6AapUCd6X5qLHkb40u28uewfBmxlFOLXmhd9l4ukcdw1sMPAjWICpy/gQtf+V8GTUt+X5FSzdC
Y3myrPK5nI3xZNKYzxX6Q9uoKfcR7lHkTL3gqnrgQcAXK8gxduky0bP2PDW2+hyrzZuMu0FirOKp
xhUciBqcSmOVl47yBTyrtvF036aQzOUDJna6QIK2N8M9Pw280+cwO8RjXw3qa3yzptCFBmanLVKo
HjzLDctEkpBUfNNjP5jpsWnKFo7yfDrpqFa4lnboNSzxUONYRW5Xrqcxz948m/KZGDBHcB07fSux
oDrYBfgO2ewElKu4UH/J1qS0Lgrp3lleieaL9YxK+hKlYJ7F88HNdyBL2lfZ6JNyi3J7e5PXZvH0
ZgaRepEtPgm6vH4Yn+TQtAcEKEjV70kfKK8Z+889P4VSXZhlE5Gr52AMWrRUndxYT1H0OzZl8LlQ
uG4ACluk/eTAeND/0z0PtMVUHvyxAG/8J15ac6KhUxNupNN7gtsKsOoq/eiUUUf+nye/bBolOU8j
NoNDAEjrgzXAu2pV8RN09eldWCs5SMu99GrgOC1brh7DZ7I1VgLzJalrUc5XfFAC8/yjxs2xdyb3
LHsn6t/gkIK3EXTVzTLaS92mGS6ObnSc2qgmHc9FRTcVGxuMxUZeZJWqAso3YvOAw8oR9X5/E8yM
SXmIpS+PF+HDk86WPTJogCUkO4oUzBTU9UtMWmtMhH4TiVGjPRwl64JveCM7+9H1r9QZ7y0ZqkUf
LHNM7/YI69UvHiXto9ZaVLyGkgIksqBvighitgnMRCLYwxhvp4Bg/qVZzXeUHYD9RDNN3HTKp8Ss
rK3tTzNnbkAEUOGR7Qm7mZnVHn7hXvmtcaBPaXMZXROYRQFd+sf2q3KRZIX6VoY2pRZT10lkm96u
RyFq7ynTjCcpozXKqsVbk7I145+y/4f82uo+U5Un+7LvzG+JCVPBhhj+IlqyXm0aZWdDLajcJQPW
k6rjX0PHKFaulmQfka38yBzH+pkOt/s8mF7dFKxWvgirbwFfdcrNQ/Vh5U8TLk1D+jZha/Ua4Qfx
2jU4QSVO/ixDcYNNMKwNkNVzZyWyalOQTl/LXu6NyakzZ2PSubdEXfi1PT7moh43Z7WS9iT7HS/L
1sLhn0z5knuiex27bFUhZ/whLFcDfhEZC9k0SsvZ2KHAl5z96gc7MayckgH6xDzYyPwNhY/uRfOz
+hlq1T082Fl4zIsZHT2PSgt+c9BHhu2oCuvYKzjNmdiLn2d9ipXahLhl2tNwljF5AIownNP5MMWt
vcLSiSHzFT1CtiPYVXpkW1cRLH10y5jsRQ4O9FRuH9UmjZein/xLYwfOuS0c/GKNyf1GCu4QDP70
Xk4YOBR+U23hZEafgTnhLZG63xQIzatcn8xT1GnxU075Blqv7nzL4/FDw3wioLKxCP0cD8+oj54e
B6f1zw0LnSNkxspdJK6X7CfFxp92HpdGzu/BQYQGsanm58SG1bSwSdUtKqtt+P3LNruLTZXx9URW
Pj41CJodph4oj2QHdGP6Tz2hrCSZAy0tID0hak6wCkYv+ke1RXSR7IC5r51H/n9cJ2cxrWHvanV0
VSeoAkpDId63Eu85tHrv2W2Aj7j2TUZGlaQPMjntSvbJmO22m8Frp6tspVaS7Joe5bIQE7h8afvN
E6K1wzmeJyt83d1MuEhFumU/h3isIHqfsTExWvtZLyb3ljrAXOiTkca2cPiGz75KiwbVxjiJ1wYE
kLMGKtut63gZx0n9rhX57zMZg2YlXsahXIKhiL56/S/DLupPp7TzvQPBbS3DfhAdPUeYFHu5W2Ed
g5RB1kdf40n9B8p+dwsTUVxGY3QWcnyTG0hFFE5/8Qw1u/m6+VPGLa/0WQdUNrI1/M48tzrJOPfW
Fu3MTOxjKws+Y5Pi/Px2lF5JtykSbFvZ5N1Zf95d37vDupjfBQozx0o4v99dx1Jq2ev+pkFKJa76
4mflaFcyssXnFBfWyk4G9ey3XnWsCsQe+z5K3qYOiAJ5muInbPBl0g7mVRh6thKm4SN1GWACMp89
DplQxq3dYWNri3/H5VhTNd8D0w3fus6EeGPrn/5QoUOWJ+G50gT0eNUv1nrmOx+Dnl79yNV+xEbx
DCou+zACPlZfF8oxNqb+jDoFzFEzbL6Ald8HrL1/aH75FWsu802tlXzjliTfjahVL30wRbNopv81
UYK1HIryEY5OXtm8FrC/N50pgoMKlf2KetSw1LWRH/Fodkhxjz6otsl09kbs7dhgJFIs6GPK63bR
T2P61Sqj72XW+N/JJFwKBDp+Vvq0VrnthwuvOyN6UsQLYSN/A2NkAfVjYxYZZtKh+oSZmvhudNHP
qQutnWJ7uGrjPPLiA94ryhfkIoqXrq7YgI6+tpGxbjLrK8SxXV70xX0EcoXB0ktN0hg4zI1F9Bzm
sXctIwsU83wGE79ZibSI1q2LnMg6RHGMv4B3rHWK0jxe2TdaVfJ87219eEmx20brxEG8iHK3YJ7/
XHKP8a3eL5Hzh1qhreMhajepi7d3rKTK1Xd7/ZiOAOWSoKi/dfE7+GPne1oLf4n0tnbmD2afTWSH
l/XcIcZ/MnjI32K7j9dBzT7AHoGolGqPvFoSO98ns4SRIcLPsk+6TeTG6l4pLfXZjUMso+YRQ2e/
GnAw36LcDHbog7qA9+z6TWTaixyAJFG2QNQPyFnT1FtdiXS+AupFQDGB1zWfDpjsnZJm5abGCMYR
SfiO/r2+T02vX7uDan21R7GKnHz88OvB3Lk6viEyXqvf2yFKvwjs3LYC+NFW8yL7a5pl1lfDJaMw
pKqzrUSffhnT77IvgeO8YVtt7LBsmT5Go1nJuGaxUY2bTCfnNYTvJJR38iXI7zirSIm2hp0qy9oK
sTpjL3GUZ+XcfMRkhxnW/8eQ3vRM+BTCXP117QDS/oCqO46WSPzJQx2DU66i0vhXLM/64sqbwIs7
MPAi+jMYj2qUAWPDRXXa+vFXXG+h3IZBe/4r7gdFfhYg/rvEHpcNrOVl3/cfudXUt2pmLrpo+Bz/
hGC9NzfMae4hqmw1SSRYsQrb2tActVWJo94tKCxj3ZoDgied521KwyzPHju9HazY4ai2/D0pi/v7
wPbKY1aE3a5B5fNs+SjqtElJBUPBxS9BC/kpjBs0Afw6eMm0DoXYmMVorKsXYADFtbYNdWNrnb/I
c8tnY33/LtRxh0YCO1Pbzq8yJs/81LMOMIMusmV4cYCUURZW54aCVJT2+fUei+sMC8FMTVfhOKov
kMGDQzvVAFh9c6zY64VLAND9TfZaaYvLdYQ9qGwaidufyrH4XtSZ+tKYtbggtnhKA195b/U4oqJr
JTvZNE2tX+Rl7N97o37aml7iP1M9DV5bXazkKHdi/VKbrONV2IoAv9CaGa2JOmHvx6ewNtv3yKyX
yWggx+yQKZzMTqxlU7TJD7jx45ObdcktZ+9ptSkgUc801qVdteheclGGW1VBxWSnFvi7OrbVPNcu
WWAzjc5iVqVNWis6dzz8ZZ88BH1br4Ue1mvb1qYUILR4Mi1b3QYgSPY5xttXedDMKlmplY2hnVHk
91jUThlspSDEBdQGzjgPljF5BoOz3qmCAucj5iuhv0LtRVuAPCyn2T2a2siswZN5IjvEkJq2Ke0n
rkPOrhOCG5T35umG/ytKDzww3J9x5f/SxaC+Z7UyAUtqwism6O4OffQIrUXbvPQa/N3SKKt3LS4j
6htV9xMsr2UY3i+jjl/j17xWTZ5Qo30/tJmDQl2X3aqkwNL0f8e7ufOvGLkN/EfEIrXCX5UVNPrF
A88MJUOd1ibAgnMxGRrYyPgnlkQjqi7jeJRnj4NjadlWSwQsauzdvPkQsg6B9Tifxkb92ulUiB9G
bzKuK/D0Zew++M842fsYPNRatU5V098psNG2mK2OoI3s6EPXFAXtQNXax00QfYRJ9i2yvebKgzv6
MOcqeNq8B74zkBrOXuQlU9XoB0qG/VIOStnBgvyC7UEWlmfKyGNj6mEWWYNjvNmxicV1MjbXVNPT
naZWGfgFwz5VcZpuwnrQnh1IYsseOsmXfnKeSbLPQH6WXxStFj5M9shnGRKaRr2E7tg+mw1PkKzS
1JOGMO0hd5VgN1XqdC3DHNNwjEzf+55dcvnJPSc7mVZJCSBu+gUJLjVZAW9NT8FMk/IEVMiFbMsD
kLwYhIOY8GhM/tMj55DD5Zj7NbKtKyi29t2XsTGzWzhLX2tDX5yGvLrKUDyHQCBY57hvtzIkD72p
iyu5goW85hGXZ/qsiX2PMeI+9M/8SINt7xOqGXm6LGmubpgXJzlenSJl41tTAxDL8LYWia3jVMXV
oS16jxS8CM9uYxgbMHHJE05W7oqNy/hSjFZLwdio5mduiVWREaxcAe/MTEztiGILIgbZrBai1W2y
kcFYy7GCl6dugEKzTzZtPKqjDgRNYz9dBKJ56foUJLjpk6zO1Gyrih5hxKE092NWV/t8zkzGKDJu
Jq9On0pFprL14NVUi2xpq031iY9wiE4oqcUOYVLYnDlL5XHrz5uoBcDCdddXSI35hbN13HFhzYCP
rlKiAxtw/N7mphMKfwFfQjnFada9/xkmHNCF7gBjpgiN38P8xvYxLWOYx2wyLmez52HgWv49jFWI
DU5gSk9J29ZbJXUp7iej/hLZdn0LuYPbbWhVS1+HFNChSHCovVR/cexc3xWBBZN/Huxi9fKSQ+2Z
h5plViw1sG47OVRT2/QgFODasmk6LYaXXqXveoeSELJB6ksWoqxpeVbyXgbsesSk259tzGKYP7/2
LZmQkghb7YeSd6y5UoS2yVUsXNJc8SKot2wzMF0FT7Nukqy6KUpjLhsB1byOOzSaREbqkCLAN0jk
5yIU5C1idxfUhfuL+tybP8TVlzKzyqWjVOazAUpu06KjerbjxNiLMTN2mKZ1FzkjUj85olw+qtnd
EH6rC1anPLvm3PF9xioDvTPPaHZeuRxnkUITWNRe7nH+2y7orxgVseoQZqS2J2sXQlKMC3PI8ZsZ
s3WG/hAq3YpRZreoLYu3SlRvRW/ol9Hv8jfeZQG40SIjM3dOSoHUnWvUB9nriCZGv9PqdrKXqkeF
upNv48/JtaRhrU1DrntoxAUMTQX+3Ui/uJF6smYPEtthexL43mdu2rPcaCQuXtwAzOw0n+15CyEs
qbpFYzjtz2njB0r5s07TAYAIklhq2X+B2uGdfKX+fWhFM67TIjUWf3X81bTrht0W5EgZn6IC7RAP
C8FsMr1T2JKGRnydTWtsscOvouEHKzIEmYf+F8qH7xiKh59ehk4wvKL+GqeDtWvg5cB1cctrRkF4
hcy2vbXN0VvyeONrnw8CgsHR1lx05AYDe3EZLHBFxVh6TKhMWz7PrylaRGZgnvqm8V/9oJ9/KHqL
MSPNrPPqdS0sLC/mwbgE2NvJMJHbmJuh8NBxxgz5PpVTeuISKuJNXjqxK35G8GjpzEPtVvRLlj7R
JmU/AS8ymJJVmbLxLAxlMD5Exu2nWbFvGMIFkOQB54cI0QFrVSZj/1MttZecKuM3v7Obhe7Y3jt+
XuMSz93sRRVqtEZ4+uhlDjqB4YhmazwV+wEkDsonmlIs27o7sNRwwbPTqzlmulUsN10ViZ+/ZPNh
pLJApeEmI6ofnDxn2qt0ncPQ9s66VlgTvt3Qp1Xbz1ZAhHp1JfvrkYxw0aFX3Aj/HJOXX1bm4C7y
UH1NHNhXNpIM25Hy08b283oplYWkcFA8E2Dbopyt44G1qlODI2KqvzsmH89N9KtsqaTQQV6/4qna
PGloDh/qIq9XQe5YX8au+OFkVnYrvUa5IA9N0dvq+R3h8zBnI29Uk5vvWSh+WHxnX3i4CLwvgQXE
hoiWKDY/4TbfXwpITOvIdUESew6WmVrf7OsAurWP3uSIdw52O+p04tfyVZu4QeIDgv9b2wUb2wNh
id5b9MPjD2PUirZLtFjZkQD8PtYIm2cmAuQVeui/uSwoROZ66XyYo+lvsTrJt3ZViltol+fUH3VM
uQy2/nX2j9qi7ELSOXxy4urWK2G8H4bIPiLijSLkfLDSa1B+K6qwDRZBD1+0iLpfvb5RDXU7RJX3
GRZ+v24NtT66bCCuAW9xGQsWWQYKDhtct81rPYlg2ZOLhC1UxShFe2GyaEXiQPtUr4Ympm/abLGK
eEq+8J2y5D9q3BSq+xGitfvddSOUVXoIZzxQ4q1do4ziq1b/4dnAtWoz7P4JrHFbBxWFO2G8drnp
wdJTboGd71oTsYXRQXRkTPRl22Iy3Wehu03QJD8WQzPsbFc5+FORr7XRO05p0y1Ukh4kYsSw6SLD
3hS++AydvMXh3Y0WTT5G39FlenKtyvlZ8uNByhkPWGTQN57StgekXw8e/OYLA2YzcxgKl3wEl54A
AxmCML7JAwJl2lFJUKWfQ4miICuWudaa2o527p1RO6t9+Tm45VNl52Tji/oV+nh6RdhZfSsUDQEv
zbnocdmcR6t+6mOgPGUWx8fI+xmrIj+piE548TDuAwcFFOD9hXlSLr6AqRja2ZceVMYWbDrSTHNT
Ge3rnNl6tvWuvwi7hbiuAGozlTha1aoIj7onzlorXDTrZ8ThDEwMPc5YIvxIyhCM1Ih8gYzLA2Qs
8PRyiGx7YfOVRX+Oivb4NuAtdK3S+K3ViuZCopVf0tRT4eub7l1183gBySLb1lH3w6UScsMm2DgP
gwO10QyjJauN4sTZTXYiGt/f8EVwDuWUfCetz4hes8a9FyXl4t6OdGdYjI2eAqrLu3U5uNV7ZcRi
jSlkuZVN27B5/Hga+rLBBP/NK8dl30IDJctm5Mf7qcOu9eibMP2WM6jimATmM6VgZRn+D2vn1dy2
smzhX4Qq5PDKHEUqWbZfUPbeNnLO+PX3w1AWtFX2CXWuH6ZmenoGNEUSmO7Va3WIEPrOIa2GazGE
xsVOQLV29Vp3tL851xULOay/d7rRXsc6Ie2UQfNZBl/Gku9hKKnLoQmrn53+2NkWLD+R75wK0kwL
WKjaVR9RPNOESJEHUuPuEIoj4MTX+ZrA5HlNpx5p6GuixgVFnJjEZJtRKNV1/FaKoazqyZ2klN8j
UD0Zul9PZSS33IOghRJDK/DG82ATLOM+9wTms3tImmxJGYT5lGdysgiACZA4799rq43TMI407rq+
+e130mrCQ0w43B722sDV3xTcLJiyhyD+Wbi5fegLuB/tBn0bqm6SXaBTYUV9JpXJJdxkHLmHjZZr
xWW0S4tiS7khhuNdnbrIdhmP6sfUJi/n8/XfcQ8hOZdBpQDh4XiBlDlbu0EgPzRjZC1jvZOf8vi+
LHkAneR679s2DHetjiJ86Dn1ZQim5IsTl19UNz3LBd/0KO5RWwfORJRLW5qWlly1xtB3jTvKO7DS
KJlnarxWDKvYKya7Ae6ebhldQWaa51KqlteqXJo/7Dx5VAZkgqpMlpGtkdadEeY/OeXd+fwWfvFa
XmHnRxkUTUGzK4f6zuartI1Uu9v2hj1cZcv2VnBAqy8yCUrVTMKfqXkmkwV0nC/z1exr64vlw3Na
tEr1QIKp2RRxnYF1KcFGE8bimau6ZpXeLNPKir4XWb/0szL+IfslIghpED+bQAM3LdQnx3HUYGkx
wPL6TqeQ0x/Oaq3bT7bjKPxkb4hyFd8C36C805aLg6t3FnjC7ofiRfxQ2hZQfKMyAcI34REq4nBN
5Ga4SxwzX7SG8T1Ucu+JUsRhp0CcuoX01HnmjA5VZOr9BY0FAMI0GR6GRO8o+ynlTZm2zQu8qAfh
EZj1SNUa8Tm1q7Jt01c72fLiPZwQ5l4h/3DibxmR+qvNC9QTziqAyH/d9ATdBzUYTilh30UfOO6T
oeuEg8r+MGFPOg2G4KIHLdjX8TkAqEdFTVmvSwOZao/3cmWif7nn5iJ9asLRX9itTfp7mq0aG8UZ
Q3+SZZhGSTzwUFRzIy2BVGh62+2bhuj1aCvpFye2fnQgTa+FE+rXTPP/Rqw9pQDaWeTgqJfU8cGw
4MjmHhGpYdu3UfrgqVPkOmuqv0zIs5KgUX5wyvlRyIH1XED9tFaU6Is9lPmKvKdzTaYGzDJMquSO
dq4pqRKcH5WyGkswS75bOlfh6Dgm0PyQJPZsy6XeJPrLD8u0i3CLiStd7dvet81iE3Gd5tK3HcFm
yfPXdpanZ8mrECAYY4ifWi0+gbr4agGYPAeasc786hEK6mCpjupprJyjnhDHtRxbOeeIui/HwVdW
Rl33Oyeu1D06JMMln5pglw6EXEAZBLvcc4KVbjbqiznAp1/2/U+K4Ua/48QOrdVzSbx9UdVOtu4g
SOLnMvbGAxmEpa9LBkJRubaTB0BscWEqxGo8a+dGUrrkI8/3VYk/+44KDYyNCIwm58NppFh1mWik
o0NT61edERGhlweLkrqmaRdR3TxCFpTshG1uqAr75VLZarfurE5b8DRy1kkVvNhVRxjG0oNPExvl
qk0M7Ro5vrPxKc52E2NLRmo8UWCU7jwDxZtOLWD8CepzV2rJI4wKPFejsgf2Su/3wqYkQF9glwUO
KtlXjgLWD0UlDDVOcmT2g6fxlIzaxDdZkoaDr2fjATw2745LBiOgqP/UgD3iQTD6LFWkHTqKcNct
BMy7pOjtexl5T9lSWw49KM1T90qsNOCM4wfNMvaS4ARmON0HIwELG5jHqrBGdaX5jgu5S/fgEQ13
DJMU/hhK5rkGoehSr3YvZV52z7P0VO2MbMRo8tTkgd59NhECQI7c5yEvrstnVL4Iokf6E58fE4zO
Eob39Go3k65w82xRjHwl8pncmoK89KqAIWw9TF5iIiwq967O/xIDhE7lNQnTaGVZ5XiFYcpZaErd
k2XRxuvNJhvmVo1tHfwrLmKC04J+MYBITpa8C6OlbCDgXktNeeodqzg1Tfzai6FaWGcE9yfSa0DK
wufW5ZeIz1Ust5uYO+G5NFD3lWQj3yaK41JVScPHwNk3tUX8Ph3PRmlyA0jC+7qQIr7+/CzyBGuh
CAtDN8ImlJCUhnUvbLWdEWisoC0NbZVjUuWSpCOqC+pvO8ppusqK4a6BDugqw2yw1Fzfu/d51VtC
czHZwg7WfG+82oCJTnzpqk5ZwSuoc5t29aOTq8m2DvUvrd9GZ7/9myB4eRc3Q75xbBe2mAAFosqF
dFP04FSGJkd056a27vqiHwidIj/Sm7KJ0IQFX7UUf3FhRflqIG+xMHSp/sTvvbKsQ9d7LOwSpbaw
dC+mzIciiCDtCaKj2aDNqzYGt5ZpKJoOUg+qIJ2szxZiSu2JW6fdSupi9apVD4EgZ5LNGHke3uAb
d5NMOG5PVRjpi5GiEk696hTqQ8BNECyJpvAVHgt8s9konqzdCJzKukGMtFfhF5oonIRfh64VfNHm
KcrgEchDL141lqIf6oB6fQcw15Pim9UDx+mF3CfZE8yPa2CS0v30oO42lfKixU5xKpPAvQ2NPEmW
4dCFGwhc0FhJ215aI14qbWNgug+Vnv1F6QQYsbTrDnzXgkVHpureyCLwck48bg3HBXBVSp98tK0e
uiFZ6k1ZPXnDUD5liX3NIRO+yz2pfHK0zli2w9DwC8vQthV3S4oiXLm1e2dkeXdu88G9SxFbh58z
fPGSsNwHsp9TuOFFL2ZEbJI4ZLATsxF11GDkSZWJWVdCuCqNpEfZ1uUH7h87Ye6tNj3FfgayiYMm
AMnRh7yBDKahVfGKegjz2YgjCLxVuMOpqDKfk4rYN0AzeWVPQ2OQlW2ecXuXIst4TqhSAhKqxGux
VnVabwvDd7O+rW1ADnO312D4xZknvGqTja4HTxpbRW0fQNpO/ZcYqohUrmHmlzfCOe3ApOvQjt5m
ZS9KCd34+fa2tu/dFYQ/8lY4axRTrErfdm+zsVk1K4sy+51wloMO0FM7pWHFdUdfWup1HW3Bje4M
y2kvrTdYmyQY85MdHTMidNTYLVtF7p6mSpqnpOw/kZ9zzhnMAjsYHmDX1/ru0tTxnpJ252hpEmws
wlYr34qRyqybqdW66E4HqeDKuRpAXZrqR7IjB7uzu4vwT8sgXnF+DpAvR93ESjse8QLyxHIYI1tH
7iJR+r/S3Gi/5bmvIhOuGRfq0sNdAG9UTTrs2hjRcyMjFWY6qXogpt4uQ6f3XkpCxxsNnoONmFUq
ZD9g+0NdZJrNdCB9VdZevcDWPjXfqiLxdqqfQVreEbYLE7NcVVJRbkEuc9+yvXE4OMhUGOvQsH51
46mrK0mhLt85vOvqiZJvoqnayzMe3KHzPpn89yhaHlYSNECfND5t926MENE0koxOv4Te8CBG4Zhm
dwXoPDECY2WcNBR6FsFErz6WkDzZfQ/f+bQrAp3aZmLXWoWmpF0GV35tdGlvSZQczmYe+PND7AKm
nJxme6zDuegPgbn8MJF5obwo3GTYzs7ChXgEZx0Trvm3y7ktB0ajVJRnhAk21HcPX+zRdFdj7XSn
QUnls6wS7mpUgIMhZ2R/gGwimBSFRFNMskKiF2vGxIOBMOxooSgkbMpbL86mJHOLPO2HCeEsZmHt
RfRj2lksQ/PXg0cBIov1CIj6tmtFbBnYE0mpZgGSeRUNY3rIquC1oTYwPRD5Tg+iN0/MfvPEB7//
wGXeHrgZhPdi/3mdGM4+85X+A5cPW81r//gq/3i1+RXMLh+2rzzp18v/45XmbWaXD9vMLv/d+/HH
bf71lcQy8X4o7YC+ox88CNP8MubhHy/xR5d54sNb/t9vNf83Pmz1u1f6weV3V/tg+398pX/c6l+/
UtvzS54OtQzR3oFHu2D6GormX4zfTUWVz6qUHOFt1W3c6FH2fnxb8G7Zb68gjGKr2y7/zn++6vyq
5Q4VmvU8836nf7ffv7s+hxmO3p0e8nQ+X/G268f34b31f73u7Yrv/yfi6vUwXo2iazfz/3Z+VR9s
8/DjC/3jEjHx7qXPW4iZePqTf7CJif/A9h+4/Pdb2U4JdW6pfRskIzg2UjsxJAI2O8ZvjZiJhqE4
qNpVmIVF9CqxYPY13TI8iumSBNLeiZFl0zrvIdMafelVBrVVtSHdZ0EMgVrdP3EKhsh2GsU5lYQt
+JZpXqwZA908kH3/KeaF3YUnajOWMGIJm2iqHrYMUwcEVkO2f4Iu+gKpR3wpbCned7aD4HNHna9t
RrcGhsr4nKcwkE5eWhShJCdmA0sCzubJp5tNTKuR/qMFQEXkrIFaRmyV+z11zrkqr2+OLqySq8oI
bHiSDepLshGJHU724DARU934EVquNnw3BvXzXXHRCRqQtw+p7pmGQ2AVl0KJi4uiNNrW0wug62J1
q1XDzi1ANrxbbfUOwOS0+QK5IDuKhZWZI0tk1PfzXmJrv9Mqgpre8bZfkBTNKUxjaHl/XVK4pX3X
n1UeLG5u+sgRzVJ3jlz2FDGjF+RNmvY3sXrokSlRfydc38jUX41DtzX4ux0B5Xonv5q07F2DRcIo
ls/TBTgRR3L0Q9I1oCrsvKDoNIXpI7P2eWH5t4GjBA5omMmeA8eF4Irg1W2FMM7LJGuMliQ96vW7
NTfPaijXXZykx48LR2Xw900o3X/YSwyNzDwT6Tb2SmWgVR8jtDbKnXcXNIl3J3qAvTx0W0tv6wKZ
Ja/N7Dwh/DpnjM4jlaWT67zytpHWPth2FBM3DfSDaEZCZweUkfWD6CGYNuwTKVmIyeTNTQxdXfdS
Ck5YkVEcjdistGgdGXgZamM+xGNNod61kqTcCWuLmNwaTK22FBO32cld9LpRJuSteifhO3uQcTI3
Ug6lB3iNV995NlL8R0SGVAK2/5jUxkzf6ar9bbab4AlV+LTSjCyPK2/FzHwxBw1DUHUdFCbTq357
XbdhSqkepYb2WrwIw/JU3pEygWHLdg+iMbIMxfpbO1u7yMSaURNCtHDyTUC2IHw9oHw3xp30bgO9
yAkYxF0s3Ta8LXq3YdnD9SrB0LBSYUY/6lMThnlzFEPRm5sPNur0oI3lILacJ/6rDeZlt2uovbPJ
oLZLOfiU/SnhiIgCsppcfdlPr6GRcroKEZQQE8TbIjSoEanN4EiHl9Y+UAowpgsxBnv6arQM/wmh
BXkj7KDHnMO8YvYthbCl2EasnX0+DHOvpxrDqfejHH2RmpRMRm7A5KaH0WMAQG1vWwQNZD5hL0Wr
7YQHBVwOZ27Hv1oTjD3NqK7LzbgEUmVB4T/BSdoJTtIMgHryMTdJPU5dYaynGdGbfcSSqt9YPfJN
s6sw/24YCIjKvFMsj3duWw/3o2Nc9TrpngoO3IdcV8v1UMbpN083SCkBsCJ0NkDyNqWg5Mj9XBgA
V6MC+rWwrt2FVA97ATYWKGTR1JXtLg3DSdazTcCWU6rq1gn4raWYuMGTXccNt5rNR/8d6Nmr22gP
8+L3m2NDFXcVwJiLwJV7cArHOXBy1dOF6IoGLnYDCEGFpv3NWlKm3ReqsdFmT8hOXWQ4Jx/yRsjE
To1Ybhd1AMCSsEBuVj2MoSmE6vLo1cjmBNVdmcP7LHqiyYeEattUB9XhVq8T0Vsv9gA5wOSsb4Wz
rGnIQUc+nKi1VV36NP4Uuo4F+XAM5FSKB3RDftlCUlkXMeFPvT/Zkz79FL/tEbVPhC3zU+3k0Rnu
/+jclNaqcgh9Qur1ahKTY9GN4EkqJd9DQnuSR3voFsKn6kBQk/dEGT51IuoDp72Stq6CrejGjfHD
DtRs+84mLhX+zOEFP4m+RMi077UEojvdOSRT05sKjJTzWPTQCUaXxKx2H+1S6xx+Z+sN3z1IiD6h
6T753HYVVjEWa0TTDpSeLMVMUQzyjqxya5jKVdf9/FNNvNmXAbKbsa8/E/WozSb/5HmpjIJ6B65f
zj4pSMhfjM58FCvC3I7PZc5DY64TrTUbfmh0Sq6Pfuq7R9FLuvzr4NnmRoy6oXCPXgUkmZv7L5fw
rTfbOmCmqOG4qE9Ms/PEbbHYR+z44XI11TqrtE4mTvx/rJudX9cGMioUVrCR/SDbFqPu3UtyCQt9
4cSfid59MXpd+Ym4tmPopH5tL3yMraj+4rQRKZ2w9R/80OY30wilo1mb8fHDPg2kX0e/K+G74UN8
UuTK2ndSTvwJ2oFFjXjOKUBeYjg3sAJu2hDoJVgEs3wJI8lZx7B1LSwC5SRMk2gN71hzaqaGZN37
ZrYJF0VW1lFpS/vZLhbMQ+EmbGmumbsxctBq+8eWRj6+v8K8XgtJR9RJcnUNg0KoGHEHC1byrRjG
cp7cOUl8B8A2ypdNipqF56O25Ws1PF89ClyKFvQLSLU6Euf/aDL0etF7NeD2XoipsFPgsRbd3EtQ
gS0Iq70zukVmrrUuBOXmVM0mUCJlKjnwH0XT6BBIoHV/L0ZeAQHO7NFNbh0egTX+8uCpCfyjgry3
UqTVirSjdy4FSVJRxzy2u1m/FkaoM/3zIAiR4slJGP/sM6+ZfaqJdklMhKHm7WSwejAI5dozXCGR
q+TPbYUS3a/Br5lCKqRNSnUUxTDT757mZesQKoel+BmcfxWzAWZcf5qYbbff0WlCH1wC6dPPqmjm
reaJedm81eycIdhEvDZJ+V2vx0dq/fuFTcb9MEboxaiJ5ZFrpaQottymWFZwlfiN+tBPkxBj2MtG
AZktfHvJNI5BNendZlpbkFYJjnapBhcxG+T8RdIEGnMxtMjM3+lef0Q4SH4sh3VLfUwFkg7IwiR3
bmfaym1Mf58idHFKLFi4OBPl0Up0IRYfqoWdgeykDLXc1EPaV4tCk19db/PzUtHrgomDYeCsIoZE
2alm6gHhRVL2YFNtfOfWmvI0kPRcapGl70FNKU9+admw3XsuitM5VGGy3i3NKftqIPm6N7Tir2KU
bY6rkw1MowcIrCn345SHFY3uKfo+qOu/xKiZcrbCN6B057e+057zctET+yqZVO5h6YqPfdQV1K/z
PKXwPlz0EsCMsLUK1Zq14zrbsciku5w63fVQt6jN9V6+7KtEOYyiiSsATtkkJ7gQhndT03wG18fB
S9rXnnB5561Fwec0k8sd6J3yoMoQS76pDQrJQTHMguxIWsQ/ClMtVAmrhNSZKacTBf8vfULhXJpU
zkm9CvQYycJ3K3olPxqm5R1vG4iZeZcxhe569fYyhrYiUT568dII8h+kUvNHMlDFoyTFX8n1tyd9
Gimy0e+ATCJlNXnkhVo8ZkGzgvp8vAp/pRgRIu4pkRKTkmFW92pN6H5aLha5bqwAOELr+3YBO07O
SWpQ26/l+bIjVLIwIyc7CmdQBONeHagUEtdHIULeDzZpSYirrVZ7aapSO1sS8FgxtDxIlceaqhwx
LByrWsh6ZJ1TT5JfXte0raKdpQSecbdwtJd5DQ+x4VVVUfvz4bQMrPh7Agbnkk0NKUzl4quJse4n
9dLZJiYSPUMnIULlRwxFI1x8PXjsQSceZpPoUTPamwRn5n3IHdoHN4Xy9+1yN0+VWnO3d8C6Ti9B
NL2lw6Ce+tvOleqjwdkzh21ArY9qX+7Mzht2tlLX0NNiilVTo2pFjEVXWG9rxHKzIokIFLeo1v4I
/rmps98syGRqPqNA2ikNRwjRxK3ngrqaxpUsqTcj5S6v07PjB9s4rWjMxnldLKZ1LVa3Crj8j1sb
sWMnaHv+Y9uc0pedNsDfCC9IvIpQnPmsNE7HnVZHpNP0ss+K/QwpsvUJarPyXIVIBlp9nH5O3SFf
2x7l5RyxIXou5YWVycrKmZD5SEGnR2NCboqesI0A0YEVTzOiyd56YghNGtOOEUPL00033qzbyzwz
n+Clbq6Kn7RXVTHcVdeheDPbTLnwzlXuboWpo+gSltmJ0lUb7H4vjKIJIYbYmgA6Jp7r5jo35mNY
u9kVdKbFUdGgiDOrSgfAPRcsQlM+JwZoNkpMVyH0mrucbPWnpuIdqkIDyeFJiZn6X6qr3aY+6tOw
q0GwUiHsnsSsafvfusEZ7sRSELCXpFSLq5iz9Xzb6Gb8IOYCqV6AwImfFEdxnjvkh2F4cUzpKYAp
7wpgszpmLojUaZRAbXDrNU6MCIHSVnsx0RteeXVKu9nBpMXzyOQ8TzS+tJcVvUHwAjfhC47N2zQe
wJTZV+yOiFwR+f5t9W3OL4FjSJqyljzP3TidDw9B7GUX0cgG0lBjjYCuGCJo/DpR5RXUNLLsbWbn
dJpFcqJb+VEO9dzbLlGvZBfPV5111+QIBL1NiBVGR9QulCzImHRpY8K0vec65j5VUI2ZyCnlSWoP
WS60ggWt5TyepxEuhPBSjIe6LnaVTvGyH43bjPw/LE9ee3U1lc/b1NOic4gG4IWc8qsldLNuivrw
BxIO00Sb1yUVDIBJiRavXSmmTj904AmEgHbfObV1HaaGqlxUgEuiY7ESWFc/MayrobjWtu4jazHb
dEVSTlQ4HYVJLBW+0Ngs6lT1wSiym5hUPC+4XWa2zZdxWiqOW7hpjo5vtXsKsylOj/PxxeSRe5Xo
DfHIaWjDRkXZvn7ft1L1GOnW1pPVEaxJ6x1jEKbLQAx1K1rHjVftxGxQ9N9Cd0rVg855Lvj0Ci+4
VSC+50CIaAVbF5WSbqDlCLZiOIYFKErFd85iqJQgPqX0JdX85o47VXxbhD4LzMMwNayFV64Z0qIs
wfOLYWpB2KkiuK0XfGzNPENpATqgfZVb6ZYfXe2RZAO/5BAJ/B2Y0G9DiP8djsB+aSH1ffngq8MT
gBYLvmmMyjuPjyuKd51VLY/asZ0a0RNNgBTV0Sp8t4ADnRkJuNWi1aIawk2GUVk9aE4dvnRR7YRP
edrUL7nc/FCaYGNbRXGfd7L6RFk68Miy4kkx8LWnHrTHyjM6dytmA53zPqolGgAMnAeUv4+RC0wq
mpxLYohXSsAPYlKsD4u/YpvTkLD4efjFKyUYridvKYfYf4RYXjYMeRXzVXsQDcVXsuE/dEabP1DM
ORJLkiG7HN0oXtoxx9VU1yFGffOv22yr+YZxp1rqDzdBkKzvlPjSZfxS8jgJOz5oxEszNWKiT1Nz
7/XJc20Wv0zTgjS183Nphsubf2N6h9Afz42gKJ3I50Vvburf2IbE+Hd+87Iw5POfSXW/0mMvAivt
wrgz6FQMTzWnauWrMAbRiF6bkydZiPGHabCgwc4P3JOw33YQSz74zbZ3PjlcHRu+Dz8UuVB5yODC
7640LxG9j68m1YkN9TzWLf7oKHac9xZ+mi8Z64JfFZi60QhYdjas0nxqo3xjTNzSYgy1SQB4GEDj
bOt6DQ2jd+NpYSOMYs3clLYVHvK8k+4BDhqPbZX+JWVGdxIjQq7qhrOZsWr53DwiHLILoqw/pY2t
oJJDpcZghir6pql6ETbRtKkByaWtZmsxzKUR7G7Rjntitnz+m9L/BBo6oEJNadAKzNKN7gzNOYoq
hzqVwDtIE/MrmxK4BiDkj6UHBt3zL6JnqNxtMqWBHfmfE6iMET12jRdhN8ckhIZiclHin1VHIkns
kWS2DzlEr/IzJ5koyFIbettY+JYDCQP3rxhhkmNSx9nR6sP7QDeSbfhmEvbCLP188bHbU9GOlTf6
tlrMv3N6203Y/rxl7jq/dq9zbwvIyV4rnZOeqzhoIVqg0iCnxmQRmK3/IwXmSRHRT/4ynzW4sV5G
JatXrmLHlyyDSRByP3U3mIVyMXlGW5ltky8p3XdIPtTjydeBZ29Kn1Iiq7L61Tuj6IpG8wCot7Xm
AtcCsw22Wx1P8/QAxX2zaFzeJnSTv80TAfSwKLGheSkn2QN3W36OoSMVIyol9GOVjV/ESDRdrk8f
mq5cq9WQPQibHEAEU442X25MLqLZpGqDtZjTJxP0J+p2lLRmOduSpLYXQwtYfd6oj767Ctrlt10p
BztQJhcuxB7Cljpwy7pxH26EjYejYFmoQb2DZ+SS5QMSH8gsPbSO2Z/hzTyH04gy+eJhgIV/A2na
uBJD0RDD/wFQPiQ6iVtcGc7FJeMtFglTTbX1FmaDdllCDE2dcD+AJHORZuxz9RKDjtfzMbirp5Gw
q76pH3l2OIiRLY86KEV1KLYWklsLYbw1laxeXBWpMK2BaU7Y/E7W7vQhXFRJGa5NRyrugtwgOws1
7y62FO2O/7cN4NlSnluTBIrc6v7fQ64sE8hQKOZu9UOqB9k3v6Bw1YaVCrIjSVpHY2GddBhKDk4l
61uLoMi1pR5yBQWL/GJkwXcyXOVPK9yiqOFt+J0ptxbVc9fGUc1lVnjYzKZxFhnP5qemdg5i1pQi
GO/jgY84WqPmTgYLuY+RuFlpammeKJv/AaWCTwGFgqT3ZJqb2WbC0b7L5IZ6czyEXeqHvIXL+tcy
ajf/l+1+d1Vhm14h5y517YGUL6f0ZT01zZR5FQ3FRqsQwO9pNgkPTx2UTaPK/EEnX2ET68WQQtAH
8O7GXozmfamSSeEC2WaUSx0aYOWTzHLyVLQxxaLWV6jsnUtFhm2o0mKXqXJwl3Y11b+GZt4TDUJ5
ynEhV0KHdIEshvG1N5rHLuITLPXV0ujIcXLKP974Vd9RrYru4CTquix0SmUmZlVVM2hEb2qEyzix
szZT1DoYk5+jmg8XftGgue799jvFKoeCssoXD3KjLfXl7a4I3BAZG/m7wWdsl9oW9DuZlX3qKUDa
OvY4rMWw6ut2jVBTuhVDd+zClWxo4V4MHXUiv0Lo4jjwU/nJg8mKciOotwpZls7oP4NrTqFfK2Rb
fe6V9HVYTvFWMXQix4WKrH2dFcPkmuvrwZN/tOPowPxqyqgOxTpY3zqNQEd3nGBMBcUS/jOrRGrl
sxiJJvGTichC/RF2Wpqse2uvmgT6CRtolMPI2q03PaxTGFN0JIEoNBMTOlIOt1m+ajolSpN3XBrq
Olc7uGffpp3C0PKV2PG2LZW1iyF1pXWNVMyyjdvsYEQJOoHIxa5G8OffZQMSBtX5Ko2dsR4VPzg0
pZ0+apH2HRHPZJt7HjidxsvOorHdvj519kUMhqoomtU8qUmesjRKJJb6puh2EBp+ctOCYkKnVBeO
akl39SQYQjbAu6QxbEuGor2z50Xq6YvOhnwyqBviBriJVTDQtvuxRemS9EX4pVHhqDQN+1vdedzo
ohye+Ja6jKarWzgjMucbNEHflLwtH3VtiA48KilrKJ67bxGPx7HmfNOJ1JGpzWWwsKryoI/2D7GO
cwC3b8pO7nsqHslHNDr33cC4UZLJ/aOumMpXKkrR7gQishdHR9EkHIV8K+c2NZ0mRRMUlH3KdYFA
eGrZMA3no3XOHXMlDqF2OMm1pd5ScWv5UkWhfMkq90sZeMpejEQjJsPIXXTUxp1nu6aq+qnJtbFA
qlKunE/mqI1n0w2GRSsjKjhCMrd21N7eimEiGc+oOi9RY0UTY6Kt0ZXQ511T/ZPoRaOfVAvR9Tw7
qhbzlGzXHFpKBWQ4S945vnaR/VvotenA5jj2p3BqPKIw6arUus9WZjZbMYH6lov0SZC9mHpKxWFe
+hV/6w70kOj6E+1OOIlaTDec062ZmHxu45tTQ8pNQesLQqwJMy1Q0RV8bgrHT99CYxReaolQMXqu
o7qrJ+2eCrg8d/VQ29WJqj7Lrfs6C/VdeBg6lOF4TrAX1NJ530cr2pahrv+EYX9fhQ1BPkgaOD66
e7OysqsI5MdqMS5kL/WPYugpvr8uZKjJ7Mh6rvoRfaRo/Gq6dr6J657go2OVnyd7VqjDV0pmoWXl
I0x6Z1mAkDpkch981u0IMmOnemoGWCCToP0hzHbS+dtc6xdGsjM5ox1g7oapeerp/xwOUt9N8oVM
37o3dx+4lV5w45zXfNjn5q0gL5Au5j09x7q3qIPYlqnVnSQv6xC8R8rK6JRLg5a5jpgvNjEbyX13
Ek1Wpk9S71nbqApN9yxsUIOAoVHzciFWADIJCE9PuxbpGO0U8j854q9ofVOTlMfdJnor5uIPaI0L
MWsE4ZeskpvdWCsqVQ3TisCvyQTlZkCV3pujqAKD0scEYPaNY2wUQW3Z8kCT8xBS1iQxtlIZmZsc
PjPYrlVFXnle/TPPCeVLcYFOIHUvVFb8Envn/4rse9O9TggB+JttYsj4MGGnFsWv8zbCW6jE34Tj
/7n/77aZbTf5+LcVqQGzCt9dXk0wvZpgkocW3vNrNXz1wdNTbaFIVbEixpBdURhLr9bUA19AAZN5
ERbRjD4qcmVnWu9cnbgeOA/tbkveduiLIeFnzG3WYqXYWrfl9m4gliVMetL6KF4YOmHkwA83Y2h4
zkLhvnrO7W6tiKFYl+RxRjpT1jeyR9k4ZX5tcwpAhM6vTFydel+LH/yx3c4TTt20x4qg4+1l6PIk
AiatEHK27hPCTo1DoFQ1Cvs+rhz9DO7lIObkyZR1FkQd2sDT0TQUE3XedOtScZyVGvIcvuQE5y4q
5ic1aOvmwx/1YkLecxK78KvQ3KNmM8+D/av3sLqcLTva2UFj3NVGFnN/TUiBKpUMRAdmg7tw1I07
0bO9Utt7df148xNLvC7+O3XTcZfwTyPwzQqLr8SurrRgYU67Cr95qwkXOlh5drhdUoErI6Aqa9VN
2caubTxK8PJ8J4ZonSMEbFCKJIZ2AtVH2TwiGGAf0Zewbs2HoZgQttYJg00++CHMg2D/tLCLF+jb
lPdozJX3QUjOS89VKr66oeRtpqHO5L1NOHMXrFdxB1uHGAo/sbYOefbQCTDf1n7Yr6r8eptX1GIr
qJ4f9ax9bZzGOnY8NFACD9MSxVS/JibJ8gIhBOg4jbDKyg3c5XBOQDNY/B9h57UcOa6t6Vc5sa+H
MSToJ+bMRWYqvVJeJdUNo1zTW9A//XxEdpeqevfsuWERCwBTlYYE1vqNUYcbdYVfTtVl1WjVE6Ag
wg8Na6RZxzwK800sMascT/g28c9QpkmyDTZu6dWQ65trGxaqd76OmvwQBQsn+vpLj60mlct8VM/Z
fsMTZBmesV6xmkA7zbAKWV9xsNNKw4aZqh+CPsI4pmMVn2N4rqjPm8ckz7YhOc594kKrmqvaPlKz
dfahNTxq5gDLGlXklTn37ZYN1PQ5JYsA/3R6EyGaCHxD2m2T9dd44TTzNT7k4pe4Gj8DJ7mOt7JO
u8VVEUmWEfmkoa4vzeKum6Vsj9tqio/z4r07uFgLGBjobeVitmuycdnzi4o2qjdEmvUcOCkPqGVu
XUzOva7F+24Zi8eBd/TC4BUJ0/lBOr25kg2qPWjBYeNgm19Mo8MeI+xj5MwtKK5CilWW+Omlj6vs
Cceluxo18XdgVsXWCaWGwJpfvfswmckfVZD98Gin4I9rYn4LRbO5RboaA6EaE6DBa66h0IkQKKKS
39wajUYuLQeerQarMapDNdWhcuGxByGOPGG0aL58DFRn2iLpXA7fPi6vwuoiH7Ehij937ns2lvO2
MWVobOvZgbSosV3bYERar7mPSpZRS5edpPV57Ezu4rmfZFsSSPnq32aBpUqOpm9urhdR17sOstL+
k6GZzT4xk/jycXBKUNTDtP6III8UX9CxxCthju1nUpLhQcU+hqgzWXnzOjAMbfPRYUwe08iahju7
z+EdLi92DarTsgHZgXrTxsysX/8K0yUV11XdF69Jh2MYTP3R190/Dyqmmqrjo/nLkKTWstUv7Z+X
0ebAWgfYaq1V78fk/+e13OWFtbaK9ng2H5D2mHfx6EarZpHQalH2RwrAqzaV5punIvKR3lJSWymi
Ubcp9Z31ZMcke4Nm0nG5ZI5e8qFMszipIcgPxCgrYcAUhpW9HzPXZfXYaO/DYBxgzqHGrUcjxa9F
u3yJ13P9w0xR6oiTSFyq1jrKqNsOWn9MpF1+jXJP8pQ0tZc4serNKLXh3tHteOeirXHysJ5Yd9lU
YW0nEL9v2y+5dJMXs9Lc+xIicYHc20tAPea5DI+qSx2QfgDSrEt8AxnNuuJBSmuF5+63Gq/g59QU
PD9Nba1aNmZGz+7Ij8xLu83EWnvjmitHi9OnMOr6p3TMk42XB+0uy53+SS/L5JY74KvqVIcxDD57
rBbPqoUch7uTFtzNRCcttOZi3nIx343+vNgss25HIvh26loKfnPJGmYR8elRyAZzsjRRPrlxW7Gr
M9SA4lgbeAj/5cSjjHGMTCLsbIMv/eioZfUFmxcXiWWyAFoeUWUa03uFtAJleFe3eXqvQFhLn1xa
qi9MkjupZ/pqall1uHZbUS5M9RVY/erRLa3ykbU0ZIliLnaqqTrMEp5wkrgXFZJ235xF6z5fxy+T
Qm2xSw3Z9GRTn2TrwWq/Jn7YndQQKhneXTs7648Jht6udW6SZ2lYq9RlEZxWcW8jFZwFBz/X7pIm
1NgsAfy8YFnWX/JBUv/XM0grAVKeO9OFs4BHUbMLAsPkTQzkurYjSmTLwzQTKdrGCbY/S0sdVGe5
jPgY9p9jU48L3ygh96baTel4qBOyp/aQG7mZktw7jWNU3+FRUq9xac2//f9H5Fxj/P0anVHjSWKW
4b5Os/ZJTtpbwN94LpdWU3TRfh5GY61plnwyy7F9SrM3YWXpo4rYeIzgZGgPW9UXT757sUZ0kkLZ
PmSJANZcWxf2pjhz533/deCRHdla8ta6vrmVvhkfylR3Lh03A2fwglPDY66BrsvpOPvajVcBgMT1
3UMOc8ZsaW7Fy4T00rUpeke8dH3g/tL86FWD/2luQe5vj+ZtPov2rA6+jvIBD90SKce/YupM71C8
IBUcUAUpFoDnlGOrq6MsubkGuwVNmnTuPnfM+ThXqGMrUfYOBySeSe5zb8zafuo7oPqFiN/12lwj
+hl9BTgJHCz2XoSbYJFYgcFJe4RdzfhiD5q4pCjIQG7iZ3LOw+rm2ukkrXtwQv1TBKWBUk/wWkpu
Eb4zd7seA5tN6c/mcx1Z8kT5o1+ppkAc/D6WKSY9jdatTfOTIaruSfU1CCykWh1dVMuopmrtXeaY
W/k9GjjeaUq1dA0AAHuRyZlu+3o219gtRV9d092yUrI/9W2FqohAIcuZtOi1WgzBlgFqZroYkzQj
ik5qJkvr+Otc29ticu1PwzBUuz69iUKkv2cQw833uMbncGoN7dXph6+N3aR3qqWLV9m1+guQuu6B
4tptlpU4f3cBlUyRhWvVFMWQ74ACOzfg9N5y+PGHunGKGZS9Nu8rUNciIzWkLwc7GtGc+nk25ihl
sBkYtqpDHYwqc67jXAQ/ToiGrT/mZ5IiCvZHnUQBIoi2boGL1uh17IybKb34nS64Y2bGI0rNwzqt
pMebPocr6TYWclzmuK68sDw5XV1719M8qMqT4dmkoN0KRUbtW2eizk3CrcRqaAQGPvGUKs0BW5yu
HZ5EsHiG51byLQuCNanH7o886e8txKje54kfjGXW1X3rp9W+HxxyhEYuLmZS65vIoGCPZvcXNWny
DhUqRD9ce8hXkV40L0WP0XrjBv2qCXEApz7YoyjKb05OVrNvU6d7JiexeI2BbVe9TRmFFHmsb6rT
LUP/iTdGdakDduev+Hf7t6plOtJbm94A4my5NNLF/3gt1Vlrs/f7tWIMTyzT8G+tZbK6ViKewyy3
Nirt1ttdhrtR3P6Zr/ul3Y+at847FIfksrZuBdofM3owe7Qi7OfMSNxt3RfpTbustfukQfpW4w7c
L019NOcLWWvqvrQ0oxJPY/qgJqqLuXZ1wMFj4JlHPwZBNWyt3D+pa+nm+M+vFL5UYcyjxwyD6yEU
rQ10NErjbdfLbqV6/L7+s1s1r2P0XBoHcB6Hj8lJxc4iRD9oZUwmt9EGjNtJOHibAWOlFphxf11C
wSJ7rkfGFGPLxOl1dB4DrtWM5Dgjkad7xrutR8CM2y7YDmE5fTZntKf+Cnc1SrsqrLv/GP5ttLpI
seT0fhutwlGSfPdLtI1H3ev37JzsXYoa/bM1hd96p5m+IRLyqCFA9GqJxIZcZeswNxu2P908r9QI
ZBa3Q+/D5gyiCkB798lMjHFtUoG/ZTWJ8qquteWtanfgxodFF8ofvrG0xrartP4owuqCr4z3PogG
t6OarLZLPnXXoLNzdGWnnfveFzdzOchnhM0HdOXk+K1szOXGY/1BYmiH6vCqK/z5uQfYgj6JDsZr
edfsBrjHP8TxULttrUp/Dj20YAfb/nN8jFHUx/iP+DK+X8YHLuPV9dUb+vv4j9cNuc7fxqu/5/fx
/3B99fc3y9/vTuXNSAHl2fTtH5HZDd86VKDnNMMfxlvBpIsR/LeLPSkD8Q3/9O9jYrlHRG57Fpy2
vUc9KNkGXjB9Rq8NKbZG++QKNI/rJY558fQZRZ619TNeQLS7xpfxs2f1e7In7SrHcOUkrbRpVlmu
Oad6MF0MPHqxUT3qoDo+muqskSZT/tZdJt2xi8Zx/xGfjMEmUxbpT9g6o8uUp+K96uWLR1X1D/R2
c81Fb6ybh/2IR816RIZlm1V+g7QfB/y0mrNqqjN10AbK5aHVSpRQeCRpULSqub1Vh7Ty29t4Oahm
YI/2GomXdvMRa6yOPLZqh9qcbE0rnFdqnpqiOqYKVVk4nQ3y/q7+3s8mVm9N+FJ6dnzuB9e4xqcE
iZMxc7DT1HEkYW9gXfoB+Zc0y4+12+GinoHm2vkF7t5ot2tnEr3w5lyoyLO56N8V89MYs73xS7Zb
7vSEO8j85OFdAKW0x3xxiUG7mTB2ZcERO9D8HHEPuW16akcfCVxgGSgf+029DkcPRkEmLqrXiRee
FSixG8OM5qcOIa5lN8xisl2buum/JdH0yUCX8I8svXdRMgxXjgM+Yl54gsjq33QZ6xZRAjvo9e6z
gOE27HCeiy5IQC1bTHPAyhclrnGvuxHIAANhN72ujqo1khq5U2f1nezr8Xqu8Yzd2CLjPRsBAsHh
hzWUh1DPa5iJt01RjeWu6SeWzAjqrSlOjrc2tK0CLSiUfsz+ayDL9VhNFnq3lXYT6nl8TI1hfpR2
guQswnL7Ubf9G6+N5NYbcYw1tHB8bdNF8LEtooNIuvF18hJjxQawwIeB3rlOeaJggGfl8YhLSc0T
4+cBE8g/m+yPkqPm1+jRowV0gQbVv0i3W7MWoWqSGNw20hBPnKUJzx7Ru77YJKPJf8l0F3XNEiwx
Kfgbp5LirdIWD3GZ+ncU3JqTBboEbyithy8ZRVsu3q7qFnZE4XniQR1Y3N+ZuoGUYYh22TWO7ICl
VfcS5PZDmUFMicWM7PZfU6y4HsgbRm8foRmRzr1uktD+uAx1UoxteDJep0qEKdfZ3BUbI8AIuQGM
c5vOwvyEFH8d6u2n0hbhxUPMc6XCeipw0LCcNwNVS+r93hYLdnBTKQnFjSYWuLJeHJq08bVNlzTs
kcrC2s69kd95aVhcDzlWJxhDI4HtAEW5lCArd7qJD5stu+kuD3sH9o3hfkaieVtZYfmjHNq3sjHG
V8vVhxtNJPKMw9twLtuy3gyia5/7Og82lMjjvTTi+ZX8AjCasIF8MRjTa+R1nzWwJtAEaemhzfom
H56sorWedbBTfLzza4Ezz300+49qUL18ZeA8GCs3RmlZFN1O08d0W1vo98F9GV/M3j9rPHe/OB46
mOYIOCeOcZ2Ekoku3Ti0X+oJCl3pZt7DiLLYaTDAAUwgtb/UJN9M360+obyf7UM3jHeytdv3pWSk
BuDSiwbuVPTHphfiScT1a0fedReSC9g3i/Br6xvG84I42qaNGx8x/YUEiZjVGrMv8XXU/qiFNn0H
UMrdD774Y+S78d6sYnPvyUB/aEO0vREem7+DH0JAS/vWhF4G7kaK+9DFtlr2LpazQB2KUiYnf1GQ
VodgmvUz2J98Oy3Qio/Y9cxDZNpr+UJde+xlYGTwFrumRdD9eR3eGwcjVOzV6qoYj+Hsklr8+6lq
q4OwrPGoQyP590F6q+mUncNhPNpJzVUAMEZghJBK0AGZmbHRX8Imth+qZuzvE/9LYpnYqmd5VJzD
KXhUfa7f2g9R1ev7pgCTOkApSNapHVk3fekY1LCWdojK7Jpbc4nsG8N9C43HytvlNSp/UyWM/dxQ
kobM7rIONqj4yBn8NwaWfXcvZQzsXx8uqoXgbXdfOR4Z5iIVNyqmDoueAl4FxgUjEy6lYm0g3nJD
a4/XEfabyMMjGYoZLdEe7lYJ1gLvmAX/WAv3gep9cpfpPiYzkfeQm7X7UOR2e8RTO16pZuiO4g43
RVJ4vTd/kcZwHAVIF81P532rWdaWRYf+DgAR+VPtIEftgcxT/zC6dXr0bOGvwiD8w6rSZcm3eFjb
T07N2qSlbrYaUVB+EWmSbWRQS14/wwgAlOCtK1mwuC6UdT1vvFMX6ZKKbdnfBYtdARKx01PXgRKc
LC1/C0Nsm10XoTrHQV0AnvdDFcj0Ky5+4arPLYw9BiTVUk8KzCASoBlunz8jF4sXVpe4Dx2Jv5tp
BH4IbdzYtrWEjQHwYO8Uwjz1LHoPYc/b6OnLPUJ32r01D+kt9G9uRc6Y3mG1yGORXcDDtJiZ1GE1
P2FvppMewZBtdD0b7ZXReMM/IYVxyI/aRci2jdz6u6VPh6pYRPgDG8ZwN2NxkEfTyukN92V2sMeN
u4ZNddjAkBbpxpdh8wYCCWcIs0R82HSbtypbsRcK3ybdKc9IiWRrNSpz4XybmYftyDIJyZeNlxXI
ogrZX2wZNPymnQYr1Fp79SIfUqRPdqIU/ZMdamt9Okf2pc+qGM+asTgKLJS+mVXx3dbt5F03gC/G
iYevrOFQd82yGaCsg9RFHjYXZdcjEO13Ha+uzJU+yP7OW2hkikmrGLdgMXvk8PtHb6HjqtCQhqiz
ZL04+l5WPc1wF4+YTPerukn7/Qgmbos9kn6XtnGMfoVxUS2QsgBTlgPKhe0uRZ+YJ2RoJTe1OYiV
VuXOI3IsYjWNTvC57+o7XCC8cMWj1lkEbXnV27hIYY7URbwtzJIn5WCmGuCoDE9XkbgQM1r3ljSV
OW9CCFesE7vztVn3gdi2NoJMHmVpPoYk2XqpoetHPZX4bCEzuspEUN+qQ74Ubxre+fEaTIs96jXW
WXXquYX6CDmym9rGzCPzQIW0VphcMjPfOhrS9xM4MH7GpXWf9L55H5V9fYFgiKrrXyG5nLUoTAbj
5J4+4mOqWWtH9tXWiNMQnWgMO/fXy3FHBLsz2ddLqQtjOdqdZTP8YcgZbf0xKn/kFzl47Q8ttbuV
5dXTk9fMPv9Taziys/U3Q1t+ZQXg4KJBCbnXi4hKGBQ71fzouDYpXqW+LG7/Fh+tTt8k6Gpv1LCP
Q1mSwrCKexWxvLzyNuNkdGth+cXNGBx1EfaP6hB5vLWB6PWDaqJUbqD4ixLPKPtHjW/hIzKXxS70
PNzll1kqhpom7HUj8Y9q3NBCfEnnYHudsAwrRVRs5RxMGzVraKz+sWn0VyxJy7MKjR5es71MLmoS
2L0St5FoX1GhuBgDibjJwLnSbAaSscjyc/cU71qYh1vLMcMjaWXj0ZiRd1UjRld+JbulP0ndaw6N
LYdt0OIVrJfJQZaVbWLyIoJL3cL373z7jCoJEq54CWxsaxGpwppwgwxscyBv6b05PFziyrVeo9hI
zgMYtHUVON6bGUluhXqTsMsu7Vc7wP4k96J1W4KYNwwvPcjcNM7g0+JdkiTDXdm21Q1qo/oj2Xpn
bUmZvNZ1bKAvk6NL70yfNQwhvsk+OVSpafJs86ZdHMwBvBIOXcTN2S8mwe6GbLwTIKyfTe+BnXnr
dvbnU5327kucOTdRNRNHf2VnzOim2oU5vheCrHSPrGtAJgIXcpMSyDJ9KoGFRdVY3XXV3DwE0fBF
Ta884WxyG1l2QfU6jfNbks3mwfeBmnfV2F9M1y1uItx2n+3asKGwFvEX6eAerbY8zXCI+8H5A5GD
F9tJy/e4LOu1Lg3xWIxTuFVXHNh6XK/oott60fIB86nRKZ/rcbSB9hvxFzvqb0Uq2ERxxQJUxXeD
itf0bfGeMUXkvTuxyecxOObZzCPrKRqAYQyZ+z6YQFk01AcOFirST3qYsYtEoGCu9AJDr+KKogsL
qztx5+jWCkUHqrVbT8XXwKtjDKgCb90YjdiHPs2hzxBLGgZck8nXgKFurV2sYRGueseUHVoEJHut
es0aUrsLtRBvP/uk+cLboFkcfs2iGx7+xte6M1pMu3L9bMcyu5s0q1ioauPzgjCrSnFopDO9sNev
jqFIohsFLPs9Hi9xBUT7PV6xXvinuBqvjVVDRTK393qWhNvcNyIs6M3kJepNbdel6B+4QZK+DEKr
jo7A/FL1lkamse+YeCItvb4vcFMfs9vZWIo4rfyq4B6W1mfHYUCm4AP9oWLUOynH/0R/aKOVHVVM
AURUh7SpC0jAoa6J0LGPQ9utN5uUkbVEvNced3YpHCxPqvcWx+vXZhHQJwmIwtkyNPthp9uuBNWo
MgXW1FkXdSaWMwT970Ztzo4q9BEvC6fdDT9nqQ4K4n9ODVr7l1kimr83s7T2wjCSuy5P3U0J3Wdj
V6isq5g6hFAb9qLycbWCxHMnm75jgQv3D56Xte7ntOd/+HMK7mA7v+6803WculYQQJpsF+LKL0FN
D5yNO4N36GwZa5veKpt9g9DtKvNlhOHm8gopr6Cura5znb28glX17iYPDPJOZuc/OLMB084Ym+++
+aMqk/GrXRXmmrchv6O0bB8jDMK2Arvdu8hIbTzSpHuj5T47S6MvXh29h51Ti24/Ls3CbpBeTr3m
qHoRc+iBMkXDedLj4tXu8s9+MjgXON3Fq5WwledXdWwjvjZ6xqvKWa/ewfAhbxRZySXR/PwJ5tCd
itteWYLQgDQ846j07g7VZvKd4hXbd+tUDfGf04McibEYFfWL6WT/OD0E1PLuzOV1OiLs1il0fbF2
cxM0hhkH69Qn25OaE3sBr0s+ye7NR9TopW2kdh9mFNJzL/nUmZF3JMXT4mlTpZ9Gdq1b3ZWgpfhM
Vr7myJ2YAhzmzCa6jC3u7CP60Hs5YZGkhVO/aaPKfp1j548qw52izh6gJrPEXkgY8DVWiVNePNMa
z8ppV/nxLiG+79hx2H9Z9P4MNTWehUOeBEBYm+7QZPVjgjq1voMT0P7SxDumO2AV9Vh3enmJ0gaG
YeDnG9OyUEBcDnnefc6QSzlMfY1x4NQm+Z2B4vg6cd1uq5pqnL505JOgiNiYxfUCzdhsfDMDhdeb
0/MYkEVITPmGA2FNhXyyN6CRloQCgttocme3Iw+1V7vNVqmdtm+W6ejHYPS0tZoVhqJb5zY20apX
f5uQ93sj0RKf8wwnNTjeLav3JN9MMqiOMtadDWnNaNtnPMHRGOgdeIzswFzreloi1C0B5J7BD5El
6an+p5HMD+Yik7Nh7e2t2qHh+Y5G2ZrsY/LitSnILLxSf+QSpF7gfE+AIZA2ducns8CGdhyt8GTZ
8NmQiohvNBfOvd2U+BXNpJuppqOPaH8duAtTGgyRtsQ2YTcGlXuAu+1cZOzXG3/KxFsj7Dv1QlYc
7VO4kFjD8SCt9BmoQRkkd+rMkfV3TYtcCoG/xeum9TGwx108J/W5HzU2nL1u9+fekcNZnXVF8ueZ
O9jaSY+BijPgI/y3obijD9ferl90VZyKxGRK2SztonzvY2V1LZsNfEC3tUjeVGe1wEXKeDVlXvas
il+uZn1hqVTcqi78A4qNwN9ipzpZgmTXa9Wxrx3zkXJylIrwHhM7e4NRE9CmGDa7igXLGXn3G00X
lItxKbzG60DIfU/1dqVGfEzIYqSlfHesQWn+dZE450/xYkR+lpdRcTUr7T1r46fYkauOX67OC1p3
caJXD2wluhdZeLfx1IMEWVqekb9oeuxfVMuV5fcgXzQ5prx/cXF0x2uyms/20qzAM69qyxuATjBT
R7RmLUK/P3Zy7l/SPprWOT55BzWXjDfWkok179XcUeeGPQ2Rtbv+DQYKI0GPa4Ka61Hk2namnm1V
75AGNtDHxV+vxoKzyR0sFPuheg2cZD/rwv3sWJqzyQA/QB6Kqmf4g/fXOKocm5T9/Fkfi/bRs8QX
FVfXiSeJOqffzvdOAfe6b2fv89hZBnfbtrmL4tS/OMJ2SEMYaAi2+biRI7aStRcN97Awh3ttoec3
PCZn3Qdy9jNuCzvaULi0WaExQnWEtoFZRYECyxIKK13zEXad7grMSk4qlltpsuKOaW/qQ5sA/jZY
xd/UvpgOKYXN56GcH9pmwCeoJRc4ubJ/dlzIiDgEnIeldQ1FqJk0aM6qVgJfDS/zbDip5hQkxU2Y
RdM2SMEgel3nbAvF3NGjoFtVyynm8Vur6aNlCUOsW9g9BrjeatMmESCcBYdrzOku9+djUbnae8st
1c5ZkbO13iMyyrcLROR7m/t7TNTKFx4S8oRC7OKwSxyNoG8Trje68WQPRRltpvuoro1TzDL7ZMKT
8Toy5IKb9soexuax0Ap/H03JuBuTbHrOxfiN1L/zLXG4j6CX8KmsrGzrgbw4kkyP75HARU7GSZ1v
XvHo6GP3tRVY/LqBk118A1CAlKBeNTe3TmgjyFXAuofbHE11CNLBOi2JGeD+S/CXU19Fza7Ot9SH
0Xxc+lvbSNf+stVkeb/GkCA4k7+2vM3g6vEm1jR30+Wte8HBu2PPk/Briap635umC76GjtCWAEZ7
e4SkyM16r4JUtLxrtx1FkE18p1+NKHVtOgO9E9105ke8c+3dYiyFhdfU5tyNxx+YuzTYNCTzY+iz
4URk5aJaagLVQ30zLltVXau6nIVtt64z2dyrIQHPsMNcGs7KRA340V4OoUB8IyxS/6CaZh9ml0jf
w3i+h3JPWr95tVFfCFcQ5x91/uT3KExT7JLi8kmHu3Kj51gMVKiyHNxgjg7slsJL5sf4IZF7eYrC
Wlvxw28/93X25xUFNZC/rijRzdr5c6HfYBUq9paRomnRNMEbQsw/Gsds7iOYBNg9+q8qPJk66ZV8
9nfeMqpyzZ0tYuOZ3faM6buw+ayJ9+jjbkaw3EecqeRbkW/Uv3F2HkbHZMsLnc4tK7jY2fhrE3dL
bUURylnn04zR0mA150SDcLqdltN+sQJSB2nULt4hjKkQQGlXKvgxxkS5d2dXub6OC9KOyhnYENO+
aClUJfwmVzYYzZfJzQR1oBkecFiGN0PTeq+ts3yDyk8Yi/mXcIj/uLYAbe4lq71NZHXlp6nOW26t
QXEIAy3eeEHQb7Ua3LXwcerKe55UwdDv+MqWbwWiJ92SuLWgwGzSKsX+EyHaBzt00xXWZvOXDiQp
T7A8exBpmlE+DWEr/pRqVGdKcPGqynjtYaPNKjfYfozrkyFfx05urgu8+YauGO6n5ZDVHnn0sPrR
5WiAqJaKm2EMi7SeWIuiv3wd5mdNfVfZb2rUR7idWODYosz3Hx11RQIrcQEwqqup15N6b4B3NYv0
SzWENxa3hksmR3yuuil+LMDyrIUDCnVqADAMUVl/Noz2FdPL+EdhUg0VHXdd39gVnVGxBbTCo/Ak
plKa/cOcIvPNr6eIDE4+PoshHTdFVVv3PRIwWyETedsJGCVisBZC59BvPvDyfTR2a6/yoehRMKPC
MkTyVnVL+KA4www/JBvEXU06GCmeMsUmrnyYOwcfHQMYV6FV5N5TgfkbRpN82nF77MDjvcHMU8MT
8iyHtJfRupFDuecuheyiTKxNtNxw1aFtkyq6tlO7KZqVKWGS/+u//uf/+d/fxv8V/ijvSaWEZfFf
RZffl3HRyv/+l6X/67+qa/jwnaZrsNr0kJP0PMsQnusK+r99eYwBHf73v4z/MVWobpACbL+2KLSA
3SofqqnpHwatfFHm42YBdqWYbWerrMyTXn9Vo1i1ZmzaWHmGRvGjWrgZ6mD3Rod3TPoDCFjzMCyH
Kkm7489R9rIj/xnSQ8dC/VXv1lWYjK8Z+ghzQFpatcCgQnqIX6M26x6L2YM0yphQC+QlsS123/f/
+c1w3H97M1zDE8I3PUMYnql7v78ZAnDd3LMl+To3st0aVpdvLdYgB9Jl2UsylHeelehfCi8nkd/Z
MXnTKLmL/ExbqY7Ks17QcA2eoLUmxz73p5t0rLFza9onTC6xRpyz6LFvk+xwbUZLilrlqXUSf7tO
SzA4ibIOrt/PHpXLntANTwcssT4y2+pMaKZ7+zFXzfq46C+Dma9eV434iAcjsEkk6qCsARk4VcUU
nlwYzeW1HZnYJfJu7VSvswz5GIcQW3Sd4asZH91ZkhfOGnPz8P/3bTX//gGZptANyzd00zIg5Fm/
f0BjE+RtOLj2lzEIbsxFFttYDmykOlZxnNloFQVADf4K1t4YbRqqHb/E1OiOYv8pLTUL8vgyW7XV
WTSiEqzPObnE2UQpqu22JDMyVgROemmiLLse+rFIkD9XAViyuo6uAqNUO2x8QOJhf1JzVPw6hIrw
C/IkIQIJ0tBXpV1ATzDxLf3PX2T1q/3tV206rul7tuP5hrA8529fZLtOMKvUnOqLZiXF2mWRvyvr
Cqs46tLvvY0gETJFr6XndSfSA9BRl7iXIHylV/Z8l81acB/a1vehciZsB3kc8auVR1uM+qekrlYq
HgVmvGdzW21V0yhwfKMg98wmzDxb0dhcL1sbFffXVs8vsx3l20wYAzraWbwVXujtiyJ1Pw2oVaQL
xulv8TxcW1VXfg6n1LsZ8Hk4ZMhofYr18ooXS5Ceu8Yxp+0+ZaQHFG7rb+ML4gr/5cdaAi33FDde
+bSkmTdVEVtb1dSmtryDZLRP2b5U6GgKCHtRXx6Srqye8DslYdbKH9OkGTf/+dPy/u22Y5JpJq9p
83nZgqzU79/qppZobdtm9KWPOow9jfLT7MjgIclr9zKUzbBq7W54H7uIchCO3pDPPOMFyYMtDqfD
u92P2c7rRLyzrby9kRGFS5Ny4clYDh6J0pNqqjMVi2xB6g2D5kSkxT23FRj6Oj+bGmvLe7SfcP8b
c3s11Hp1DoxpOFdon7+0k30XNcl8h8ZE+eIL+wfpq/ZWtaJlz9lWkTypZt7Fw7rx3eHQLDPrkCdv
OJvuTvXGwABvzLyR29AX+TFaEARAWrpzv8DDnUUKuFu3cpBnQBggZ1RE9X2MqgeBKqxXvYWFRDik
S4bvAZCnJV2bC4d0J1vVxxaFyX2aSNbGmc6KNP2/nJ3XbtxKtoafiABDMd12zq0cfENYDsw58+nP
x5JnZGsPvIHjC4IVyJa7yQpr/UGlqxF3c9e68Xe2B9emdkf7bKPMM2FymNvnvBKXKseuupwbZKus
1xrL/pcfXv6wv7+mOltOU1NtQxW2qWmf55seZdGud33jy6j71Sq3CgBSptK/H2IeeMjl7lNeRdaG
mTs6W6Vj3aYTOoo2elmyRFojuZqdAN3Dimb2COnWuSfCRVaTJh17lGnkAemP7OLYPmn4RiiM+VjI
OoiIsHIeLh0zz/7vD7X4PFTrpqHyOBsqxCbDMDTrz4c6FmbpGFqkfbE17xlz5fzcMMr8dhh6xJag
r2jLGGLOIkUr9EwSsF+JzHNvylTPNzGrNXwxkJQzs9w7lE5oHVQyorsumaaz1w3VpsBp8wY2Qb/o
jbE5FqFGaEUU9Q4MHUnfZFo7XurtBXCMgzwr1Kh7P8v+e/a/Wj/qPvoRJ42Xf/+e/vHy66Zr6Y4m
HMN0WYt9ntKayJlyh+XTlyhNf2TZlWiLdx6iyLqEc2pWpltNPY1XCFiYq486eRa3jn7S8Et5v6BE
cmAhT6NpxoQZ5biRN5CdZQPCBPNi1juO5CDGX8i9DsJoGYwB1Hmnx9h9RvPJU3WoZ+WNMcFMqetJ
I8H/0cnPAvXX66staelznY3x8fm9C0n896Ixd/Gh0C+QDhxR9auzm6pOH3THFAfpHYGxZHbjq2az
M9FEBE9PUR5k3zyN3/umwDedhVkG7c5Xhk0f6TXsLafVFu1QngE+Ol8CNcFt2AFbwYLXZq1ovojG
d79Yvd0sAaJCFtd656ZK0NbT5wa0I9jd50F2JVHqX4vJQ0NtbshGPKMab8Tb1Qzyczuo82qfhmgq
ngX4lr///LZ8D/4YAyzWNC44Jdt2wJQYnxfgKJAlGtKEX6wBIGBZh+xlEIteR0pvP5XC61dwgq1d
MBeVHkieajTZWbYydWPGyCZ/LEzzIYMnJqtHi1Q4k9sb4m72U6uRznNyoS5lo6ujqu/xqnCYW538
Nuj7B8wmyotZmvbZ9EN92SKU+QZqEYC8Mb5MdQGIAxH8fRb6xUOlVM+yQ6dk9cJqx+YW9a74GPhT
sk68QfnahAvZIdczd1W4wXj0iszF9tdj6p9vjT3SQ+6O1gOrGGM3GArmMpJH46QWuzi/5/dFtWKr
alF9i192fQua+1ddlYnqVh5gvv9eJzt/XKtEXf3e76NOjxC+YE3xx70+37+0SfJmzUInGXJv2+ol
AOL7mhi4RcQljsp5rdgvfYQMcG2/dg2UiKRTK8Q3POvVLnF3hYHyCOyJNCF68WjWUA9bBqRpnVk3
XTYgYZrA9HHdct8VxHHhfSe8JoaP+yfszQg2RDX2RxYeffDk5s29o5PK1PP6yQXveZ5E49yDTjDW
vYtWT4i55P3oVx2uRdhYRDCRlyxcAAwO7VX2xbSZ7EuleJCQ6OtrxDarfEoWsvX9kDdL4UbTbWL2
zskcNGOr/5f3Lunrn9jsH5x5fFGnLc6aNx9V8oJP138qfrpdC0FjVZq6tZDXStb8x/1SHGQOaoFD
RW43667PjRuz0BriVXysMZ8Nc51sVQtXfz/7e78cCdiNqxIy9WbIoiXRi/LUz71Ho8V/XZYINWgn
VwIeZdmZe8uzYvDJNdIvJuQ3GWBaJ9ZigOLU6FYecq+Bm+qF6XJOjr7XNaaY9nY2o7/mfu18UJsW
uHKsXz8ujexWuehTu+yjUV8jVvEoHHe8tdWpXmp9V29lUR6GTGsXfeek+64ppltZp6WgvRQw7LIk
64vRxQOkGM8fVRg1I4fcRjeZYTY3ZvbD04j81wkGFaIoxhdcWn4QPvZvXEUTd4MWXJrRHl7M0jJI
jiLGgeD97736mJEGpsxlTAtglhBAcEk20hI38ouHUs2dqyrDfe1H8aojArz1u2m418vROM10Esft
spIwAJYepC0BftC3yxUHbDGTkxbf68wRyCyPt94MNMOquV1bWq+vZXF04/A2G8ulLL33GEttKXwd
W+Z63sn7CKqj02JXG8MTxjHUO1Z/fbbD9cvemcLq671skIekB8WzcU1jlibpq4XsLVsaWz0HSVHe
aS5aqCU4snNsO9rFa8kvgwkq3xL0ZFJUup7zNM22GfJYO1PNi0ecXG5lhy+h7tuHwK6VEHEhYLpu
I86D4wzXPBqHK4ym9AK2c/HeQ2Mlc1RicfroIbv5RYYpjtUANBOqw2K5cgBNBzjNDuYwf2dJddTw
8GmClGJiNd4+y3pjDfm2RCithpw4eOmbgR5CGVvDd3wnwInhkHbXTT5qB2lj7bxIHRl7Hfu9S8I7
51r2N4scgQTL3mRZOu6Zj1MIyM8twH08lwb0nOr818Gdix91RSr4GWfezAbAgrsICM2/4Ly0lETQ
tLKRUVLB1URlbl8DlWlZEkCnMbmz01I/FT3f8lT0CHgiwvVlcmYEuqYMl1SFjyzQhtcFm1SAfMui
0covwMBJJgduDjS6bV9hWllJVn6ZwGxuvXoqtrKY6Idi8Mj2D2O5m0ZRb+TFKHwtc2gLz70CeL/0
4nEt6wMMtZtIMx+LSe0OSS/MlbyNVtkXNaniBy/rYYK2yIglpiUgf3jDq8CVclHa0m9iGm/x5f0i
6zW87lfA9aRO9fASD8dg7q4Det65+C+tZa9CNa+itojgA2g7G1ahIMDWD6+j2cDoLBcx9jnLPnbM
R0tt7cXQ1NNL49cx5h3h+NWMfGiIlf7diLIdAEAfTI3yM4fqEi366FqyYw8WZC02fZ5WP2I/vVWG
zrid/DCDAGcONxkoyCX4V28Tx/os1ai03m7Um5y13hDUay9KFhVyWFfXVDJvYWgQPiq+0k2c+Yge
R696oLrssMpKOXu9ppwHG1mXWC+PsuqjXp6pvdfzn2LB+alBBIaynviwbYWpMwmE+OokISoMQvEe
x8xIAKi5yo2bF/4tOxxnYYDIJbBOneX32cXUg1sizqdINfqjMWjiqja+eUX+PZ5VdtaySh5S8qao
7g/tgciy2BstSwZX1YLHPgY/RSYzJinYho8Qr+1r3JWMVzRaXjzc+8aPvAzDx0LVqxUuClhYuENz
HuZDoUewdbNqp3pZc1Ydm8N8Jhtlt1IYxdKEk7GWdZ/6lcmAi5n1AAZbO1W6Oh17Ny3xQ6ijh2kg
q+GTS/sRIoPeCO9HZwa4iqMkQvjcn9Y+AID3i+BjlJso0RYmyLejPQv9aRAMOvTHjG6niObmvYhI
sDiNNWT/hb0W0Ccemww96qrgNYnMtHos4X2s8XkJto5vlY+ZgToZo7qN+D9FvRT4wjk5GmZzMbRt
excgDbqURaftygMLzOi9iECWe4RmQjp57pxOlnrWC/97oj948aR+Bdn3LQJx8zrUpbfwK9N+SCq9
XuWOFdxC5sg3UT+o50Eph100jeohGfmREquAMY89w9JS9fYGwhTIff7tLW1sLnAszJVfjRqb7O67
pgX9T14NpUqSnxEru0WM0vVTiUH2uipAfP10Mj1dxVbCG6BGlnvqS32HaxYvQCGsp6zMjEPhjePN
XCqbgm/KD7JHQF3JQtGMCU06NX20fQHCzVeqg2x1tQwJLWSKQTjSqndDj2iRO21kkSRAtO0J6K2n
MUsfkRcRi7RV4pOb18FV17WfDIbdcxik+a4ANr220Bl79nNXI+xXqJDsaXW74KQHTX7XZIwgpo9O
wVxtl6I6Qk6TA2r33CBfuC6GWt3KVh4WRIuTKiHdzi37flWRdX4SqCJd7V789rlwPNK1vMZoh42O
2xZ4rfoOA5kcpFmJA0tshRcf5ayVU6X1M+q3zwDNeT6jfkkCw31zJo+8+3yRCZR4OwQmzq/zRYFD
4t3ApfJ5CpL3iyynXzpV4bz5fQrf2I7qO3/+pFQPfv8kMA31c1b5z5biKz/SsvvtkyBp7SbFWjCW
moB+5tyKzLjIQ5U2m3/Z5M2xjlzmXt6TLLotdKFaBM7IJ/8zztNmXhEoKvBYOwoMdNza+KhXmf6U
6tHr5Ef1FR0n/SkwYgBJdfUwlCx9+tFbyU5sxnGpBDn3fknQjIdIkCSWxRn/skVUyOCH4xbOoPQr
qObGTt4RxS+SZkXcnWTrGEbXGEeBG41d+YHoT3jJcy/bBQmy2azW4HGbU3jy3SRfBBFbyjwcIAul
A0YnifUge/jDMxI+3b1sD1CR57ObiyyFGlNROqrJYXSDJ6d2LfjvBrtx1dp6laHMuBDnBFUItPdc
rJUs2sVxFJE+pugm5YBammvvZFE0FkSfotGPgTPeMxA/6Y6V3dlxl93FbDkA1mg+wVzehaUf8fKG
WXqUrSQA2/Pff0HN+Ec4yxaG66omsRoL0Lf5KZwV2YwmZe307PCGcUuAcDJIkkwMjF6K1kmDN2p0
bk1VHK0q46Hi/wpvAsft3BrNGy9701UnuiuqPL4r8STdO7HZLLQhgifoIg2nojO5rdVQWY950b2o
HRNzmxrN1a8dyPPFtE8UvXuZun7aTSaonACtn5fSgEg9EQK7WALDA+B+75eD9m32Ts2r0893K1oI
T65jlecetfmnEbSdvLwupvxQkKzCT4Vu5aQlaPun1SkFTPTs/PpM163jo+NmYil7+Sb6TBqj41He
A4kLzwZirzjRsByIBN7oCAbdFGhp+wxvl48qd3YKNQY0eGSdPHg4K2wEYonvl6LOqZ1EaT2reCKe
fOyydrmRIt8zn33U/a+zv/ezI/fX/dz/nn26Sxy65hYkXNP56m3dKd42CsJwyQZtmndp062WBsnG
bLt89VHna+206lrNWMvLZEMn9HIpUrvbftTZpoP+zaiXG7OfvgPrQ+2s1kzePF/dmwZhrMnsER6t
Q+cOOd98aWVB+6p35gNwgAA+lLKmAjy66pQXo+zqL39/vvXPaWDDYI9AWs2CVEjYVrb/lgbOLDY5
od4Er+gOhPHBsne1kT2A129+WE67Ncda+6L6jrkMdNu4lkgk76tgsrZwN/NTjpjxIgcHsiBhzkM+
HxRUmldWDLBHFvW6ufz9TzY+Z00M2zVtg+CmZTjCEeanwJmlqX4YkJX6Mo3DKnKnmkwsB5EUWHja
drNjmxwvetX7VacONo6t2BMt9FR0r3ZWH2FqgB7UQMyTRgALn6b9qw/8cpGaqXrukYC5V8b0aqVq
/1pU/EA6DgG7NFjBgiv8TD+PTUVocxDYpeYJk7zlOhouWLTIM3mQHY2s6bEhCfN/yYgazqeBif+4
Y1toYlq2ICtKnvHPODukSDVJsllN2mLANJMyP5Gf8WdfVk7t+ZDqfn7yCiiEBLD3n+plUfb46Cvr
EjNHei8RWDfNN/nU76P4cW3ugsMGpB4h8Sf6OwOt2mNguq/gQImB1GJEb9v2zY0jalrnLhB7lgNE
yBtZJbxi2DOSTkgN0ihv0qu4ctROKHaoCw13alH2cKNvzCjnlkrHs+lXLST8+QJ5E8Urg0VaaP5R
3gTCwHiJcQKSjWbdxmuv6IVMlGA4H3UsOZvuGM8HedbUIl+gmtmuPzVkKdK7C9nR4lVZ6hq6gFVb
2KgjxdMyMMLuwU6s8cIXctemHWIt86EcXgHAx/fv7RahURbJ9Um2IZ2sZ1lzyhMsDKyyQZrPDzQk
uA31lGjlrzNZJw/x3Pqps6yTrXUj7L3pIzbQT35xVN2W4MOY3JpaURAX/89BNk4O+sWbXIzFUZY/
mtUIhUqSBgNJWhf7RGVSNsY882rzQfWmfaS16cWZ52G1NnEcb7Jr/z4Ng3nc4L3XIlk8t87mDCiq
ZWQS3ewgb9KVqXprthvZJnuF6VTtEdEbWajMc/n/+lStw9DYE78+NUoHdekMZnbI02lCEBG/rQQF
pdfaTQBFaYV7hYfjXGWx10flVe+J4hvwaU/doGfXNGu+YhdpXBAJFhd5ZnmCHSCi51ZZCLaJk28s
ZEPEPh9V8Lpcy+LHQV5RIdP3UaWSfFi0WgzrvemVs9AatHX0zNkEqqWcZd3HIbD8YOkXYXIgehwf
kWTB0Gk+k4da8cZ8IU/JWiUbpO6uURskp8jPEDRximzt8DOsqqio1imsaUjCyHsS5BrgMbQ//TKH
Dt132X3dzC7Ho66u34t12966uEDohvDypZlVhF7KosNeiM6B27eXLJpOBH+Ss08ODxU701l4jTCe
h0G31q1ZT1tZzPF6WohpjK9lUPtPFSsWzU3EczKNHfyzP66yupsUzDPLzSYiLqDXb7zNhxEMzbNn
5dU279n+5HlQIFAW3skOCPeMCzvwrJshdLujWeQoQg5u8Za938ApFGeVCRho6EToN+0opoW80POK
WyIlzWPn+QViAegDxhlgxNDRD7KDWSIxqhB06Rzs8YplnHqie+hdNq0ekjvsnKvNjKn+OqzQwYq/
jjF8BJbMxs4LdfEkam0rmyMnBpxnsV9J+8paO4E5HGasGDB+lISUQDmWUkBoUFeZjRaKxNn6RbwP
6iKFZuU2xyH3f+Fv9aH7Tj6huMXSZrxUZUl6CqTTay2mtRY2yhX67Hg34r9NXEtpdnGmD3c6olm3
rTjJNllTaXaxTZrAWsoisYtbIYR1wCIr2NehYWxiVctfxqzeyO/CGtpuGTRTfUmTkhTeaJrvXy+6
mqssy7NXzeClxmRB3Q/BUN6b+HfIKzMtRtGmMIGY1i5SGsJ31+4wBl+A3r7/ELqHZlLvILlmIL1+
VZMyW1oVPFelQ8EsE0jV1SW0B7hKpft+MsoTjCHeT/7bNKr/nz7//Ajuk9VtNS8LPj5C8XXzX6Zl
/Z+zMkYjhgqWTNiG5X6elU3Tb9zUaodHnLyda5y0V9TYy1etxe6sg3K/lcUMFrZV6QTMKjKDy74l
BDn2Ky/3lS7m67GLZYa+EZwPJQLh+J8zRdguq4wx2sqz99bS+pfUJKzzP7et88qKtKRl43cIhMj4
vOdh71CXhSZwUqt6dNQQUVQrQ9vZAm01efZR5/6POtnPza+YwC1GJSUrhQRAsg8JTh+6qSTymLje
odOL/ZhNkbHFf9nejC0zz3sZswE8qhMo7kPy2rVNsjLqyj6ULvpwZn0f2UrCqszK9mEQpgzPFKOx
+46ZlnYDMt2AwxF+l72IAKRrw8GYRhYr78EG0vJcdCxGutqpLGxqshLpoLB41lvWH3XQYOc1F8Mi
X/mGVz346SRuef9Y880AndHGSCN3MVAL2Ok5sZdsA4Q5rj1Z3pPtDRtZGuPWvcqzqnVURGOwR4pt
1ERxIqezYqWvCKJ4+4/O8nqiVBt1vvS9r7w2aZmNZWU3YCIb+gakJ0Pztn6olqxV+uKZELANEqBI
DvJ/ErnuHZlLQfA27B67JiPCy//IQn56CUVwQEAls83XIg2/BtGUfgun6FVUuWDZP3g8oE68E3h9
PcwdQuaJx9AsGep6F8jcvFx6P5VrKH2M+WW1sa2XwuCP+FhYVVpbeMuPpRSCc0hoQ3bYTq1IN044
lXvW484DaeJbwwiNr4XpxQhg+cbFMILi4pc1k9Dc0AbTpeDFenTVzN/bYdVtyp4Bp46+yXZSz8F6
SnAYFo06S217/dpg+X9JEtYVveYWX3U3ega036HSpJsHErnKStbzrS8j3B5fZmm8bd/a9dYuXOUl
QItAdkiwA1nrvVEdkMuNHrKQAM18Q9UX1dIZJ+cMGcy41kVHSmZuaD0SvgiTKLe6V3vHKU3LlZWa
7k3UA1hGZu6prvIaNZrCfzTZGxS+Nj53tl2cxkoghzFm47OL5OemCY0M4CutYYFOnoKTx0W2VkDY
bZE9I5oxXCpUsNmS0CsOp2k7+graFm04PTdRGy9V3AyO8iLb9dctSjwPSt0rN3aGMaD8YGDMe9sN
upW8CA+tZNV4jrVHoaY+VxFU+2mcAHbU864pjIzHjyK2H7+KZeFVR0JLvxdla1gRcpDXNrNZRlj6
hHRTco+uIPFvBt4h9Dvz1ylTXzfbjZbeQYOVp6z/0SavUDxzbcSWCiZkH2eeZ76UQ13BwEY/KAkS
QvYxCZpOt/ZJPisNeYWKTYgdHYvRM+/jybl7r09ci6hbNCJqM3i3rKZ/yPqaJckyreF3gkFPbtKm
aBbBDDVRRtT308ARV2sq+0uGi1WuRqgkdi3AGrQW13bW2If3U+wH7IMseyRjtrioIXnAJIu2gThn
I6pkdYnzwntdWVrnUJ2Uw2/gmrnO127HGmcDBguWr6Dcuih8q3r/zo688EfXl1uMJ/NgUaRvKX6v
0aJor+yMTXzO4wiCsj/9qEfvalVO/4aZwvepyrVXfRIDIi/oFQ2EvReI/qKa6Nk2ClEJOwj4CC7z
kOohj9Y5BLnmU9lJntVGg/WH46RLWadUORcqAfdI5T3IIIRb5Nh+yuaP65weJ5kAA+R156XDwkW1
FupQ7K8VqxQX9rgq5CRN22du1J7BbaH6Ywb1vRKwVnawUv2C8M/V80ErLpSVn3Xdechg1IR5NZz9
+SCLvp9qx2AC+TM3NiNK45aR5ouuGmwAaBwI9oHGLrAgcv2IhQjcJJ3b3yCI0x38oH7RZrsdeXBn
Yljrp2f8fpWjrJJdrQCNLw/ZutVHXzvASEozg10SVeZK10f/qqfNhBmJNWI0lIhzE6ndGqvj7AGb
Ex0qleG/GQMQmJo19KKLi1WMSsO3fIhnQSVNPLohWlbyTpWv/bpTPvvtGZaiby2lMs+EtnIzDM7O
XEhYhp7TfkrQ6enLcFPbyixzTYudiAhaCXZrS5CQRE2iZsdJehrms0gr05NfVM0ux1Dq/Sz4b92n
1tyv+7UKMxN0gHpwiY0Ccp9PA0tVD4rJQRblwTSczFq/d0KoytTRTaerE1vaMteK8KZDSS1xjOQZ
yI9+cERbr3QL5hr0Z4ReAqIDpiHSGycxsNWbG5C3KVa92zqH0g/cpyppl4klBiTvIZ5nfTduZBHc
1x5jIPMBq4aIdHHLxyCm2mLPx1fN6jsPa+8LHrzhMs1nvRnFqDZZEmYnVBbBMqOiuC0nv7vV3Glc
BgFkRDUh+WDMESZ/jjU1fSj2TlY9f1TJM6fsxSqczalU/Bu0OHVOGMw6bPoRUUU4yFzqc1HWycNU
sHJZQCHB8ctBawkBiNuKANhSIx+GLmIBM1aWp7k81D4oJllmFv9P2U+rZ6FmSLhk6osKfjit1Own
G0Q02DLzzSkAGgSxsO7AClubwCnCo2Wn/rl15oST0lSPbZ5BZkao8Uf7liRx/jPTwZBWle48Kgx7
AAeS5uz3lX7I7TTeJmVb3rHrhLGdlslbh3+avErriqs/MloB3POWDK3bv0f+dPPPaCVZQuHaukpY
2DVNQ+Vx+jPmRYwy6By18L6Z+cxmnQz/mBLr89Xyp1779VsaT+sXE6fybxF+ucs4PI86TkdaDUtM
MbUQ48Nhj7EFDk6lZ7Aiyy9hVNX71l0ZdhFu0yIP7oLsLomba2744qAqJn7rFmzLIi+SZdi1IGCE
6q/ZNYlVro6IuAyJytDB7SBEIdm2aZ81oYhVMyLHQ9yu2cKDJZxsVHuiqgEq5drBmsE3toqDGvqg
L7qGVkpmvEQ/QM4aN1P+iLeQC9IHQUqd/CZGIE52UjVP26ZV+6i4E74TPglMqJPmjmxquuxrXD/s
6J6gByKtel9fzRFjFa+D9RYiCnpUVJuUO4J3iwzbvU0KMnXVe9iNOEGy9Ewt38AoUTe9lxibyfzW
Cj3bd4Ra1jbx8aWJLt2GCDhWyVXB2tts994UJjuoVWBlJnBDsYm7uXVyXA9LHCXkT65zcjyxiSRn
Wi4GNZzuezRAIwUzrjFgzoetBUVcj+01OCZlDfCu2IwGmklx0JO6j5typaKvg5A30gBKr3+NcxSY
Oisr15nvZQtFKfGq9vXiLgINCKRAP6NJqp+bhrFUC1sEtvEhT6PhAODYPWJIhY5tXXZrcobBfQw3
aZkMOiFHbHoAIZbVHlmlFfJmJPOjZj8hSwz3tlhYAxGDaGq/pWppnIDPvPmBsbUD1kxWmUfZwuvG
8kA03G/89JQa4mmILOPgN6q9ik3UGFm1+MtIcxuswKyaHMsDu7r0BDczPZUM0mOAhl8LI6OKvOI+
EMWDaTbpwQxJVXviSPj6isqJ9cLYuw8cvHqxkXWC7JwbVvRcKclWs/sej5KwXuakI28FYLquEosk
sEE/FAF+PhgiqXEXLbqua86tdZiAQaxncbYNHo3nNnGmc5ADUFFssuKCn6nwMA1UMe3Y2IMwD0UZ
PeWp15+9kaBsDAXa0Spv1476rcN+dMGQ7OxRoUPjUx/utahqL/Kg2whhDWWGo1JQAbqC0Hw0xhqo
nGGfCrKx1x4kymq0AtSYbVwFAdsue2/CRvvsl475BBtq4QTBEZt776CkyrAf3e41hQ54FvoANtrg
Z8TKGD1iA59IdvSAG8FPrroKvqs3Ofp2YCW7SnV7GSrGN7Uv13qoM72Mw3BWs/Smqfl/Zy34WjiP
sJ1Ho1nFWYuvbRqsCVi428S38xWamCtr8L9autH9y7Cm/RkzYFSDCmCYmgkYHIqCY3xKMRJZc/NY
VOn3FLWUA4JO1hH8yAqT2gjHhwSxDZTgvUUGGWxB8NDDVjXBL1V3MOYyneXfB1lX+2PzL/8aTF/R
33NdjdSnJA7+lhEagJzrHY/3d5c1MaTqtsIdNP/ROcFMoRmb1STceGFF0MCdwflpKPG3tmmGU9u7
0z4XzrZUbVbQBLF2rFSGA96JwJ+a0N5oQYlo7YRUVdsFLyCS1Es9BRf8MTSgBl14Tls92bbIfJtr
uRnHB+tZyUNvoRfRQ9iW94yp7tov+hS7lMTcVqrxHCa4SEUCSRhhxUjSzOHuqHVbvi4UDtrSUtea
3+3TtNaXgal2y9HXKoxAbEgtc7GyrGRd9/bRh4iEqHS6SAesplAB++k2YbA1w+ZVzyZ0m4r8LneE
e9B97dCHyj3CI9FTzDO00Bz3Lc1RIjLGVj2CEhG7zGc4y5Uk2pqeXh0jf13NKNu2/YnR+JWnE05W
lazHHnG6yovbk642DQhPF0VotTg2ZduckxSvR8vP2yViiPEiVp2QqIV2gzKzQjYhxAatHqeff//9
tX/MsTyJ8/MIOl3otu18mmNzZNjs0vSz75mtDjdd5RZ4d3iiX5JluK8DnUV6QYxXn5/OosyDW9OJ
/oUfo/0ZgJLPoGmjNontpIvHxWdsPFJLme1WbvYdIJ7+nI8gDDHHsDsFilpjK4QhAnYcfG7h8c2K
zix+YgxgbwPWeBhBxPhDx/EhBnfSht0IXZXZ7u9fk/6P12ROlgLq4F0xyEF+Tpxqil0PggDAdy1P
vuFq05yAOySo66Q+sE6Y8jKbq8fVGWTEli2Lvw9GbVgTAwYv3OfOJjT1N4SZ2/OAWSDU+FE5JnBd
ozFTV33f6aepxxbt73+29im2x1eL8qoKk9LRNXdOHn4abLSY/RdAIPs7HtvY28bmV7ftdey9NUjS
nl/uM9sCUzI1T2awJhi+RzzW+JI7w565DgtTfJiYtYv+onTFgnCle6jtMVlEDtrMiDkvNR4r1o6O
9hCWmroeg3yHPoa6amof44ZuxQIhvFh1ukI/3toP/lSvCDU6294hONY3CTzzFL80zClmmdPk2VOG
bGP3qFEGJHePJXjLdel5MNH9sDvZ1kgChLzrRlGwZGvzqF6U0fiWCZKBARTCZayM7Xr0B3uTm07A
xi3vVnXUldAHR3fjt8YmyM3q1uibFO5rYq8HfEs2nhARU7jL8s70e8JhUwNBzChXlfCbpVew0nOj
rzDpgrp8U4Qwz2XCgkxRsC/UHIzTyqTHvTAKR4JH3gPcMnffi/Bny0IJmo9cbA7jHgnCYlfUOKCT
AlW3TLHaAQ3BENHEb6qBraEXYRDX4SuSN8HempNTgv0p7l8hDluB2Ne9P6x7JFyWrmVm9y6qtDu3
a3+YSEmlrAJQrtVgkN0UNUu7K4gdNkQqQNODN55cvYh3QdlrOJuLcCK8kC3NMlmOWL/eGLaCrV6J
llevukG2INSv3IbZSybI+KPEraVH/MZYTGXayu9/Iraa3te5sHaiq6dlQ8xWNbUbBH5nmwfod/nU
1P8yU31i0Lw/ygLatk282kV26BMpuFU9l/fS9r5bVRiw/OiyRWwr7iYGsrPR1LAlS9t1F8syu4vw
NfzNIv+YJ6j9MrZsBtHdd7PhElS/h5Qf5e9vmj6/SB/YL/nXEUCH4aPpJO9t8Yncqal6UqVlEf0Y
8MZC1BzXxV7Nb3lOclx7x36n2/jIFKROlgXh1k2i1QujB5wshZSLCV2SaERW3Ug2hmbVGzAKRPrC
Jr3N1cxdq1Ogb6Z5e5LF/8fdee62kaXr+lYa/b90KgdgzwCHOUmWJVkOfwqyLFfOua7+PEVS3SLt
cffe1cAmDmdgwC15kbW4whfe0Hh8/aEyVyMNF6TE/Vhy5PzF4/xw3hk0FzQLwIGky4Z0HhYoctP3
QdsEL41XvQM2LN1LFnD3HITx1OamnHVVHt6WiNuAk6inktzBSJNMaVpqHNiCgklrUUjJl9asQNAG
hgII0q/vjebBSsyvndOlDw49/78Ci1g/fgumItOJURTTUjlITjNGXfKKqECB+kVwmpnUo5DVJMaH
MvQJFVCjW+it3E5cwU7WcHZoDwGLvUc88tYIrU0s6dp6n0zVonItFC14vXgtN5ifJBX5joTc+MQB
XWmUTXGtSOnap3C4lExn0AWAWIMAjrXJm16cKHaxxOnhuQMp9lkJTIArZX7tR3a+pDYcPER1TtmM
w7Ss2o+//ubOEGz7hWiqJG+mqMlgXa0zvEwfVQ2ZW+C/mJFczK1Ad7jBbWjfhfle8dJgq7eSPocr
9dIJ+H5U7UboCm0btfkc9hJ6ko17rbRivtMiN0WuVPpk4EN8q5jCGgOqWijVR8i+mHtB1piBXvQm
WRHWU4oqSAz4TnbTx/aXSqw4o22SKniuH2x4Pdu8Qlr218/K+vnh+wb/Q9AimyxSXdLPzoS8ibTC
dOL4JdQ0cQaStrmBDWzhm1o7xtojzMQMOZiBk4mvrd65V0v3u5318jQQZW0RqpZzvf8jsSjtIpAh
TwoNZCV0K7+qgvecvPY6NYvPOGq2O4Fyr1lGc0/Ib/DHbOewlEyENt0blc92q2bm0mNtrSzVwaI4
FFQMnzXlJog/e8aaezrEnAxZblQNYkuZaKkJ3VVUPmQ63vH06JVAlbZ4zILlL2vM64kSggrcTAw9
PjW4Gql7rWzHd6cVGvCTwomH5gcpVn+nRfGkU3UBjfqopCAYpO+EGNn7EoNKgJ1WhiMx+q5gafhg
WiU8Cl2YzWhRvAO/mNzI7UNZ9t6KlNOhTq9D6o7iFNPIOpwCBJenvfKBkBCIZ9G8VHq1tbIcawYu
H7RdJzQVg3chYfSkB9A69xGwn0SDrLKu5ThPZvENMbu1NfXE29LEwkE8ULWV5NrtpjO7761XyXQd
YmljDwZ9thy/uFWWbQvqmBM0oNtdiui6nWEzViLV1HKyLzSiLihyFDxENDSGUqiqDRW4ujYmOAls
2zpHI8YPH3U1x6JsMFSUTWpuYIbgxkjbwu2Ka7X+ToO+fBcSDE1KMlqke5rl4CP9CNB/Y+fUiJPu
qxkKzo4THNttB5HWHGjdxO/QjqA2Lm614Q8Y0hMM99KdY6dfkQJ5yeGBr6REu0GnU71Tq6pdGYjj
NcgMvpM9IJWtFj3HVX6t6ogMl6Zz22Cbcov23bSQojuEwJPvhsPVrt9Q2zc+xlKvTzpaD9tYlG9a
TZLvO8lddmYa3DbkmEjYdOWKY4n6duM2OEK4MGnB6610j9I/anPEFimW5z6RyRbEe3ftVJSqetMq
bh3sbP4iojd+yCoMXdIUjcvQsCTwhmfncI3RGKtOrV503ACmgdsRxUXwskyr4gwlAnpnmhkLsljI
WPOmE9+RzB0myTMXn62l7vXPUetpyzBAP9jX0JH9QtXDmKBGY60Df6hQkTlxne8w/IIMgrIRR5xz
DTdjEuhxg5i/rU9kBZq003TmTHI61JijptuJxZcgjFcKoM87JAIS/KCwmEaDRFv4ifRd1RpzA2tk
iRS9stZaekByWwafo6IOZ1DHuEUqlzSE92oiT1vAiZGXkAfghjpesm3QrgkG+7a4yKv7ypelaV8/
RHS+1m3c+nMxNh00leKX1gRppLd1uXRsGkrBsITt3Lup/bq7Hvxiyj7NDznM/zkRASr2okDPCeo9
gMHKs7/++yGJ+P9/Df/mj985/Rf/vvae6Ugm38tf/tbyJbl5il6K8186GZl3P3662VP5dPKXeVx6
Zfe+esm7u5eiCstXMaPhN//uD3972Y/y0KUv//r96VvkxTOvKHPvufz9+KMBly8p+gBp+EMuaXiH
44+HR/jX76un5snzfvJPXp6K8l+/C5KmXpE7SchlcLFqv/+G6NP+v+vilazqhBmgUzVDVLid4iQv
3X/9LstXJIsEhJrIwQ6YnEClwIKOH0nmlUVBmzsLzQS0mKjIvD77Ucjp8KX9XNhJUoYr7s/Ak8wO
QIOKwiWXPeJOqsnne6vsBNQ3HMzS5Xsx9YVV2IUVRvQJNj2xhGpvIHwMsQ2dpE28lcpK/WACC5jI
Vt5tgii1ljgxPqKGIqHaGtMe8ERpJtIy3KDjMiuDDGFPsUooQ0n5srYKe9qWEIHSslw3lRJRXNaI
sEwh3ilB8eDB3BVLD+BIKWw6cvaNaIfNTKABVFpCCgUSKwds2YUV53Yxd5piRYqsfzEtaM+AJcAT
WNwnJkZKK29o7cN8A3WJrfncIs247ds8noh6Us4SFwOXwKzeZ07tT3vu7UXVhBD6C9+8Litn3hf6
hyx2Z7JV3GdJu1J1O533QqlR99HmbeWsQKL0K8sxiklsTJDqw2eQC2PBWsqnImrakBXgKNpGLdJS
alT8kJrnIk9Bd6cqld20onuAZ1oj6F9Lrftowla/wXXqvazm6bu6hK4Y0kppsiB6D3cvBKZv4ILp
W+okKT3trkn9mZoZ5cfCtL9nKUA9PbCiRUu7byKCbZ579DCySJoFA2ROtqpuLqKssGpxUvdr0Hua
iuxza9dAXbIZtA2VmnT7PaGd/a6phE+CJ94WuCXcRRoZRxUUzj1O5IvS0Nupm6npdU2fkUIbDXQK
c9+RAm22nis++6Wl3+RG6M5sECYzhzLVKut74K0GUUjpglFIjOyWoov3F/mdPgSmZwtZ102DzSGK
4Kf3sd6bSiS4G9VH80u/jzMcW0S7WsHK1eYDsneOH4W91qS0nPO+bhT6X0Rt0Mem22sSJxxa6bWV
pDMBFMBMb5JlE9TSe4PCwqzoa0BCMDQs50FKUgQzOtPZGGn93gvEeom4Fx2tFqk4CUHfppJuQilI
12RpCCdTmW87vGKazEDXsCcLyAxvpuA5tqstcmkUPUWhKG4Qul+6HeEPvR5vqpfhs5EGOIlATiro
kdM0eaxxGL9zU2le980XOYqdGWaGDn43+rQqlOSdL3V3hWpSM62ACRtOIz/kYZKBIxZRCkAh5v7N
IXc8St5qwsniac7K0aGi2cIhZJoY7qjaebaUggZzbDGN7w3UXWcYnRuoZ3fzpnaVa8WhyGBrH2PM
r9+FOxrV9dbvhNs2rb+UIoCawEvbGaRuBxxC/qxVkKuQ1+FqlWCWdENQF8jXnuRha2fKaIkPfzgD
JJPLuJ8XaSNt/LYBhmhXU6ECxoX/1BobAnPjtV+Rzg82YVp/LALBXPmhB8gLPUHRM7CEN6NHRA4m
1EK8D3KaSFtmKd4JsoI8EnzrELtCxcnaW83EFF5t5SVi1t5GRxoEtGRTTw2vlya9kaJ4VezCMI2X
UdULSxUjtrRHvJEjfp5ZLU5fZvrZEwvzVm/UDeC5aCX2yrdYr3Y0RwHIcbh1yHMvo1rKMEPz4dw4
zQ4Z0Bm8AmNe0m2dKfCHaL2mC9dP8ZjwAWVBprC2HUWcqsFGxHMTMMjYCyDTJGEyCUhN7L2J1FER
U0pt6crNOvKMqYR/EWDOmo6Mb30ytOo5gcQVuIq9S9UPUZF4gDbrdVAW4jQsSNMdJVi6NDhLE4dP
BNQxHm58KgmVI64iq1r6ajwryhjLPrHIZ34o3NQQnpG47LVtqksf8LR7V6lYq4ogj2Yofsn01b1m
YdGVWnleAb7LNSJWc7cV+1yeygiMzlLUVbMwUG8qRF8HdQvBNblJarZ0Tzthm3lkx6mcbAw9nZmN
U61VpLdti347FgjtIjMEcxMDLp84UlqRjKjavWlWq7Suuk3XOdd1rUVLNvq3Ug/kSS7XwqSSLQ89
gOA5dgtktWGLbqhAhiVdJdYVCiPIH8l9sMsol7gIL28rDhM57eNr1DXiRSdJCxsx7UVWwDNuu/eK
G6m3duUhKGtrS+LQfl51GhRyZN0gfPAHwg4Uw6tsQ0qSDRqt6Qpd8HhiaeW1GkKT6hvziyJ7zgLR
vmAhpfqKTRCs6Dcgz60VS7w41EncyFBYRcWiL+wEG6VAJVx20NTvB3uxntKeEzg7txlEQcz0ttSL
5yp3m7/Af1KRPTl4aaubID/pASgSKiyU4JXTCAIPFZv+nyHc+WGOHBgyKBM5Jjq3aEvPoAquewsp
liAzN13b0KgyKmuKZIUrGN6azQK1LbC6bev1Gvka2yuK60cnL9KpxPW+rp32G6512r0XbdA6gJ2P
Bj1UuBDup4l43VLIU20epWm5EaA7Ri48w8xMP7WWGsyyvq3WjcZKhvTmTZuyk3egCr25TvUfUrdh
zJHUohUvQ5jwKp+MoijnkSwhg6zEL7qtVOjVVOaERkY5SVK73vYyJGHAuB1+6rsMrPMCweZ2oro2
47eeP9dEmdL4FBuKr22kOCtg9xEe3DQXkjZcUZrc4JaMRjkGj/NGqL0piVC3Q/MU6dhSkOcdG2uH
Wok1LUWqIz6IVu6eUF2WSBbPqhYhhxLfMvwfBW2bdeJjHblf6tT7CoPVWsq1AwFdB+kgoWBL3x8o
Pi4fBY7Jbqn3C0zpzLlBi2JqeXGzySm/+ikZVM8G3upUSCdOrdQLzy4bcImlet3ESjoxuwgdX6sj
LtMCZ+s5fL1l61PqaEOfAyBYkrBA+vJwFLDS4LoELjPLkzCeJk4T7Ewn+JZQgFlm3Z0nWO6C/BYX
KkUo7mRfrHZhpj8o8ZRqe7STYnMvQriresO53f+xauvq+68vL31YlH9GC8OiVQYhU9HUdcTVUDQ9
XbRNJhWC0+f2XWG31syqHWtr66mF+Qzq7aIqP6Z5tKJL0N7V2rPfWwiiaPhKAhOhzZ89ibayFOIw
mAtiSBSMxs/MkxN5gVp7u6P0WgLvv6Mw5m/aUheWKPq/FzQcbcwYXx7TQnUujYx46lmit1SR1fKy
IpprplxPoWlaU8vMawTOcMLMMDCcYATWL3qvDXeyAzwp0ht7ycf4qnuNhIY1MBYc7bFYVq7r9n1s
G+autfUCdiASDxTc8PSxw5wgmi9Nx9nIoincG720QhinnBIJ6jutmWN8Ud5CmolmiR0aSwOfqsyr
hMWvJ14d8omziVeH3Ia6sKgYyL+dTnyMpGUuuY5xF+o9gjy+1N5kKafnJ7Xq7du4tfqlqIIZw3R1
0ZQl1hXuNim8apdqEtxSVfDvouQGcJQwz8qwW8BD1GdVkD6Ktqht6wx7MxycrJtB+Zh7RZkkpqTd
xLlIH9ANEQJVgzXI+ZCaRwo7KymMVSKH5AQaio8YTQQPEhoaYWB+xtoh2fS1605j2Y4xBTMnKPUX
96VjF4jGY/JClLwW1MLe/HqOKH3/ZJKooFM3oAAiq+eT1ES5l0NV0+6IEbkxfUR/POk9xiPVJndr
ccl7ftJlP5jqNdITYtW3pCt+PUVnQV1HKG9jQoVoaIDBO7Fv20yx/iCsVTNnlhppNkcVXEIRXtoi
FNlfizjVUnOOcs7tWF8D+ao3+LBdG5n/MalEdZUUOzeqd6KRJosidfHIxjIF/YVqUeqRtbQK42vn
Ai7iVOwfDGTZ81ax1qmClxP0YiyoopmUmt0kF/1+gaoWngsmgvyS6Xc3ocohF3iDjr5XLARcZieJ
laibrIzNHXIiHgpITQX2v8NNPrjxYXN+IuXWVrH3ca/N7VUqdIDAvTZw25pVnas+iBK9EiXoQTMX
1HAIJDhINg4twKlPt+wdOKIaSRlwMHK7UAURq6xCEqZW6mO5kWmf9IZt2ZDrzNsm1mhPAjhRk8JZ
NREekH6sS9tkDe4MRW1LF1YCQdOtpDYYblh5PhPKMLpu8m6KHJc3KxJ9l1Rhdef14kIobSRyyky/
6VEOn/me6O4szftUKQXHRoG/dhJ8ldu2fDIDeeqVg7WjZpuriJgQyLJxC2r6G/6AHfY+k5KG5yyO
VG0iVbm63N9AKtp4A1h+hyvvjYd5bNhI5rs8E/IF0K1krsqzPg4LzCebdSYK+mZQgEhwfdqEzjSB
gImVqyFssKJdY1vvPCoBCp9653Xvvczd5DroCa8TP2I3Kn1oWoppYV7M4lboyDoFLABl0K51DW2o
FMx465vGbZl+iGRoaVlGlgN1eIHSIeakBSePEy33ekkFtV+UF6otPU+ID2HzYkiVMRMTqpupl8PB
AWXyoHgb1xPcXWY6ySItQg80Mn81AUwbEdj+JMIjpiWKY0uR9spY/5hWxpph2lUUTYiWQmrb5b2i
dHiRorE+MVDswwPPgcSLyvNfdBc4zM53saWopKMSLof7gs3QfXiTkZqxFFUFteA7TSc4aCPLn6Va
ZWwKKio3XEp3vc7Rj66E+s4IhHvZHdQFM2QCwqbNlh3V5qmEXsBcI7trFS3fKr4K39S+FaIY3JYf
P2hwBOSyf48DibvylA6hJMyGP1hmoU49UwfSi13fMpHTBwQktaVYcG/vz1klp4HthQNGzEanHZfN
Bkte+xsg7jsxVKwHx4kXCV/zTR3Y4ArBZ2FphVYvd6Y5h2WXTuXabJdEuDTrLaGChiSFC9RY8aAU
dHtlo7M+bV295wC3y0lIkzsXOnMr9KZJWTtxVlWE5nUKo/zgBaxVyhbXzcEzY1AAip3qs4Gege8H
PdxrgHhw4N05hpDaNE7f13GJGq2QuB+UPstWgcf7hkLrP0T2vQ6/eE4ShHoQAl9rSy3CdeVhEpnZ
nG6i4bxHjUa8tlF1Q0QKDSlbp9lq5lQ+NOVjoSNv4HZysNMxgFzXrhrNnE7051ZlPEeAB+4ofetI
53loYCtCOEmTFf2YZgsDDokRH6J32FnGLK3bbIB2CHelRIubGsKyQNpn4iHdOvfiCuIBCV0r9UTz
npAtwrBexgR7k8iI7Bs5S6yJgFbI1EUYfmm6eTQpSyG+KdqAukYjPHp1gifvgANAl4YzTq9IMwg6
kkTWtrH8IIouEM6kxjfBrvqpjS/svNLdmadAD+mjBtRfZeFTBjAoQh4sZ+lkWTk304pitOXEE9fx
P7q+g88uipOzsKIBFFNmnyShRQ5bAPn39e4984DyZPDcwDG8T/TB0Q8o7MZL4+KdHoYTJCb8adlk
0TMqSty49hN0vm5ml+xIR2rCdZB4CgVFewtxN7jBQnsDYzT8AD7iKwUbCaQEfysza2s5/V2WhcoG
rSz5IYzLYO5IWNTq3mNUCKjigcS4tV28A9M8wFOkEAFbipHJV2gFdzQAW+waSL/V4LudN1/3srj+
o6wIDrCMpl+0aHUpyXtP+OaVLq6FOd60bqg5E8eIlWVXa/QBxMT8oPZhtKSKmM0FP0yWAYIoQAT0
R9gB+gz1nGKHI7g+s8HlKC73b1tEHfinyHsIOzmdlm3srx0t/oCEXbWsMN/YpOJDreSEPHT9P5t1
tMry67KHjN+jorEok/KbpPjmtovkgXHaoeUReAtHcr0bkQL3+8Yp15pQ6wtHFWKO17R7DGyWHcGR
C2fzE0okLB6o1rNIk+JpxymOY1UMbSv+nLaRMVV1BJdkX9vVeFrfGm3STwTUom9TNb+v6C4tQisT
AMRYmOpVcPctm/Jk7bXEZELRbRxMyWKIUnOEVetpZVrRMophTsZO7U40WXI/RZKRTQEpGbe+llJz
yL9Rp5Bv0NFH0szzIHcGbr8A+49SRK0W0xL/CM8pzYdVTGx0N3iYCHGPobTqfvDtUpinDtyJMl9l
HcqZdaFFWz3tCAPJnyaVoNqrSDCxgc+RS1Z8qb6T0gXCb8lcLAu8fbDs6idRbt+2GoVTtY7DNV7j
5axSFXuDs3TOROEQY0h4dsaFJ3Pq4PpQZs29k4ThtWx27VIBKBYB657sw+ZOeyrDNF+TvN8jvBZM
u86CiikgyeN5s9DqlmnlP4eYPy7gBog7ORMnPbIEs8aw3WmSYI+gd/ZOaLL+pqkDZ2KlA7NXVQlm
Rclc9ZKCEoUBNL34bEi9vBKjrl1bEkFCUPqweD2jAUOLYB3FYhxmInFSm+gmyIrFpFm3bJacvlTV
3IQoN1FrUr6HGVJfQQsVTO3id07uyhM1zTjTwH/fBbm+sKxHCSfXTya1c0yANXHSulWx0ondDzfl
/zedpTdNqB9aS380W4a20N4+4yH5n/3Saxfn5wP9zV4VZp0kVCe9qv2H2nfKfjVG+ERDrfpGO0sR
ryifkyAPWUeYxM7xvwuWdEW3CQSVKVr7F60k3unN7Pyn5//1o/3YwPtxnF999EMXb2jVEeGfd+r+
209Pew1HBBSYZOTdeBG0vZ0Ekr8rTTWAXR/m+YKeHgVtiRB01Jev6lfErAOSm5r+Tx7fUq8AguIj
KR/e6YIen881wMzGPb7G4+s6lwp49uFFWejtt69bVzJYHPoe6uHn/1tb4Dmp4nLofQMLiN+2nmX1
8JEOXf0/zpIf9//ZCG/2v3WlDTrjiJidPrxlXXHXKDK958PDX9wOkNizf/Pxz9r9bx5fvgLxIpsg
RA9PebYETOUKKQwQmiDk9q+LmwWT0ubIfaDwVaMqqkODOUwC+IO3+8DQrlRwWSq6WoefU+W7rKsA
LN/ARRh1GijGlQa1BYwG+KO3j29qV9SODZqe+uHx/7eOgbNV/OdNSMWBr2zs08vIWYNHo6E+vM5v
Qsm60sGoGFw7h1m4tDWAtNboC1ExrzBJ4shTCYmGF/fe26VgyVeqgXaLgmXU/nUIQC7qXtRGHwcA
mIiKQCgdj4Oz/TBMgoIGLjWrwyRd3nEgiodz+i/vxbMtdXIxGIQG4KSO+4EB364EU78iAIF9BGj6
MvcD9KOBvzXuVFCAn8HzwzH+8FWfz4LIUuFulKTjoXCB+2HoSY2bBPVqzzaDgnn4ps9iBB7+aogi
YdHo+1k6bMBLOhRA7/ChR82CKl8RByNXDEVs/zpbCpZCICkCfBSPP7+4pWAYFifZuEmQruAeAlYG
rbx/nd2ShnxlQEPHKfLyzkTcPMfmiwSKxAewLo8pwRB1nB2KPDvVPJCs+9fFRUqWpIw+EwdILlHA
wEHdv86OA8MgcQLEaxrH6/PylgLwnbFLQTavaHMRcSnna4DowDQUldLUYQ0cbuILOg0hfMn/wGnI
dw+M+j/ESPCMrpgdcJLAU/ev/clzQbMgATg4fDX/8yBJVa9gzomG/JoTnEWKkqRe6ZoFv0y9uAKS
LLJMR14HpAuYaQ1yCKfnoKFfGbBZLCKnw5d/cXsAsuNAsxl3GYpXEt88ZKnjEj/79k3rircZcqU/
ywq84QXtAZBJg7zA6FlQBo6G8vOU0WALYOEni8cI2bq4O5ES56BgMGoW2AnIrVNEo06yf50FRhaJ
NexgksrjWjhM+yWtBVEb7EpHzQIxMiUSqoUA5X82CwaJAspU0I0v7/ElfEjGPj6RD5GxZFEu3b+Y
z7fhoSRSQ1KJGfSBl3RhRwEZ7CFjGXUdmgMTHmO3w7F/fiBqZAci4fMQRA+vi0uRqKENJa9Rm0Ah
B5IpJ/9x6p9djlwLJMpcv+gv7F+XNwvYuYzeC2SKFEsVwzjUBH6oJFpXtF2HrsOlFtEU+FWHbTpq
RyC/wd1IGe3wOj0RWAtU3MkjrEtNFuBdKqMLSNYVOtkqndafXwuSpLMlNGXIp/Y74uIKSLA9xpfR
JLpIgyvLay3xPERglqinEkEc8+pDfHpJIcJweI88HVXlCgN0XbJeK0hndyQhgsaZgTTMse58eYmT
uif9jLsjgFVgK0M58XAFnHebLLJnOBuiSM3u9dy4sHgB/tPom1K9orKu0FI73hFnawHTpSvUEMgu
BnrrpT2/Lh0+1P/8dlBYBZDIDORaD18ym+ttvGiQQEJXhz1yvCMvby+grjR2FkgaKBTI6tBL2r/O
VgHdd6Il8Bmv7YfLi5cUfdDXGnUiqAZAC8wxTGiFrzv+7VrgYuT6GBiHr3n0xe0IiE5ja8sqD0lj
FVDWMY0+WwsmsbXI1TEI9L3O0oWdCyoLdexaoOuI8ROloyPg4iyDAPhDcZU44oh8uaAQATzZIPY2
aivQZUGVDJ0q8c9ayclWGPqNBshMWb+8o4DMjjU76vnZBKYFEuV46P8ARaHBgoyJOZSaDnvg4gJF
lLuPDcBRl6NJpGUBR/rjKd+uAgAICMyA2bncQHEAUIxdCyx15NogVB3Pu7OSyhAuD4oUQ/t9/zos
vks6ETRTHX0gcjly2mEVfAyHzwKlw4E4YOCOuKXDG17SLAyyR2PXAuGyQhREfnT4rs9ngRCBK5g0
+7jsLun5qauNTRfotqE8LfO/s6gA1AG8dh1NkWPsdHEdZxSjRx8FAz6Tnpo4AI5+GiebV8hpEIlC
xd2/Lm8TEMeP3QQ0WkClcRIwFfvX2SYwRWCaikHOeJyF/8aB+Df2yx8EGDx8wm976ov3UrxRZvvL
X3hlh/w4wJH1MVA7Blz7yS8Oqm2HoQ+o1+Hv/z4B7+37im9++Npn3L/P8Z8fH/DHtz55r9enev2P
K+8lf8qf0TLaC8gdP+ZBDe7/hk9fn6Knt5h85p05//OT/CA290dw9BcDF8HZuAPhYfS4udcn8enA
1lDbGz9w8BQXT8XrSHsxPWsAo44defoUet+TPPZOPvUB8zx6bIxx86dvyeun/JNXNH5khGSfSw+D
g5PB9yC0sYPPXkJkCPOXtyMfiACjRz5qIv6WfP9tCvc2+no67QcA1dh3wYYk976dfJ9UhYeC2tiR
kZrMndOPfOSJjB35Pws//mddyb+11dffntyTBXiE5oz9wOsQWyrsql4ndb8jD7iP0UPjrvB0dooc
8IWjR06a02VxgK6OHXb749l0QD2MHpgBquegO5nkAxtl7NAIhXjFD9N84HyOHfsac86T0+PIpxs/
bt6FT/G3t9NxRFqNH7oonp4hHb+U5cmalg/IjdHje8+oODyd8usOqIDxQ3MXYMNwsrKPBM7xYxeF
x//T1DuZ9EMn/58YPany86EHos3ooRMc1U/PEPkAQhk78s3L1/zpLHqCxzz09McPXT+d3lvHBvH4
gZvfVk9RWrje6bXO+EPT8Z8Yf/OSFy8nJ9URAPdPDH790nrPJ9cYg/8TN/rNS/Pb5yQPXudgnx8c
+i6jP/egv/zb9AltOu9sJVJokF7f8aeS0X/rar/Zv8EM+7mzvX/omIz9/O9c73TGDy2I0cMGIRHJ
aVZDWj1IPY4eOn9xzinM+4bB2IFvX+K46ML66SxNkA8F6bHD37nJt5ff1sUPd9uhxjl2+PtB7fun
C/HI4vpn3uDHhTgMT0li7PAPzP5LUbychBTHKvj4sdvTrPIIRhk77ofyyX198uFMObZuxg77+JJH
3GwnIx+Kf6NH9shszpb3sbA2duiPT9w72M6dbk36jEPpevTgL0X52+PPPvyhHjZ6fK94TlDmOYnc
jui10WN3CUYBzusk7NfJgT7y65F/Vmn6A/r+Y/3pVRTlZ//stLg2/MZz+PKU//v/AQAA//8=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50800</xdr:rowOff>
    </xdr:from>
    <xdr:to>
      <xdr:col>7</xdr:col>
      <xdr:colOff>292100</xdr:colOff>
      <xdr:row>4</xdr:row>
      <xdr:rowOff>95250</xdr:rowOff>
    </xdr:to>
    <xdr:sp macro="" textlink="">
      <xdr:nvSpPr>
        <xdr:cNvPr id="2" name="TextBox 1">
          <a:extLst>
            <a:ext uri="{FF2B5EF4-FFF2-40B4-BE49-F238E27FC236}">
              <a16:creationId xmlns:a16="http://schemas.microsoft.com/office/drawing/2014/main" id="{23FD7E17-B695-5CFE-A3FF-D39B33A5F5DC}"/>
            </a:ext>
          </a:extLst>
        </xdr:cNvPr>
        <xdr:cNvSpPr txBox="1"/>
      </xdr:nvSpPr>
      <xdr:spPr>
        <a:xfrm>
          <a:off x="0" y="50800"/>
          <a:ext cx="4570413" cy="7112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800" b="1">
            <a:latin typeface="Arial" panose="020B0604020202020204" pitchFamily="34" charset="0"/>
            <a:cs typeface="Arial" panose="020B0604020202020204" pitchFamily="34" charset="0"/>
          </a:endParaRPr>
        </a:p>
        <a:p>
          <a:r>
            <a:rPr lang="en-GB" sz="1800" b="1">
              <a:latin typeface="Arial" panose="020B0604020202020204" pitchFamily="34" charset="0"/>
              <a:cs typeface="Arial" panose="020B0604020202020204" pitchFamily="34" charset="0"/>
            </a:rPr>
            <a:t>SUPERSTORES SALES</a:t>
          </a:r>
          <a:r>
            <a:rPr lang="en-GB" sz="1800" b="1" baseline="0">
              <a:latin typeface="Arial" panose="020B0604020202020204" pitchFamily="34" charset="0"/>
              <a:cs typeface="Arial" panose="020B0604020202020204" pitchFamily="34" charset="0"/>
            </a:rPr>
            <a:t> DASHBOARD</a:t>
          </a:r>
          <a:endParaRPr lang="en-NG" sz="1800" b="1">
            <a:latin typeface="Arial" panose="020B0604020202020204" pitchFamily="34" charset="0"/>
            <a:cs typeface="Arial" panose="020B0604020202020204" pitchFamily="34" charset="0"/>
          </a:endParaRPr>
        </a:p>
      </xdr:txBody>
    </xdr:sp>
    <xdr:clientData/>
  </xdr:twoCellAnchor>
  <xdr:twoCellAnchor>
    <xdr:from>
      <xdr:col>13</xdr:col>
      <xdr:colOff>417511</xdr:colOff>
      <xdr:row>0</xdr:row>
      <xdr:rowOff>122237</xdr:rowOff>
    </xdr:from>
    <xdr:to>
      <xdr:col>16</xdr:col>
      <xdr:colOff>163512</xdr:colOff>
      <xdr:row>4</xdr:row>
      <xdr:rowOff>109537</xdr:rowOff>
    </xdr:to>
    <xdr:sp macro="" textlink="">
      <xdr:nvSpPr>
        <xdr:cNvPr id="4" name="Rectangle: Rounded Corners 3">
          <a:extLst>
            <a:ext uri="{FF2B5EF4-FFF2-40B4-BE49-F238E27FC236}">
              <a16:creationId xmlns:a16="http://schemas.microsoft.com/office/drawing/2014/main" id="{03FB17A6-10F3-4E6E-FE32-001A9F250322}"/>
            </a:ext>
          </a:extLst>
        </xdr:cNvPr>
        <xdr:cNvSpPr/>
      </xdr:nvSpPr>
      <xdr:spPr>
        <a:xfrm>
          <a:off x="8362949" y="122237"/>
          <a:ext cx="1579563" cy="654050"/>
        </a:xfrm>
        <a:prstGeom prst="roundRect">
          <a:avLst/>
        </a:prstGeom>
        <a:ln>
          <a:solidFill>
            <a:schemeClr val="accent1">
              <a:lumMod val="7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a:t>e=</a:t>
          </a:r>
        </a:p>
      </xdr:txBody>
    </xdr:sp>
    <xdr:clientData/>
  </xdr:twoCellAnchor>
  <xdr:twoCellAnchor>
    <xdr:from>
      <xdr:col>13</xdr:col>
      <xdr:colOff>430214</xdr:colOff>
      <xdr:row>0</xdr:row>
      <xdr:rowOff>134936</xdr:rowOff>
    </xdr:from>
    <xdr:to>
      <xdr:col>14</xdr:col>
      <xdr:colOff>111128</xdr:colOff>
      <xdr:row>4</xdr:row>
      <xdr:rowOff>90485</xdr:rowOff>
    </xdr:to>
    <xdr:sp macro="" textlink="">
      <xdr:nvSpPr>
        <xdr:cNvPr id="6" name="Rectangle: Top Corners Rounded 5">
          <a:extLst>
            <a:ext uri="{FF2B5EF4-FFF2-40B4-BE49-F238E27FC236}">
              <a16:creationId xmlns:a16="http://schemas.microsoft.com/office/drawing/2014/main" id="{985AC9A8-D9F1-51E6-D885-450DBEAED11F}"/>
            </a:ext>
          </a:extLst>
        </xdr:cNvPr>
        <xdr:cNvSpPr/>
      </xdr:nvSpPr>
      <xdr:spPr>
        <a:xfrm rot="16200000">
          <a:off x="8210553" y="300035"/>
          <a:ext cx="622299" cy="292101"/>
        </a:xfrm>
        <a:prstGeom prst="round2SameRect">
          <a:avLst/>
        </a:prstGeom>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19</xdr:col>
      <xdr:colOff>60325</xdr:colOff>
      <xdr:row>0</xdr:row>
      <xdr:rowOff>92075</xdr:rowOff>
    </xdr:from>
    <xdr:to>
      <xdr:col>21</xdr:col>
      <xdr:colOff>415925</xdr:colOff>
      <xdr:row>4</xdr:row>
      <xdr:rowOff>85725</xdr:rowOff>
    </xdr:to>
    <xdr:sp macro="" textlink="">
      <xdr:nvSpPr>
        <xdr:cNvPr id="9" name="Rectangle: Rounded Corners 8">
          <a:extLst>
            <a:ext uri="{FF2B5EF4-FFF2-40B4-BE49-F238E27FC236}">
              <a16:creationId xmlns:a16="http://schemas.microsoft.com/office/drawing/2014/main" id="{74BDD979-9F37-407E-AA9F-9DD7FF34ADCB}"/>
            </a:ext>
          </a:extLst>
        </xdr:cNvPr>
        <xdr:cNvSpPr/>
      </xdr:nvSpPr>
      <xdr:spPr>
        <a:xfrm>
          <a:off x="11672888" y="92075"/>
          <a:ext cx="1577975" cy="660400"/>
        </a:xfrm>
        <a:prstGeom prst="roundRect">
          <a:avLst/>
        </a:prstGeom>
        <a:solidFill>
          <a:sysClr val="window" lastClr="FFFFFF"/>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19</xdr:col>
      <xdr:colOff>85728</xdr:colOff>
      <xdr:row>0</xdr:row>
      <xdr:rowOff>92073</xdr:rowOff>
    </xdr:from>
    <xdr:to>
      <xdr:col>19</xdr:col>
      <xdr:colOff>377829</xdr:colOff>
      <xdr:row>4</xdr:row>
      <xdr:rowOff>79374</xdr:rowOff>
    </xdr:to>
    <xdr:sp macro="" textlink="">
      <xdr:nvSpPr>
        <xdr:cNvPr id="10" name="Rectangle: Top Corners Rounded 9">
          <a:extLst>
            <a:ext uri="{FF2B5EF4-FFF2-40B4-BE49-F238E27FC236}">
              <a16:creationId xmlns:a16="http://schemas.microsoft.com/office/drawing/2014/main" id="{F5A9C1A0-42AF-409B-A45B-5BB5AF3FD594}"/>
            </a:ext>
          </a:extLst>
        </xdr:cNvPr>
        <xdr:cNvSpPr/>
      </xdr:nvSpPr>
      <xdr:spPr>
        <a:xfrm rot="16200000">
          <a:off x="11517316" y="273048"/>
          <a:ext cx="654051" cy="292101"/>
        </a:xfrm>
        <a:prstGeom prst="round2SameRect">
          <a:avLst/>
        </a:prstGeom>
        <a:solidFill>
          <a:srgbClr val="4F81BD"/>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16</xdr:col>
      <xdr:colOff>267581</xdr:colOff>
      <xdr:row>0</xdr:row>
      <xdr:rowOff>104775</xdr:rowOff>
    </xdr:from>
    <xdr:to>
      <xdr:col>18</xdr:col>
      <xdr:colOff>588963</xdr:colOff>
      <xdr:row>4</xdr:row>
      <xdr:rowOff>98425</xdr:rowOff>
    </xdr:to>
    <xdr:sp macro="" textlink="">
      <xdr:nvSpPr>
        <xdr:cNvPr id="11" name="Rectangle: Rounded Corners 10">
          <a:extLst>
            <a:ext uri="{FF2B5EF4-FFF2-40B4-BE49-F238E27FC236}">
              <a16:creationId xmlns:a16="http://schemas.microsoft.com/office/drawing/2014/main" id="{7675BA18-F105-46E0-8317-44E8EA9035C5}"/>
            </a:ext>
          </a:extLst>
        </xdr:cNvPr>
        <xdr:cNvSpPr/>
      </xdr:nvSpPr>
      <xdr:spPr>
        <a:xfrm>
          <a:off x="10046581" y="104775"/>
          <a:ext cx="1543757" cy="660400"/>
        </a:xfrm>
        <a:prstGeom prst="roundRect">
          <a:avLst/>
        </a:prstGeom>
        <a:solidFill>
          <a:sysClr val="window" lastClr="FFFFFF"/>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16</xdr:col>
      <xdr:colOff>290514</xdr:colOff>
      <xdr:row>0</xdr:row>
      <xdr:rowOff>117473</xdr:rowOff>
    </xdr:from>
    <xdr:to>
      <xdr:col>16</xdr:col>
      <xdr:colOff>576268</xdr:colOff>
      <xdr:row>4</xdr:row>
      <xdr:rowOff>73022</xdr:rowOff>
    </xdr:to>
    <xdr:sp macro="" textlink="">
      <xdr:nvSpPr>
        <xdr:cNvPr id="12" name="Rectangle: Top Corners Rounded 11">
          <a:extLst>
            <a:ext uri="{FF2B5EF4-FFF2-40B4-BE49-F238E27FC236}">
              <a16:creationId xmlns:a16="http://schemas.microsoft.com/office/drawing/2014/main" id="{9480EC3D-197B-46A5-B747-44D2C2BB5DA2}"/>
            </a:ext>
          </a:extLst>
        </xdr:cNvPr>
        <xdr:cNvSpPr/>
      </xdr:nvSpPr>
      <xdr:spPr>
        <a:xfrm rot="16200000">
          <a:off x="9901241" y="285746"/>
          <a:ext cx="622299" cy="285754"/>
        </a:xfrm>
        <a:prstGeom prst="round2SameRect">
          <a:avLst/>
        </a:prstGeom>
        <a:solidFill>
          <a:srgbClr val="4F81BD"/>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21</xdr:col>
      <xdr:colOff>509588</xdr:colOff>
      <xdr:row>0</xdr:row>
      <xdr:rowOff>82550</xdr:rowOff>
    </xdr:from>
    <xdr:to>
      <xdr:col>24</xdr:col>
      <xdr:colOff>255589</xdr:colOff>
      <xdr:row>4</xdr:row>
      <xdr:rowOff>76200</xdr:rowOff>
    </xdr:to>
    <xdr:sp macro="" textlink="">
      <xdr:nvSpPr>
        <xdr:cNvPr id="13" name="Rectangle: Rounded Corners 12">
          <a:extLst>
            <a:ext uri="{FF2B5EF4-FFF2-40B4-BE49-F238E27FC236}">
              <a16:creationId xmlns:a16="http://schemas.microsoft.com/office/drawing/2014/main" id="{976CCFDC-8939-4A6D-90CC-2083572D7E88}"/>
            </a:ext>
          </a:extLst>
        </xdr:cNvPr>
        <xdr:cNvSpPr/>
      </xdr:nvSpPr>
      <xdr:spPr>
        <a:xfrm>
          <a:off x="13344526" y="82550"/>
          <a:ext cx="1579563" cy="660400"/>
        </a:xfrm>
        <a:prstGeom prst="roundRect">
          <a:avLst/>
        </a:prstGeom>
        <a:solidFill>
          <a:sysClr val="window" lastClr="FFFFFF"/>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21</xdr:col>
      <xdr:colOff>530229</xdr:colOff>
      <xdr:row>0</xdr:row>
      <xdr:rowOff>101599</xdr:rowOff>
    </xdr:from>
    <xdr:to>
      <xdr:col>22</xdr:col>
      <xdr:colOff>211143</xdr:colOff>
      <xdr:row>4</xdr:row>
      <xdr:rowOff>57148</xdr:rowOff>
    </xdr:to>
    <xdr:sp macro="" textlink="">
      <xdr:nvSpPr>
        <xdr:cNvPr id="14" name="Rectangle: Top Corners Rounded 13">
          <a:extLst>
            <a:ext uri="{FF2B5EF4-FFF2-40B4-BE49-F238E27FC236}">
              <a16:creationId xmlns:a16="http://schemas.microsoft.com/office/drawing/2014/main" id="{5C0F38B5-C7BC-4E4D-8018-C6152A628886}"/>
            </a:ext>
          </a:extLst>
        </xdr:cNvPr>
        <xdr:cNvSpPr/>
      </xdr:nvSpPr>
      <xdr:spPr>
        <a:xfrm rot="16200000">
          <a:off x="13200068" y="266698"/>
          <a:ext cx="622299" cy="292101"/>
        </a:xfrm>
        <a:prstGeom prst="round2SameRect">
          <a:avLst/>
        </a:prstGeom>
        <a:solidFill>
          <a:srgbClr val="4F81BD"/>
        </a:solidFill>
        <a:ln w="25400" cap="flat" cmpd="sng" algn="ctr">
          <a:solidFill>
            <a:schemeClr val="accent1">
              <a:lumMod val="75000"/>
            </a:scheme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14</xdr:col>
      <xdr:colOff>144462</xdr:colOff>
      <xdr:row>1</xdr:row>
      <xdr:rowOff>31749</xdr:rowOff>
    </xdr:from>
    <xdr:to>
      <xdr:col>16</xdr:col>
      <xdr:colOff>144462</xdr:colOff>
      <xdr:row>2</xdr:row>
      <xdr:rowOff>71437</xdr:rowOff>
    </xdr:to>
    <xdr:sp macro="" textlink="'Average profit'!A1">
      <xdr:nvSpPr>
        <xdr:cNvPr id="15" name="TextBox 14">
          <a:extLst>
            <a:ext uri="{FF2B5EF4-FFF2-40B4-BE49-F238E27FC236}">
              <a16:creationId xmlns:a16="http://schemas.microsoft.com/office/drawing/2014/main" id="{50CB1756-55BD-3A09-FABF-A742B9315B77}"/>
            </a:ext>
          </a:extLst>
        </xdr:cNvPr>
        <xdr:cNvSpPr txBox="1"/>
      </xdr:nvSpPr>
      <xdr:spPr>
        <a:xfrm>
          <a:off x="8701087" y="198437"/>
          <a:ext cx="1222375" cy="20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133CA8-4136-4AC3-983D-BAFCC20C2ABF}" type="TxLink">
            <a:rPr lang="en-US" sz="1000" b="1" i="0" u="none" strike="noStrike">
              <a:solidFill>
                <a:srgbClr val="000000"/>
              </a:solidFill>
              <a:latin typeface="MS Sans Serif"/>
            </a:rPr>
            <a:pPr/>
            <a:t>Average of Profit</a:t>
          </a:fld>
          <a:endParaRPr lang="en-NG" sz="1100" b="1"/>
        </a:p>
      </xdr:txBody>
    </xdr:sp>
    <xdr:clientData/>
  </xdr:twoCellAnchor>
  <xdr:twoCellAnchor>
    <xdr:from>
      <xdr:col>14</xdr:col>
      <xdr:colOff>144462</xdr:colOff>
      <xdr:row>3</xdr:row>
      <xdr:rowOff>6349</xdr:rowOff>
    </xdr:from>
    <xdr:to>
      <xdr:col>15</xdr:col>
      <xdr:colOff>588961</xdr:colOff>
      <xdr:row>4</xdr:row>
      <xdr:rowOff>90487</xdr:rowOff>
    </xdr:to>
    <xdr:sp macro="" textlink="'Average profit'!$A$2">
      <xdr:nvSpPr>
        <xdr:cNvPr id="16" name="TextBox 15">
          <a:extLst>
            <a:ext uri="{FF2B5EF4-FFF2-40B4-BE49-F238E27FC236}">
              <a16:creationId xmlns:a16="http://schemas.microsoft.com/office/drawing/2014/main" id="{F9604D22-45BF-8273-5E5F-00D053CBE858}"/>
            </a:ext>
          </a:extLst>
        </xdr:cNvPr>
        <xdr:cNvSpPr txBox="1"/>
      </xdr:nvSpPr>
      <xdr:spPr>
        <a:xfrm>
          <a:off x="8701087" y="506412"/>
          <a:ext cx="1055687" cy="250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66CBE9-D790-4158-9307-E70C52B8223C}" type="TxLink">
            <a:rPr lang="en-US" sz="1000" b="1" i="0" u="none" strike="noStrike">
              <a:solidFill>
                <a:srgbClr val="000000"/>
              </a:solidFill>
              <a:latin typeface="MS Sans Serif"/>
            </a:rPr>
            <a:pPr algn="ctr"/>
            <a:t> $114.79 </a:t>
          </a:fld>
          <a:endParaRPr lang="en-NG" sz="1100" b="1"/>
        </a:p>
      </xdr:txBody>
    </xdr:sp>
    <xdr:clientData/>
  </xdr:twoCellAnchor>
  <xdr:twoCellAnchor>
    <xdr:from>
      <xdr:col>17</xdr:col>
      <xdr:colOff>15875</xdr:colOff>
      <xdr:row>1</xdr:row>
      <xdr:rowOff>20637</xdr:rowOff>
    </xdr:from>
    <xdr:to>
      <xdr:col>18</xdr:col>
      <xdr:colOff>468313</xdr:colOff>
      <xdr:row>2</xdr:row>
      <xdr:rowOff>39688</xdr:rowOff>
    </xdr:to>
    <xdr:sp macro="" textlink="'total profit'!A3">
      <xdr:nvSpPr>
        <xdr:cNvPr id="17" name="TextBox 16">
          <a:extLst>
            <a:ext uri="{FF2B5EF4-FFF2-40B4-BE49-F238E27FC236}">
              <a16:creationId xmlns:a16="http://schemas.microsoft.com/office/drawing/2014/main" id="{4D4E2367-98CF-B810-8F25-7D0C0680568C}"/>
            </a:ext>
          </a:extLst>
        </xdr:cNvPr>
        <xdr:cNvSpPr txBox="1"/>
      </xdr:nvSpPr>
      <xdr:spPr>
        <a:xfrm>
          <a:off x="10406063" y="187325"/>
          <a:ext cx="1063625" cy="185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649F80-27BC-4E43-B477-4590BC9324E0}" type="TxLink">
            <a:rPr lang="en-US" sz="1000" b="1" i="0" u="none" strike="noStrike">
              <a:solidFill>
                <a:srgbClr val="000000"/>
              </a:solidFill>
              <a:latin typeface="MS Sans Serif"/>
            </a:rPr>
            <a:pPr/>
            <a:t>Total Profit</a:t>
          </a:fld>
          <a:endParaRPr lang="en-NG" sz="1100" b="1"/>
        </a:p>
      </xdr:txBody>
    </xdr:sp>
    <xdr:clientData/>
  </xdr:twoCellAnchor>
  <xdr:twoCellAnchor>
    <xdr:from>
      <xdr:col>17</xdr:col>
      <xdr:colOff>60325</xdr:colOff>
      <xdr:row>3</xdr:row>
      <xdr:rowOff>1587</xdr:rowOff>
    </xdr:from>
    <xdr:to>
      <xdr:col>18</xdr:col>
      <xdr:colOff>455613</xdr:colOff>
      <xdr:row>4</xdr:row>
      <xdr:rowOff>20638</xdr:rowOff>
    </xdr:to>
    <xdr:sp macro="" textlink="'total profit'!$A$4">
      <xdr:nvSpPr>
        <xdr:cNvPr id="18" name="TextBox 17">
          <a:extLst>
            <a:ext uri="{FF2B5EF4-FFF2-40B4-BE49-F238E27FC236}">
              <a16:creationId xmlns:a16="http://schemas.microsoft.com/office/drawing/2014/main" id="{11DC989C-B569-AC9A-6C6B-35802B535CAC}"/>
            </a:ext>
          </a:extLst>
        </xdr:cNvPr>
        <xdr:cNvSpPr txBox="1"/>
      </xdr:nvSpPr>
      <xdr:spPr>
        <a:xfrm>
          <a:off x="10450513" y="501650"/>
          <a:ext cx="1006475" cy="185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8553DB-30ED-462D-9DF7-C7A202F91463}" type="TxLink">
            <a:rPr lang="en-US" sz="1000" b="1" i="0" u="none" strike="noStrike">
              <a:solidFill>
                <a:srgbClr val="000000"/>
              </a:solidFill>
              <a:latin typeface="MS Sans Serif"/>
            </a:rPr>
            <a:pPr/>
            <a:t>$224,077.61</a:t>
          </a:fld>
          <a:endParaRPr lang="en-NG" sz="1100" b="1"/>
        </a:p>
      </xdr:txBody>
    </xdr:sp>
    <xdr:clientData/>
  </xdr:twoCellAnchor>
  <xdr:twoCellAnchor>
    <xdr:from>
      <xdr:col>19</xdr:col>
      <xdr:colOff>422275</xdr:colOff>
      <xdr:row>0</xdr:row>
      <xdr:rowOff>149225</xdr:rowOff>
    </xdr:from>
    <xdr:to>
      <xdr:col>21</xdr:col>
      <xdr:colOff>333375</xdr:colOff>
      <xdr:row>3</xdr:row>
      <xdr:rowOff>60325</xdr:rowOff>
    </xdr:to>
    <xdr:sp macro="" textlink="'discount average'!A3">
      <xdr:nvSpPr>
        <xdr:cNvPr id="19" name="TextBox 18">
          <a:extLst>
            <a:ext uri="{FF2B5EF4-FFF2-40B4-BE49-F238E27FC236}">
              <a16:creationId xmlns:a16="http://schemas.microsoft.com/office/drawing/2014/main" id="{EE7BA28C-49EF-C2E7-29B3-45019A7BDA72}"/>
            </a:ext>
          </a:extLst>
        </xdr:cNvPr>
        <xdr:cNvSpPr txBox="1"/>
      </xdr:nvSpPr>
      <xdr:spPr>
        <a:xfrm>
          <a:off x="12034838" y="149225"/>
          <a:ext cx="1133475" cy="4111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3C9A83-AB65-4B0E-9400-5E22F79ACB68}" type="TxLink">
            <a:rPr lang="en-US" sz="1000" b="1" i="0" u="none" strike="noStrike">
              <a:solidFill>
                <a:srgbClr val="000000"/>
              </a:solidFill>
              <a:latin typeface="MS Sans Serif"/>
            </a:rPr>
            <a:pPr algn="ctr"/>
            <a:t> Discount Average</a:t>
          </a:fld>
          <a:endParaRPr lang="en-NG" sz="1100" b="1"/>
        </a:p>
      </xdr:txBody>
    </xdr:sp>
    <xdr:clientData/>
  </xdr:twoCellAnchor>
  <xdr:twoCellAnchor>
    <xdr:from>
      <xdr:col>19</xdr:col>
      <xdr:colOff>441325</xdr:colOff>
      <xdr:row>3</xdr:row>
      <xdr:rowOff>15875</xdr:rowOff>
    </xdr:from>
    <xdr:to>
      <xdr:col>21</xdr:col>
      <xdr:colOff>327025</xdr:colOff>
      <xdr:row>4</xdr:row>
      <xdr:rowOff>15875</xdr:rowOff>
    </xdr:to>
    <xdr:sp macro="" textlink="'discount average'!$A$4">
      <xdr:nvSpPr>
        <xdr:cNvPr id="20" name="TextBox 19">
          <a:extLst>
            <a:ext uri="{FF2B5EF4-FFF2-40B4-BE49-F238E27FC236}">
              <a16:creationId xmlns:a16="http://schemas.microsoft.com/office/drawing/2014/main" id="{620A1CBD-F6B3-1072-BED0-BB901302717F}"/>
            </a:ext>
          </a:extLst>
        </xdr:cNvPr>
        <xdr:cNvSpPr txBox="1"/>
      </xdr:nvSpPr>
      <xdr:spPr>
        <a:xfrm>
          <a:off x="12053888" y="515938"/>
          <a:ext cx="1108075" cy="1666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252D72-AFA5-48B6-9A31-8D4DA778F98D}" type="TxLink">
            <a:rPr lang="en-US" sz="1000" b="1" i="0" u="none" strike="noStrike">
              <a:solidFill>
                <a:srgbClr val="000000"/>
              </a:solidFill>
              <a:latin typeface="MS Sans Serif"/>
            </a:rPr>
            <a:pPr algn="ctr"/>
            <a:t>5%</a:t>
          </a:fld>
          <a:endParaRPr lang="en-NG" sz="1100" b="1"/>
        </a:p>
      </xdr:txBody>
    </xdr:sp>
    <xdr:clientData/>
  </xdr:twoCellAnchor>
  <xdr:twoCellAnchor>
    <xdr:from>
      <xdr:col>22</xdr:col>
      <xdr:colOff>236539</xdr:colOff>
      <xdr:row>0</xdr:row>
      <xdr:rowOff>158750</xdr:rowOff>
    </xdr:from>
    <xdr:to>
      <xdr:col>24</xdr:col>
      <xdr:colOff>179389</xdr:colOff>
      <xdr:row>2</xdr:row>
      <xdr:rowOff>23813</xdr:rowOff>
    </xdr:to>
    <xdr:sp macro="" textlink="'Orders made'!A3">
      <xdr:nvSpPr>
        <xdr:cNvPr id="22" name="TextBox 21">
          <a:extLst>
            <a:ext uri="{FF2B5EF4-FFF2-40B4-BE49-F238E27FC236}">
              <a16:creationId xmlns:a16="http://schemas.microsoft.com/office/drawing/2014/main" id="{44C43324-330A-97F8-08E5-5FF89FB10E87}"/>
            </a:ext>
          </a:extLst>
        </xdr:cNvPr>
        <xdr:cNvSpPr txBox="1"/>
      </xdr:nvSpPr>
      <xdr:spPr>
        <a:xfrm>
          <a:off x="13682664" y="158750"/>
          <a:ext cx="1165225" cy="1984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9D4FE29-DB97-4CF6-9BD2-6E1DF552239D}" type="TxLink">
            <a:rPr lang="en-US" sz="1000" b="1" i="0" u="none" strike="noStrike">
              <a:solidFill>
                <a:srgbClr val="000000"/>
              </a:solidFill>
              <a:latin typeface="MS Sans Serif"/>
            </a:rPr>
            <a:pPr algn="ctr"/>
            <a:t>Orders</a:t>
          </a:fld>
          <a:endParaRPr lang="en-NG" sz="1100" b="1"/>
        </a:p>
      </xdr:txBody>
    </xdr:sp>
    <xdr:clientData/>
  </xdr:twoCellAnchor>
  <xdr:twoCellAnchor>
    <xdr:from>
      <xdr:col>22</xdr:col>
      <xdr:colOff>312739</xdr:colOff>
      <xdr:row>2</xdr:row>
      <xdr:rowOff>133350</xdr:rowOff>
    </xdr:from>
    <xdr:to>
      <xdr:col>24</xdr:col>
      <xdr:colOff>160339</xdr:colOff>
      <xdr:row>4</xdr:row>
      <xdr:rowOff>6350</xdr:rowOff>
    </xdr:to>
    <xdr:sp macro="" textlink="'Orders made'!$A$4">
      <xdr:nvSpPr>
        <xdr:cNvPr id="23" name="TextBox 22">
          <a:extLst>
            <a:ext uri="{FF2B5EF4-FFF2-40B4-BE49-F238E27FC236}">
              <a16:creationId xmlns:a16="http://schemas.microsoft.com/office/drawing/2014/main" id="{BA40CD57-FFF5-CD68-101A-7569B65FF7A9}"/>
            </a:ext>
          </a:extLst>
        </xdr:cNvPr>
        <xdr:cNvSpPr txBox="1"/>
      </xdr:nvSpPr>
      <xdr:spPr>
        <a:xfrm>
          <a:off x="13758864" y="466725"/>
          <a:ext cx="1069975" cy="206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552B21-4CF6-4BBA-8494-FBEAA63C29E0}" type="TxLink">
            <a:rPr lang="en-US" sz="1000" b="1" i="0" u="none" strike="noStrike">
              <a:solidFill>
                <a:srgbClr val="000000"/>
              </a:solidFill>
              <a:latin typeface="MS Sans Serif"/>
            </a:rPr>
            <a:pPr algn="ctr"/>
            <a:t>25,268</a:t>
          </a:fld>
          <a:endParaRPr lang="en-NG" sz="1100" b="1"/>
        </a:p>
      </xdr:txBody>
    </xdr:sp>
    <xdr:clientData/>
  </xdr:twoCellAnchor>
  <xdr:twoCellAnchor>
    <xdr:from>
      <xdr:col>17</xdr:col>
      <xdr:colOff>373062</xdr:colOff>
      <xdr:row>17</xdr:row>
      <xdr:rowOff>150813</xdr:rowOff>
    </xdr:from>
    <xdr:to>
      <xdr:col>24</xdr:col>
      <xdr:colOff>301624</xdr:colOff>
      <xdr:row>30</xdr:row>
      <xdr:rowOff>134939</xdr:rowOff>
    </xdr:to>
    <xdr:graphicFrame macro="">
      <xdr:nvGraphicFramePr>
        <xdr:cNvPr id="26" name="Chart 25">
          <a:extLst>
            <a:ext uri="{FF2B5EF4-FFF2-40B4-BE49-F238E27FC236}">
              <a16:creationId xmlns:a16="http://schemas.microsoft.com/office/drawing/2014/main" id="{425127DA-A66E-4B88-A894-4546F9383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492125</xdr:colOff>
      <xdr:row>17</xdr:row>
      <xdr:rowOff>87313</xdr:rowOff>
    </xdr:from>
    <xdr:to>
      <xdr:col>6</xdr:col>
      <xdr:colOff>515937</xdr:colOff>
      <xdr:row>30</xdr:row>
      <xdr:rowOff>134938</xdr:rowOff>
    </xdr:to>
    <xdr:graphicFrame macro="">
      <xdr:nvGraphicFramePr>
        <xdr:cNvPr id="30" name="Chart 29">
          <a:extLst>
            <a:ext uri="{FF2B5EF4-FFF2-40B4-BE49-F238E27FC236}">
              <a16:creationId xmlns:a16="http://schemas.microsoft.com/office/drawing/2014/main" id="{A4B1D499-470D-40F3-A770-BF506F37C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587375</xdr:colOff>
      <xdr:row>4</xdr:row>
      <xdr:rowOff>127000</xdr:rowOff>
    </xdr:from>
    <xdr:to>
      <xdr:col>17</xdr:col>
      <xdr:colOff>365126</xdr:colOff>
      <xdr:row>17</xdr:row>
      <xdr:rowOff>111125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88E749C-4F14-47B2-BF9F-E6AFB0FEEC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76875" y="793750"/>
              <a:ext cx="5278439" cy="2151063"/>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4</xdr:row>
      <xdr:rowOff>127000</xdr:rowOff>
    </xdr:from>
    <xdr:to>
      <xdr:col>1</xdr:col>
      <xdr:colOff>523875</xdr:colOff>
      <xdr:row>17</xdr:row>
      <xdr:rowOff>79374</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B4A1E63C-E7C3-1230-CCF7-E24DB5E9C90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793750"/>
              <a:ext cx="1135063" cy="2119312"/>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0</xdr:col>
      <xdr:colOff>0</xdr:colOff>
      <xdr:row>17</xdr:row>
      <xdr:rowOff>87312</xdr:rowOff>
    </xdr:from>
    <xdr:to>
      <xdr:col>1</xdr:col>
      <xdr:colOff>523874</xdr:colOff>
      <xdr:row>30</xdr:row>
      <xdr:rowOff>142877</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7E7D2D0F-6101-DE5D-18C6-C0B3BEC5BF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921000"/>
              <a:ext cx="1135062" cy="222250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555625</xdr:colOff>
      <xdr:row>0</xdr:row>
      <xdr:rowOff>127000</xdr:rowOff>
    </xdr:from>
    <xdr:to>
      <xdr:col>13</xdr:col>
      <xdr:colOff>301625</xdr:colOff>
      <xdr:row>4</xdr:row>
      <xdr:rowOff>114300</xdr:rowOff>
    </xdr:to>
    <xdr:sp macro="" textlink="">
      <xdr:nvSpPr>
        <xdr:cNvPr id="33" name="Rectangle: Rounded Corners 32">
          <a:extLst>
            <a:ext uri="{FF2B5EF4-FFF2-40B4-BE49-F238E27FC236}">
              <a16:creationId xmlns:a16="http://schemas.microsoft.com/office/drawing/2014/main" id="{949A7D4E-CB11-46B9-8508-28E920E271A0}"/>
            </a:ext>
          </a:extLst>
        </xdr:cNvPr>
        <xdr:cNvSpPr/>
      </xdr:nvSpPr>
      <xdr:spPr>
        <a:xfrm>
          <a:off x="6667500" y="127000"/>
          <a:ext cx="1579563" cy="654050"/>
        </a:xfrm>
        <a:prstGeom prst="roundRect">
          <a:avLst/>
        </a:prstGeom>
        <a:solidFill>
          <a:sysClr val="window" lastClr="FFFFFF"/>
        </a:solidFill>
        <a:ln w="25400" cap="flat" cmpd="sng" algn="ctr">
          <a:solidFill>
            <a:srgbClr val="418AB3">
              <a:lumMod val="7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twoCellAnchor>
    <xdr:from>
      <xdr:col>10</xdr:col>
      <xdr:colOff>568328</xdr:colOff>
      <xdr:row>0</xdr:row>
      <xdr:rowOff>139697</xdr:rowOff>
    </xdr:from>
    <xdr:to>
      <xdr:col>11</xdr:col>
      <xdr:colOff>269875</xdr:colOff>
      <xdr:row>4</xdr:row>
      <xdr:rowOff>95246</xdr:rowOff>
    </xdr:to>
    <xdr:sp macro="" textlink="">
      <xdr:nvSpPr>
        <xdr:cNvPr id="34" name="Rectangle: Top Corners Rounded 33">
          <a:extLst>
            <a:ext uri="{FF2B5EF4-FFF2-40B4-BE49-F238E27FC236}">
              <a16:creationId xmlns:a16="http://schemas.microsoft.com/office/drawing/2014/main" id="{76A8D1D1-480E-4566-BB02-8B95D380853C}"/>
            </a:ext>
          </a:extLst>
        </xdr:cNvPr>
        <xdr:cNvSpPr/>
      </xdr:nvSpPr>
      <xdr:spPr>
        <a:xfrm rot="16200000">
          <a:off x="6525421" y="294479"/>
          <a:ext cx="622299" cy="312735"/>
        </a:xfrm>
        <a:prstGeom prst="round2SameRect">
          <a:avLst/>
        </a:prstGeom>
        <a:solidFill>
          <a:srgbClr val="418AB3"/>
        </a:solidFill>
        <a:ln w="25400" cap="flat" cmpd="sng" algn="ctr">
          <a:solidFill>
            <a:srgbClr val="418AB3">
              <a:lumMod val="7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11</xdr:col>
      <xdr:colOff>380999</xdr:colOff>
      <xdr:row>1</xdr:row>
      <xdr:rowOff>55561</xdr:rowOff>
    </xdr:from>
    <xdr:to>
      <xdr:col>13</xdr:col>
      <xdr:colOff>222249</xdr:colOff>
      <xdr:row>2</xdr:row>
      <xdr:rowOff>158749</xdr:rowOff>
    </xdr:to>
    <xdr:sp macro="" textlink="'Sales Average'!A1">
      <xdr:nvSpPr>
        <xdr:cNvPr id="35" name="TextBox 34">
          <a:extLst>
            <a:ext uri="{FF2B5EF4-FFF2-40B4-BE49-F238E27FC236}">
              <a16:creationId xmlns:a16="http://schemas.microsoft.com/office/drawing/2014/main" id="{C5AA9276-5063-451F-A9F4-1DAC06811EFE}"/>
            </a:ext>
          </a:extLst>
        </xdr:cNvPr>
        <xdr:cNvSpPr txBox="1"/>
      </xdr:nvSpPr>
      <xdr:spPr>
        <a:xfrm>
          <a:off x="7104062" y="222249"/>
          <a:ext cx="1063625" cy="26987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9CF97223-5238-4A9B-BF39-C1FE7B8F87A2}" type="TxLink">
            <a:rPr kumimoji="0" lang="en-US" sz="1000" b="1" i="0" u="none" strike="noStrike" kern="0" cap="none" spc="0" normalizeH="0" baseline="0" noProof="0">
              <a:ln>
                <a:noFill/>
              </a:ln>
              <a:solidFill>
                <a:srgbClr val="000000"/>
              </a:solidFill>
              <a:effectLst/>
              <a:uLnTx/>
              <a:uFillTx/>
              <a:latin typeface="MS Sans Serif"/>
              <a:ea typeface="+mn-ea"/>
              <a:cs typeface="+mn-cs"/>
            </a:rPr>
            <a:pPr marL="0" marR="0" lvl="0" indent="0" defTabSz="914400" eaLnBrk="1" fontAlgn="auto" latinLnBrk="0" hangingPunct="1">
              <a:lnSpc>
                <a:spcPct val="100000"/>
              </a:lnSpc>
              <a:spcBef>
                <a:spcPts val="0"/>
              </a:spcBef>
              <a:spcAft>
                <a:spcPts val="0"/>
              </a:spcAft>
              <a:buClrTx/>
              <a:buSzTx/>
              <a:buFontTx/>
              <a:buNone/>
              <a:tabLst/>
              <a:defRPr/>
            </a:pPr>
            <a:t>Sales Average</a:t>
          </a:fld>
          <a:endParaRPr kumimoji="0" lang="en-NG" sz="1100" b="1"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twoCellAnchor>
    <xdr:from>
      <xdr:col>11</xdr:col>
      <xdr:colOff>401638</xdr:colOff>
      <xdr:row>2</xdr:row>
      <xdr:rowOff>138112</xdr:rowOff>
    </xdr:from>
    <xdr:to>
      <xdr:col>13</xdr:col>
      <xdr:colOff>234950</xdr:colOff>
      <xdr:row>4</xdr:row>
      <xdr:rowOff>55562</xdr:rowOff>
    </xdr:to>
    <xdr:sp macro="" textlink="'Sales Average'!$A$2">
      <xdr:nvSpPr>
        <xdr:cNvPr id="36" name="TextBox 35">
          <a:extLst>
            <a:ext uri="{FF2B5EF4-FFF2-40B4-BE49-F238E27FC236}">
              <a16:creationId xmlns:a16="http://schemas.microsoft.com/office/drawing/2014/main" id="{1BF7806B-53A8-4BA2-9058-070853A3E489}"/>
            </a:ext>
          </a:extLst>
        </xdr:cNvPr>
        <xdr:cNvSpPr txBox="1"/>
      </xdr:nvSpPr>
      <xdr:spPr>
        <a:xfrm>
          <a:off x="7124701" y="471487"/>
          <a:ext cx="1055687" cy="250825"/>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BAA5AF4-08C1-49D3-9C30-CC8E84706492}" type="TxLink">
            <a:rPr kumimoji="0" lang="en-US" sz="1000" b="1" i="0" u="none" strike="noStrike" kern="0" cap="none" spc="0" normalizeH="0" baseline="0" noProof="0">
              <a:ln>
                <a:noFill/>
              </a:ln>
              <a:solidFill>
                <a:srgbClr val="000000"/>
              </a:solidFill>
              <a:effectLst/>
              <a:uLnTx/>
              <a:uFillTx/>
              <a:latin typeface="MS Sans Serif"/>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 $985.83 </a:t>
          </a:fld>
          <a:endParaRPr kumimoji="0" lang="en-NG" sz="1100" b="1"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twoCellAnchor>
    <xdr:from>
      <xdr:col>11</xdr:col>
      <xdr:colOff>508000</xdr:colOff>
      <xdr:row>17</xdr:row>
      <xdr:rowOff>111125</xdr:rowOff>
    </xdr:from>
    <xdr:to>
      <xdr:col>17</xdr:col>
      <xdr:colOff>373060</xdr:colOff>
      <xdr:row>30</xdr:row>
      <xdr:rowOff>127001</xdr:rowOff>
    </xdr:to>
    <xdr:graphicFrame macro="">
      <xdr:nvGraphicFramePr>
        <xdr:cNvPr id="38" name="Chart 37">
          <a:extLst>
            <a:ext uri="{FF2B5EF4-FFF2-40B4-BE49-F238E27FC236}">
              <a16:creationId xmlns:a16="http://schemas.microsoft.com/office/drawing/2014/main" id="{4EBFDCC0-0879-4E65-A29A-C1502F732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388937</xdr:colOff>
      <xdr:row>4</xdr:row>
      <xdr:rowOff>134938</xdr:rowOff>
    </xdr:from>
    <xdr:to>
      <xdr:col>24</xdr:col>
      <xdr:colOff>288925</xdr:colOff>
      <xdr:row>17</xdr:row>
      <xdr:rowOff>134937</xdr:rowOff>
    </xdr:to>
    <xdr:graphicFrame macro="">
      <xdr:nvGraphicFramePr>
        <xdr:cNvPr id="41" name="Chart 40">
          <a:extLst>
            <a:ext uri="{FF2B5EF4-FFF2-40B4-BE49-F238E27FC236}">
              <a16:creationId xmlns:a16="http://schemas.microsoft.com/office/drawing/2014/main" id="{7862C34E-77E8-4BCE-B815-85682D5BC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508001</xdr:colOff>
      <xdr:row>17</xdr:row>
      <xdr:rowOff>87313</xdr:rowOff>
    </xdr:from>
    <xdr:to>
      <xdr:col>11</xdr:col>
      <xdr:colOff>508002</xdr:colOff>
      <xdr:row>30</xdr:row>
      <xdr:rowOff>119064</xdr:rowOff>
    </xdr:to>
    <xdr:graphicFrame macro="">
      <xdr:nvGraphicFramePr>
        <xdr:cNvPr id="42" name="Chart 41">
          <a:extLst>
            <a:ext uri="{FF2B5EF4-FFF2-40B4-BE49-F238E27FC236}">
              <a16:creationId xmlns:a16="http://schemas.microsoft.com/office/drawing/2014/main" id="{EFEA0C1D-C65E-433E-AAF1-D394E00C0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515937</xdr:colOff>
      <xdr:row>4</xdr:row>
      <xdr:rowOff>127001</xdr:rowOff>
    </xdr:from>
    <xdr:to>
      <xdr:col>8</xdr:col>
      <xdr:colOff>587375</xdr:colOff>
      <xdr:row>17</xdr:row>
      <xdr:rowOff>87313</xdr:rowOff>
    </xdr:to>
    <xdr:graphicFrame macro="">
      <xdr:nvGraphicFramePr>
        <xdr:cNvPr id="44" name="Chart 43">
          <a:extLst>
            <a:ext uri="{FF2B5EF4-FFF2-40B4-BE49-F238E27FC236}">
              <a16:creationId xmlns:a16="http://schemas.microsoft.com/office/drawing/2014/main" id="{E6FCDDE5-A01C-490E-BF28-39ADF1091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55563</xdr:colOff>
      <xdr:row>0</xdr:row>
      <xdr:rowOff>119063</xdr:rowOff>
    </xdr:from>
    <xdr:to>
      <xdr:col>10</xdr:col>
      <xdr:colOff>412751</xdr:colOff>
      <xdr:row>4</xdr:row>
      <xdr:rowOff>106363</xdr:rowOff>
    </xdr:to>
    <xdr:sp macro="" textlink="">
      <xdr:nvSpPr>
        <xdr:cNvPr id="49" name="Rectangle: Rounded Corners 48">
          <a:extLst>
            <a:ext uri="{FF2B5EF4-FFF2-40B4-BE49-F238E27FC236}">
              <a16:creationId xmlns:a16="http://schemas.microsoft.com/office/drawing/2014/main" id="{9EFDFCEC-FC65-497B-95BB-6AFD9EC705C6}"/>
            </a:ext>
          </a:extLst>
        </xdr:cNvPr>
        <xdr:cNvSpPr/>
      </xdr:nvSpPr>
      <xdr:spPr>
        <a:xfrm>
          <a:off x="4945063" y="119063"/>
          <a:ext cx="1579563" cy="654050"/>
        </a:xfrm>
        <a:prstGeom prst="roundRect">
          <a:avLst/>
        </a:prstGeom>
        <a:solidFill>
          <a:sysClr val="window" lastClr="FFFFFF"/>
        </a:solidFill>
        <a:ln w="25400" cap="flat" cmpd="sng" algn="ctr">
          <a:solidFill>
            <a:srgbClr val="418AB3">
              <a:lumMod val="7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twoCellAnchor>
    <xdr:from>
      <xdr:col>8</xdr:col>
      <xdr:colOff>68266</xdr:colOff>
      <xdr:row>0</xdr:row>
      <xdr:rowOff>131760</xdr:rowOff>
    </xdr:from>
    <xdr:to>
      <xdr:col>8</xdr:col>
      <xdr:colOff>381001</xdr:colOff>
      <xdr:row>4</xdr:row>
      <xdr:rowOff>87309</xdr:rowOff>
    </xdr:to>
    <xdr:sp macro="" textlink="">
      <xdr:nvSpPr>
        <xdr:cNvPr id="50" name="Rectangle: Top Corners Rounded 49">
          <a:extLst>
            <a:ext uri="{FF2B5EF4-FFF2-40B4-BE49-F238E27FC236}">
              <a16:creationId xmlns:a16="http://schemas.microsoft.com/office/drawing/2014/main" id="{0B0D5D49-11F6-4DF2-B76A-403BC4C83849}"/>
            </a:ext>
          </a:extLst>
        </xdr:cNvPr>
        <xdr:cNvSpPr/>
      </xdr:nvSpPr>
      <xdr:spPr>
        <a:xfrm rot="16200000">
          <a:off x="4802984" y="286542"/>
          <a:ext cx="622299" cy="312735"/>
        </a:xfrm>
        <a:prstGeom prst="round2SameRect">
          <a:avLst/>
        </a:prstGeom>
        <a:solidFill>
          <a:srgbClr val="418AB3"/>
        </a:solidFill>
        <a:ln w="25400" cap="flat" cmpd="sng" algn="ctr">
          <a:solidFill>
            <a:srgbClr val="418AB3">
              <a:lumMod val="7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492125</xdr:colOff>
      <xdr:row>1</xdr:row>
      <xdr:rowOff>47624</xdr:rowOff>
    </xdr:from>
    <xdr:to>
      <xdr:col>10</xdr:col>
      <xdr:colOff>333375</xdr:colOff>
      <xdr:row>2</xdr:row>
      <xdr:rowOff>63500</xdr:rowOff>
    </xdr:to>
    <xdr:sp macro="" textlink="revenue!D1">
      <xdr:nvSpPr>
        <xdr:cNvPr id="51" name="TextBox 50">
          <a:extLst>
            <a:ext uri="{FF2B5EF4-FFF2-40B4-BE49-F238E27FC236}">
              <a16:creationId xmlns:a16="http://schemas.microsoft.com/office/drawing/2014/main" id="{FE44710A-7263-4B3C-8FEC-B98416B4C51D}"/>
            </a:ext>
          </a:extLst>
        </xdr:cNvPr>
        <xdr:cNvSpPr txBox="1"/>
      </xdr:nvSpPr>
      <xdr:spPr>
        <a:xfrm>
          <a:off x="5381625" y="214312"/>
          <a:ext cx="1063625" cy="182563"/>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2DDBE6C7-397F-41A2-9030-65F7982A6DB0}" type="TxLink">
            <a:rPr kumimoji="0" lang="en-US" sz="1000" b="1" i="0" u="none" strike="noStrike" kern="0" cap="none" spc="0" normalizeH="0" baseline="0" noProof="0">
              <a:ln>
                <a:noFill/>
              </a:ln>
              <a:solidFill>
                <a:srgbClr val="000000"/>
              </a:solidFill>
              <a:effectLst/>
              <a:uLnTx/>
              <a:uFillTx/>
              <a:latin typeface="MS Sans Serif"/>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Total Sales</a:t>
          </a:fld>
          <a:endParaRPr kumimoji="0" lang="en-NG" sz="1100" b="1"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twoCellAnchor>
    <xdr:from>
      <xdr:col>8</xdr:col>
      <xdr:colOff>436564</xdr:colOff>
      <xdr:row>2</xdr:row>
      <xdr:rowOff>134938</xdr:rowOff>
    </xdr:from>
    <xdr:to>
      <xdr:col>10</xdr:col>
      <xdr:colOff>388939</xdr:colOff>
      <xdr:row>4</xdr:row>
      <xdr:rowOff>39687</xdr:rowOff>
    </xdr:to>
    <xdr:sp macro="" textlink="revenue!$D$2">
      <xdr:nvSpPr>
        <xdr:cNvPr id="52" name="TextBox 51">
          <a:extLst>
            <a:ext uri="{FF2B5EF4-FFF2-40B4-BE49-F238E27FC236}">
              <a16:creationId xmlns:a16="http://schemas.microsoft.com/office/drawing/2014/main" id="{1554F182-4BDD-4B23-8F29-F7AF6A34BFE8}"/>
            </a:ext>
          </a:extLst>
        </xdr:cNvPr>
        <xdr:cNvSpPr txBox="1"/>
      </xdr:nvSpPr>
      <xdr:spPr>
        <a:xfrm>
          <a:off x="5326064" y="468313"/>
          <a:ext cx="1174750" cy="23812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2183FAE4-7706-4A0C-975B-F171D46E569E}" type="TxLink">
            <a:rPr kumimoji="0" lang="en-US" sz="1000" b="1" i="0" u="none" strike="noStrike" kern="0" cap="none" spc="0" normalizeH="0" baseline="0" noProof="0">
              <a:ln>
                <a:noFill/>
              </a:ln>
              <a:solidFill>
                <a:srgbClr val="000000"/>
              </a:solidFill>
              <a:effectLst/>
              <a:uLnTx/>
              <a:uFillTx/>
              <a:latin typeface="MS Sans Serif"/>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 $1,924,337.88 </a:t>
          </a:fld>
          <a:endParaRPr kumimoji="0" lang="en-NG" sz="1100" b="1" i="0" u="none" strike="noStrike" kern="0" cap="none" spc="0" normalizeH="0" baseline="0" noProof="0">
            <a:ln>
              <a:noFill/>
            </a:ln>
            <a:solidFill>
              <a:srgbClr val="000000"/>
            </a:solidFill>
            <a:effectLst/>
            <a:uLnTx/>
            <a:uFillTx/>
            <a:latin typeface="Calibri"/>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406400</xdr:colOff>
      <xdr:row>20</xdr:row>
      <xdr:rowOff>95250</xdr:rowOff>
    </xdr:to>
    <xdr:sp macro="" textlink="">
      <xdr:nvSpPr>
        <xdr:cNvPr id="2" name="TextBox 1">
          <a:extLst>
            <a:ext uri="{FF2B5EF4-FFF2-40B4-BE49-F238E27FC236}">
              <a16:creationId xmlns:a16="http://schemas.microsoft.com/office/drawing/2014/main" id="{D7327199-1367-0849-C40B-CF82D4BE9001}"/>
            </a:ext>
          </a:extLst>
        </xdr:cNvPr>
        <xdr:cNvSpPr txBox="1"/>
      </xdr:nvSpPr>
      <xdr:spPr>
        <a:xfrm>
          <a:off x="0" y="0"/>
          <a:ext cx="5892800" cy="339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GB" sz="1100" b="0" i="0">
              <a:solidFill>
                <a:schemeClr val="dk1"/>
              </a:solidFill>
              <a:effectLst/>
              <a:latin typeface="+mn-lt"/>
              <a:ea typeface="+mn-ea"/>
              <a:cs typeface="+mn-cs"/>
            </a:rPr>
          </a:br>
          <a:r>
            <a:rPr lang="en-GB" sz="1100" b="0" i="0">
              <a:solidFill>
                <a:schemeClr val="dk1"/>
              </a:solidFill>
              <a:effectLst/>
              <a:latin typeface="+mn-lt"/>
              <a:ea typeface="+mn-ea"/>
              <a:cs typeface="+mn-cs"/>
            </a:rPr>
            <a:t>As observed in the dashboard, valuable analyses and insights have been derived from the Superstore sales data. In a broad overview, April emerged as the month with the highest sales. The Western region notably outperformed in terms of total sales.</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Within product categories, Technology claimed the top spot in terms of sales, although the Office Supplies category proved more lucrative in terms of profit generation.</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The Corporate customer segment stood out with the highest sales, capturing a significant 34% share of the overall sales volume.</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Summing up, the aggregate sales figure amounted to $1,924,337.38, accompanied by a commendable profit of $224,077.61.</a:t>
          </a:r>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NG"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330200</xdr:colOff>
      <xdr:row>1</xdr:row>
      <xdr:rowOff>82550</xdr:rowOff>
    </xdr:from>
    <xdr:to>
      <xdr:col>8</xdr:col>
      <xdr:colOff>298450</xdr:colOff>
      <xdr:row>15</xdr:row>
      <xdr:rowOff>88900</xdr:rowOff>
    </xdr:to>
    <xdr:graphicFrame macro="">
      <xdr:nvGraphicFramePr>
        <xdr:cNvPr id="2" name="Chart 1">
          <a:extLst>
            <a:ext uri="{FF2B5EF4-FFF2-40B4-BE49-F238E27FC236}">
              <a16:creationId xmlns:a16="http://schemas.microsoft.com/office/drawing/2014/main" id="{1EA87F5F-66F7-40AD-9DA9-54967E4FF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323850</xdr:colOff>
      <xdr:row>1</xdr:row>
      <xdr:rowOff>79375</xdr:rowOff>
    </xdr:from>
    <xdr:to>
      <xdr:col>9</xdr:col>
      <xdr:colOff>234950</xdr:colOff>
      <xdr:row>14</xdr:row>
      <xdr:rowOff>57150</xdr:rowOff>
    </xdr:to>
    <xdr:graphicFrame macro="">
      <xdr:nvGraphicFramePr>
        <xdr:cNvPr id="2" name="Chart 1">
          <a:extLst>
            <a:ext uri="{FF2B5EF4-FFF2-40B4-BE49-F238E27FC236}">
              <a16:creationId xmlns:a16="http://schemas.microsoft.com/office/drawing/2014/main" id="{A781786F-63B8-84DF-4F44-BE0EA09F5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311150</xdr:colOff>
      <xdr:row>1</xdr:row>
      <xdr:rowOff>0</xdr:rowOff>
    </xdr:from>
    <xdr:to>
      <xdr:col>10</xdr:col>
      <xdr:colOff>6350</xdr:colOff>
      <xdr:row>17</xdr:row>
      <xdr:rowOff>101600</xdr:rowOff>
    </xdr:to>
    <xdr:graphicFrame macro="">
      <xdr:nvGraphicFramePr>
        <xdr:cNvPr id="2" name="Chart 1">
          <a:extLst>
            <a:ext uri="{FF2B5EF4-FFF2-40B4-BE49-F238E27FC236}">
              <a16:creationId xmlns:a16="http://schemas.microsoft.com/office/drawing/2014/main" id="{500CE0E0-16F0-2A2A-B2AD-9A87751A2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508000</xdr:colOff>
      <xdr:row>1</xdr:row>
      <xdr:rowOff>139700</xdr:rowOff>
    </xdr:from>
    <xdr:to>
      <xdr:col>9</xdr:col>
      <xdr:colOff>228600</xdr:colOff>
      <xdr:row>13</xdr:row>
      <xdr:rowOff>31750</xdr:rowOff>
    </xdr:to>
    <xdr:graphicFrame macro="">
      <xdr:nvGraphicFramePr>
        <xdr:cNvPr id="3" name="Chart 2">
          <a:extLst>
            <a:ext uri="{FF2B5EF4-FFF2-40B4-BE49-F238E27FC236}">
              <a16:creationId xmlns:a16="http://schemas.microsoft.com/office/drawing/2014/main" id="{CAA39E79-D768-2C4C-C77D-D46FA85FB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584199</xdr:colOff>
      <xdr:row>1</xdr:row>
      <xdr:rowOff>98425</xdr:rowOff>
    </xdr:from>
    <xdr:to>
      <xdr:col>8</xdr:col>
      <xdr:colOff>520700</xdr:colOff>
      <xdr:row>12</xdr:row>
      <xdr:rowOff>101600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34639F4-2923-2844-2D71-EBE7AF4F3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78249" y="263525"/>
              <a:ext cx="3879851" cy="18192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850900</xdr:colOff>
      <xdr:row>0</xdr:row>
      <xdr:rowOff>158750</xdr:rowOff>
    </xdr:from>
    <xdr:to>
      <xdr:col>12</xdr:col>
      <xdr:colOff>412750</xdr:colOff>
      <xdr:row>19</xdr:row>
      <xdr:rowOff>31750</xdr:rowOff>
    </xdr:to>
    <xdr:graphicFrame macro="">
      <xdr:nvGraphicFramePr>
        <xdr:cNvPr id="2" name="Chart 1">
          <a:extLst>
            <a:ext uri="{FF2B5EF4-FFF2-40B4-BE49-F238E27FC236}">
              <a16:creationId xmlns:a16="http://schemas.microsoft.com/office/drawing/2014/main" id="{A59097EC-147F-0645-54AE-425015C31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177800</xdr:colOff>
      <xdr:row>2</xdr:row>
      <xdr:rowOff>139700</xdr:rowOff>
    </xdr:from>
    <xdr:to>
      <xdr:col>10</xdr:col>
      <xdr:colOff>482600</xdr:colOff>
      <xdr:row>19</xdr:row>
      <xdr:rowOff>76200</xdr:rowOff>
    </xdr:to>
    <xdr:graphicFrame macro="">
      <xdr:nvGraphicFramePr>
        <xdr:cNvPr id="2" name="Chart 1">
          <a:extLst>
            <a:ext uri="{FF2B5EF4-FFF2-40B4-BE49-F238E27FC236}">
              <a16:creationId xmlns:a16="http://schemas.microsoft.com/office/drawing/2014/main" id="{6FFAA099-63C3-DF38-B0BA-DE8292198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298450</xdr:colOff>
      <xdr:row>1</xdr:row>
      <xdr:rowOff>0</xdr:rowOff>
    </xdr:from>
    <xdr:to>
      <xdr:col>9</xdr:col>
      <xdr:colOff>222250</xdr:colOff>
      <xdr:row>15</xdr:row>
      <xdr:rowOff>6350</xdr:rowOff>
    </xdr:to>
    <xdr:graphicFrame macro="">
      <xdr:nvGraphicFramePr>
        <xdr:cNvPr id="2" name="Chart 1">
          <a:extLst>
            <a:ext uri="{FF2B5EF4-FFF2-40B4-BE49-F238E27FC236}">
              <a16:creationId xmlns:a16="http://schemas.microsoft.com/office/drawing/2014/main" id="{4DECEC4D-3E7A-507E-CB04-A67B30EAE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51.881428472225" createdVersion="8" refreshedVersion="8" minRefreshableVersion="3" recordCount="1952" xr:uid="{8228E235-48C9-4CBC-9CB1-FE1A82A3D830}">
  <cacheSource type="worksheet">
    <worksheetSource name="orders"/>
  </cacheSource>
  <cacheFields count="30">
    <cacheField name="Row ID" numFmtId="0">
      <sharedItems containsSemiMixedTypes="0" containsString="0" containsNumber="1" containsInteger="1" minValue="64" maxValue="26389"/>
    </cacheField>
    <cacheField name="Order Priority" numFmtId="0">
      <sharedItems/>
    </cacheField>
    <cacheField name="Discount" numFmtId="2">
      <sharedItems containsSemiMixedTypes="0" containsString="0" containsNumber="1" minValue="0" maxValue="0.21" count="13">
        <n v="0.01"/>
        <n v="0.02"/>
        <n v="0.06"/>
        <n v="0.09"/>
        <n v="0.08"/>
        <n v="0.05"/>
        <n v="0"/>
        <n v="0.04"/>
        <n v="7.0000000000000007E-2"/>
        <n v="0.03"/>
        <n v="0.1"/>
        <n v="0.17"/>
        <n v="0.21"/>
      </sharedItems>
    </cacheField>
    <cacheField name="Unit Price" numFmtId="165">
      <sharedItems containsSemiMixedTypes="0" containsString="0" containsNumber="1" minValue="1.1399999999999999" maxValue="6783.02"/>
    </cacheField>
    <cacheField name="Shipping Cost" numFmtId="165">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9"/>
    </cacheField>
    <cacheField name="Ship Date" numFmtId="14">
      <sharedItems containsSemiMixedTypes="0" containsNonDate="0" containsDate="1" containsString="0" minDate="2015-01-02T00:00:00" maxDate="2015-07-09T00:00:00"/>
    </cacheField>
    <cacheField name="Profit" numFmtId="165">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ount="76">
        <n v="4"/>
        <n v="12"/>
        <n v="22"/>
        <n v="16"/>
        <n v="7"/>
        <n v="10"/>
        <n v="6"/>
        <n v="17"/>
        <n v="18"/>
        <n v="70"/>
        <n v="58"/>
        <n v="71"/>
        <n v="1"/>
        <n v="13"/>
        <n v="2"/>
        <n v="8"/>
        <n v="20"/>
        <n v="3"/>
        <n v="43"/>
        <n v="32"/>
        <n v="49"/>
        <n v="11"/>
        <n v="19"/>
        <n v="9"/>
        <n v="23"/>
        <n v="37"/>
        <n v="146"/>
        <n v="31"/>
        <n v="65"/>
        <n v="5"/>
        <n v="29"/>
        <n v="47"/>
        <n v="46"/>
        <n v="14"/>
        <n v="21"/>
        <n v="116"/>
        <n v="77"/>
        <n v="39"/>
        <n v="27"/>
        <n v="33"/>
        <n v="24"/>
        <n v="15"/>
        <n v="54"/>
        <n v="45"/>
        <n v="41"/>
        <n v="35"/>
        <n v="28"/>
        <n v="36"/>
        <n v="25"/>
        <n v="63"/>
        <n v="56"/>
        <n v="38"/>
        <n v="52"/>
        <n v="34"/>
        <n v="30"/>
        <n v="40"/>
        <n v="79"/>
        <n v="59"/>
        <n v="42"/>
        <n v="88"/>
        <n v="44"/>
        <n v="26"/>
        <n v="62"/>
        <n v="90"/>
        <n v="61"/>
        <n v="81"/>
        <n v="85"/>
        <n v="83"/>
        <n v="48"/>
        <n v="76"/>
        <n v="74"/>
        <n v="68"/>
        <n v="53"/>
        <n v="167"/>
        <n v="67"/>
        <n v="75"/>
      </sharedItems>
    </cacheField>
    <cacheField name="Sales" numFmtId="165">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discounted price" numFmtId="165">
      <sharedItems containsSemiMixedTypes="0" containsString="0" containsNumber="1" minValue="1.139316" maxValue="6783.02"/>
    </cacheField>
    <cacheField name=" Revenue" numFmtId="165">
      <sharedItems containsSemiMixedTypes="0" containsString="0" containsNumber="1" minValue="1.679664" maxValue="50876.361600000004"/>
    </cacheField>
    <cacheField name="Average Profit Margin" numFmtId="10">
      <sharedItems containsSemiMixedTypes="0" containsString="0" containsNumber="1" minValue="-169.02591743119265" maxValue="999.98303030303032"/>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20864458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54.398939814811" backgroundQuery="1" createdVersion="8" refreshedVersion="8" minRefreshableVersion="3" recordCount="0" supportSubquery="1" supportAdvancedDrill="1" xr:uid="{DFFE4823-78D5-426D-B858-61BAAE943846}">
  <cacheSource type="external" connectionId="1"/>
  <cacheFields count="3">
    <cacheField name="[orders].[Product Name].[Product Name]" caption="Product Name" numFmtId="0" hierarchy="12" level="1">
      <sharedItems count="216">
        <s v="1726 Digital Answering Machine"/>
        <s v="210 Trimline Phone, White"/>
        <s v="2160"/>
        <s v="2160i"/>
        <s v="2180"/>
        <s v="2190"/>
        <s v="232"/>
        <s v="252"/>
        <s v="270c"/>
        <s v="282"/>
        <s v="300 Series Non-Flip"/>
        <s v="3285"/>
        <s v="3390"/>
        <s v="5125"/>
        <s v="5165"/>
        <s v="5170i"/>
        <s v="5180"/>
        <s v="5185"/>
        <s v="600 Series Flip"/>
        <s v="600 Series Non-Flip"/>
        <s v="6120"/>
        <s v="6160"/>
        <s v="6162"/>
        <s v="6185"/>
        <s v="636"/>
        <s v="688"/>
        <s v="7160"/>
        <s v="80 Minute CD-R Spindle, 100/Pack - Staples"/>
        <s v="80 Minute Slim Jewel Case CD-R , 10/Pack - Staples"/>
        <s v="8860"/>
        <s v="8890"/>
        <s v="A1228"/>
        <s v="Accessory15"/>
        <s v="Accessory17"/>
        <s v="Accessory20"/>
        <s v="Accessory21"/>
        <s v="Accessory24"/>
        <s v="Accessory25"/>
        <s v="Accessory27"/>
        <s v="Accessory28"/>
        <s v="Accessory29"/>
        <s v="Accessory31"/>
        <s v="Accessory32"/>
        <s v="Accessory34"/>
        <s v="Accessory35"/>
        <s v="Accessory36"/>
        <s v="Accessory37"/>
        <s v="Accessory39"/>
        <s v="Accessory4"/>
        <s v="Accessory41"/>
        <s v="Accessory6"/>
        <s v="Accessory9"/>
        <s v="Acco Keyboard-In-A-Box®"/>
        <s v="Adesso Programmable 142-Key Keyboard"/>
        <s v="AT&amp;T 2230 Dual Handset Phone With Caller ID/Call Waiting"/>
        <s v="AT&amp;T Black Trimline Phone, Model 210"/>
        <s v="BASF Silver 74 Minute CD-R"/>
        <s v="Belkin 105-Key Black Keyboard"/>
        <s v="Belkin 107-key enhanced keyboard, USB/PS/2 interface"/>
        <s v="Belkin ErgoBoard™ Keyboard"/>
        <s v="Belkin MediaBoard 104- Keyboard"/>
        <s v="Bell Sonecor JB700 Caller ID"/>
        <s v="Brother DCP1000 Digital 3 in 1 Multifunction Machine"/>
        <s v="Canon BP1200DH 12-Digit Bubble Jet Printing Calculator"/>
        <s v="Canon Image Class D660 Copier"/>
        <s v="Canon imageCLASS 2200 Advanced Copier"/>
        <s v="Canon Imageclass D680 Copier / Fax"/>
        <s v="Canon MP25DIII Desktop Whisper-Quiet Printing Calculator"/>
        <s v="Canon MP41DH Printing Calculator"/>
        <s v="Canon P1-DHIII Palm Printing Calculator"/>
        <s v="Canon PC1060 Personal Laser Copier"/>
        <s v="Canon PC1080F Personal Copier"/>
        <s v="Canon PC-428 Personal Copier"/>
        <s v="Canon PC940 Copier"/>
        <s v="Canon S750 Color Inkjet Printer"/>
        <s v="CF 688"/>
        <s v="DS/HD IBM Formatted Diskettes, 200/Pack - Staples"/>
        <s v="Epson C62 Color Inkjet Printer"/>
        <s v="Epson C82 Color Inkjet Printer"/>
        <s v="Epson DFX5000+ Dot Matrix Printer"/>
        <s v="Epson DFX-8500 Dot Matrix Printer"/>
        <s v="Epson LQ-570e Dot Matrix Printer"/>
        <s v="Epson LQ-870 Dot Matrix Printer"/>
        <s v="Fellowes 17-key keypad for PS/2 interface"/>
        <s v="Fellowes Basic 104-Key Keyboard, Platinum"/>
        <s v="Fellowes EZ Multi-Media Keyboard"/>
        <s v="Fellowes Internet Keyboard, Platinum"/>
        <s v="Fellowes Mobile Numeric Keypad, Graphite"/>
        <s v="Fellowes Smart Design 104-Key Enhanced Keyboard, PS/2 Adapter, Platinum"/>
        <s v="Fuji Slim Jewel Case CD-R"/>
        <s v="g520"/>
        <s v="Gyration RF Keyboard"/>
        <s v="Gyration Ultra Cordless Optical Suite"/>
        <s v="Gyration Ultra Professional Cordless Optical Suite"/>
        <s v="Hayes Optima 56K V.90 Internal Voice Modem"/>
        <s v="Hewlett Packard 6S Scientific Calculator"/>
        <s v="Hewlett Packard LaserJet 3310 Copier"/>
        <s v="Hewlett-Packard 2600DN Business Color Inkjet Printer"/>
        <s v="Hewlett-Packard 4.7GB DVD+R Discs"/>
        <s v="Hewlett-Packard Business Color Inkjet 3000 [N, DTN] Series Printers"/>
        <s v="Hewlett-Packard cp1700 [D, PS] Series Color Inkjet Printers"/>
        <s v="Hewlett-Packard Deskjet 1220Cse Color Inkjet Printer"/>
        <s v="Hewlett-Packard Deskjet 3820 Color Inkjet Printer"/>
        <s v="Hewlett-Packard Deskjet 5550 Color Inkjet Printer"/>
        <s v="Hewlett-Packard Deskjet 6122 Color Inkjet Printer"/>
        <s v="Hewlett-Packard Deskjet 940 REFURBISHED Color Inkjet Printer"/>
        <s v="i1000"/>
        <s v="i1000plus"/>
        <s v="i2000"/>
        <s v="i270"/>
        <s v="i470"/>
        <s v="i500plus"/>
        <s v="IBM 80 Minute CD-R Spindle, 50/Pack"/>
        <s v="Imation 3.5 IBM Diskettes, 10/Box"/>
        <s v="Imation 3.5 IBM Formatted Diskettes, 10/Box"/>
        <s v="Imation 3.5&quot; DS/HD IBM Formatted Diskettes, 10/Pack"/>
        <s v="Imation 3.5&quot; DS/HD IBM Formatted Diskettes, 50/Pack"/>
        <s v="Imation 3.5&quot; DS-HD Macintosh Formatted Diskettes, 10/Pack"/>
        <s v="Imation 3.5&quot; IBM-Formatted Diskettes, 10/Pack"/>
        <s v="Imation 3.5&quot; Unformatted DS/HD Diskettes, 10/Box"/>
        <s v="Imation 3.5&quot;, DISKETTE 44766 HGHLD3.52HD/FM, 10/Pack"/>
        <s v="Imation 3.5, DISKETTE 44766 HGHLD3.52HD/FM, 10/Pack"/>
        <s v="Imation 5.2GB DVD-RAM"/>
        <s v="Imation DVD-RAM discs"/>
        <s v="Imation Neon 80 Minute CD-R Spindle, 50/Pack"/>
        <s v="Imation Neon Mac Format Diskettes, 10/Pack"/>
        <s v="Imation Primaris 3.5&quot; 2HD Unformatted Diskettes, 10/Pack"/>
        <s v="Keytronic 105-Key Spanish Keyboard"/>
        <s v="Keytronic Designer 104- Key Black Keyboard"/>
        <s v="Keytronic French Keyboard"/>
        <s v="KF 788"/>
        <s v="KH 688"/>
        <s v="Lexmark 4227 Plus Dot Matrix Printer"/>
        <s v="Lexmark Z25 Color Inkjet Printer"/>
        <s v="Lexmark Z54se Color Inkjet Printer"/>
        <s v="Lexmark Z55se Color Inkjet Printer"/>
        <s v="Logitech Access Keyboard"/>
        <s v="Logitech Cordless Elite Duo"/>
        <s v="Logitech Cordless Navigator Duo"/>
        <s v="Logitech Internet Navigator Keyboard"/>
        <s v="LX 677"/>
        <s v="M70"/>
        <s v="Maxell 3.5&quot; DS/HD IBM-Formatted Diskettes, 10/Pack"/>
        <s v="Maxell DVD-RAM Discs"/>
        <s v="Maxell Pro 80 Minute CD-R, 10/Pack"/>
        <s v="Memorex 4.7GB DVD+R, 3/Pack"/>
        <s v="Memorex 4.7GB DVD+RW, 3/Pack"/>
        <s v="Memorex 4.7GB DVD-RAM, 3/Pack"/>
        <s v="Memorex 80 Minute CD-R Spindle, 100/Pack"/>
        <s v="Memorex Slim 80 Minute CD-R, 10/Pack"/>
        <s v="Micro Innovations 104 Keyboard"/>
        <s v="Micro Innovations Media Access Pro Keyboard"/>
        <s v="Micro Innovations Micro Digital Wireless Keyboard and Mouse, Gray"/>
        <s v="Microsoft Multimedia Keyboard"/>
        <s v="Microsoft Natural Keyboard Elite"/>
        <s v="Microsoft Natural Multimedia Keyboard"/>
        <s v="MicroTAC 650"/>
        <s v="Motorola SB4200 Cable Modem"/>
        <s v="Nu-Form 106-Key Ergonomic Keyboard w/ Touchpad"/>
        <s v="Okidata ML320 Series Turbo Dot Matrix Printers"/>
        <s v="Okidata ML390 Turbo Dot Matrix Printers"/>
        <s v="Okidata ML395C Color Dot Matrix Printer"/>
        <s v="Okidata ML520 Series Dot Matrix Printers"/>
        <s v="Okidata Pacemark 4410N Wide Format Dot Matrix Printer"/>
        <s v="Panasonic KX-P1150 Dot Matrix Printer"/>
        <s v="Panasonic KX-P2130 Dot Matrix Printer"/>
        <s v="Panasonic KX-P3200 Dot Matrix Printer"/>
        <s v="Panasonic KX-P3626 Dot Matrix Printer"/>
        <s v="PC Concepts 116 Key Quantum 3000 Keyboard"/>
        <s v="Phone 918"/>
        <s v="Polycom Soundstation EX Audio-Conferencing Telephone, Black"/>
        <s v="Polycom ViaVideo™ Desktop Video Communications Unit"/>
        <s v="Polycom ViewStation™ ISDN Videoconferencing Unit"/>
        <s v="Polycom VoiceStation 100"/>
        <s v="R380"/>
        <s v="SC7868i"/>
        <s v="Sharp 1540cs Digital Laser Copier"/>
        <s v="Sharp AL-1530CS Digital Copier"/>
        <s v="Sharp EL500L Fraction Calculator"/>
        <s v="Sharp EL501VB Scientific Calculator, Battery Operated, 10-Digit Display, Hard Case"/>
        <s v="Sony MFD2HD Formatted Diskettes, 10/Pack"/>
        <s v="Soundgear Copyboard Conference Phone, Optional Battery"/>
        <s v="SouthWestern Bell FA970 Digital Answering Machine with Time/Day Stamp"/>
        <s v="StarTAC 3000"/>
        <s v="StarTAC 6500"/>
        <s v="StarTAC 7760"/>
        <s v="StarTAC 7797"/>
        <s v="StarTAC 8000"/>
        <s v="StarTAC Analog"/>
        <s v="StarTAC Series"/>
        <s v="StarTAC ST7762"/>
        <s v="T18"/>
        <s v="T28 WORLD"/>
        <s v="T60"/>
        <s v="T65"/>
        <s v="Talkabout T8097"/>
        <s v="Talkabout T8367"/>
        <s v="Targus USB Numeric Keypad"/>
        <s v="TDK 4.7GB DVD-R"/>
        <s v="TDK 4.7GB DVD-R Spindle, 15/Pack"/>
        <s v="TI 30X Scientific Calculator"/>
        <s v="TI 36X Solar Scientific Calculator"/>
        <s v="Timeport L7089"/>
        <s v="TimeportP7382"/>
        <s v="US Robotics 56K V.92 External Faxmodem"/>
        <s v="US Robotics 56K V.92 Internal PCI Faxmodem"/>
        <s v="V 3600 Series"/>
        <s v="V3682"/>
        <s v="V70"/>
        <s v="Verbatim DVD-R, 3.95GB, SR, Mitsubishi Branded, Jewel"/>
        <s v="Verbatim DVD-R, 4.7GB, Spindle, WE, Blank, Ink Jet/Thermal, 20/Spindle"/>
        <s v="Verbatim DVD-RAM, 5.2GB, Rewritable, Type 1, DS"/>
        <s v="Verbatim DVD-RAM, 9.4GB, Rewritable, Type 1, DS, DataLife Plus"/>
        <s v="VTech VT20-2481 2.4GHz Two-Line Phone System w/Answering Machine"/>
        <s v="Zoom V.92 USB External Faxmodem"/>
        <s v="Zoom V.92 V.44 PCI Internal Controllerless FaxModem"/>
      </sharedItems>
    </cacheField>
    <cacheField name="[orders].[Product Category].[Product Category]" caption="Product Category" numFmtId="0" hierarchy="9" level="1">
      <sharedItems count="3">
        <s v="Furniture"/>
        <s v="Office Supplies"/>
        <s v="Technology"/>
      </sharedItems>
    </cacheField>
    <cacheField name="[Measures].[Sum of Product Base Margin]" caption="Sum of Product Base Margin" numFmtId="0" hierarchy="41" level="32767"/>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1"/>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discounted price]" caption="discounted price" attribute="1" defaultMemberUniqueName="[orders].[discounted price].[All]" allUniqueName="[orders].[discounted pric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Average Profit Margin]" caption="Average Profit Margin" attribute="1" defaultMemberUniqueName="[orders].[Average Profit Margin].[All]" allUniqueName="[orders].[Average Profit Margin].[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Users 1].[Region]" caption="Region" attribute="1" defaultMemberUniqueName="[Users 1].[Region].[All]" allUniqueName="[Users 1].[Region].[All]" dimensionUniqueName="[Users 1]" displayFolder="" count="0" memberValueDatatype="130" unbalanced="0"/>
    <cacheHierarchy uniqueName="[Users 1].[Manager]" caption="Manager" attribute="1" defaultMemberUniqueName="[Users 1].[Manager].[All]" allUniqueName="[Users 1].[Manager].[All]" dimensionUniqueName="[Users 1]"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Users 1]" caption="__XL_Count Users 1" measure="1" displayFolder="" measureGroup="Users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Average Profit Margin]" caption="Sum of Average Profit Margin" measure="1" displayFolder="" measureGroup="orders" count="0" hidden="1">
      <extLst>
        <ext xmlns:x15="http://schemas.microsoft.com/office/spreadsheetml/2010/11/main" uri="{B97F6D7D-B522-45F9-BDA1-12C45D357490}">
          <x15:cacheHierarchy aggregatedColumn="27"/>
        </ext>
      </extLst>
    </cacheHierarchy>
    <cacheHierarchy uniqueName="[Measures].[Sum of Product Base Margin]" caption="Sum of Product Base Margin" measure="1" displayFolder="" measureGroup="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returns" uniqueName="[returns]" caption="returns"/>
    <dimension name="Users" uniqueName="[Users]" caption="Users"/>
    <dimension name="Users 1" uniqueName="[Users 1]" caption="Users 1"/>
  </dimensions>
  <measureGroups count="4">
    <measureGroup name="orders" caption="orders"/>
    <measureGroup name="returns" caption="returns"/>
    <measureGroup name="Users" caption="Users"/>
    <measureGroup name="Users 1" caption="Users 1"/>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55.825401273149" backgroundQuery="1" createdVersion="8" refreshedVersion="8" minRefreshableVersion="3" recordCount="0" supportSubquery="1" supportAdvancedDrill="1" xr:uid="{AFC35A92-43A9-4638-AB35-F8D6DB9D8DE3}">
  <cacheSource type="external" connectionId="1"/>
  <cacheFields count="1">
    <cacheField name="[Measures].[Sum of Quantity ordered new]" caption="Sum of Quantity ordered new" numFmtId="0" hierarchy="43" level="32767"/>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discounted price]" caption="discounted price" attribute="1" defaultMemberUniqueName="[orders].[discounted price].[All]" allUniqueName="[orders].[discounted pric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Average Profit Margin]" caption="Average Profit Margin" attribute="1" defaultMemberUniqueName="[orders].[Average Profit Margin].[All]" allUniqueName="[orders].[Average Profit Margin].[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Users 1].[Region]" caption="Region" attribute="1" defaultMemberUniqueName="[Users 1].[Region].[All]" allUniqueName="[Users 1].[Region].[All]" dimensionUniqueName="[Users 1]" displayFolder="" count="0" memberValueDatatype="130" unbalanced="0"/>
    <cacheHierarchy uniqueName="[Users 1].[Manager]" caption="Manager" attribute="1" defaultMemberUniqueName="[Users 1].[Manager].[All]" allUniqueName="[Users 1].[Manager].[All]" dimensionUniqueName="[Users 1]"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Users 1]" caption="__XL_Count Users 1" measure="1" displayFolder="" measureGroup="Users 1"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Average Profit Margin]" caption="Sum of Average Profit Margin" measure="1" displayFolder="" measureGroup="orders" count="0" hidden="1">
      <extLst>
        <ext xmlns:x15="http://schemas.microsoft.com/office/spreadsheetml/2010/11/main" uri="{B97F6D7D-B522-45F9-BDA1-12C45D357490}">
          <x15:cacheHierarchy aggregatedColumn="27"/>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9"/>
        </ext>
      </extLst>
    </cacheHierarchy>
    <cacheHierarchy uniqueName="[Measures].[Sum of Quantity ordered new]" caption="Sum of Quantity ordered new"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returns" uniqueName="[returns]" caption="returns"/>
    <dimension name="Users" uniqueName="[Users]" caption="Users"/>
    <dimension name="Users 1" uniqueName="[Users 1]" caption="Users 1"/>
  </dimensions>
  <measureGroups count="4">
    <measureGroup name="orders" caption="orders"/>
    <measureGroup name="returns" caption="returns"/>
    <measureGroup name="Users" caption="Users"/>
    <measureGroup name="Users 1" caption="Users 1"/>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55.832026851851" backgroundQuery="1" createdVersion="8" refreshedVersion="8" minRefreshableVersion="3" recordCount="0" supportSubquery="1" supportAdvancedDrill="1" xr:uid="{7FD19E0A-EAED-4DBD-B977-98E7F6EB242F}">
  <cacheSource type="external" connectionId="1"/>
  <cacheFields count="2">
    <cacheField name="[Measures].[Sum of Sales]" caption="Sum of Sales" numFmtId="0" hierarchy="39" level="32767"/>
    <cacheField name="[orders].[Customer Segment].[Customer Segment]" caption="Customer Segment" numFmtId="0" hierarchy="8" level="1">
      <sharedItems count="4">
        <s v="Consumer"/>
        <s v="Corporate"/>
        <s v="Home Office"/>
        <s v="Small Business"/>
      </sharedItems>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1"/>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discounted price]" caption="discounted price" attribute="1" defaultMemberUniqueName="[orders].[discounted price].[All]" allUniqueName="[orders].[discounted pric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Average Profit Margin]" caption="Average Profit Margin" attribute="1" defaultMemberUniqueName="[orders].[Average Profit Margin].[All]" allUniqueName="[orders].[Average Profit Margin].[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Users 1].[Region]" caption="Region" attribute="1" defaultMemberUniqueName="[Users 1].[Region].[All]" allUniqueName="[Users 1].[Region].[All]" dimensionUniqueName="[Users 1]" displayFolder="" count="0" memberValueDatatype="130" unbalanced="0"/>
    <cacheHierarchy uniqueName="[Users 1].[Manager]" caption="Manager" attribute="1" defaultMemberUniqueName="[Users 1].[Manager].[All]" allUniqueName="[Users 1].[Manager].[All]" dimensionUniqueName="[Users 1]"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Users 1]" caption="__XL_Count Users 1" measure="1" displayFolder="" measureGroup="Users 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Average Profit Margin]" caption="Sum of Average Profit Margin" measure="1" displayFolder="" measureGroup="orders" count="0" hidden="1">
      <extLst>
        <ext xmlns:x15="http://schemas.microsoft.com/office/spreadsheetml/2010/11/main" uri="{B97F6D7D-B522-45F9-BDA1-12C45D357490}">
          <x15:cacheHierarchy aggregatedColumn="27"/>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returns" uniqueName="[returns]" caption="returns"/>
    <dimension name="Users" uniqueName="[Users]" caption="Users"/>
    <dimension name="Users 1" uniqueName="[Users 1]" caption="Users 1"/>
  </dimensions>
  <measureGroups count="4">
    <measureGroup name="orders" caption="orders"/>
    <measureGroup name="returns" caption="returns"/>
    <measureGroup name="Users" caption="Users"/>
    <measureGroup name="Users 1" caption="Users 1"/>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256.811801620373" backgroundQuery="1" createdVersion="8" refreshedVersion="8" minRefreshableVersion="3" recordCount="0" supportSubquery="1" supportAdvancedDrill="1" xr:uid="{4F310A6C-7004-4CD2-A1ED-E780B97BFE3F}">
  <cacheSource type="external" connectionId="1"/>
  <cacheFields count="2">
    <cacheField name="[Measures].[Sum of Sales]" caption="Sum of Sales" numFmtId="0" hierarchy="39" level="32767"/>
    <cacheField name="[orders].[Region].[Region]" caption="Region" numFmtId="0" hierarchy="15" level="1">
      <sharedItems count="4">
        <s v="Central"/>
        <s v="East"/>
        <s v="South"/>
        <s v="West"/>
      </sharedItems>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discounted price]" caption="discounted price" attribute="1" defaultMemberUniqueName="[orders].[discounted price].[All]" allUniqueName="[orders].[discounted price].[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Average Profit Margin]" caption="Average Profit Margin" attribute="1" defaultMemberUniqueName="[orders].[Average Profit Margin].[All]" allUniqueName="[orders].[Average Profit Margin].[All]" dimensionUniqueName="[orders]" displayFolder="" count="0" memberValueDatatype="5"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Users 1].[Region]" caption="Region" attribute="1" defaultMemberUniqueName="[Users 1].[Region].[All]" allUniqueName="[Users 1].[Region].[All]" dimensionUniqueName="[Users 1]" displayFolder="" count="0" memberValueDatatype="130" unbalanced="0"/>
    <cacheHierarchy uniqueName="[Users 1].[Manager]" caption="Manager" attribute="1" defaultMemberUniqueName="[Users 1].[Manager].[All]" allUniqueName="[Users 1].[Manager].[All]" dimensionUniqueName="[Users 1]"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Users 1]" caption="__XL_Count Users 1" measure="1" displayFolder="" measureGroup="Users 1"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Average Profit Margin]" caption="Sum of Average Profit Margin" measure="1" displayFolder="" measureGroup="orders" count="0" hidden="1">
      <extLst>
        <ext xmlns:x15="http://schemas.microsoft.com/office/spreadsheetml/2010/11/main" uri="{B97F6D7D-B522-45F9-BDA1-12C45D357490}">
          <x15:cacheHierarchy aggregatedColumn="27"/>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9"/>
        </ext>
      </extLst>
    </cacheHierarchy>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Count of Quantity ordered new]" caption="Count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returns" uniqueName="[returns]" caption="returns"/>
    <dimension name="Users" uniqueName="[Users]" caption="Users"/>
    <dimension name="Users 1" uniqueName="[Users 1]" caption="Users 1"/>
  </dimensions>
  <measureGroups count="4">
    <measureGroup name="orders" caption="orders"/>
    <measureGroup name="returns" caption="returns"/>
    <measureGroup name="Users" caption="Users"/>
    <measureGroup name="Users 1" caption="Users 1"/>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x v="0"/>
    <n v="2.84"/>
    <n v="0.93"/>
    <n v="3"/>
    <s v="Bonnie Potter"/>
    <s v="Express Air"/>
    <s v="Corporate"/>
    <x v="0"/>
    <x v="0"/>
    <s v="Wrap Bag"/>
    <x v="0"/>
    <n v="0.54"/>
    <x v="0"/>
    <x v="0"/>
    <x v="0"/>
    <s v="Anacortes"/>
    <n v="98221"/>
    <x v="0"/>
    <d v="2015-01-08T00:00:00"/>
    <x v="0"/>
    <x v="0"/>
    <x v="0"/>
    <n v="88522"/>
    <n v="2.8397159999999997"/>
    <n v="11.358863999999999"/>
    <n v="0.35049961568024596"/>
  </r>
  <r>
    <n v="20228"/>
    <s v="Not Specified"/>
    <x v="1"/>
    <n v="500.98"/>
    <n v="26"/>
    <n v="5"/>
    <s v="Ronnie Proctor"/>
    <s v="Delivery Truck"/>
    <s v="Home Office"/>
    <x v="1"/>
    <x v="1"/>
    <s v="Jumbo Drum"/>
    <x v="1"/>
    <n v="0.6"/>
    <x v="0"/>
    <x v="0"/>
    <x v="1"/>
    <s v="San Gabriel"/>
    <n v="91776"/>
    <x v="1"/>
    <d v="2015-06-15T00:00:00"/>
    <x v="1"/>
    <x v="1"/>
    <x v="1"/>
    <n v="90193"/>
    <n v="500.87980400000004"/>
    <n v="6010.557648"/>
    <n v="0.69"/>
  </r>
  <r>
    <n v="21776"/>
    <s v="Critical"/>
    <x v="2"/>
    <n v="9.48"/>
    <n v="7.29"/>
    <n v="11"/>
    <s v="Marcus Dunlap"/>
    <s v="Regular Air"/>
    <s v="Home Office"/>
    <x v="1"/>
    <x v="2"/>
    <s v="Small Pack"/>
    <x v="2"/>
    <n v="0.45"/>
    <x v="0"/>
    <x v="1"/>
    <x v="2"/>
    <s v="Roselle"/>
    <n v="7203"/>
    <x v="2"/>
    <d v="2015-02-17T00:00:00"/>
    <x v="2"/>
    <x v="2"/>
    <x v="2"/>
    <n v="90192"/>
    <n v="9.4743120000000012"/>
    <n v="208.43486400000003"/>
    <n v="-0.25484063461993844"/>
  </r>
  <r>
    <n v="24844"/>
    <s v="Medium"/>
    <x v="3"/>
    <n v="78.69"/>
    <n v="19.989999999999998"/>
    <n v="14"/>
    <s v="Gwendolyn F Tyson"/>
    <s v="Regular Air"/>
    <s v="Small Business"/>
    <x v="1"/>
    <x v="2"/>
    <s v="Small Box"/>
    <x v="3"/>
    <n v="0.43"/>
    <x v="0"/>
    <x v="2"/>
    <x v="3"/>
    <s v="Prior Lake"/>
    <n v="55372"/>
    <x v="3"/>
    <d v="2015-05-14T00:00:00"/>
    <x v="3"/>
    <x v="3"/>
    <x v="3"/>
    <n v="86838"/>
    <n v="78.619179000000003"/>
    <n v="1257.906864"/>
    <n v="0.69"/>
  </r>
  <r>
    <n v="24846"/>
    <s v="Medium"/>
    <x v="4"/>
    <n v="3.28"/>
    <n v="2.31"/>
    <n v="14"/>
    <s v="Gwendolyn F Tyson"/>
    <s v="Regular Air"/>
    <s v="Small Business"/>
    <x v="0"/>
    <x v="0"/>
    <s v="Wrap Bag"/>
    <x v="4"/>
    <n v="0.56000000000000005"/>
    <x v="0"/>
    <x v="2"/>
    <x v="3"/>
    <s v="Prior Lake"/>
    <n v="55372"/>
    <x v="3"/>
    <d v="2015-05-13T00:00:00"/>
    <x v="4"/>
    <x v="4"/>
    <x v="4"/>
    <n v="86838"/>
    <n v="3.2773759999999998"/>
    <n v="22.941631999999998"/>
    <n v="-1.0809716599190284"/>
  </r>
  <r>
    <n v="24847"/>
    <s v="Medium"/>
    <x v="5"/>
    <n v="3.28"/>
    <n v="4.2"/>
    <n v="14"/>
    <s v="Gwendolyn F Tyson"/>
    <s v="Regular Air"/>
    <s v="Small Business"/>
    <x v="0"/>
    <x v="0"/>
    <s v="Wrap Bag"/>
    <x v="5"/>
    <n v="0.56000000000000005"/>
    <x v="0"/>
    <x v="2"/>
    <x v="3"/>
    <s v="Prior Lake"/>
    <n v="55372"/>
    <x v="3"/>
    <d v="2015-05-13T00:00:00"/>
    <x v="5"/>
    <x v="0"/>
    <x v="5"/>
    <n v="86838"/>
    <n v="3.2783599999999997"/>
    <n v="13.113439999999999"/>
    <n v="-2.6468906361686919"/>
  </r>
  <r>
    <n v="24848"/>
    <s v="Medium"/>
    <x v="5"/>
    <n v="3.58"/>
    <n v="1.63"/>
    <n v="14"/>
    <s v="Gwendolyn F Tyson"/>
    <s v="Regular Air"/>
    <s v="Small Business"/>
    <x v="0"/>
    <x v="3"/>
    <s v="Wrap Bag"/>
    <x v="6"/>
    <n v="0.36"/>
    <x v="0"/>
    <x v="2"/>
    <x v="3"/>
    <s v="Prior Lake"/>
    <n v="55372"/>
    <x v="3"/>
    <d v="2015-05-13T00:00:00"/>
    <x v="6"/>
    <x v="0"/>
    <x v="6"/>
    <n v="86838"/>
    <n v="3.5782099999999999"/>
    <n v="14.31284"/>
    <n v="-4.978962131837307E-2"/>
  </r>
  <r>
    <n v="18181"/>
    <s v="Critical"/>
    <x v="6"/>
    <n v="4.42"/>
    <n v="4.99"/>
    <n v="15"/>
    <s v="Timothy Reese"/>
    <s v="Regular Air"/>
    <s v="Small Business"/>
    <x v="0"/>
    <x v="4"/>
    <s v="Small Box"/>
    <x v="7"/>
    <n v="0.38"/>
    <x v="0"/>
    <x v="1"/>
    <x v="4"/>
    <s v="Smithtown"/>
    <n v="11787"/>
    <x v="4"/>
    <d v="2015-04-09T00:00:00"/>
    <x v="7"/>
    <x v="4"/>
    <x v="7"/>
    <n v="86837"/>
    <n v="4.42"/>
    <n v="30.939999999999998"/>
    <n v="-1.7872721840454138"/>
  </r>
  <r>
    <n v="20925"/>
    <s v="Medium"/>
    <x v="0"/>
    <n v="35.94"/>
    <n v="6.66"/>
    <n v="15"/>
    <s v="Timothy Reese"/>
    <s v="Regular Air"/>
    <s v="Small Business"/>
    <x v="0"/>
    <x v="4"/>
    <s v="Small Box"/>
    <x v="8"/>
    <n v="0.4"/>
    <x v="0"/>
    <x v="1"/>
    <x v="4"/>
    <s v="Smithtown"/>
    <n v="11787"/>
    <x v="5"/>
    <d v="2015-05-28T00:00:00"/>
    <x v="8"/>
    <x v="5"/>
    <x v="8"/>
    <n v="86839"/>
    <n v="35.936405999999998"/>
    <n v="359.36405999999999"/>
    <n v="0.68999999999999984"/>
  </r>
  <r>
    <n v="26267"/>
    <s v="High"/>
    <x v="7"/>
    <n v="2.98"/>
    <n v="1.58"/>
    <n v="16"/>
    <s v="Sarah Ramsey"/>
    <s v="Regular Air"/>
    <s v="Small Business"/>
    <x v="0"/>
    <x v="3"/>
    <s v="Wrap Bag"/>
    <x v="9"/>
    <n v="0.39"/>
    <x v="0"/>
    <x v="1"/>
    <x v="4"/>
    <s v="Syracuse"/>
    <n v="13210"/>
    <x v="6"/>
    <d v="2015-02-15T00:00:00"/>
    <x v="9"/>
    <x v="6"/>
    <x v="9"/>
    <n v="86836"/>
    <n v="2.9788079999999999"/>
    <n v="17.872847999999998"/>
    <n v="0.13989361702127659"/>
  </r>
  <r>
    <n v="26268"/>
    <s v="High"/>
    <x v="5"/>
    <n v="115.99"/>
    <n v="2.5"/>
    <n v="16"/>
    <s v="Sarah Ramsey"/>
    <s v="Regular Air"/>
    <s v="Small Business"/>
    <x v="2"/>
    <x v="5"/>
    <s v="Small Box"/>
    <x v="10"/>
    <n v="0.55000000000000004"/>
    <x v="0"/>
    <x v="1"/>
    <x v="4"/>
    <s v="Syracuse"/>
    <n v="13210"/>
    <x v="6"/>
    <d v="2015-02-14T00:00:00"/>
    <x v="10"/>
    <x v="5"/>
    <x v="10"/>
    <n v="86836"/>
    <n v="115.93200499999999"/>
    <n v="1159.3200499999998"/>
    <n v="0.69"/>
  </r>
  <r>
    <n v="23890"/>
    <s v="High"/>
    <x v="5"/>
    <n v="26.48"/>
    <n v="6.93"/>
    <n v="18"/>
    <s v="Laurie Hanna"/>
    <s v="Regular Air"/>
    <s v="Small Business"/>
    <x v="1"/>
    <x v="2"/>
    <s v="Small Box"/>
    <x v="11"/>
    <n v="0.49"/>
    <x v="0"/>
    <x v="0"/>
    <x v="5"/>
    <s v="Helena"/>
    <n v="59601"/>
    <x v="7"/>
    <d v="2015-05-16T00:00:00"/>
    <x v="11"/>
    <x v="7"/>
    <x v="11"/>
    <n v="90031"/>
    <n v="26.466760000000001"/>
    <n v="449.93492000000003"/>
    <n v="0.69"/>
  </r>
  <r>
    <n v="24063"/>
    <s v="Not Specified"/>
    <x v="8"/>
    <n v="12.99"/>
    <n v="9.44"/>
    <n v="19"/>
    <s v="Jim Rodgers"/>
    <s v="Regular Air"/>
    <s v="Small Business"/>
    <x v="2"/>
    <x v="6"/>
    <s v="Medium Box"/>
    <x v="12"/>
    <n v="0.39"/>
    <x v="0"/>
    <x v="0"/>
    <x v="5"/>
    <s v="Missoula"/>
    <n v="59801"/>
    <x v="8"/>
    <d v="2015-05-23T00:00:00"/>
    <x v="12"/>
    <x v="8"/>
    <x v="12"/>
    <n v="90032"/>
    <n v="12.980907"/>
    <n v="233.65632600000001"/>
    <n v="-0.4945851848656112"/>
  </r>
  <r>
    <n v="5890"/>
    <s v="High"/>
    <x v="5"/>
    <n v="26.48"/>
    <n v="6.93"/>
    <n v="21"/>
    <s v="Tony Wilkins Winters"/>
    <s v="Regular Air"/>
    <s v="Small Business"/>
    <x v="1"/>
    <x v="2"/>
    <s v="Small Box"/>
    <x v="11"/>
    <n v="0.49"/>
    <x v="0"/>
    <x v="1"/>
    <x v="4"/>
    <s v="New York City"/>
    <n v="10012"/>
    <x v="7"/>
    <d v="2015-05-16T00:00:00"/>
    <x v="13"/>
    <x v="9"/>
    <x v="13"/>
    <n v="41793"/>
    <n v="26.466760000000001"/>
    <n v="1852.6732"/>
    <n v="0.20481805732433167"/>
  </r>
  <r>
    <n v="6062"/>
    <s v="Not Specified"/>
    <x v="4"/>
    <n v="5"/>
    <n v="3.39"/>
    <n v="21"/>
    <s v="Tony Wilkins Winters"/>
    <s v="Regular Air"/>
    <s v="Small Business"/>
    <x v="0"/>
    <x v="3"/>
    <s v="Wrap Bag"/>
    <x v="13"/>
    <n v="0.37"/>
    <x v="0"/>
    <x v="1"/>
    <x v="4"/>
    <s v="New York City"/>
    <n v="10012"/>
    <x v="8"/>
    <d v="2015-05-22T00:00:00"/>
    <x v="14"/>
    <x v="10"/>
    <x v="14"/>
    <n v="42949"/>
    <n v="4.9960000000000004"/>
    <n v="289.76800000000003"/>
    <n v="-5.9680611478878043E-2"/>
  </r>
  <r>
    <n v="6063"/>
    <s v="Not Specified"/>
    <x v="8"/>
    <n v="12.99"/>
    <n v="9.44"/>
    <n v="21"/>
    <s v="Tony Wilkins Winters"/>
    <s v="Regular Air"/>
    <s v="Small Business"/>
    <x v="2"/>
    <x v="6"/>
    <s v="Medium Box"/>
    <x v="12"/>
    <n v="0.39"/>
    <x v="0"/>
    <x v="1"/>
    <x v="4"/>
    <s v="New York City"/>
    <n v="10012"/>
    <x v="8"/>
    <d v="2015-05-23T00:00:00"/>
    <x v="12"/>
    <x v="11"/>
    <x v="15"/>
    <n v="42949"/>
    <n v="12.980907"/>
    <n v="921.64439700000003"/>
    <n v="-0.12538680287436155"/>
  </r>
  <r>
    <n v="20631"/>
    <s v="High"/>
    <x v="2"/>
    <n v="55.48"/>
    <n v="14.3"/>
    <n v="24"/>
    <s v="Edna Thomas"/>
    <s v="Regular Air"/>
    <s v="Corporate"/>
    <x v="0"/>
    <x v="7"/>
    <s v="Small Box"/>
    <x v="14"/>
    <n v="0.37"/>
    <x v="0"/>
    <x v="0"/>
    <x v="1"/>
    <s v="Laguna Niguel"/>
    <n v="92677"/>
    <x v="9"/>
    <d v="2015-01-29T00:00:00"/>
    <x v="15"/>
    <x v="12"/>
    <x v="16"/>
    <n v="87651"/>
    <n v="55.446711999999998"/>
    <n v="55.446711999999998"/>
    <n v="-0.41927396651355764"/>
  </r>
  <r>
    <n v="20632"/>
    <s v="High"/>
    <x v="1"/>
    <n v="1.68"/>
    <n v="1.57"/>
    <n v="24"/>
    <s v="Edna Thomas"/>
    <s v="Regular Air"/>
    <s v="Corporate"/>
    <x v="0"/>
    <x v="0"/>
    <s v="Wrap Bag"/>
    <x v="15"/>
    <n v="0.59"/>
    <x v="0"/>
    <x v="0"/>
    <x v="1"/>
    <s v="Laguna Niguel"/>
    <n v="92677"/>
    <x v="9"/>
    <d v="2015-01-30T00:00:00"/>
    <x v="16"/>
    <x v="12"/>
    <x v="17"/>
    <n v="87651"/>
    <n v="1.679664"/>
    <n v="1.679664"/>
    <n v="-2.3587555555555557"/>
  </r>
  <r>
    <n v="23967"/>
    <s v="Not Specified"/>
    <x v="7"/>
    <n v="4.1399999999999997"/>
    <n v="6.6"/>
    <n v="27"/>
    <s v="Guy Gallagher"/>
    <s v="Regular Air"/>
    <s v="Corporate"/>
    <x v="1"/>
    <x v="2"/>
    <s v="Small Box"/>
    <x v="16"/>
    <n v="0.49"/>
    <x v="0"/>
    <x v="0"/>
    <x v="1"/>
    <s v="Lakewood"/>
    <n v="90712"/>
    <x v="10"/>
    <d v="2015-05-04T00:00:00"/>
    <x v="17"/>
    <x v="1"/>
    <x v="18"/>
    <n v="87652"/>
    <n v="4.138344"/>
    <n v="49.660128"/>
    <n v="0.16235852500912751"/>
  </r>
  <r>
    <n v="23509"/>
    <s v="High"/>
    <x v="4"/>
    <n v="34.99"/>
    <n v="7.73"/>
    <n v="32"/>
    <s v="Matthew Berman"/>
    <s v="Regular Air"/>
    <s v="Corporate"/>
    <x v="0"/>
    <x v="0"/>
    <s v="Small Box"/>
    <x v="17"/>
    <n v="0.59"/>
    <x v="0"/>
    <x v="0"/>
    <x v="6"/>
    <s v="Grants Pass"/>
    <n v="97526"/>
    <x v="11"/>
    <d v="2015-02-23T00:00:00"/>
    <x v="18"/>
    <x v="13"/>
    <x v="19"/>
    <n v="89199"/>
    <n v="34.962008000000004"/>
    <n v="454.50610400000005"/>
    <n v="0.34070358858434585"/>
  </r>
  <r>
    <n v="23612"/>
    <s v="High"/>
    <x v="0"/>
    <n v="17.98"/>
    <n v="8.51"/>
    <n v="32"/>
    <s v="Matthew Berman"/>
    <s v="Regular Air"/>
    <s v="Corporate"/>
    <x v="2"/>
    <x v="6"/>
    <s v="Medium Box"/>
    <x v="18"/>
    <n v="0.4"/>
    <x v="0"/>
    <x v="0"/>
    <x v="6"/>
    <s v="Grants Pass"/>
    <n v="97526"/>
    <x v="12"/>
    <d v="2015-03-28T00:00:00"/>
    <x v="19"/>
    <x v="14"/>
    <x v="20"/>
    <n v="89200"/>
    <n v="17.978202"/>
    <n v="35.956403999999999"/>
    <n v="-0.89317401045556377"/>
  </r>
  <r>
    <n v="23278"/>
    <s v="Medium"/>
    <x v="3"/>
    <n v="125.99"/>
    <n v="7.69"/>
    <n v="32"/>
    <s v="Matthew Berman"/>
    <s v="Express Air"/>
    <s v="Corporate"/>
    <x v="2"/>
    <x v="5"/>
    <s v="Small Box"/>
    <x v="19"/>
    <n v="0.59"/>
    <x v="0"/>
    <x v="0"/>
    <x v="6"/>
    <s v="Grants Pass"/>
    <n v="97526"/>
    <x v="13"/>
    <d v="2015-01-22T00:00:00"/>
    <x v="20"/>
    <x v="15"/>
    <x v="21"/>
    <n v="89202"/>
    <n v="125.876609"/>
    <n v="1007.012872"/>
    <n v="0.26800714695935168"/>
  </r>
  <r>
    <n v="19355"/>
    <s v="Low"/>
    <x v="2"/>
    <n v="205.99"/>
    <n v="8.99"/>
    <n v="32"/>
    <s v="Matthew Berman"/>
    <s v="Regular Air"/>
    <s v="Corporate"/>
    <x v="2"/>
    <x v="5"/>
    <s v="Small Box"/>
    <x v="20"/>
    <n v="0.56000000000000005"/>
    <x v="0"/>
    <x v="0"/>
    <x v="6"/>
    <s v="Grants Pass"/>
    <n v="97526"/>
    <x v="14"/>
    <d v="2015-03-19T00:00:00"/>
    <x v="21"/>
    <x v="2"/>
    <x v="22"/>
    <n v="89203"/>
    <n v="205.86640600000001"/>
    <n v="4529.0609320000003"/>
    <n v="0.92964196199200655"/>
  </r>
  <r>
    <n v="23654"/>
    <s v="Not Specified"/>
    <x v="9"/>
    <n v="4.24"/>
    <n v="5.41"/>
    <n v="33"/>
    <s v="Ricky Hensley"/>
    <s v="Regular Air"/>
    <s v="Corporate"/>
    <x v="0"/>
    <x v="8"/>
    <s v="Small Box"/>
    <x v="21"/>
    <n v="0.35"/>
    <x v="0"/>
    <x v="0"/>
    <x v="6"/>
    <s v="Gresham"/>
    <n v="97030"/>
    <x v="15"/>
    <d v="2015-06-17T00:00:00"/>
    <x v="22"/>
    <x v="13"/>
    <x v="23"/>
    <n v="89201"/>
    <n v="4.2387280000000001"/>
    <n v="55.103464000000002"/>
    <n v="-1.4389502385821404"/>
  </r>
  <r>
    <n v="23655"/>
    <s v="Not Specified"/>
    <x v="7"/>
    <n v="2.94"/>
    <n v="0.7"/>
    <n v="33"/>
    <s v="Ricky Hensley"/>
    <s v="Regular Air"/>
    <s v="Corporate"/>
    <x v="0"/>
    <x v="0"/>
    <s v="Wrap Bag"/>
    <x v="22"/>
    <n v="0.57999999999999996"/>
    <x v="0"/>
    <x v="0"/>
    <x v="6"/>
    <s v="Gresham"/>
    <n v="97030"/>
    <x v="15"/>
    <d v="2015-06-16T00:00:00"/>
    <x v="23"/>
    <x v="8"/>
    <x v="24"/>
    <n v="89201"/>
    <n v="2.9388239999999999"/>
    <n v="52.898831999999999"/>
    <n v="0.4578531073446328"/>
  </r>
  <r>
    <n v="25933"/>
    <s v="High"/>
    <x v="6"/>
    <n v="99.99"/>
    <n v="19.989999999999998"/>
    <n v="43"/>
    <s v="Theodore Moran"/>
    <s v="Regular Air"/>
    <s v="Consumer"/>
    <x v="2"/>
    <x v="6"/>
    <s v="Small Box"/>
    <x v="23"/>
    <n v="0.52"/>
    <x v="0"/>
    <x v="0"/>
    <x v="0"/>
    <s v="Redmond"/>
    <n v="98052"/>
    <x v="16"/>
    <d v="2015-05-11T00:00:00"/>
    <x v="24"/>
    <x v="6"/>
    <x v="25"/>
    <n v="91454"/>
    <n v="99.99"/>
    <n v="599.93999999999994"/>
    <n v="4.0047939171959777E-2"/>
  </r>
  <r>
    <n v="18551"/>
    <s v="Not Specified"/>
    <x v="6"/>
    <n v="115.99"/>
    <n v="2.5"/>
    <n v="52"/>
    <s v="Lorraine Kelly"/>
    <s v="Regular Air"/>
    <s v="Corporate"/>
    <x v="2"/>
    <x v="5"/>
    <s v="Small Box"/>
    <x v="24"/>
    <n v="0.56999999999999995"/>
    <x v="0"/>
    <x v="0"/>
    <x v="0"/>
    <s v="Puyallup"/>
    <n v="98373"/>
    <x v="17"/>
    <d v="2015-03-10T00:00:00"/>
    <x v="25"/>
    <x v="6"/>
    <x v="26"/>
    <n v="88426"/>
    <n v="115.99"/>
    <n v="695.93999999999994"/>
    <n v="0.25941885685123756"/>
  </r>
  <r>
    <n v="22117"/>
    <s v="Critical"/>
    <x v="8"/>
    <n v="3502.14"/>
    <n v="8.73"/>
    <n v="53"/>
    <s v="Sidney Russell Austin"/>
    <s v="Delivery Truck"/>
    <s v="Corporate"/>
    <x v="2"/>
    <x v="6"/>
    <s v="Jumbo Box"/>
    <x v="25"/>
    <n v="0.56999999999999995"/>
    <x v="0"/>
    <x v="0"/>
    <x v="0"/>
    <s v="Redmond"/>
    <n v="98052"/>
    <x v="9"/>
    <d v="2015-01-30T00:00:00"/>
    <x v="26"/>
    <x v="12"/>
    <x v="27"/>
    <n v="88425"/>
    <n v="3499.688502"/>
    <n v="3499.688502"/>
    <n v="-2.1188961760340312"/>
  </r>
  <r>
    <n v="18552"/>
    <s v="Not Specified"/>
    <x v="1"/>
    <n v="5.98"/>
    <n v="5.79"/>
    <n v="53"/>
    <s v="Sidney Russell Austin"/>
    <s v="Regular Air"/>
    <s v="Corporate"/>
    <x v="0"/>
    <x v="7"/>
    <s v="Small Box"/>
    <x v="26"/>
    <n v="0.36"/>
    <x v="0"/>
    <x v="0"/>
    <x v="0"/>
    <s v="Redmond"/>
    <n v="98052"/>
    <x v="17"/>
    <d v="2015-03-11T00:00:00"/>
    <x v="27"/>
    <x v="7"/>
    <x v="28"/>
    <n v="88426"/>
    <n v="5.9788040000000002"/>
    <n v="101.639668"/>
    <n v="-0.61248752155368003"/>
  </r>
  <r>
    <n v="20697"/>
    <s v="Medium"/>
    <x v="2"/>
    <n v="3.8"/>
    <n v="1.49"/>
    <n v="56"/>
    <s v="Randall Montgomery"/>
    <s v="Regular Air"/>
    <s v="Consumer"/>
    <x v="0"/>
    <x v="8"/>
    <s v="Small Box"/>
    <x v="27"/>
    <n v="0.38"/>
    <x v="0"/>
    <x v="1"/>
    <x v="4"/>
    <s v="Tonawanda"/>
    <n v="14150"/>
    <x v="18"/>
    <d v="2015-04-21T00:00:00"/>
    <x v="28"/>
    <x v="16"/>
    <x v="29"/>
    <n v="88075"/>
    <n v="3.79772"/>
    <n v="75.954399999999993"/>
    <n v="0.26686879673691366"/>
  </r>
  <r>
    <n v="20698"/>
    <s v="Medium"/>
    <x v="2"/>
    <n v="1.76"/>
    <n v="0.7"/>
    <n v="56"/>
    <s v="Randall Montgomery"/>
    <s v="Regular Air"/>
    <s v="Consumer"/>
    <x v="0"/>
    <x v="0"/>
    <s v="Wrap Bag"/>
    <x v="28"/>
    <n v="0.56000000000000005"/>
    <x v="0"/>
    <x v="1"/>
    <x v="4"/>
    <s v="Tonawanda"/>
    <n v="14150"/>
    <x v="18"/>
    <d v="2015-04-21T00:00:00"/>
    <x v="29"/>
    <x v="7"/>
    <x v="30"/>
    <n v="88075"/>
    <n v="1.7589440000000001"/>
    <n v="29.902048000000001"/>
    <n v="-5.5880960432871156E-2"/>
  </r>
  <r>
    <n v="22890"/>
    <s v="High"/>
    <x v="1"/>
    <n v="5.98"/>
    <n v="5.15"/>
    <n v="62"/>
    <s v="Pam Gilbert"/>
    <s v="Regular Air"/>
    <s v="Corporate"/>
    <x v="0"/>
    <x v="7"/>
    <s v="Small Box"/>
    <x v="29"/>
    <n v="0.36"/>
    <x v="0"/>
    <x v="2"/>
    <x v="7"/>
    <s v="Round Rock"/>
    <n v="78664"/>
    <x v="19"/>
    <d v="2015-05-11T00:00:00"/>
    <x v="30"/>
    <x v="17"/>
    <x v="31"/>
    <n v="87407"/>
    <n v="5.9788040000000002"/>
    <n v="17.936412000000001"/>
    <n v="9.3654266958424603E-2"/>
  </r>
  <r>
    <n v="25354"/>
    <s v="High"/>
    <x v="7"/>
    <n v="29.14"/>
    <n v="4.8600000000000003"/>
    <n v="62"/>
    <s v="Pam Gilbert"/>
    <s v="Regular Air"/>
    <s v="Corporate"/>
    <x v="0"/>
    <x v="7"/>
    <s v="Wrap Bag"/>
    <x v="30"/>
    <n v="0.38"/>
    <x v="0"/>
    <x v="2"/>
    <x v="7"/>
    <s v="Round Rock"/>
    <n v="78664"/>
    <x v="20"/>
    <d v="2015-06-14T00:00:00"/>
    <x v="31"/>
    <x v="7"/>
    <x v="32"/>
    <n v="87408"/>
    <n v="29.128344000000002"/>
    <n v="495.18184800000006"/>
    <n v="0.69"/>
  </r>
  <r>
    <n v="21017"/>
    <s v="Not Specified"/>
    <x v="6"/>
    <n v="3.69"/>
    <n v="0.5"/>
    <n v="64"/>
    <s v="Lynn Morrow"/>
    <s v="Regular Air"/>
    <s v="Small Business"/>
    <x v="0"/>
    <x v="9"/>
    <s v="Small Box"/>
    <x v="31"/>
    <n v="0.38"/>
    <x v="0"/>
    <x v="3"/>
    <x v="8"/>
    <s v="Salem"/>
    <n v="24153"/>
    <x v="21"/>
    <d v="2015-03-04T00:00:00"/>
    <x v="32"/>
    <x v="12"/>
    <x v="33"/>
    <n v="87406"/>
    <n v="3.69"/>
    <n v="3.69"/>
    <n v="-9.3822749999999999"/>
  </r>
  <r>
    <n v="21019"/>
    <s v="Not Specified"/>
    <x v="1"/>
    <n v="175.99"/>
    <n v="4.99"/>
    <n v="64"/>
    <s v="Lynn Morrow"/>
    <s v="Express Air"/>
    <s v="Small Business"/>
    <x v="2"/>
    <x v="5"/>
    <s v="Small Box"/>
    <x v="32"/>
    <n v="0.59"/>
    <x v="0"/>
    <x v="3"/>
    <x v="8"/>
    <s v="Salem"/>
    <n v="24153"/>
    <x v="21"/>
    <d v="2015-03-02T00:00:00"/>
    <x v="33"/>
    <x v="0"/>
    <x v="34"/>
    <n v="87406"/>
    <n v="175.954802"/>
    <n v="703.819208"/>
    <n v="0.17207527975584944"/>
  </r>
  <r>
    <n v="23274"/>
    <s v="Low"/>
    <x v="5"/>
    <n v="155.06"/>
    <n v="7.07"/>
    <n v="67"/>
    <s v="Ellen McCormick"/>
    <s v="Regular Air"/>
    <s v="Corporate"/>
    <x v="0"/>
    <x v="10"/>
    <s v="Small Box"/>
    <x v="33"/>
    <n v="0.59"/>
    <x v="0"/>
    <x v="0"/>
    <x v="1"/>
    <s v="Napa"/>
    <n v="94559"/>
    <x v="22"/>
    <d v="2015-01-09T00:00:00"/>
    <x v="34"/>
    <x v="15"/>
    <x v="35"/>
    <n v="87946"/>
    <n v="154.98247000000001"/>
    <n v="1239.8597600000001"/>
    <n v="0.69"/>
  </r>
  <r>
    <n v="5272"/>
    <s v="Low"/>
    <x v="6"/>
    <n v="291.73"/>
    <n v="48.8"/>
    <n v="68"/>
    <s v="Scott Bunn"/>
    <s v="Delivery Truck"/>
    <s v="Corporate"/>
    <x v="1"/>
    <x v="1"/>
    <s v="Jumbo Drum"/>
    <x v="34"/>
    <n v="0.56000000000000005"/>
    <x v="0"/>
    <x v="1"/>
    <x v="4"/>
    <s v="New York City"/>
    <n v="10177"/>
    <x v="22"/>
    <d v="2015-01-02T00:00:00"/>
    <x v="35"/>
    <x v="0"/>
    <x v="36"/>
    <n v="37537"/>
    <n v="291.73"/>
    <n v="1166.92"/>
    <n v="-0.24932448791826062"/>
  </r>
  <r>
    <n v="5273"/>
    <s v="Low"/>
    <x v="8"/>
    <n v="100.98"/>
    <n v="45"/>
    <n v="68"/>
    <s v="Scott Bunn"/>
    <s v="Delivery Truck"/>
    <s v="Corporate"/>
    <x v="1"/>
    <x v="1"/>
    <s v="Jumbo Drum"/>
    <x v="35"/>
    <n v="0.69"/>
    <x v="0"/>
    <x v="1"/>
    <x v="4"/>
    <s v="New York City"/>
    <n v="10177"/>
    <x v="22"/>
    <d v="2015-01-04T00:00:00"/>
    <x v="36"/>
    <x v="18"/>
    <x v="37"/>
    <n v="37537"/>
    <n v="100.90931400000001"/>
    <n v="4339.1005020000002"/>
    <n v="-0.41138423634462262"/>
  </r>
  <r>
    <n v="5274"/>
    <s v="Low"/>
    <x v="5"/>
    <n v="155.06"/>
    <n v="7.07"/>
    <n v="68"/>
    <s v="Scott Bunn"/>
    <s v="Regular Air"/>
    <s v="Corporate"/>
    <x v="0"/>
    <x v="10"/>
    <s v="Small Box"/>
    <x v="33"/>
    <n v="0.59"/>
    <x v="0"/>
    <x v="1"/>
    <x v="4"/>
    <s v="New York City"/>
    <n v="10177"/>
    <x v="22"/>
    <d v="2015-01-09T00:00:00"/>
    <x v="37"/>
    <x v="19"/>
    <x v="38"/>
    <n v="37537"/>
    <n v="154.98247000000001"/>
    <n v="4959.4390400000002"/>
    <n v="0.11737074645376329"/>
  </r>
  <r>
    <n v="7786"/>
    <s v="High"/>
    <x v="3"/>
    <n v="122.99"/>
    <n v="70.2"/>
    <n v="68"/>
    <s v="Scott Bunn"/>
    <s v="Delivery Truck"/>
    <s v="Corporate"/>
    <x v="1"/>
    <x v="1"/>
    <s v="Jumbo Drum"/>
    <x v="36"/>
    <n v="0.74"/>
    <x v="0"/>
    <x v="1"/>
    <x v="4"/>
    <s v="New York City"/>
    <n v="10177"/>
    <x v="23"/>
    <d v="2015-02-04T00:00:00"/>
    <x v="38"/>
    <x v="20"/>
    <x v="39"/>
    <n v="55713"/>
    <n v="122.87930899999999"/>
    <n v="6021.0861409999998"/>
    <n v="-0.42430733451655489"/>
  </r>
  <r>
    <n v="25786"/>
    <s v="High"/>
    <x v="3"/>
    <n v="122.99"/>
    <n v="70.2"/>
    <n v="70"/>
    <s v="Annette Boone"/>
    <s v="Delivery Truck"/>
    <s v="Corporate"/>
    <x v="1"/>
    <x v="1"/>
    <s v="Jumbo Drum"/>
    <x v="36"/>
    <n v="0.74"/>
    <x v="0"/>
    <x v="1"/>
    <x v="9"/>
    <s v="Burlington"/>
    <n v="5401"/>
    <x v="23"/>
    <d v="2015-02-04T00:00:00"/>
    <x v="38"/>
    <x v="1"/>
    <x v="40"/>
    <n v="87947"/>
    <n v="122.87930899999999"/>
    <n v="1474.551708"/>
    <n v="-1.732594089380449"/>
  </r>
  <r>
    <n v="18281"/>
    <s v="High"/>
    <x v="7"/>
    <n v="296.18"/>
    <n v="54.12"/>
    <n v="83"/>
    <s v="Edgar Stone"/>
    <s v="Delivery Truck"/>
    <s v="Corporate"/>
    <x v="1"/>
    <x v="11"/>
    <s v="Jumbo Box"/>
    <x v="37"/>
    <n v="0.76"/>
    <x v="0"/>
    <x v="1"/>
    <x v="10"/>
    <s v="Canton"/>
    <n v="44708"/>
    <x v="24"/>
    <d v="2015-03-15T00:00:00"/>
    <x v="39"/>
    <x v="6"/>
    <x v="41"/>
    <n v="87365"/>
    <n v="296.06152800000001"/>
    <n v="1776.3691680000002"/>
    <n v="-0.39287674118635058"/>
  </r>
  <r>
    <n v="23639"/>
    <s v="Not Specified"/>
    <x v="6"/>
    <n v="8.09"/>
    <n v="7.96"/>
    <n v="84"/>
    <s v="Helen Stein"/>
    <s v="Regular Air"/>
    <s v="Consumer"/>
    <x v="1"/>
    <x v="2"/>
    <s v="Small Box"/>
    <x v="38"/>
    <n v="0.49"/>
    <x v="0"/>
    <x v="1"/>
    <x v="10"/>
    <s v="Cincinnati"/>
    <n v="45231"/>
    <x v="23"/>
    <d v="2015-02-03T00:00:00"/>
    <x v="40"/>
    <x v="21"/>
    <x v="42"/>
    <n v="87364"/>
    <n v="8.09"/>
    <n v="88.99"/>
    <n v="-1.5889206418993185"/>
  </r>
  <r>
    <n v="23880"/>
    <s v="High"/>
    <x v="4"/>
    <n v="896.99"/>
    <n v="19.989999999999998"/>
    <n v="84"/>
    <s v="Helen Stein"/>
    <s v="Regular Air"/>
    <s v="Corporate"/>
    <x v="0"/>
    <x v="8"/>
    <s v="Small Box"/>
    <x v="39"/>
    <n v="0.38"/>
    <x v="0"/>
    <x v="1"/>
    <x v="10"/>
    <s v="Cincinnati"/>
    <n v="45231"/>
    <x v="25"/>
    <d v="2015-04-02T00:00:00"/>
    <x v="41"/>
    <x v="13"/>
    <x v="43"/>
    <n v="87366"/>
    <n v="896.27240800000004"/>
    <n v="11651.541304"/>
    <n v="0.69"/>
  </r>
  <r>
    <n v="24663"/>
    <s v="Low"/>
    <x v="5"/>
    <n v="161.55000000000001"/>
    <n v="19.989999999999998"/>
    <n v="87"/>
    <s v="Norman Shields"/>
    <s v="Regular Air"/>
    <s v="Corporate"/>
    <x v="0"/>
    <x v="10"/>
    <s v="Small Box"/>
    <x v="40"/>
    <n v="0.66"/>
    <x v="0"/>
    <x v="0"/>
    <x v="1"/>
    <s v="Vacaville"/>
    <n v="95687"/>
    <x v="26"/>
    <d v="2015-06-08T00:00:00"/>
    <x v="42"/>
    <x v="22"/>
    <x v="44"/>
    <n v="90596"/>
    <n v="161.46922500000002"/>
    <n v="3067.9152750000003"/>
    <n v="0.60505484878616489"/>
  </r>
  <r>
    <n v="23841"/>
    <s v="High"/>
    <x v="3"/>
    <n v="4.91"/>
    <n v="0.5"/>
    <n v="87"/>
    <s v="Norman Shields"/>
    <s v="Regular Air"/>
    <s v="Corporate"/>
    <x v="0"/>
    <x v="9"/>
    <s v="Small Box"/>
    <x v="41"/>
    <n v="0.36"/>
    <x v="0"/>
    <x v="0"/>
    <x v="1"/>
    <s v="Vacaville"/>
    <n v="95687"/>
    <x v="27"/>
    <d v="2015-03-23T00:00:00"/>
    <x v="43"/>
    <x v="23"/>
    <x v="45"/>
    <n v="90597"/>
    <n v="4.9055809999999997"/>
    <n v="44.150228999999996"/>
    <n v="0.69"/>
  </r>
  <r>
    <n v="23842"/>
    <s v="High"/>
    <x v="0"/>
    <n v="296.18"/>
    <n v="54.12"/>
    <n v="87"/>
    <s v="Norman Shields"/>
    <s v="Delivery Truck"/>
    <s v="Corporate"/>
    <x v="1"/>
    <x v="11"/>
    <s v="Jumbo Box"/>
    <x v="37"/>
    <n v="0.76"/>
    <x v="0"/>
    <x v="0"/>
    <x v="1"/>
    <s v="Vacaville"/>
    <n v="95687"/>
    <x v="27"/>
    <d v="2015-03-25T00:00:00"/>
    <x v="44"/>
    <x v="23"/>
    <x v="46"/>
    <n v="90597"/>
    <n v="296.15038199999998"/>
    <n v="2665.3534379999996"/>
    <n v="6.0325761896151228E-2"/>
  </r>
  <r>
    <n v="23071"/>
    <s v="High"/>
    <x v="8"/>
    <n v="19.84"/>
    <n v="4.0999999999999996"/>
    <n v="91"/>
    <s v="Wallace Werner"/>
    <s v="Regular Air"/>
    <s v="Home Office"/>
    <x v="0"/>
    <x v="0"/>
    <s v="Wrap Bag"/>
    <x v="42"/>
    <n v="0.44"/>
    <x v="0"/>
    <x v="0"/>
    <x v="1"/>
    <s v="Vallejo"/>
    <n v="94591"/>
    <x v="28"/>
    <d v="2015-05-18T00:00:00"/>
    <x v="45"/>
    <x v="23"/>
    <x v="47"/>
    <n v="87175"/>
    <n v="19.826111999999998"/>
    <n v="178.43500799999998"/>
    <n v="0.69"/>
  </r>
  <r>
    <n v="19877"/>
    <s v="Medium"/>
    <x v="5"/>
    <n v="5.18"/>
    <n v="2.04"/>
    <n v="91"/>
    <s v="Wallace Werner"/>
    <s v="Regular Air"/>
    <s v="Home Office"/>
    <x v="0"/>
    <x v="7"/>
    <s v="Wrap Bag"/>
    <x v="43"/>
    <n v="0.36"/>
    <x v="0"/>
    <x v="0"/>
    <x v="1"/>
    <s v="Vallejo"/>
    <n v="94591"/>
    <x v="29"/>
    <d v="2015-02-20T00:00:00"/>
    <x v="46"/>
    <x v="5"/>
    <x v="48"/>
    <n v="87176"/>
    <n v="5.1774100000000001"/>
    <n v="51.774100000000004"/>
    <n v="0.6352334703025776"/>
  </r>
  <r>
    <n v="19611"/>
    <s v="Medium"/>
    <x v="2"/>
    <n v="175.99"/>
    <n v="8.99"/>
    <n v="91"/>
    <s v="Wallace Werner"/>
    <s v="Regular Air"/>
    <s v="Corporate"/>
    <x v="2"/>
    <x v="5"/>
    <s v="Small Box"/>
    <x v="44"/>
    <n v="0.56999999999999995"/>
    <x v="0"/>
    <x v="0"/>
    <x v="1"/>
    <s v="Vallejo"/>
    <n v="94591"/>
    <x v="30"/>
    <d v="2015-03-06T00:00:00"/>
    <x v="47"/>
    <x v="24"/>
    <x v="49"/>
    <n v="87177"/>
    <n v="175.88440600000001"/>
    <n v="4045.3413380000002"/>
    <n v="0.60398063938778601"/>
  </r>
  <r>
    <n v="23069"/>
    <s v="High"/>
    <x v="8"/>
    <n v="8.34"/>
    <n v="1.43"/>
    <n v="92"/>
    <s v="Victoria Baker Hoover"/>
    <s v="Regular Air"/>
    <s v="Home Office"/>
    <x v="0"/>
    <x v="7"/>
    <s v="Wrap Bag"/>
    <x v="45"/>
    <n v="0.35"/>
    <x v="0"/>
    <x v="3"/>
    <x v="11"/>
    <s v="Terrytown"/>
    <n v="70056"/>
    <x v="28"/>
    <d v="2015-05-19T00:00:00"/>
    <x v="48"/>
    <x v="3"/>
    <x v="50"/>
    <n v="87175"/>
    <n v="8.3341619999999992"/>
    <n v="133.34659199999999"/>
    <n v="-1.4436705027256205"/>
  </r>
  <r>
    <n v="23070"/>
    <s v="High"/>
    <x v="3"/>
    <n v="4.9800000000000004"/>
    <n v="6.07"/>
    <n v="92"/>
    <s v="Victoria Baker Hoover"/>
    <s v="Regular Air"/>
    <s v="Home Office"/>
    <x v="0"/>
    <x v="7"/>
    <s v="Small Box"/>
    <x v="46"/>
    <n v="0.36"/>
    <x v="0"/>
    <x v="3"/>
    <x v="11"/>
    <s v="Terrytown"/>
    <n v="70056"/>
    <x v="28"/>
    <d v="2015-05-18T00:00:00"/>
    <x v="49"/>
    <x v="23"/>
    <x v="51"/>
    <n v="87175"/>
    <n v="4.9755180000000001"/>
    <n v="44.779662000000002"/>
    <n v="7.176841640935157"/>
  </r>
  <r>
    <n v="23203"/>
    <s v="Medium"/>
    <x v="7"/>
    <n v="12.98"/>
    <n v="3.14"/>
    <n v="92"/>
    <s v="Victoria Baker Hoover"/>
    <s v="Express Air"/>
    <s v="Corporate"/>
    <x v="0"/>
    <x v="12"/>
    <s v="Small Pack"/>
    <x v="47"/>
    <n v="0.6"/>
    <x v="0"/>
    <x v="3"/>
    <x v="11"/>
    <s v="Terrytown"/>
    <n v="70056"/>
    <x v="31"/>
    <d v="2015-06-09T00:00:00"/>
    <x v="50"/>
    <x v="3"/>
    <x v="52"/>
    <n v="87178"/>
    <n v="12.974808000000001"/>
    <n v="207.59692800000002"/>
    <n v="0.1056193297537493"/>
  </r>
  <r>
    <n v="6243"/>
    <s v="Not Specified"/>
    <x v="7"/>
    <n v="160.97999999999999"/>
    <n v="30"/>
    <n v="94"/>
    <s v="Eddie House Mueller"/>
    <s v="Delivery Truck"/>
    <s v="Home Office"/>
    <x v="1"/>
    <x v="1"/>
    <s v="Jumbo Drum"/>
    <x v="48"/>
    <n v="0.62"/>
    <x v="0"/>
    <x v="2"/>
    <x v="12"/>
    <s v="Chicago"/>
    <n v="60601"/>
    <x v="32"/>
    <d v="2015-05-05T00:00:00"/>
    <x v="51"/>
    <x v="25"/>
    <x v="53"/>
    <n v="44231"/>
    <n v="160.91560799999999"/>
    <n v="5953.8774960000001"/>
    <n v="1.8498041852417171E-2"/>
  </r>
  <r>
    <n v="6244"/>
    <s v="Not Specified"/>
    <x v="0"/>
    <n v="17.98"/>
    <n v="4"/>
    <n v="94"/>
    <s v="Eddie House Mueller"/>
    <s v="Regular Air"/>
    <s v="Home Office"/>
    <x v="2"/>
    <x v="13"/>
    <s v="Small Box"/>
    <x v="49"/>
    <n v="0.79"/>
    <x v="0"/>
    <x v="2"/>
    <x v="12"/>
    <s v="Chicago"/>
    <n v="60601"/>
    <x v="32"/>
    <d v="2015-05-05T00:00:00"/>
    <x v="52"/>
    <x v="26"/>
    <x v="54"/>
    <n v="44231"/>
    <n v="17.978202"/>
    <n v="2624.8174920000001"/>
    <n v="-3.3013061101936643E-2"/>
  </r>
  <r>
    <n v="24243"/>
    <s v="Not Specified"/>
    <x v="7"/>
    <n v="160.97999999999999"/>
    <n v="30"/>
    <n v="97"/>
    <s v="Max McKenna"/>
    <s v="Delivery Truck"/>
    <s v="Home Office"/>
    <x v="1"/>
    <x v="1"/>
    <s v="Jumbo Drum"/>
    <x v="48"/>
    <n v="0.62"/>
    <x v="0"/>
    <x v="2"/>
    <x v="13"/>
    <s v="Manhattan"/>
    <n v="66502"/>
    <x v="32"/>
    <d v="2015-05-05T00:00:00"/>
    <x v="53"/>
    <x v="23"/>
    <x v="55"/>
    <n v="87306"/>
    <n v="160.91560799999999"/>
    <n v="1448.240472"/>
    <n v="0.16730421568370582"/>
  </r>
  <r>
    <n v="24245"/>
    <s v="Not Specified"/>
    <x v="2"/>
    <n v="115.99"/>
    <n v="8.99"/>
    <n v="97"/>
    <s v="Max McKenna"/>
    <s v="Regular Air"/>
    <s v="Home Office"/>
    <x v="2"/>
    <x v="5"/>
    <s v="Small Box"/>
    <x v="50"/>
    <n v="0.57999999999999996"/>
    <x v="0"/>
    <x v="2"/>
    <x v="13"/>
    <s v="Manhattan"/>
    <n v="66502"/>
    <x v="32"/>
    <d v="2015-05-04T00:00:00"/>
    <x v="54"/>
    <x v="16"/>
    <x v="56"/>
    <n v="87306"/>
    <n v="115.920406"/>
    <n v="2318.4081200000001"/>
    <n v="0.35113625189494818"/>
  </r>
  <r>
    <n v="18494"/>
    <s v="Medium"/>
    <x v="10"/>
    <n v="19.98"/>
    <n v="4"/>
    <n v="101"/>
    <s v="Claudia Boyle"/>
    <s v="Regular Air"/>
    <s v="Consumer"/>
    <x v="2"/>
    <x v="13"/>
    <s v="Small Box"/>
    <x v="51"/>
    <n v="0.68"/>
    <x v="0"/>
    <x v="1"/>
    <x v="14"/>
    <s v="Biddeford"/>
    <n v="4005"/>
    <x v="33"/>
    <d v="2015-06-24T00:00:00"/>
    <x v="55"/>
    <x v="3"/>
    <x v="57"/>
    <n v="88205"/>
    <n v="19.96002"/>
    <n v="319.36032"/>
    <n v="-5.3361441417701508E-2"/>
  </r>
  <r>
    <n v="6014"/>
    <s v="Medium"/>
    <x v="7"/>
    <n v="300.98"/>
    <n v="54.92"/>
    <n v="102"/>
    <s v="Caroline Johnston"/>
    <s v="Delivery Truck"/>
    <s v="Consumer"/>
    <x v="1"/>
    <x v="14"/>
    <s v="Jumbo Box"/>
    <x v="52"/>
    <n v="0.55000000000000004"/>
    <x v="0"/>
    <x v="1"/>
    <x v="15"/>
    <s v="Boston"/>
    <n v="2129"/>
    <x v="34"/>
    <d v="2015-04-07T00:00:00"/>
    <x v="56"/>
    <x v="27"/>
    <x v="58"/>
    <n v="42599"/>
    <n v="300.85960800000004"/>
    <n v="9326.6478480000005"/>
    <n v="0.21392841815064365"/>
  </r>
  <r>
    <n v="494"/>
    <s v="Medium"/>
    <x v="10"/>
    <n v="19.98"/>
    <n v="4"/>
    <n v="102"/>
    <s v="Caroline Johnston"/>
    <s v="Regular Air"/>
    <s v="Consumer"/>
    <x v="2"/>
    <x v="13"/>
    <s v="Small Box"/>
    <x v="51"/>
    <n v="0.68"/>
    <x v="0"/>
    <x v="1"/>
    <x v="15"/>
    <s v="Boston"/>
    <n v="2129"/>
    <x v="33"/>
    <d v="2015-06-24T00:00:00"/>
    <x v="57"/>
    <x v="28"/>
    <x v="59"/>
    <n v="3397"/>
    <n v="19.96002"/>
    <n v="1297.4013"/>
    <n v="-1.641909642266403E-2"/>
  </r>
  <r>
    <n v="495"/>
    <s v="Medium"/>
    <x v="3"/>
    <n v="2.88"/>
    <n v="1.49"/>
    <n v="102"/>
    <s v="Caroline Johnston"/>
    <s v="Regular Air"/>
    <s v="Consumer"/>
    <x v="0"/>
    <x v="8"/>
    <s v="Small Box"/>
    <x v="53"/>
    <n v="0.36"/>
    <x v="0"/>
    <x v="1"/>
    <x v="15"/>
    <s v="Boston"/>
    <n v="2129"/>
    <x v="33"/>
    <d v="2015-06-23T00:00:00"/>
    <x v="58"/>
    <x v="7"/>
    <x v="60"/>
    <n v="3397"/>
    <n v="2.877408"/>
    <n v="48.915936000000002"/>
    <n v="-7.1464806594800243E-2"/>
  </r>
  <r>
    <n v="24014"/>
    <s v="Medium"/>
    <x v="7"/>
    <n v="300.98"/>
    <n v="54.92"/>
    <n v="107"/>
    <s v="Lois Hamilton"/>
    <s v="Delivery Truck"/>
    <s v="Consumer"/>
    <x v="1"/>
    <x v="14"/>
    <s v="Jumbo Box"/>
    <x v="52"/>
    <n v="0.55000000000000004"/>
    <x v="0"/>
    <x v="1"/>
    <x v="16"/>
    <s v="Dover"/>
    <n v="3820"/>
    <x v="34"/>
    <d v="2015-04-07T00:00:00"/>
    <x v="59"/>
    <x v="15"/>
    <x v="61"/>
    <n v="88204"/>
    <n v="300.85960800000004"/>
    <n v="2406.8768640000003"/>
    <n v="0.69"/>
  </r>
  <r>
    <n v="18495"/>
    <s v="Medium"/>
    <x v="3"/>
    <n v="2.88"/>
    <n v="1.49"/>
    <n v="109"/>
    <s v="Tom McFarland"/>
    <s v="Regular Air"/>
    <s v="Consumer"/>
    <x v="0"/>
    <x v="8"/>
    <s v="Small Box"/>
    <x v="53"/>
    <n v="0.36"/>
    <x v="0"/>
    <x v="1"/>
    <x v="2"/>
    <s v="Lodi"/>
    <n v="7644"/>
    <x v="33"/>
    <d v="2015-06-23T00:00:00"/>
    <x v="60"/>
    <x v="0"/>
    <x v="62"/>
    <n v="88205"/>
    <n v="2.877408"/>
    <n v="11.509632"/>
    <n v="-0.24301886792452826"/>
  </r>
  <r>
    <n v="19074"/>
    <s v="High"/>
    <x v="9"/>
    <n v="4.26"/>
    <n v="1.2"/>
    <n v="114"/>
    <s v="Ron Newton"/>
    <s v="Regular Air"/>
    <s v="Home Office"/>
    <x v="0"/>
    <x v="0"/>
    <s v="Wrap Bag"/>
    <x v="54"/>
    <n v="0.44"/>
    <x v="0"/>
    <x v="0"/>
    <x v="6"/>
    <s v="Lake Oswego"/>
    <n v="97035"/>
    <x v="35"/>
    <d v="2015-01-04T00:00:00"/>
    <x v="61"/>
    <x v="4"/>
    <x v="63"/>
    <n v="89583"/>
    <n v="4.2587219999999997"/>
    <n v="29.811053999999999"/>
    <n v="0.63247457627118653"/>
  </r>
  <r>
    <n v="19950"/>
    <s v="Medium"/>
    <x v="0"/>
    <n v="4.91"/>
    <n v="0.5"/>
    <n v="114"/>
    <s v="Ron Newton"/>
    <s v="Regular Air"/>
    <s v="Home Office"/>
    <x v="0"/>
    <x v="9"/>
    <s v="Small Box"/>
    <x v="41"/>
    <n v="0.36"/>
    <x v="0"/>
    <x v="0"/>
    <x v="6"/>
    <s v="Lake Oswego"/>
    <n v="97035"/>
    <x v="36"/>
    <d v="2015-04-06T00:00:00"/>
    <x v="62"/>
    <x v="1"/>
    <x v="64"/>
    <n v="89584"/>
    <n v="4.9095089999999999"/>
    <n v="58.914107999999999"/>
    <n v="0.69"/>
  </r>
  <r>
    <n v="19951"/>
    <s v="Medium"/>
    <x v="3"/>
    <n v="4"/>
    <n v="1.3"/>
    <n v="114"/>
    <s v="Ron Newton"/>
    <s v="Express Air"/>
    <s v="Home Office"/>
    <x v="0"/>
    <x v="7"/>
    <s v="Wrap Bag"/>
    <x v="55"/>
    <n v="0.37"/>
    <x v="0"/>
    <x v="0"/>
    <x v="6"/>
    <s v="Lake Oswego"/>
    <n v="97035"/>
    <x v="36"/>
    <d v="2015-04-06T00:00:00"/>
    <x v="63"/>
    <x v="29"/>
    <x v="65"/>
    <n v="89584"/>
    <n v="3.9964"/>
    <n v="19.981999999999999"/>
    <n v="0.69"/>
  </r>
  <r>
    <n v="26241"/>
    <s v="Low"/>
    <x v="8"/>
    <n v="2.12"/>
    <n v="1.99"/>
    <n v="115"/>
    <s v="Dwight M Carr"/>
    <s v="Regular Air"/>
    <s v="Home Office"/>
    <x v="2"/>
    <x v="13"/>
    <s v="Small Pack"/>
    <x v="56"/>
    <n v="0.55000000000000004"/>
    <x v="0"/>
    <x v="0"/>
    <x v="6"/>
    <s v="Mcminnville"/>
    <n v="97128"/>
    <x v="37"/>
    <d v="2015-04-11T00:00:00"/>
    <x v="64"/>
    <x v="1"/>
    <x v="66"/>
    <n v="89585"/>
    <n v="2.1185160000000001"/>
    <n v="25.422192000000003"/>
    <n v="-2.1419255849635599"/>
  </r>
  <r>
    <n v="1074"/>
    <s v="High"/>
    <x v="9"/>
    <n v="4.26"/>
    <n v="1.2"/>
    <n v="117"/>
    <s v="Linda Weiss"/>
    <s v="Regular Air"/>
    <s v="Home Office"/>
    <x v="0"/>
    <x v="0"/>
    <s v="Wrap Bag"/>
    <x v="54"/>
    <n v="0.44"/>
    <x v="0"/>
    <x v="0"/>
    <x v="0"/>
    <s v="Seattle"/>
    <n v="98103"/>
    <x v="35"/>
    <d v="2015-01-04T00:00:00"/>
    <x v="65"/>
    <x v="30"/>
    <x v="67"/>
    <n v="7909"/>
    <n v="4.2587219999999997"/>
    <n v="123.50293799999999"/>
    <n v="8.034034197823775E-2"/>
  </r>
  <r>
    <n v="1950"/>
    <s v="Medium"/>
    <x v="0"/>
    <n v="4.91"/>
    <n v="0.5"/>
    <n v="117"/>
    <s v="Linda Weiss"/>
    <s v="Regular Air"/>
    <s v="Home Office"/>
    <x v="0"/>
    <x v="9"/>
    <s v="Small Box"/>
    <x v="41"/>
    <n v="0.36"/>
    <x v="0"/>
    <x v="0"/>
    <x v="0"/>
    <s v="Seattle"/>
    <n v="98103"/>
    <x v="36"/>
    <d v="2015-04-06T00:00:00"/>
    <x v="66"/>
    <x v="31"/>
    <x v="68"/>
    <n v="13959"/>
    <n v="4.9095089999999999"/>
    <n v="230.74692299999998"/>
    <n v="0.49050161953952554"/>
  </r>
  <r>
    <n v="1951"/>
    <s v="Medium"/>
    <x v="3"/>
    <n v="4"/>
    <n v="1.3"/>
    <n v="117"/>
    <s v="Linda Weiss"/>
    <s v="Express Air"/>
    <s v="Home Office"/>
    <x v="0"/>
    <x v="7"/>
    <s v="Wrap Bag"/>
    <x v="55"/>
    <n v="0.37"/>
    <x v="0"/>
    <x v="0"/>
    <x v="0"/>
    <s v="Seattle"/>
    <n v="98103"/>
    <x v="36"/>
    <d v="2015-04-06T00:00:00"/>
    <x v="67"/>
    <x v="22"/>
    <x v="69"/>
    <n v="13959"/>
    <n v="3.9964"/>
    <n v="75.931600000000003"/>
    <n v="0.21633810076021132"/>
  </r>
  <r>
    <n v="8241"/>
    <s v="Low"/>
    <x v="8"/>
    <n v="2.12"/>
    <n v="1.99"/>
    <n v="117"/>
    <s v="Linda Weiss"/>
    <s v="Regular Air"/>
    <s v="Home Office"/>
    <x v="2"/>
    <x v="13"/>
    <s v="Small Pack"/>
    <x v="56"/>
    <n v="0.55000000000000004"/>
    <x v="0"/>
    <x v="0"/>
    <x v="0"/>
    <s v="Seattle"/>
    <n v="98103"/>
    <x v="37"/>
    <d v="2015-04-11T00:00:00"/>
    <x v="64"/>
    <x v="32"/>
    <x v="70"/>
    <n v="58914"/>
    <n v="2.1185160000000001"/>
    <n v="97.451735999999997"/>
    <n v="-0.55873524114468687"/>
  </r>
  <r>
    <n v="20688"/>
    <s v="High"/>
    <x v="5"/>
    <n v="6.3"/>
    <n v="0.5"/>
    <n v="120"/>
    <s v="Helen H Murphy"/>
    <s v="Regular Air"/>
    <s v="Corporate"/>
    <x v="0"/>
    <x v="9"/>
    <s v="Small Box"/>
    <x v="57"/>
    <n v="0.39"/>
    <x v="0"/>
    <x v="0"/>
    <x v="17"/>
    <s v="Layton"/>
    <n v="84041"/>
    <x v="38"/>
    <d v="2015-01-13T00:00:00"/>
    <x v="68"/>
    <x v="5"/>
    <x v="71"/>
    <n v="86520"/>
    <n v="6.2968500000000001"/>
    <n v="62.968499999999999"/>
    <n v="0.69"/>
  </r>
  <r>
    <n v="20689"/>
    <s v="High"/>
    <x v="3"/>
    <n v="205.99"/>
    <n v="3"/>
    <n v="120"/>
    <s v="Helen H Murphy"/>
    <s v="Express Air"/>
    <s v="Corporate"/>
    <x v="2"/>
    <x v="5"/>
    <s v="Small Box"/>
    <x v="58"/>
    <n v="0.57999999999999996"/>
    <x v="0"/>
    <x v="0"/>
    <x v="17"/>
    <s v="Layton"/>
    <n v="84041"/>
    <x v="38"/>
    <d v="2015-01-14T00:00:00"/>
    <x v="69"/>
    <x v="5"/>
    <x v="72"/>
    <n v="86520"/>
    <n v="205.804609"/>
    <n v="2058.0460899999998"/>
    <n v="0.69"/>
  </r>
  <r>
    <n v="19942"/>
    <s v="Critical"/>
    <x v="2"/>
    <n v="8.57"/>
    <n v="6.14"/>
    <n v="123"/>
    <s v="Shawn Stern"/>
    <s v="Regular Air"/>
    <s v="Home Office"/>
    <x v="0"/>
    <x v="12"/>
    <s v="Small Pack"/>
    <x v="59"/>
    <n v="0.59"/>
    <x v="0"/>
    <x v="3"/>
    <x v="8"/>
    <s v="Tysons Corner"/>
    <n v="22102"/>
    <x v="37"/>
    <d v="2015-04-10T00:00:00"/>
    <x v="70"/>
    <x v="21"/>
    <x v="73"/>
    <n v="90669"/>
    <n v="8.564858000000001"/>
    <n v="94.213438000000011"/>
    <n v="1.1127513951774244"/>
  </r>
  <r>
    <n v="24319"/>
    <s v="Not Specified"/>
    <x v="1"/>
    <n v="1.74"/>
    <n v="4.08"/>
    <n v="129"/>
    <s v="Kara Allison"/>
    <s v="Regular Air"/>
    <s v="Small Business"/>
    <x v="1"/>
    <x v="2"/>
    <s v="Small Pack"/>
    <x v="60"/>
    <n v="0.53"/>
    <x v="0"/>
    <x v="2"/>
    <x v="12"/>
    <s v="Alton"/>
    <n v="62002"/>
    <x v="39"/>
    <d v="2015-01-28T00:00:00"/>
    <x v="71"/>
    <x v="29"/>
    <x v="74"/>
    <n v="86693"/>
    <n v="1.739652"/>
    <n v="8.6982599999999994"/>
    <n v="-3.6549364613880742"/>
  </r>
  <r>
    <n v="18161"/>
    <s v="Not Specified"/>
    <x v="8"/>
    <n v="15.74"/>
    <n v="1.39"/>
    <n v="129"/>
    <s v="Kara Allison"/>
    <s v="Regular Air"/>
    <s v="Small Business"/>
    <x v="0"/>
    <x v="4"/>
    <s v="Small Box"/>
    <x v="61"/>
    <n v="0.4"/>
    <x v="0"/>
    <x v="2"/>
    <x v="12"/>
    <s v="Alton"/>
    <n v="62002"/>
    <x v="40"/>
    <d v="2015-05-26T00:00:00"/>
    <x v="72"/>
    <x v="33"/>
    <x v="75"/>
    <n v="86694"/>
    <n v="15.728982"/>
    <n v="220.205748"/>
    <n v="0.69"/>
  </r>
  <r>
    <n v="25762"/>
    <s v="Critical"/>
    <x v="7"/>
    <n v="18.97"/>
    <n v="9.5399999999999991"/>
    <n v="136"/>
    <s v="Dale Gillespie"/>
    <s v="Regular Air"/>
    <s v="Small Business"/>
    <x v="0"/>
    <x v="7"/>
    <s v="Small Box"/>
    <x v="62"/>
    <n v="0.37"/>
    <x v="0"/>
    <x v="0"/>
    <x v="1"/>
    <s v="Petaluma"/>
    <n v="94952"/>
    <x v="41"/>
    <d v="2015-05-17T00:00:00"/>
    <x v="73"/>
    <x v="29"/>
    <x v="76"/>
    <n v="88534"/>
    <n v="18.962412"/>
    <n v="94.812060000000002"/>
    <n v="2.9880086494987249E-2"/>
  </r>
  <r>
    <n v="25764"/>
    <s v="Critical"/>
    <x v="3"/>
    <n v="10.98"/>
    <n v="3.37"/>
    <n v="136"/>
    <s v="Dale Gillespie"/>
    <s v="Regular Air"/>
    <s v="Small Business"/>
    <x v="0"/>
    <x v="12"/>
    <s v="Small Pack"/>
    <x v="63"/>
    <n v="0.56999999999999995"/>
    <x v="0"/>
    <x v="0"/>
    <x v="1"/>
    <s v="Petaluma"/>
    <n v="94952"/>
    <x v="41"/>
    <d v="2015-05-17T00:00:00"/>
    <x v="74"/>
    <x v="15"/>
    <x v="77"/>
    <n v="88534"/>
    <n v="10.970118000000001"/>
    <n v="87.760944000000009"/>
    <n v="3.2016090866067222E-2"/>
  </r>
  <r>
    <n v="24803"/>
    <s v="Critical"/>
    <x v="9"/>
    <n v="22.84"/>
    <n v="11.54"/>
    <n v="142"/>
    <s v="Brooke Weeks Taylor"/>
    <s v="Regular Air"/>
    <s v="Small Business"/>
    <x v="0"/>
    <x v="7"/>
    <s v="Small Box"/>
    <x v="64"/>
    <n v="0.39"/>
    <x v="0"/>
    <x v="1"/>
    <x v="18"/>
    <s v="Ansonia"/>
    <n v="6401"/>
    <x v="42"/>
    <d v="2015-06-03T00:00:00"/>
    <x v="75"/>
    <x v="13"/>
    <x v="78"/>
    <n v="91087"/>
    <n v="22.833148000000001"/>
    <n v="296.83092400000004"/>
    <n v="0.29417447775040789"/>
  </r>
  <r>
    <n v="24805"/>
    <s v="Critical"/>
    <x v="5"/>
    <n v="10.98"/>
    <n v="3.37"/>
    <n v="144"/>
    <s v="Marguerite Moss"/>
    <s v="Regular Air"/>
    <s v="Small Business"/>
    <x v="0"/>
    <x v="12"/>
    <s v="Small Pack"/>
    <x v="63"/>
    <n v="0.56999999999999995"/>
    <x v="0"/>
    <x v="1"/>
    <x v="15"/>
    <s v="Yarmouth"/>
    <n v="2664"/>
    <x v="42"/>
    <d v="2015-06-03T00:00:00"/>
    <x v="76"/>
    <x v="6"/>
    <x v="79"/>
    <n v="91087"/>
    <n v="10.97451"/>
    <n v="65.847059999999999"/>
    <n v="-3.9503105590062107E-2"/>
  </r>
  <r>
    <n v="24849"/>
    <s v="Medium"/>
    <x v="2"/>
    <n v="7.04"/>
    <n v="2.17"/>
    <n v="145"/>
    <s v="Rhonda Ivey"/>
    <s v="Regular Air"/>
    <s v="Small Business"/>
    <x v="0"/>
    <x v="7"/>
    <s v="Wrap Bag"/>
    <x v="65"/>
    <n v="0.38"/>
    <x v="0"/>
    <x v="1"/>
    <x v="19"/>
    <s v="West Mifflin"/>
    <n v="15122"/>
    <x v="43"/>
    <d v="2015-01-17T00:00:00"/>
    <x v="77"/>
    <x v="14"/>
    <x v="80"/>
    <n v="91086"/>
    <n v="7.0357760000000003"/>
    <n v="14.071552000000001"/>
    <n v="0.16963822525597269"/>
  </r>
  <r>
    <n v="25582"/>
    <s v="Low"/>
    <x v="8"/>
    <n v="154.13"/>
    <n v="69"/>
    <n v="145"/>
    <s v="Rhonda Ivey"/>
    <s v="Express Air"/>
    <s v="Home Office"/>
    <x v="1"/>
    <x v="11"/>
    <s v="Large Box"/>
    <x v="66"/>
    <n v="0.68"/>
    <x v="0"/>
    <x v="1"/>
    <x v="19"/>
    <s v="West Mifflin"/>
    <n v="15122"/>
    <x v="44"/>
    <d v="2015-03-16T00:00:00"/>
    <x v="78"/>
    <x v="17"/>
    <x v="81"/>
    <n v="91089"/>
    <n v="154.022109"/>
    <n v="462.066327"/>
    <n v="-1.3992639213438565"/>
  </r>
  <r>
    <n v="23365"/>
    <s v="Not Specified"/>
    <x v="0"/>
    <n v="45.98"/>
    <n v="4.8"/>
    <n v="146"/>
    <s v="Yvonne Fox"/>
    <s v="Regular Air"/>
    <s v="Small Business"/>
    <x v="1"/>
    <x v="2"/>
    <s v="Wrap Bag"/>
    <x v="67"/>
    <n v="0.68"/>
    <x v="0"/>
    <x v="2"/>
    <x v="7"/>
    <s v="Watauga"/>
    <n v="76148"/>
    <x v="14"/>
    <d v="2015-03-13T00:00:00"/>
    <x v="79"/>
    <x v="0"/>
    <x v="82"/>
    <n v="91088"/>
    <n v="45.975401999999995"/>
    <n v="183.90160799999998"/>
    <n v="0.69"/>
  </r>
  <r>
    <n v="22907"/>
    <s v="Medium"/>
    <x v="2"/>
    <n v="180.98"/>
    <n v="26.2"/>
    <n v="146"/>
    <s v="Yvonne Fox"/>
    <s v="Delivery Truck"/>
    <s v="Corporate"/>
    <x v="1"/>
    <x v="1"/>
    <s v="Jumbo Drum"/>
    <x v="68"/>
    <n v="0.59"/>
    <x v="0"/>
    <x v="2"/>
    <x v="7"/>
    <s v="Watauga"/>
    <n v="76148"/>
    <x v="45"/>
    <d v="2015-04-24T00:00:00"/>
    <x v="80"/>
    <x v="29"/>
    <x v="83"/>
    <n v="91090"/>
    <n v="180.87141199999999"/>
    <n v="904.35705999999993"/>
    <n v="0.27045666275804936"/>
  </r>
  <r>
    <n v="19058"/>
    <s v="Critical"/>
    <x v="3"/>
    <n v="32.979999999999997"/>
    <n v="5.5"/>
    <n v="151"/>
    <s v="Geoffrey Zhu"/>
    <s v="Regular Air"/>
    <s v="Home Office"/>
    <x v="2"/>
    <x v="13"/>
    <s v="Small Box"/>
    <x v="69"/>
    <n v="0.75"/>
    <x v="0"/>
    <x v="3"/>
    <x v="20"/>
    <s v="Kingsport"/>
    <n v="37664"/>
    <x v="46"/>
    <d v="2015-01-23T00:00:00"/>
    <x v="81"/>
    <x v="14"/>
    <x v="84"/>
    <n v="89521"/>
    <n v="32.950317999999996"/>
    <n v="65.900635999999992"/>
    <n v="-0.32433557476785146"/>
  </r>
  <r>
    <n v="20679"/>
    <s v="High"/>
    <x v="3"/>
    <n v="5.98"/>
    <n v="2.5"/>
    <n v="151"/>
    <s v="Geoffrey Zhu"/>
    <s v="Regular Air"/>
    <s v="Home Office"/>
    <x v="0"/>
    <x v="4"/>
    <s v="Small Box"/>
    <x v="70"/>
    <n v="0.36"/>
    <x v="0"/>
    <x v="3"/>
    <x v="20"/>
    <s v="Kingsport"/>
    <n v="37664"/>
    <x v="18"/>
    <d v="2015-04-22T00:00:00"/>
    <x v="82"/>
    <x v="29"/>
    <x v="85"/>
    <n v="89523"/>
    <n v="5.9746180000000004"/>
    <n v="29.873090000000001"/>
    <n v="0.49434364994663821"/>
  </r>
  <r>
    <n v="21103"/>
    <s v="Critical"/>
    <x v="3"/>
    <n v="2.88"/>
    <n v="0.7"/>
    <n v="152"/>
    <s v="Kent Kerr"/>
    <s v="Regular Air"/>
    <s v="Consumer"/>
    <x v="0"/>
    <x v="0"/>
    <s v="Wrap Bag"/>
    <x v="71"/>
    <n v="0.56000000000000005"/>
    <x v="0"/>
    <x v="3"/>
    <x v="20"/>
    <s v="Knoxville"/>
    <n v="37918"/>
    <x v="43"/>
    <d v="2015-01-16T00:00:00"/>
    <x v="83"/>
    <x v="14"/>
    <x v="86"/>
    <n v="89520"/>
    <n v="2.877408"/>
    <n v="5.7548159999999999"/>
    <n v="-31.403272727272732"/>
  </r>
  <r>
    <n v="22243"/>
    <s v="Low"/>
    <x v="0"/>
    <n v="79.52"/>
    <n v="48.2"/>
    <n v="152"/>
    <s v="Kent Kerr"/>
    <s v="Regular Air"/>
    <s v="Home Office"/>
    <x v="1"/>
    <x v="2"/>
    <s v="Medium Box"/>
    <x v="72"/>
    <n v="0.74"/>
    <x v="0"/>
    <x v="3"/>
    <x v="20"/>
    <s v="Knoxville"/>
    <n v="37918"/>
    <x v="47"/>
    <d v="2015-04-26T00:00:00"/>
    <x v="84"/>
    <x v="15"/>
    <x v="87"/>
    <n v="89522"/>
    <n v="79.512047999999993"/>
    <n v="636.09638399999994"/>
    <n v="-6.0918782942022034E-2"/>
  </r>
  <r>
    <n v="21767"/>
    <s v="High"/>
    <x v="0"/>
    <n v="65.989999999999995"/>
    <n v="8.99"/>
    <n v="152"/>
    <s v="Kent Kerr"/>
    <s v="Regular Air"/>
    <s v="Consumer"/>
    <x v="2"/>
    <x v="5"/>
    <s v="Small Box"/>
    <x v="73"/>
    <n v="0.6"/>
    <x v="0"/>
    <x v="3"/>
    <x v="20"/>
    <s v="Knoxville"/>
    <n v="37918"/>
    <x v="48"/>
    <d v="2015-04-01T00:00:00"/>
    <x v="85"/>
    <x v="29"/>
    <x v="88"/>
    <n v="89524"/>
    <n v="65.983401000000001"/>
    <n v="329.91700500000002"/>
    <n v="0.33487321630222766"/>
  </r>
  <r>
    <n v="22470"/>
    <s v="Low"/>
    <x v="10"/>
    <n v="39.979999999999997"/>
    <n v="4"/>
    <n v="152"/>
    <s v="Kent Kerr"/>
    <s v="Regular Air"/>
    <s v="Small Business"/>
    <x v="2"/>
    <x v="13"/>
    <s v="Small Box"/>
    <x v="74"/>
    <n v="0.7"/>
    <x v="0"/>
    <x v="3"/>
    <x v="20"/>
    <s v="Knoxville"/>
    <n v="37918"/>
    <x v="49"/>
    <d v="2015-06-22T00:00:00"/>
    <x v="86"/>
    <x v="34"/>
    <x v="89"/>
    <n v="89525"/>
    <n v="39.940019999999997"/>
    <n v="838.74041999999997"/>
    <n v="0.46629388008698358"/>
  </r>
  <r>
    <n v="22329"/>
    <s v="Critical"/>
    <x v="0"/>
    <n v="95.99"/>
    <n v="4.9000000000000004"/>
    <n v="156"/>
    <s v="Diana Xu"/>
    <s v="Regular Air"/>
    <s v="Corporate"/>
    <x v="2"/>
    <x v="5"/>
    <s v="Small Box"/>
    <x v="75"/>
    <n v="0.56000000000000005"/>
    <x v="0"/>
    <x v="0"/>
    <x v="21"/>
    <s v="Fort Collins"/>
    <n v="80525"/>
    <x v="50"/>
    <d v="2015-05-15T00:00:00"/>
    <x v="87"/>
    <x v="13"/>
    <x v="90"/>
    <n v="87671"/>
    <n v="95.980401000000001"/>
    <n v="1247.7452129999999"/>
    <n v="0.679833917415816"/>
  </r>
  <r>
    <n v="20324"/>
    <s v="High"/>
    <x v="9"/>
    <n v="10.89"/>
    <n v="4.5"/>
    <n v="156"/>
    <s v="Diana Xu"/>
    <s v="Regular Air"/>
    <s v="Corporate"/>
    <x v="0"/>
    <x v="15"/>
    <s v="Small Box"/>
    <x v="76"/>
    <n v="0.59"/>
    <x v="0"/>
    <x v="0"/>
    <x v="21"/>
    <s v="Fort Collins"/>
    <n v="80525"/>
    <x v="51"/>
    <d v="2015-01-26T00:00:00"/>
    <x v="88"/>
    <x v="17"/>
    <x v="91"/>
    <n v="87672"/>
    <n v="10.886733000000001"/>
    <n v="32.660199000000006"/>
    <n v="-0.55115316380839741"/>
  </r>
  <r>
    <n v="26102"/>
    <s v="Medium"/>
    <x v="5"/>
    <n v="100.98"/>
    <n v="35.840000000000003"/>
    <n v="164"/>
    <s v="Robin Kramer Vaughn"/>
    <s v="Delivery Truck"/>
    <s v="Home Office"/>
    <x v="1"/>
    <x v="14"/>
    <s v="Jumbo Box"/>
    <x v="77"/>
    <n v="0.62"/>
    <x v="0"/>
    <x v="0"/>
    <x v="0"/>
    <s v="Richland"/>
    <n v="99352"/>
    <x v="22"/>
    <d v="2015-01-04T00:00:00"/>
    <x v="89"/>
    <x v="4"/>
    <x v="92"/>
    <n v="89961"/>
    <n v="100.92951000000001"/>
    <n v="706.50657000000001"/>
    <n v="-0.15568443854377753"/>
  </r>
  <r>
    <n v="26103"/>
    <s v="Medium"/>
    <x v="1"/>
    <n v="4.9800000000000004"/>
    <n v="5.49"/>
    <n v="164"/>
    <s v="Robin Kramer Vaughn"/>
    <s v="Regular Air"/>
    <s v="Home Office"/>
    <x v="0"/>
    <x v="7"/>
    <s v="Small Box"/>
    <x v="78"/>
    <n v="0.38"/>
    <x v="0"/>
    <x v="0"/>
    <x v="0"/>
    <s v="Richland"/>
    <n v="99352"/>
    <x v="22"/>
    <d v="2015-01-03T00:00:00"/>
    <x v="90"/>
    <x v="23"/>
    <x v="93"/>
    <n v="89961"/>
    <n v="4.9790040000000007"/>
    <n v="44.811036000000009"/>
    <n v="-1.6881437650668418"/>
  </r>
  <r>
    <n v="21040"/>
    <s v="Low"/>
    <x v="4"/>
    <n v="399.98"/>
    <n v="12.06"/>
    <n v="166"/>
    <s v="Vicki Hauser"/>
    <s v="Delivery Truck"/>
    <s v="Consumer"/>
    <x v="2"/>
    <x v="6"/>
    <s v="Jumbo Box"/>
    <x v="79"/>
    <n v="0.56000000000000005"/>
    <x v="0"/>
    <x v="3"/>
    <x v="20"/>
    <s v="Lebanon"/>
    <n v="37087"/>
    <x v="52"/>
    <d v="2015-01-18T00:00:00"/>
    <x v="91"/>
    <x v="29"/>
    <x v="94"/>
    <n v="89426"/>
    <n v="399.66001600000004"/>
    <n v="1998.3000800000002"/>
    <n v="1.5497551510671717E-2"/>
  </r>
  <r>
    <n v="19315"/>
    <s v="Low"/>
    <x v="4"/>
    <n v="43.22"/>
    <n v="16.71"/>
    <n v="169"/>
    <s v="Janice Cole"/>
    <s v="Regular Air"/>
    <s v="Corporate"/>
    <x v="2"/>
    <x v="13"/>
    <s v="Small Box"/>
    <x v="80"/>
    <n v="0.66"/>
    <x v="0"/>
    <x v="3"/>
    <x v="11"/>
    <s v="Baton Rouge"/>
    <n v="70802"/>
    <x v="35"/>
    <d v="2015-01-05T00:00:00"/>
    <x v="92"/>
    <x v="17"/>
    <x v="95"/>
    <n v="87463"/>
    <n v="43.185423999999998"/>
    <n v="129.55627199999998"/>
    <n v="2.1457248507119888"/>
  </r>
  <r>
    <n v="19316"/>
    <s v="Low"/>
    <x v="5"/>
    <n v="574.74"/>
    <n v="24.49"/>
    <n v="169"/>
    <s v="Janice Cole"/>
    <s v="Regular Air"/>
    <s v="Corporate"/>
    <x v="2"/>
    <x v="6"/>
    <s v="Large Box"/>
    <x v="81"/>
    <n v="0.37"/>
    <x v="0"/>
    <x v="3"/>
    <x v="11"/>
    <s v="Baton Rouge"/>
    <n v="70802"/>
    <x v="35"/>
    <d v="2015-01-10T00:00:00"/>
    <x v="93"/>
    <x v="1"/>
    <x v="96"/>
    <n v="87463"/>
    <n v="574.45263"/>
    <n v="6893.43156"/>
    <n v="-1.6187719217411838E-2"/>
  </r>
  <r>
    <n v="19317"/>
    <s v="Low"/>
    <x v="7"/>
    <n v="10.14"/>
    <n v="2.27"/>
    <n v="169"/>
    <s v="Janice Cole"/>
    <s v="Regular Air"/>
    <s v="Corporate"/>
    <x v="0"/>
    <x v="7"/>
    <s v="Wrap Bag"/>
    <x v="82"/>
    <n v="0.36"/>
    <x v="0"/>
    <x v="3"/>
    <x v="11"/>
    <s v="Baton Rouge"/>
    <n v="70802"/>
    <x v="35"/>
    <d v="2015-01-07T00:00:00"/>
    <x v="94"/>
    <x v="17"/>
    <x v="97"/>
    <n v="87463"/>
    <n v="10.135944"/>
    <n v="30.407831999999999"/>
    <n v="0.80555914673561724"/>
  </r>
  <r>
    <n v="19314"/>
    <s v="Critical"/>
    <x v="5"/>
    <n v="1.88"/>
    <n v="1.49"/>
    <n v="171"/>
    <s v="Christina Matthews"/>
    <s v="Regular Air"/>
    <s v="Corporate"/>
    <x v="0"/>
    <x v="8"/>
    <s v="Small Box"/>
    <x v="83"/>
    <n v="0.37"/>
    <x v="0"/>
    <x v="1"/>
    <x v="2"/>
    <s v="Fort Lee"/>
    <n v="7024"/>
    <x v="53"/>
    <d v="2015-04-15T00:00:00"/>
    <x v="95"/>
    <x v="12"/>
    <x v="98"/>
    <n v="87464"/>
    <n v="1.87906"/>
    <n v="1.87906"/>
    <n v="-0.85073099415204667"/>
  </r>
  <r>
    <n v="5361"/>
    <s v="Critical"/>
    <x v="1"/>
    <n v="49.99"/>
    <n v="19.989999999999998"/>
    <n v="181"/>
    <s v="Wesley Waller"/>
    <s v="Regular Air"/>
    <s v="Small Business"/>
    <x v="2"/>
    <x v="13"/>
    <s v="Small Box"/>
    <x v="84"/>
    <n v="0.41"/>
    <x v="0"/>
    <x v="0"/>
    <x v="1"/>
    <s v="San Francisco"/>
    <n v="94122"/>
    <x v="54"/>
    <d v="2015-02-21T00:00:00"/>
    <x v="96"/>
    <x v="8"/>
    <x v="99"/>
    <n v="38087"/>
    <n v="49.980001999999999"/>
    <n v="899.64003600000001"/>
    <n v="-8.526186225479869E-2"/>
  </r>
  <r>
    <n v="522"/>
    <s v="High"/>
    <x v="8"/>
    <n v="1.68"/>
    <n v="1.57"/>
    <n v="181"/>
    <s v="Wesley Waller"/>
    <s v="Regular Air"/>
    <s v="Corporate"/>
    <x v="0"/>
    <x v="0"/>
    <s v="Wrap Bag"/>
    <x v="15"/>
    <n v="0.59"/>
    <x v="0"/>
    <x v="0"/>
    <x v="1"/>
    <s v="San Francisco"/>
    <n v="94122"/>
    <x v="55"/>
    <d v="2015-05-23T00:00:00"/>
    <x v="97"/>
    <x v="35"/>
    <x v="100"/>
    <n v="3585"/>
    <n v="1.6788239999999999"/>
    <n v="194.743584"/>
    <n v="-0.19159654858245351"/>
  </r>
  <r>
    <n v="23361"/>
    <s v="Critical"/>
    <x v="1"/>
    <n v="49.99"/>
    <n v="19.989999999999998"/>
    <n v="184"/>
    <s v="Phillip Holmes"/>
    <s v="Regular Air"/>
    <s v="Small Business"/>
    <x v="2"/>
    <x v="13"/>
    <s v="Small Box"/>
    <x v="84"/>
    <n v="0.41"/>
    <x v="0"/>
    <x v="1"/>
    <x v="15"/>
    <s v="Arlington"/>
    <n v="2474"/>
    <x v="54"/>
    <d v="2015-02-21T00:00:00"/>
    <x v="96"/>
    <x v="29"/>
    <x v="101"/>
    <n v="88360"/>
    <n v="49.980001999999999"/>
    <n v="249.90001000000001"/>
    <n v="-0.30694610778443115"/>
  </r>
  <r>
    <n v="18521"/>
    <s v="High"/>
    <x v="8"/>
    <n v="10.06"/>
    <n v="2.06"/>
    <n v="188"/>
    <s v="Alex Harrell"/>
    <s v="Regular Air"/>
    <s v="Corporate"/>
    <x v="0"/>
    <x v="7"/>
    <s v="Wrap Bag"/>
    <x v="85"/>
    <n v="0.39"/>
    <x v="0"/>
    <x v="2"/>
    <x v="7"/>
    <s v="Gainesville"/>
    <n v="76240"/>
    <x v="55"/>
    <d v="2015-05-22T00:00:00"/>
    <x v="98"/>
    <x v="24"/>
    <x v="102"/>
    <n v="88361"/>
    <n v="10.052958"/>
    <n v="231.21803400000002"/>
    <n v="0.69"/>
  </r>
  <r>
    <n v="18522"/>
    <s v="High"/>
    <x v="8"/>
    <n v="1.68"/>
    <n v="1.57"/>
    <n v="188"/>
    <s v="Alex Harrell"/>
    <s v="Regular Air"/>
    <s v="Corporate"/>
    <x v="0"/>
    <x v="0"/>
    <s v="Wrap Bag"/>
    <x v="15"/>
    <n v="0.59"/>
    <x v="0"/>
    <x v="2"/>
    <x v="7"/>
    <s v="Gainesville"/>
    <n v="76240"/>
    <x v="55"/>
    <d v="2015-05-23T00:00:00"/>
    <x v="99"/>
    <x v="30"/>
    <x v="103"/>
    <n v="88361"/>
    <n v="1.6788239999999999"/>
    <n v="48.685896"/>
    <n v="0.15326902465166142"/>
  </r>
  <r>
    <n v="18817"/>
    <s v="High"/>
    <x v="10"/>
    <n v="58.1"/>
    <n v="1.49"/>
    <n v="190"/>
    <s v="Lloyd Norris"/>
    <s v="Regular Air"/>
    <s v="Corporate"/>
    <x v="0"/>
    <x v="8"/>
    <s v="Small Box"/>
    <x v="86"/>
    <n v="0.38"/>
    <x v="0"/>
    <x v="2"/>
    <x v="12"/>
    <s v="Arlington Heights"/>
    <n v="60004"/>
    <x v="6"/>
    <d v="2015-02-13T00:00:00"/>
    <x v="100"/>
    <x v="17"/>
    <x v="104"/>
    <n v="89092"/>
    <n v="58.041899999999998"/>
    <n v="174.12569999999999"/>
    <n v="0.69"/>
  </r>
  <r>
    <n v="18818"/>
    <s v="High"/>
    <x v="0"/>
    <n v="80.48"/>
    <n v="4.5"/>
    <n v="191"/>
    <s v="Gerald Kearney"/>
    <s v="Regular Air"/>
    <s v="Corporate"/>
    <x v="0"/>
    <x v="15"/>
    <s v="Small Box"/>
    <x v="87"/>
    <n v="0.55000000000000004"/>
    <x v="0"/>
    <x v="2"/>
    <x v="12"/>
    <s v="Aurora"/>
    <n v="60505"/>
    <x v="6"/>
    <d v="2015-02-15T00:00:00"/>
    <x v="101"/>
    <x v="12"/>
    <x v="105"/>
    <n v="89092"/>
    <n v="80.471952000000002"/>
    <n v="80.471952000000002"/>
    <n v="-0.44521084337349398"/>
  </r>
  <r>
    <n v="20520"/>
    <s v="Not Specified"/>
    <x v="5"/>
    <n v="3.8"/>
    <n v="1.49"/>
    <n v="191"/>
    <s v="Gerald Kearney"/>
    <s v="Regular Air"/>
    <s v="Corporate"/>
    <x v="0"/>
    <x v="8"/>
    <s v="Small Box"/>
    <x v="27"/>
    <n v="0.38"/>
    <x v="0"/>
    <x v="2"/>
    <x v="12"/>
    <s v="Aurora"/>
    <n v="60505"/>
    <x v="37"/>
    <d v="2015-04-11T00:00:00"/>
    <x v="102"/>
    <x v="33"/>
    <x v="106"/>
    <n v="89093"/>
    <n v="3.7980999999999998"/>
    <n v="53.173400000000001"/>
    <n v="0.27162974089372888"/>
  </r>
  <r>
    <n v="20521"/>
    <s v="Not Specified"/>
    <x v="3"/>
    <n v="30.73"/>
    <n v="4"/>
    <n v="191"/>
    <s v="Gerald Kearney"/>
    <s v="Regular Air"/>
    <s v="Corporate"/>
    <x v="2"/>
    <x v="13"/>
    <s v="Small Box"/>
    <x v="88"/>
    <n v="0.75"/>
    <x v="0"/>
    <x v="2"/>
    <x v="12"/>
    <s v="Aurora"/>
    <n v="60505"/>
    <x v="37"/>
    <d v="2015-04-09T00:00:00"/>
    <x v="103"/>
    <x v="4"/>
    <x v="107"/>
    <n v="89093"/>
    <n v="30.702342999999999"/>
    <n v="214.91640100000001"/>
    <n v="-0.49135780628040687"/>
  </r>
  <r>
    <n v="20522"/>
    <s v="Not Specified"/>
    <x v="6"/>
    <n v="125.99"/>
    <n v="8.08"/>
    <n v="191"/>
    <s v="Gerald Kearney"/>
    <s v="Regular Air"/>
    <s v="Corporate"/>
    <x v="2"/>
    <x v="5"/>
    <s v="Small Box"/>
    <x v="89"/>
    <n v="0.56999999999999995"/>
    <x v="0"/>
    <x v="2"/>
    <x v="12"/>
    <s v="Aurora"/>
    <n v="60505"/>
    <x v="37"/>
    <d v="2015-04-10T00:00:00"/>
    <x v="104"/>
    <x v="2"/>
    <x v="108"/>
    <n v="89093"/>
    <n v="125.99"/>
    <n v="2771.7799999999997"/>
    <n v="0.57240704411271592"/>
  </r>
  <r>
    <n v="19663"/>
    <s v="Not Specified"/>
    <x v="6"/>
    <n v="213.45"/>
    <n v="14.7"/>
    <n v="193"/>
    <s v="Danny Hong"/>
    <s v="Delivery Truck"/>
    <s v="Corporate"/>
    <x v="2"/>
    <x v="6"/>
    <s v="Jumbo Drum"/>
    <x v="90"/>
    <n v="0.59"/>
    <x v="0"/>
    <x v="0"/>
    <x v="17"/>
    <s v="Layton"/>
    <n v="84041"/>
    <x v="35"/>
    <d v="2015-01-05T00:00:00"/>
    <x v="105"/>
    <x v="12"/>
    <x v="109"/>
    <n v="90430"/>
    <n v="213.45"/>
    <n v="213.45"/>
    <n v="-2.5022942173835445"/>
  </r>
  <r>
    <n v="20645"/>
    <s v="Medium"/>
    <x v="8"/>
    <n v="6.54"/>
    <n v="5.27"/>
    <n v="193"/>
    <s v="Danny Hong"/>
    <s v="Regular Air"/>
    <s v="Corporate"/>
    <x v="0"/>
    <x v="8"/>
    <s v="Small Box"/>
    <x v="91"/>
    <n v="0.36"/>
    <x v="0"/>
    <x v="0"/>
    <x v="17"/>
    <s v="Layton"/>
    <n v="84041"/>
    <x v="25"/>
    <d v="2015-04-01T00:00:00"/>
    <x v="106"/>
    <x v="34"/>
    <x v="110"/>
    <n v="90432"/>
    <n v="6.5354219999999996"/>
    <n v="137.24386199999998"/>
    <n v="-0.47073770491803274"/>
  </r>
  <r>
    <n v="24273"/>
    <s v="Not Specified"/>
    <x v="1"/>
    <n v="6.48"/>
    <n v="9.17"/>
    <n v="194"/>
    <s v="Tammy Goldman"/>
    <s v="Regular Air"/>
    <s v="Corporate"/>
    <x v="0"/>
    <x v="7"/>
    <s v="Small Box"/>
    <x v="92"/>
    <n v="0.37"/>
    <x v="0"/>
    <x v="0"/>
    <x v="17"/>
    <s v="Lehi"/>
    <n v="84043"/>
    <x v="56"/>
    <d v="2015-01-11T00:00:00"/>
    <x v="107"/>
    <x v="0"/>
    <x v="111"/>
    <n v="90431"/>
    <n v="6.4787040000000005"/>
    <n v="25.914816000000002"/>
    <n v="-3.7477021276595748"/>
  </r>
  <r>
    <n v="20646"/>
    <s v="Medium"/>
    <x v="3"/>
    <n v="3.29"/>
    <n v="1.35"/>
    <n v="194"/>
    <s v="Tammy Goldman"/>
    <s v="Regular Air"/>
    <s v="Corporate"/>
    <x v="0"/>
    <x v="3"/>
    <s v="Wrap Bag"/>
    <x v="93"/>
    <n v="0.4"/>
    <x v="0"/>
    <x v="0"/>
    <x v="17"/>
    <s v="Lehi"/>
    <n v="84043"/>
    <x v="25"/>
    <d v="2015-04-01T00:00:00"/>
    <x v="108"/>
    <x v="24"/>
    <x v="112"/>
    <n v="90432"/>
    <n v="3.287039"/>
    <n v="75.601897000000008"/>
    <n v="0.21886792452830189"/>
  </r>
  <r>
    <n v="25158"/>
    <s v="Critical"/>
    <x v="6"/>
    <n v="161.55000000000001"/>
    <n v="19.989999999999998"/>
    <n v="197"/>
    <s v="Samantha Weaver"/>
    <s v="Regular Air"/>
    <s v="Small Business"/>
    <x v="0"/>
    <x v="10"/>
    <s v="Small Box"/>
    <x v="40"/>
    <n v="0.66"/>
    <x v="0"/>
    <x v="2"/>
    <x v="13"/>
    <s v="Overland Park"/>
    <n v="66212"/>
    <x v="57"/>
    <d v="2015-04-04T00:00:00"/>
    <x v="109"/>
    <x v="22"/>
    <x v="113"/>
    <n v="88921"/>
    <n v="161.55000000000001"/>
    <n v="3069.4500000000003"/>
    <n v="0.37541508790664468"/>
  </r>
  <r>
    <n v="7158"/>
    <s v="Critical"/>
    <x v="6"/>
    <n v="161.55000000000001"/>
    <n v="19.989999999999998"/>
    <n v="198"/>
    <s v="Leroy Blanchard"/>
    <s v="Regular Air"/>
    <s v="Small Business"/>
    <x v="0"/>
    <x v="10"/>
    <s v="Small Box"/>
    <x v="40"/>
    <n v="0.66"/>
    <x v="0"/>
    <x v="2"/>
    <x v="22"/>
    <s v="Detroit"/>
    <n v="48138"/>
    <x v="57"/>
    <d v="2015-04-04T00:00:00"/>
    <x v="110"/>
    <x v="36"/>
    <x v="114"/>
    <n v="51072"/>
    <n v="161.55000000000001"/>
    <n v="12439.35"/>
    <n v="8.0552083209320974E-2"/>
  </r>
  <r>
    <n v="22136"/>
    <s v="Not Specified"/>
    <x v="3"/>
    <n v="12.28"/>
    <n v="4.8600000000000003"/>
    <n v="202"/>
    <s v="Max Small"/>
    <s v="Regular Air"/>
    <s v="Corporate"/>
    <x v="0"/>
    <x v="7"/>
    <s v="Small Box"/>
    <x v="94"/>
    <n v="0.38"/>
    <x v="0"/>
    <x v="2"/>
    <x v="23"/>
    <s v="Bartlesville"/>
    <n v="74006"/>
    <x v="58"/>
    <d v="2015-04-28T00:00:00"/>
    <x v="111"/>
    <x v="17"/>
    <x v="115"/>
    <n v="88971"/>
    <n v="12.268948"/>
    <n v="36.806843999999998"/>
    <n v="4.9927849927849932E-2"/>
  </r>
  <r>
    <n v="18783"/>
    <s v="High"/>
    <x v="9"/>
    <n v="7.37"/>
    <n v="5.53"/>
    <n v="202"/>
    <s v="Max Small"/>
    <s v="Regular Air"/>
    <s v="Corporate"/>
    <x v="2"/>
    <x v="13"/>
    <s v="Small Pack"/>
    <x v="95"/>
    <n v="0.69"/>
    <x v="0"/>
    <x v="2"/>
    <x v="23"/>
    <s v="Bartlesville"/>
    <n v="74006"/>
    <x v="59"/>
    <d v="2015-01-18T00:00:00"/>
    <x v="112"/>
    <x v="21"/>
    <x v="116"/>
    <n v="88972"/>
    <n v="7.3677890000000001"/>
    <n v="81.045679000000007"/>
    <n v="-1.5584566965846833"/>
  </r>
  <r>
    <n v="21401"/>
    <s v="Low"/>
    <x v="5"/>
    <n v="1.86"/>
    <n v="2.58"/>
    <n v="210"/>
    <s v="Floyd Dale"/>
    <s v="Regular Air"/>
    <s v="Home Office"/>
    <x v="0"/>
    <x v="3"/>
    <s v="Wrap Bag"/>
    <x v="96"/>
    <n v="0.82"/>
    <x v="0"/>
    <x v="1"/>
    <x v="4"/>
    <s v="Troy"/>
    <n v="12180"/>
    <x v="60"/>
    <d v="2015-01-21T00:00:00"/>
    <x v="113"/>
    <x v="23"/>
    <x v="117"/>
    <n v="85965"/>
    <n v="1.85907"/>
    <n v="16.731629999999999"/>
    <n v="-3.7830777967064173"/>
  </r>
  <r>
    <n v="23097"/>
    <s v="Medium"/>
    <x v="3"/>
    <n v="5.4"/>
    <n v="7.78"/>
    <n v="210"/>
    <s v="Floyd Dale"/>
    <s v="Express Air"/>
    <s v="Home Office"/>
    <x v="0"/>
    <x v="8"/>
    <s v="Small Box"/>
    <x v="97"/>
    <n v="0.37"/>
    <x v="0"/>
    <x v="1"/>
    <x v="4"/>
    <s v="Troy"/>
    <n v="12180"/>
    <x v="42"/>
    <d v="2015-06-02T00:00:00"/>
    <x v="114"/>
    <x v="0"/>
    <x v="118"/>
    <n v="85966"/>
    <n v="5.3951400000000005"/>
    <n v="21.580560000000002"/>
    <n v="-0.78709706959706949"/>
  </r>
  <r>
    <n v="23098"/>
    <s v="Medium"/>
    <x v="1"/>
    <n v="20.28"/>
    <n v="6.68"/>
    <n v="210"/>
    <s v="Floyd Dale"/>
    <s v="Regular Air"/>
    <s v="Home Office"/>
    <x v="1"/>
    <x v="2"/>
    <s v="Small Box"/>
    <x v="98"/>
    <n v="0.53"/>
    <x v="0"/>
    <x v="1"/>
    <x v="4"/>
    <s v="Troy"/>
    <n v="12180"/>
    <x v="42"/>
    <d v="2015-06-02T00:00:00"/>
    <x v="115"/>
    <x v="17"/>
    <x v="119"/>
    <n v="85966"/>
    <n v="20.275944000000003"/>
    <n v="60.827832000000008"/>
    <n v="0.69"/>
  </r>
  <r>
    <n v="23099"/>
    <s v="Medium"/>
    <x v="6"/>
    <n v="11.55"/>
    <n v="2.36"/>
    <n v="210"/>
    <s v="Floyd Dale"/>
    <s v="Regular Air"/>
    <s v="Home Office"/>
    <x v="0"/>
    <x v="0"/>
    <s v="Wrap Bag"/>
    <x v="99"/>
    <n v="0.55000000000000004"/>
    <x v="0"/>
    <x v="1"/>
    <x v="4"/>
    <s v="Troy"/>
    <n v="12180"/>
    <x v="42"/>
    <d v="2015-06-03T00:00:00"/>
    <x v="116"/>
    <x v="29"/>
    <x v="120"/>
    <n v="85966"/>
    <n v="11.55"/>
    <n v="57.75"/>
    <n v="0.37464274372816769"/>
  </r>
  <r>
    <n v="23605"/>
    <s v="Medium"/>
    <x v="0"/>
    <n v="10.06"/>
    <n v="2.06"/>
    <n v="211"/>
    <s v="Anna Wood"/>
    <s v="Regular Air"/>
    <s v="Consumer"/>
    <x v="0"/>
    <x v="7"/>
    <s v="Wrap Bag"/>
    <x v="85"/>
    <n v="0.39"/>
    <x v="0"/>
    <x v="1"/>
    <x v="4"/>
    <s v="Utica"/>
    <n v="13501"/>
    <x v="61"/>
    <d v="2015-01-08T00:00:00"/>
    <x v="117"/>
    <x v="14"/>
    <x v="121"/>
    <n v="85964"/>
    <n v="10.058994"/>
    <n v="20.117988"/>
    <n v="0.35801886792452831"/>
  </r>
  <r>
    <n v="23606"/>
    <s v="Medium"/>
    <x v="6"/>
    <n v="65.989999999999995"/>
    <n v="5.92"/>
    <n v="211"/>
    <s v="Anna Wood"/>
    <s v="Regular Air"/>
    <s v="Consumer"/>
    <x v="2"/>
    <x v="5"/>
    <s v="Small Box"/>
    <x v="100"/>
    <n v="0.55000000000000004"/>
    <x v="0"/>
    <x v="1"/>
    <x v="4"/>
    <s v="Utica"/>
    <n v="13501"/>
    <x v="61"/>
    <d v="2015-01-08T00:00:00"/>
    <x v="118"/>
    <x v="17"/>
    <x v="122"/>
    <n v="85964"/>
    <n v="65.989999999999995"/>
    <n v="197.96999999999997"/>
    <n v="-0.62304984998846069"/>
  </r>
  <r>
    <n v="23100"/>
    <s v="Medium"/>
    <x v="5"/>
    <n v="2.08"/>
    <n v="2.56"/>
    <n v="211"/>
    <s v="Anna Wood"/>
    <s v="Regular Air"/>
    <s v="Home Office"/>
    <x v="0"/>
    <x v="12"/>
    <s v="Small Pack"/>
    <x v="101"/>
    <n v="0.55000000000000004"/>
    <x v="0"/>
    <x v="1"/>
    <x v="4"/>
    <s v="Utica"/>
    <n v="13501"/>
    <x v="42"/>
    <d v="2015-06-03T00:00:00"/>
    <x v="119"/>
    <x v="16"/>
    <x v="123"/>
    <n v="85966"/>
    <n v="2.0789599999999999"/>
    <n v="41.5792"/>
    <n v="-0.85717663750295581"/>
  </r>
  <r>
    <n v="26303"/>
    <s v="Medium"/>
    <x v="5"/>
    <n v="119.99"/>
    <n v="56.14"/>
    <n v="218"/>
    <s v="Frances Saunders"/>
    <s v="Delivery Truck"/>
    <s v="Consumer"/>
    <x v="2"/>
    <x v="6"/>
    <s v="Jumbo Box"/>
    <x v="102"/>
    <n v="0.39"/>
    <x v="0"/>
    <x v="0"/>
    <x v="17"/>
    <s v="Murray"/>
    <n v="84107"/>
    <x v="62"/>
    <d v="2015-06-11T00:00:00"/>
    <x v="120"/>
    <x v="6"/>
    <x v="124"/>
    <n v="88048"/>
    <n v="119.93000499999999"/>
    <n v="719.58002999999997"/>
    <n v="-0.14035639470405412"/>
  </r>
  <r>
    <n v="21203"/>
    <s v="Medium"/>
    <x v="9"/>
    <n v="60.89"/>
    <n v="32.409999999999997"/>
    <n v="228"/>
    <s v="Colleen Andrews"/>
    <s v="Delivery Truck"/>
    <s v="Small Business"/>
    <x v="1"/>
    <x v="1"/>
    <s v="Jumbo Drum"/>
    <x v="103"/>
    <n v="0.56000000000000005"/>
    <x v="0"/>
    <x v="3"/>
    <x v="24"/>
    <s v="Mint Hill"/>
    <n v="28227"/>
    <x v="57"/>
    <d v="2015-04-03T00:00:00"/>
    <x v="121"/>
    <x v="4"/>
    <x v="125"/>
    <n v="88527"/>
    <n v="60.871732999999999"/>
    <n v="426.10213099999999"/>
    <n v="8.0698794645830088E-2"/>
  </r>
  <r>
    <n v="25500"/>
    <s v="Medium"/>
    <x v="8"/>
    <n v="5.81"/>
    <n v="8.49"/>
    <n v="233"/>
    <s v="Michele Bullard"/>
    <s v="Regular Air"/>
    <s v="Small Business"/>
    <x v="0"/>
    <x v="8"/>
    <s v="Small Box"/>
    <x v="104"/>
    <n v="0.39"/>
    <x v="0"/>
    <x v="2"/>
    <x v="12"/>
    <s v="Orland Park"/>
    <n v="60462"/>
    <x v="63"/>
    <d v="2015-02-22T00:00:00"/>
    <x v="122"/>
    <x v="5"/>
    <x v="126"/>
    <n v="90237"/>
    <n v="5.8059329999999996"/>
    <n v="58.059329999999996"/>
    <n v="-4.1366751700680267"/>
  </r>
  <r>
    <n v="25501"/>
    <s v="Medium"/>
    <x v="7"/>
    <n v="9.65"/>
    <n v="6.22"/>
    <n v="233"/>
    <s v="Michele Bullard"/>
    <s v="Regular Air"/>
    <s v="Small Business"/>
    <x v="1"/>
    <x v="2"/>
    <s v="Small Box"/>
    <x v="105"/>
    <n v="0.55000000000000004"/>
    <x v="0"/>
    <x v="2"/>
    <x v="12"/>
    <s v="Orland Park"/>
    <n v="60462"/>
    <x v="63"/>
    <d v="2015-02-21T00:00:00"/>
    <x v="123"/>
    <x v="1"/>
    <x v="127"/>
    <n v="90237"/>
    <n v="9.6461400000000008"/>
    <n v="115.75368"/>
    <n v="-0.44509006391632772"/>
  </r>
  <r>
    <n v="23058"/>
    <s v="Critical"/>
    <x v="2"/>
    <n v="279.81"/>
    <n v="23.19"/>
    <n v="234"/>
    <s v="Don Cameron"/>
    <s v="Delivery Truck"/>
    <s v="Small Business"/>
    <x v="0"/>
    <x v="15"/>
    <s v="Jumbo Drum"/>
    <x v="106"/>
    <n v="0.59"/>
    <x v="0"/>
    <x v="2"/>
    <x v="25"/>
    <s v="Newton"/>
    <n v="50208"/>
    <x v="64"/>
    <d v="2015-02-06T00:00:00"/>
    <x v="124"/>
    <x v="6"/>
    <x v="128"/>
    <n v="90236"/>
    <n v="279.64211399999999"/>
    <n v="1677.852684"/>
    <n v="0.69"/>
  </r>
  <r>
    <n v="25121"/>
    <s v="High"/>
    <x v="9"/>
    <n v="28.53"/>
    <n v="1.49"/>
    <n v="234"/>
    <s v="Don Cameron"/>
    <s v="Regular Air"/>
    <s v="Small Business"/>
    <x v="0"/>
    <x v="8"/>
    <s v="Small Box"/>
    <x v="107"/>
    <n v="0.38"/>
    <x v="0"/>
    <x v="2"/>
    <x v="25"/>
    <s v="Newton"/>
    <n v="50208"/>
    <x v="12"/>
    <d v="2015-03-29T00:00:00"/>
    <x v="125"/>
    <x v="4"/>
    <x v="129"/>
    <n v="90238"/>
    <n v="28.521440999999999"/>
    <n v="199.65008699999998"/>
    <n v="0.69"/>
  </r>
  <r>
    <n v="25122"/>
    <s v="High"/>
    <x v="0"/>
    <n v="15.28"/>
    <n v="1.99"/>
    <n v="234"/>
    <s v="Don Cameron"/>
    <s v="Regular Air"/>
    <s v="Small Business"/>
    <x v="2"/>
    <x v="13"/>
    <s v="Small Pack"/>
    <x v="108"/>
    <n v="0.42"/>
    <x v="0"/>
    <x v="2"/>
    <x v="25"/>
    <s v="Newton"/>
    <n v="50208"/>
    <x v="12"/>
    <d v="2015-03-29T00:00:00"/>
    <x v="126"/>
    <x v="14"/>
    <x v="130"/>
    <n v="90238"/>
    <n v="15.278471999999999"/>
    <n v="30.556943999999998"/>
    <n v="-0.37711864406779666"/>
  </r>
  <r>
    <n v="22044"/>
    <s v="Low"/>
    <x v="2"/>
    <n v="3.34"/>
    <n v="7.49"/>
    <n v="234"/>
    <s v="Don Cameron"/>
    <s v="Express Air"/>
    <s v="Small Business"/>
    <x v="0"/>
    <x v="0"/>
    <s v="Wrap Bag"/>
    <x v="109"/>
    <n v="0.54"/>
    <x v="0"/>
    <x v="2"/>
    <x v="25"/>
    <s v="Newton"/>
    <n v="50208"/>
    <x v="65"/>
    <d v="2015-04-30T00:00:00"/>
    <x v="127"/>
    <x v="15"/>
    <x v="131"/>
    <n v="90239"/>
    <n v="3.337996"/>
    <n v="26.703968"/>
    <n v="-6.4065573770491806"/>
  </r>
  <r>
    <n v="18885"/>
    <s v="Not Specified"/>
    <x v="6"/>
    <n v="442.14"/>
    <n v="14.7"/>
    <n v="236"/>
    <s v="Shawn McIntyre"/>
    <s v="Delivery Truck"/>
    <s v="Corporate"/>
    <x v="2"/>
    <x v="6"/>
    <s v="Jumbo Drum"/>
    <x v="110"/>
    <n v="0.56000000000000005"/>
    <x v="0"/>
    <x v="0"/>
    <x v="21"/>
    <s v="Louisville"/>
    <n v="80027"/>
    <x v="11"/>
    <d v="2015-02-22T00:00:00"/>
    <x v="128"/>
    <x v="5"/>
    <x v="132"/>
    <n v="86621"/>
    <n v="442.14"/>
    <n v="4421.3999999999996"/>
    <n v="0.69"/>
  </r>
  <r>
    <n v="24327"/>
    <s v="Medium"/>
    <x v="10"/>
    <n v="19.98"/>
    <n v="5.77"/>
    <n v="240"/>
    <s v="Gilbert Scarborough"/>
    <s v="Express Air"/>
    <s v="Small Business"/>
    <x v="0"/>
    <x v="7"/>
    <s v="Small Box"/>
    <x v="111"/>
    <n v="0.38"/>
    <x v="0"/>
    <x v="0"/>
    <x v="21"/>
    <s v="Fountain"/>
    <n v="80817"/>
    <x v="18"/>
    <d v="2015-04-20T00:00:00"/>
    <x v="129"/>
    <x v="17"/>
    <x v="133"/>
    <n v="90479"/>
    <n v="19.96002"/>
    <n v="59.88006"/>
    <n v="0.61121755791673937"/>
  </r>
  <r>
    <n v="24328"/>
    <s v="Medium"/>
    <x v="2"/>
    <n v="259.70999999999998"/>
    <n v="66.67"/>
    <n v="241"/>
    <s v="Amy Ellis Holder"/>
    <s v="Delivery Truck"/>
    <s v="Small Business"/>
    <x v="1"/>
    <x v="11"/>
    <s v="Jumbo Box"/>
    <x v="112"/>
    <n v="0.61"/>
    <x v="0"/>
    <x v="0"/>
    <x v="21"/>
    <s v="Grand Junction"/>
    <n v="81503"/>
    <x v="18"/>
    <d v="2015-04-21T00:00:00"/>
    <x v="130"/>
    <x v="21"/>
    <x v="134"/>
    <n v="90479"/>
    <n v="259.55417399999999"/>
    <n v="2855.095914"/>
    <n v="0.27959656496563901"/>
  </r>
  <r>
    <n v="25264"/>
    <s v="Low"/>
    <x v="0"/>
    <n v="5.94"/>
    <n v="9.92"/>
    <n v="241"/>
    <s v="Amy Ellis Holder"/>
    <s v="Regular Air"/>
    <s v="Small Business"/>
    <x v="0"/>
    <x v="8"/>
    <s v="Small Box"/>
    <x v="113"/>
    <n v="0.38"/>
    <x v="0"/>
    <x v="0"/>
    <x v="21"/>
    <s v="Grand Junction"/>
    <n v="81503"/>
    <x v="66"/>
    <d v="2015-06-02T00:00:00"/>
    <x v="131"/>
    <x v="13"/>
    <x v="135"/>
    <n v="90480"/>
    <n v="5.939406"/>
    <n v="77.212277999999998"/>
    <n v="-3.2092956336794694"/>
  </r>
  <r>
    <n v="25265"/>
    <s v="Low"/>
    <x v="1"/>
    <n v="125.99"/>
    <n v="3"/>
    <n v="241"/>
    <s v="Amy Ellis Holder"/>
    <s v="Regular Air"/>
    <s v="Small Business"/>
    <x v="2"/>
    <x v="5"/>
    <s v="Small Box"/>
    <x v="114"/>
    <n v="0.59"/>
    <x v="0"/>
    <x v="0"/>
    <x v="21"/>
    <s v="Grand Junction"/>
    <n v="81503"/>
    <x v="66"/>
    <d v="2015-05-26T00:00:00"/>
    <x v="132"/>
    <x v="15"/>
    <x v="136"/>
    <n v="90480"/>
    <n v="125.96480199999999"/>
    <n v="1007.7184159999999"/>
    <n v="0.45621521335807053"/>
  </r>
  <r>
    <n v="18849"/>
    <s v="Medium"/>
    <x v="1"/>
    <n v="146.05000000000001"/>
    <n v="80.2"/>
    <n v="247"/>
    <s v="Marshall Brandt Briggs"/>
    <s v="Delivery Truck"/>
    <s v="Corporate"/>
    <x v="1"/>
    <x v="11"/>
    <s v="Jumbo Box"/>
    <x v="115"/>
    <n v="0.71"/>
    <x v="0"/>
    <x v="3"/>
    <x v="20"/>
    <s v="Maryville"/>
    <n v="37804"/>
    <x v="67"/>
    <d v="2015-02-23T00:00:00"/>
    <x v="133"/>
    <x v="29"/>
    <x v="137"/>
    <n v="89139"/>
    <n v="146.02079000000001"/>
    <n v="730.10395000000005"/>
    <n v="-0.12669746710238014"/>
  </r>
  <r>
    <n v="18850"/>
    <s v="Medium"/>
    <x v="2"/>
    <n v="65.989999999999995"/>
    <n v="5.92"/>
    <n v="247"/>
    <s v="Marshall Brandt Briggs"/>
    <s v="Regular Air"/>
    <s v="Corporate"/>
    <x v="2"/>
    <x v="5"/>
    <s v="Small Box"/>
    <x v="100"/>
    <n v="0.55000000000000004"/>
    <x v="0"/>
    <x v="3"/>
    <x v="20"/>
    <s v="Maryville"/>
    <n v="37804"/>
    <x v="67"/>
    <d v="2015-02-24T00:00:00"/>
    <x v="134"/>
    <x v="33"/>
    <x v="138"/>
    <n v="89139"/>
    <n v="65.950406000000001"/>
    <n v="923.30568400000004"/>
    <n v="-4.2064864728384105E-3"/>
  </r>
  <r>
    <n v="18842"/>
    <s v="Medium"/>
    <x v="3"/>
    <n v="2.88"/>
    <n v="0.99"/>
    <n v="247"/>
    <s v="Marshall Brandt Briggs"/>
    <s v="Regular Air"/>
    <s v="Corporate"/>
    <x v="0"/>
    <x v="9"/>
    <s v="Small Box"/>
    <x v="116"/>
    <n v="0.36"/>
    <x v="0"/>
    <x v="3"/>
    <x v="20"/>
    <s v="Maryville"/>
    <n v="37804"/>
    <x v="68"/>
    <d v="2015-03-23T00:00:00"/>
    <x v="135"/>
    <x v="5"/>
    <x v="139"/>
    <n v="89140"/>
    <n v="2.877408"/>
    <n v="28.774079999999998"/>
    <n v="-5.0498433693003824"/>
  </r>
  <r>
    <n v="18773"/>
    <s v="Critical"/>
    <x v="1"/>
    <n v="2.58"/>
    <n v="1.3"/>
    <n v="250"/>
    <s v="Brenda Nelson Blanchard"/>
    <s v="Express Air"/>
    <s v="Corporate"/>
    <x v="0"/>
    <x v="0"/>
    <s v="Wrap Bag"/>
    <x v="117"/>
    <n v="0.59"/>
    <x v="0"/>
    <x v="2"/>
    <x v="3"/>
    <s v="Richfield"/>
    <n v="55423"/>
    <x v="5"/>
    <d v="2015-05-29T00:00:00"/>
    <x v="136"/>
    <x v="37"/>
    <x v="140"/>
    <n v="87214"/>
    <n v="2.5794839999999999"/>
    <n v="100.59987599999999"/>
    <n v="1.0096591944596332E-2"/>
  </r>
  <r>
    <n v="18774"/>
    <s v="Critical"/>
    <x v="1"/>
    <n v="65.989999999999995"/>
    <n v="3.9"/>
    <n v="250"/>
    <s v="Brenda Nelson Blanchard"/>
    <s v="Regular Air"/>
    <s v="Corporate"/>
    <x v="2"/>
    <x v="5"/>
    <s v="Small Box"/>
    <x v="118"/>
    <n v="0.55000000000000004"/>
    <x v="0"/>
    <x v="2"/>
    <x v="3"/>
    <s v="Richfield"/>
    <n v="55423"/>
    <x v="5"/>
    <d v="2015-05-29T00:00:00"/>
    <x v="137"/>
    <x v="38"/>
    <x v="141"/>
    <n v="87214"/>
    <n v="65.976801999999992"/>
    <n v="1781.3736539999998"/>
    <n v="0.6876220401023615"/>
  </r>
  <r>
    <n v="18801"/>
    <s v="Medium"/>
    <x v="10"/>
    <n v="280.98"/>
    <n v="35.67"/>
    <n v="254"/>
    <s v="Brett Hawkins"/>
    <s v="Delivery Truck"/>
    <s v="Home Office"/>
    <x v="1"/>
    <x v="11"/>
    <s v="Jumbo Box"/>
    <x v="119"/>
    <n v="0.66"/>
    <x v="0"/>
    <x v="0"/>
    <x v="21"/>
    <s v="Highlands Ranch"/>
    <n v="80126"/>
    <x v="69"/>
    <d v="2015-06-11T00:00:00"/>
    <x v="138"/>
    <x v="29"/>
    <x v="142"/>
    <n v="86268"/>
    <n v="280.69902000000002"/>
    <n v="1403.4951000000001"/>
    <n v="-4.032427484581564E-2"/>
  </r>
  <r>
    <n v="20577"/>
    <s v="Critical"/>
    <x v="9"/>
    <n v="8.34"/>
    <n v="2.64"/>
    <n v="256"/>
    <s v="Irene Li"/>
    <s v="Regular Air"/>
    <s v="Home Office"/>
    <x v="0"/>
    <x v="12"/>
    <s v="Small Pack"/>
    <x v="120"/>
    <n v="0.59"/>
    <x v="0"/>
    <x v="1"/>
    <x v="19"/>
    <s v="Hanover"/>
    <n v="17331"/>
    <x v="70"/>
    <d v="2015-02-02T00:00:00"/>
    <x v="139"/>
    <x v="0"/>
    <x v="143"/>
    <n v="86267"/>
    <n v="8.3374980000000001"/>
    <n v="33.349992"/>
    <n v="1.9745958429561169E-2"/>
  </r>
  <r>
    <n v="24498"/>
    <s v="Medium"/>
    <x v="5"/>
    <n v="17.48"/>
    <n v="1.99"/>
    <n v="258"/>
    <s v="Allan Shields"/>
    <s v="Regular Air"/>
    <s v="Consumer"/>
    <x v="2"/>
    <x v="13"/>
    <s v="Small Pack"/>
    <x v="121"/>
    <n v="0.45"/>
    <x v="0"/>
    <x v="3"/>
    <x v="26"/>
    <s v="Seminole"/>
    <n v="33772"/>
    <x v="22"/>
    <d v="2015-01-04T00:00:00"/>
    <x v="140"/>
    <x v="17"/>
    <x v="144"/>
    <n v="85858"/>
    <n v="17.471260000000001"/>
    <n v="52.413780000000003"/>
    <n v="-2.4205831903945114"/>
  </r>
  <r>
    <n v="18011"/>
    <s v="Low"/>
    <x v="3"/>
    <n v="2.88"/>
    <n v="0.7"/>
    <n v="259"/>
    <s v="Edward Pugh"/>
    <s v="Regular Air"/>
    <s v="Consumer"/>
    <x v="0"/>
    <x v="0"/>
    <s v="Wrap Bag"/>
    <x v="122"/>
    <n v="0.56000000000000005"/>
    <x v="0"/>
    <x v="0"/>
    <x v="27"/>
    <s v="Santa Fe"/>
    <n v="87505"/>
    <x v="71"/>
    <d v="2015-01-19T00:00:00"/>
    <x v="141"/>
    <x v="5"/>
    <x v="145"/>
    <n v="85857"/>
    <n v="2.877408"/>
    <n v="28.774079999999998"/>
    <n v="0.21808946171341928"/>
  </r>
  <r>
    <n v="22370"/>
    <s v="High"/>
    <x v="5"/>
    <n v="31.76"/>
    <n v="45.51"/>
    <n v="263"/>
    <s v="Carlos Hess"/>
    <s v="Delivery Truck"/>
    <s v="Small Business"/>
    <x v="1"/>
    <x v="11"/>
    <s v="Jumbo Box"/>
    <x v="123"/>
    <n v="0.65"/>
    <x v="0"/>
    <x v="1"/>
    <x v="10"/>
    <s v="Cleveland Heights"/>
    <n v="44106"/>
    <x v="72"/>
    <d v="2015-01-23T00:00:00"/>
    <x v="142"/>
    <x v="23"/>
    <x v="146"/>
    <n v="86297"/>
    <n v="31.744120000000002"/>
    <n v="285.69708000000003"/>
    <n v="-7.1564240520470532"/>
  </r>
  <r>
    <n v="20858"/>
    <s v="Not Specified"/>
    <x v="6"/>
    <n v="73.98"/>
    <n v="12.14"/>
    <n v="266"/>
    <s v="Ross Frederick"/>
    <s v="Express Air"/>
    <s v="Corporate"/>
    <x v="2"/>
    <x v="13"/>
    <s v="Small Box"/>
    <x v="124"/>
    <n v="0.67"/>
    <x v="0"/>
    <x v="2"/>
    <x v="7"/>
    <s v="San Antonio"/>
    <n v="78207"/>
    <x v="73"/>
    <d v="2015-05-20T00:00:00"/>
    <x v="143"/>
    <x v="7"/>
    <x v="147"/>
    <n v="90593"/>
    <n v="73.98"/>
    <n v="1257.6600000000001"/>
    <n v="0.25080526748718107"/>
  </r>
  <r>
    <n v="19823"/>
    <s v="Medium"/>
    <x v="4"/>
    <n v="6.48"/>
    <n v="7.03"/>
    <n v="266"/>
    <s v="Ross Frederick"/>
    <s v="Regular Air"/>
    <s v="Corporate"/>
    <x v="0"/>
    <x v="7"/>
    <s v="Small Box"/>
    <x v="125"/>
    <n v="0.37"/>
    <x v="0"/>
    <x v="2"/>
    <x v="7"/>
    <s v="San Antonio"/>
    <n v="78207"/>
    <x v="7"/>
    <d v="2015-05-16T00:00:00"/>
    <x v="144"/>
    <x v="5"/>
    <x v="148"/>
    <n v="90594"/>
    <n v="6.4748160000000006"/>
    <n v="64.748160000000013"/>
    <n v="0.13162393162393177"/>
  </r>
  <r>
    <n v="19824"/>
    <s v="Medium"/>
    <x v="0"/>
    <n v="20.34"/>
    <n v="35"/>
    <n v="266"/>
    <s v="Ross Frederick"/>
    <s v="Regular Air"/>
    <s v="Corporate"/>
    <x v="0"/>
    <x v="10"/>
    <s v="Large Box"/>
    <x v="126"/>
    <n v="0.84"/>
    <x v="0"/>
    <x v="2"/>
    <x v="7"/>
    <s v="San Antonio"/>
    <n v="78207"/>
    <x v="7"/>
    <d v="2015-05-16T00:00:00"/>
    <x v="145"/>
    <x v="39"/>
    <x v="149"/>
    <n v="90594"/>
    <n v="20.337966000000002"/>
    <n v="671.1528780000001"/>
    <n v="0.30729846911465603"/>
  </r>
  <r>
    <n v="18770"/>
    <s v="Low"/>
    <x v="1"/>
    <n v="5.58"/>
    <n v="5.3"/>
    <n v="268"/>
    <s v="James Beck"/>
    <s v="Regular Air"/>
    <s v="Home Office"/>
    <x v="0"/>
    <x v="4"/>
    <s v="Small Box"/>
    <x v="127"/>
    <n v="0.35"/>
    <x v="0"/>
    <x v="0"/>
    <x v="28"/>
    <s v="Flagstaff"/>
    <n v="86001"/>
    <x v="74"/>
    <d v="2015-04-12T00:00:00"/>
    <x v="146"/>
    <x v="17"/>
    <x v="150"/>
    <n v="88941"/>
    <n v="5.5788840000000004"/>
    <n v="16.736651999999999"/>
    <n v="-1.2040707016604177"/>
  </r>
  <r>
    <n v="18771"/>
    <s v="Low"/>
    <x v="9"/>
    <n v="40.89"/>
    <n v="18.98"/>
    <n v="268"/>
    <s v="James Beck"/>
    <s v="Regular Air"/>
    <s v="Home Office"/>
    <x v="1"/>
    <x v="2"/>
    <s v="Small Box"/>
    <x v="128"/>
    <n v="0.56999999999999995"/>
    <x v="0"/>
    <x v="0"/>
    <x v="28"/>
    <s v="Flagstaff"/>
    <n v="86001"/>
    <x v="74"/>
    <d v="2015-04-14T00:00:00"/>
    <x v="147"/>
    <x v="29"/>
    <x v="151"/>
    <n v="88941"/>
    <n v="40.877732999999999"/>
    <n v="204.388665"/>
    <n v="0.37472126014138635"/>
  </r>
  <r>
    <n v="23059"/>
    <s v="Low"/>
    <x v="3"/>
    <n v="35.94"/>
    <n v="6.66"/>
    <n v="269"/>
    <s v="Calvin Boyette"/>
    <s v="Regular Air"/>
    <s v="Home Office"/>
    <x v="0"/>
    <x v="4"/>
    <s v="Small Box"/>
    <x v="8"/>
    <n v="0.4"/>
    <x v="0"/>
    <x v="0"/>
    <x v="28"/>
    <s v="Gilbert"/>
    <n v="85234"/>
    <x v="75"/>
    <d v="2015-06-10T00:00:00"/>
    <x v="148"/>
    <x v="6"/>
    <x v="152"/>
    <n v="88942"/>
    <n v="35.907654000000001"/>
    <n v="215.44592399999999"/>
    <n v="0.69"/>
  </r>
  <r>
    <n v="23060"/>
    <s v="Low"/>
    <x v="6"/>
    <n v="170.98"/>
    <n v="13.99"/>
    <n v="269"/>
    <s v="Calvin Boyette"/>
    <s v="Regular Air"/>
    <s v="Home Office"/>
    <x v="1"/>
    <x v="2"/>
    <s v="Medium Box"/>
    <x v="129"/>
    <n v="0.75"/>
    <x v="0"/>
    <x v="0"/>
    <x v="28"/>
    <s v="Gilbert"/>
    <n v="85234"/>
    <x v="75"/>
    <d v="2015-06-12T00:00:00"/>
    <x v="149"/>
    <x v="4"/>
    <x v="153"/>
    <n v="88942"/>
    <n v="170.98"/>
    <n v="1196.8599999999999"/>
    <n v="0.69"/>
  </r>
  <r>
    <n v="23061"/>
    <s v="Low"/>
    <x v="3"/>
    <n v="4.9800000000000004"/>
    <n v="7.44"/>
    <n v="269"/>
    <s v="Calvin Boyette"/>
    <s v="Regular Air"/>
    <s v="Home Office"/>
    <x v="0"/>
    <x v="7"/>
    <s v="Small Box"/>
    <x v="130"/>
    <n v="0.36"/>
    <x v="0"/>
    <x v="0"/>
    <x v="28"/>
    <s v="Gilbert"/>
    <n v="85234"/>
    <x v="75"/>
    <d v="2015-06-07T00:00:00"/>
    <x v="150"/>
    <x v="23"/>
    <x v="154"/>
    <n v="88942"/>
    <n v="4.9755180000000001"/>
    <n v="44.779662000000002"/>
    <n v="-0.9964262508122157"/>
  </r>
  <r>
    <n v="19515"/>
    <s v="Medium"/>
    <x v="10"/>
    <n v="80.97"/>
    <n v="30.06"/>
    <n v="271"/>
    <s v="Sam Rouse"/>
    <s v="Delivery Truck"/>
    <s v="Small Business"/>
    <x v="2"/>
    <x v="6"/>
    <s v="Jumbo Box"/>
    <x v="131"/>
    <n v="0.4"/>
    <x v="0"/>
    <x v="3"/>
    <x v="29"/>
    <s v="Forest Park"/>
    <n v="30297"/>
    <x v="25"/>
    <d v="2015-03-31T00:00:00"/>
    <x v="151"/>
    <x v="1"/>
    <x v="155"/>
    <n v="88940"/>
    <n v="80.889030000000005"/>
    <n v="970.66836000000012"/>
    <n v="0.14228037030039675"/>
  </r>
  <r>
    <n v="770"/>
    <s v="Low"/>
    <x v="1"/>
    <n v="5.58"/>
    <n v="5.3"/>
    <n v="272"/>
    <s v="Eleanor Swain"/>
    <s v="Regular Air"/>
    <s v="Home Office"/>
    <x v="0"/>
    <x v="4"/>
    <s v="Small Box"/>
    <x v="127"/>
    <n v="0.35"/>
    <x v="0"/>
    <x v="3"/>
    <x v="24"/>
    <s v="Charlotte"/>
    <n v="28204"/>
    <x v="74"/>
    <d v="2015-04-12T00:00:00"/>
    <x v="152"/>
    <x v="21"/>
    <x v="156"/>
    <n v="5509"/>
    <n v="5.5788840000000004"/>
    <n v="61.367724000000003"/>
    <n v="-0.43672801635991826"/>
  </r>
  <r>
    <n v="771"/>
    <s v="Low"/>
    <x v="9"/>
    <n v="40.89"/>
    <n v="18.98"/>
    <n v="272"/>
    <s v="Eleanor Swain"/>
    <s v="Regular Air"/>
    <s v="Home Office"/>
    <x v="1"/>
    <x v="2"/>
    <s v="Small Box"/>
    <x v="128"/>
    <n v="0.56999999999999995"/>
    <x v="0"/>
    <x v="3"/>
    <x v="24"/>
    <s v="Charlotte"/>
    <n v="28204"/>
    <x v="74"/>
    <d v="2015-04-14T00:00:00"/>
    <x v="153"/>
    <x v="34"/>
    <x v="157"/>
    <n v="5509"/>
    <n v="40.877732999999999"/>
    <n v="858.43239299999993"/>
    <n v="5.9777233035482304E-2"/>
  </r>
  <r>
    <n v="5059"/>
    <s v="Low"/>
    <x v="3"/>
    <n v="35.94"/>
    <n v="6.66"/>
    <n v="272"/>
    <s v="Eleanor Swain"/>
    <s v="Regular Air"/>
    <s v="Home Office"/>
    <x v="0"/>
    <x v="4"/>
    <s v="Small Box"/>
    <x v="8"/>
    <n v="0.4"/>
    <x v="0"/>
    <x v="3"/>
    <x v="24"/>
    <s v="Charlotte"/>
    <n v="28204"/>
    <x v="75"/>
    <d v="2015-06-10T00:00:00"/>
    <x v="154"/>
    <x v="40"/>
    <x v="158"/>
    <n v="36069"/>
    <n v="35.907654000000001"/>
    <n v="861.78369599999996"/>
    <n v="8.6298133824285389E-2"/>
  </r>
  <r>
    <n v="5061"/>
    <s v="Low"/>
    <x v="3"/>
    <n v="4.9800000000000004"/>
    <n v="7.44"/>
    <n v="272"/>
    <s v="Eleanor Swain"/>
    <s v="Regular Air"/>
    <s v="Home Office"/>
    <x v="0"/>
    <x v="7"/>
    <s v="Small Box"/>
    <x v="130"/>
    <n v="0.36"/>
    <x v="0"/>
    <x v="3"/>
    <x v="24"/>
    <s v="Charlotte"/>
    <n v="28204"/>
    <x v="75"/>
    <d v="2015-06-07T00:00:00"/>
    <x v="155"/>
    <x v="25"/>
    <x v="159"/>
    <n v="36069"/>
    <n v="4.9755180000000001"/>
    <n v="184.094166"/>
    <n v="-0.6446467892324711"/>
  </r>
  <r>
    <n v="22180"/>
    <s v="Not Specified"/>
    <x v="3"/>
    <n v="15.28"/>
    <n v="10.91"/>
    <n v="275"/>
    <s v="Roger Blalock Cassidy"/>
    <s v="Regular Air"/>
    <s v="Corporate"/>
    <x v="0"/>
    <x v="8"/>
    <s v="Small Box"/>
    <x v="132"/>
    <n v="0.36"/>
    <x v="0"/>
    <x v="1"/>
    <x v="18"/>
    <s v="Fairfield"/>
    <n v="6824"/>
    <x v="76"/>
    <d v="2015-01-25T00:00:00"/>
    <x v="156"/>
    <x v="0"/>
    <x v="160"/>
    <n v="89292"/>
    <n v="15.266247999999999"/>
    <n v="61.064991999999997"/>
    <n v="-0.84118985695708703"/>
  </r>
  <r>
    <n v="23504"/>
    <s v="Critical"/>
    <x v="7"/>
    <n v="1.98"/>
    <n v="0.7"/>
    <n v="276"/>
    <s v="Lucille Rankin"/>
    <s v="Express Air"/>
    <s v="Corporate"/>
    <x v="0"/>
    <x v="3"/>
    <s v="Wrap Bag"/>
    <x v="133"/>
    <n v="0.83"/>
    <x v="0"/>
    <x v="1"/>
    <x v="18"/>
    <s v="Newington"/>
    <n v="6111"/>
    <x v="8"/>
    <d v="2015-05-22T00:00:00"/>
    <x v="157"/>
    <x v="17"/>
    <x v="161"/>
    <n v="89291"/>
    <n v="1.9792080000000001"/>
    <n v="5.9376240000000005"/>
    <n v="-0.12048192771084336"/>
  </r>
  <r>
    <n v="23503"/>
    <s v="Critical"/>
    <x v="9"/>
    <n v="55.99"/>
    <n v="5"/>
    <n v="282"/>
    <s v="Vickie Andrews"/>
    <s v="Regular Air"/>
    <s v="Corporate"/>
    <x v="2"/>
    <x v="5"/>
    <s v="Small Pack"/>
    <x v="134"/>
    <n v="0.83"/>
    <x v="0"/>
    <x v="1"/>
    <x v="2"/>
    <s v="Belleville"/>
    <n v="7109"/>
    <x v="8"/>
    <d v="2015-05-22T00:00:00"/>
    <x v="158"/>
    <x v="23"/>
    <x v="162"/>
    <n v="89291"/>
    <n v="55.973203000000005"/>
    <n v="503.75882700000005"/>
    <n v="-0.5306487588439861"/>
  </r>
  <r>
    <n v="24512"/>
    <s v="High"/>
    <x v="10"/>
    <n v="1.68"/>
    <n v="1.57"/>
    <n v="283"/>
    <s v="Pauline Boyette"/>
    <s v="Regular Air"/>
    <s v="Corporate"/>
    <x v="0"/>
    <x v="0"/>
    <s v="Wrap Bag"/>
    <x v="15"/>
    <n v="0.59"/>
    <x v="0"/>
    <x v="1"/>
    <x v="2"/>
    <s v="Newark"/>
    <n v="7101"/>
    <x v="77"/>
    <d v="2015-06-18T00:00:00"/>
    <x v="159"/>
    <x v="21"/>
    <x v="163"/>
    <n v="89293"/>
    <n v="1.67832"/>
    <n v="18.46152"/>
    <n v="-0.61838588989845"/>
  </r>
  <r>
    <n v="19168"/>
    <s v="Low"/>
    <x v="6"/>
    <n v="4.13"/>
    <n v="5.34"/>
    <n v="286"/>
    <s v="Virginia Gay"/>
    <s v="Regular Air"/>
    <s v="Small Business"/>
    <x v="0"/>
    <x v="8"/>
    <s v="Small Box"/>
    <x v="135"/>
    <n v="0.38"/>
    <x v="0"/>
    <x v="2"/>
    <x v="13"/>
    <s v="Shawnee"/>
    <n v="66203"/>
    <x v="77"/>
    <d v="2015-06-21T00:00:00"/>
    <x v="160"/>
    <x v="23"/>
    <x v="164"/>
    <n v="89761"/>
    <n v="4.13"/>
    <n v="37.17"/>
    <n v="-1.5108669108669108"/>
  </r>
  <r>
    <n v="19169"/>
    <s v="Low"/>
    <x v="10"/>
    <n v="130.97999999999999"/>
    <n v="54.74"/>
    <n v="286"/>
    <s v="Virginia Gay"/>
    <s v="Delivery Truck"/>
    <s v="Small Business"/>
    <x v="1"/>
    <x v="14"/>
    <s v="Jumbo Box"/>
    <x v="136"/>
    <n v="0.69"/>
    <x v="0"/>
    <x v="2"/>
    <x v="13"/>
    <s v="Shawnee"/>
    <n v="66203"/>
    <x v="77"/>
    <d v="2015-06-21T00:00:00"/>
    <x v="161"/>
    <x v="23"/>
    <x v="165"/>
    <n v="89761"/>
    <n v="130.84902"/>
    <n v="1177.6411800000001"/>
    <n v="-0.45879227847334586"/>
  </r>
  <r>
    <n v="25624"/>
    <s v="Critical"/>
    <x v="3"/>
    <n v="28.48"/>
    <n v="1.99"/>
    <n v="288"/>
    <s v="Patricia Cole Blair"/>
    <s v="Regular Air"/>
    <s v="Small Business"/>
    <x v="2"/>
    <x v="13"/>
    <s v="Small Pack"/>
    <x v="137"/>
    <n v="0.4"/>
    <x v="0"/>
    <x v="2"/>
    <x v="13"/>
    <s v="Wichita"/>
    <n v="67212"/>
    <x v="59"/>
    <d v="2015-01-19T00:00:00"/>
    <x v="162"/>
    <x v="4"/>
    <x v="166"/>
    <n v="89762"/>
    <n v="28.454367999999999"/>
    <n v="199.180576"/>
    <n v="0.68999999999999984"/>
  </r>
  <r>
    <n v="25625"/>
    <s v="Critical"/>
    <x v="4"/>
    <n v="65.989999999999995"/>
    <n v="4.99"/>
    <n v="288"/>
    <s v="Patricia Cole Blair"/>
    <s v="Express Air"/>
    <s v="Small Business"/>
    <x v="2"/>
    <x v="5"/>
    <s v="Small Box"/>
    <x v="138"/>
    <n v="0.57999999999999996"/>
    <x v="0"/>
    <x v="2"/>
    <x v="13"/>
    <s v="Wichita"/>
    <n v="67212"/>
    <x v="59"/>
    <d v="2015-01-18T00:00:00"/>
    <x v="163"/>
    <x v="33"/>
    <x v="167"/>
    <n v="89762"/>
    <n v="65.937207999999998"/>
    <n v="923.12091199999998"/>
    <n v="0.66420264670498597"/>
  </r>
  <r>
    <n v="21223"/>
    <s v="Not Specified"/>
    <x v="7"/>
    <n v="4.9800000000000004"/>
    <n v="4.62"/>
    <n v="290"/>
    <s v="Sara O'Connor"/>
    <s v="Regular Air"/>
    <s v="Small Business"/>
    <x v="2"/>
    <x v="13"/>
    <s v="Small Pack"/>
    <x v="139"/>
    <n v="0.64"/>
    <x v="0"/>
    <x v="0"/>
    <x v="21"/>
    <s v="Loveland"/>
    <n v="80538"/>
    <x v="78"/>
    <d v="2015-03-26T00:00:00"/>
    <x v="164"/>
    <x v="16"/>
    <x v="168"/>
    <n v="90837"/>
    <n v="4.978008"/>
    <n v="99.560159999999996"/>
    <n v="-1.3181197581431636"/>
  </r>
  <r>
    <n v="23302"/>
    <s v="High"/>
    <x v="0"/>
    <n v="8.33"/>
    <n v="1.99"/>
    <n v="306"/>
    <s v="Thomas McAllister"/>
    <s v="Regular Air"/>
    <s v="Small Business"/>
    <x v="2"/>
    <x v="13"/>
    <s v="Small Pack"/>
    <x v="140"/>
    <n v="0.52"/>
    <x v="0"/>
    <x v="1"/>
    <x v="30"/>
    <s v="Pikesville"/>
    <n v="21208"/>
    <x v="79"/>
    <d v="2015-02-15T00:00:00"/>
    <x v="165"/>
    <x v="15"/>
    <x v="169"/>
    <n v="87057"/>
    <n v="8.329167"/>
    <n v="66.633336"/>
    <n v="0.2265564424173318"/>
  </r>
  <r>
    <n v="23303"/>
    <s v="High"/>
    <x v="7"/>
    <n v="85.99"/>
    <n v="0.99"/>
    <n v="306"/>
    <s v="Thomas McAllister"/>
    <s v="Regular Air"/>
    <s v="Small Business"/>
    <x v="2"/>
    <x v="5"/>
    <s v="Wrap Bag"/>
    <x v="141"/>
    <n v="0.55000000000000004"/>
    <x v="0"/>
    <x v="1"/>
    <x v="30"/>
    <s v="Pikesville"/>
    <n v="21208"/>
    <x v="79"/>
    <d v="2015-02-16T00:00:00"/>
    <x v="166"/>
    <x v="7"/>
    <x v="170"/>
    <n v="87057"/>
    <n v="85.955603999999994"/>
    <n v="1461.2452679999999"/>
    <n v="0.69"/>
  </r>
  <r>
    <n v="5302"/>
    <s v="High"/>
    <x v="0"/>
    <n v="8.33"/>
    <n v="1.99"/>
    <n v="308"/>
    <s v="Glen Caldwell"/>
    <s v="Regular Air"/>
    <s v="Small Business"/>
    <x v="2"/>
    <x v="13"/>
    <s v="Small Pack"/>
    <x v="140"/>
    <n v="0.52"/>
    <x v="0"/>
    <x v="0"/>
    <x v="0"/>
    <s v="Seattle"/>
    <n v="98115"/>
    <x v="79"/>
    <d v="2015-02-15T00:00:00"/>
    <x v="167"/>
    <x v="19"/>
    <x v="171"/>
    <n v="37760"/>
    <n v="8.329167"/>
    <n v="266.533344"/>
    <n v="3.8272396835578364E-2"/>
  </r>
  <r>
    <n v="18853"/>
    <s v="Medium"/>
    <x v="7"/>
    <n v="1637.53"/>
    <n v="24.49"/>
    <n v="314"/>
    <s v="Ruby Gibbons"/>
    <s v="Regular Air"/>
    <s v="Corporate"/>
    <x v="0"/>
    <x v="12"/>
    <s v="Medium Box"/>
    <x v="142"/>
    <n v="0.81"/>
    <x v="0"/>
    <x v="2"/>
    <x v="12"/>
    <s v="Forest Park"/>
    <n v="60130"/>
    <x v="80"/>
    <d v="2015-03-22T00:00:00"/>
    <x v="168"/>
    <x v="14"/>
    <x v="172"/>
    <n v="89166"/>
    <n v="1636.874988"/>
    <n v="3273.7499760000001"/>
    <n v="-0.54867880284632697"/>
  </r>
  <r>
    <n v="18852"/>
    <s v="Medium"/>
    <x v="0"/>
    <n v="19.98"/>
    <n v="4"/>
    <n v="315"/>
    <s v="Benjamin Kaufman"/>
    <s v="Regular Air"/>
    <s v="Corporate"/>
    <x v="2"/>
    <x v="13"/>
    <s v="Small Box"/>
    <x v="51"/>
    <n v="0.68"/>
    <x v="0"/>
    <x v="1"/>
    <x v="15"/>
    <s v="Belchertown"/>
    <n v="1007"/>
    <x v="80"/>
    <d v="2015-03-20T00:00:00"/>
    <x v="169"/>
    <x v="14"/>
    <x v="173"/>
    <n v="89166"/>
    <n v="19.978002"/>
    <n v="39.956004"/>
    <n v="-1.6766480965645312"/>
  </r>
  <r>
    <n v="18032"/>
    <s v="Not Specified"/>
    <x v="3"/>
    <n v="7.38"/>
    <n v="5.21"/>
    <n v="317"/>
    <s v="Katherine Kearney"/>
    <s v="Regular Air"/>
    <s v="Corporate"/>
    <x v="1"/>
    <x v="2"/>
    <s v="Small Box"/>
    <x v="143"/>
    <n v="0.56000000000000005"/>
    <x v="0"/>
    <x v="0"/>
    <x v="1"/>
    <s v="Lemon Grove"/>
    <n v="91945"/>
    <x v="77"/>
    <d v="2015-06-18T00:00:00"/>
    <x v="170"/>
    <x v="23"/>
    <x v="174"/>
    <n v="86041"/>
    <n v="7.3733579999999996"/>
    <n v="66.360221999999993"/>
    <n v="-0.40811419984973712"/>
  </r>
  <r>
    <n v="18033"/>
    <s v="Not Specified"/>
    <x v="7"/>
    <n v="5.98"/>
    <n v="5.15"/>
    <n v="317"/>
    <s v="Katherine Kearney"/>
    <s v="Regular Air"/>
    <s v="Corporate"/>
    <x v="0"/>
    <x v="7"/>
    <s v="Small Box"/>
    <x v="29"/>
    <n v="0.36"/>
    <x v="0"/>
    <x v="0"/>
    <x v="1"/>
    <s v="Lemon Grove"/>
    <n v="91945"/>
    <x v="77"/>
    <d v="2015-06-18T00:00:00"/>
    <x v="171"/>
    <x v="7"/>
    <x v="175"/>
    <n v="86041"/>
    <n v="5.977608"/>
    <n v="101.619336"/>
    <n v="-0.50578799884046777"/>
  </r>
  <r>
    <n v="18034"/>
    <s v="Not Specified"/>
    <x v="7"/>
    <n v="15.42"/>
    <n v="10.68"/>
    <n v="317"/>
    <s v="Katherine Kearney"/>
    <s v="Regular Air"/>
    <s v="Corporate"/>
    <x v="0"/>
    <x v="10"/>
    <s v="Small Box"/>
    <x v="144"/>
    <n v="0.57999999999999996"/>
    <x v="0"/>
    <x v="0"/>
    <x v="1"/>
    <s v="Lemon Grove"/>
    <n v="91945"/>
    <x v="77"/>
    <d v="2015-06-18T00:00:00"/>
    <x v="172"/>
    <x v="1"/>
    <x v="176"/>
    <n v="86041"/>
    <n v="15.413831999999999"/>
    <n v="184.96598399999999"/>
    <n v="-0.62408159017587672"/>
  </r>
  <r>
    <n v="20641"/>
    <s v="Low"/>
    <x v="7"/>
    <n v="8.33"/>
    <n v="1.99"/>
    <n v="321"/>
    <s v="Arthur Lowe Nash"/>
    <s v="Regular Air"/>
    <s v="Consumer"/>
    <x v="2"/>
    <x v="13"/>
    <s v="Small Pack"/>
    <x v="140"/>
    <n v="0.52"/>
    <x v="0"/>
    <x v="1"/>
    <x v="30"/>
    <s v="Potomac"/>
    <n v="20854"/>
    <x v="36"/>
    <d v="2015-04-09T00:00:00"/>
    <x v="173"/>
    <x v="21"/>
    <x v="177"/>
    <n v="91057"/>
    <n v="8.3266679999999997"/>
    <n v="91.593347999999992"/>
    <n v="0.11059269162210336"/>
  </r>
  <r>
    <n v="25111"/>
    <s v="Not Specified"/>
    <x v="2"/>
    <n v="7.99"/>
    <n v="5.03"/>
    <n v="326"/>
    <s v="Brenda May"/>
    <s v="Regular Air"/>
    <s v="Consumer"/>
    <x v="2"/>
    <x v="5"/>
    <s v="Medium Box"/>
    <x v="145"/>
    <n v="0.6"/>
    <x v="0"/>
    <x v="2"/>
    <x v="12"/>
    <s v="Batavia"/>
    <n v="60510"/>
    <x v="62"/>
    <d v="2015-06-10T00:00:00"/>
    <x v="174"/>
    <x v="0"/>
    <x v="178"/>
    <n v="90973"/>
    <n v="7.9852059999999998"/>
    <n v="31.940823999999999"/>
    <n v="-1.0250175685172171"/>
  </r>
  <r>
    <n v="19159"/>
    <s v="Medium"/>
    <x v="2"/>
    <n v="296.18"/>
    <n v="54.12"/>
    <n v="329"/>
    <s v="Faye Dyer"/>
    <s v="Delivery Truck"/>
    <s v="Home Office"/>
    <x v="1"/>
    <x v="11"/>
    <s v="Jumbo Box"/>
    <x v="37"/>
    <n v="0.76"/>
    <x v="0"/>
    <x v="1"/>
    <x v="14"/>
    <s v="Sanford"/>
    <n v="4073"/>
    <x v="81"/>
    <d v="2015-04-15T00:00:00"/>
    <x v="39"/>
    <x v="29"/>
    <x v="179"/>
    <n v="89726"/>
    <n v="296.00229200000001"/>
    <n v="1480.0114600000002"/>
    <n v="-0.6116664581570832"/>
  </r>
  <r>
    <n v="19158"/>
    <s v="Medium"/>
    <x v="0"/>
    <n v="29.1"/>
    <n v="4"/>
    <n v="331"/>
    <s v="Bradley Pollock"/>
    <s v="Express Air"/>
    <s v="Home Office"/>
    <x v="2"/>
    <x v="13"/>
    <s v="Small Box"/>
    <x v="146"/>
    <n v="0.78"/>
    <x v="0"/>
    <x v="1"/>
    <x v="16"/>
    <s v="Goffstown"/>
    <n v="3045"/>
    <x v="81"/>
    <d v="2015-04-16T00:00:00"/>
    <x v="175"/>
    <x v="15"/>
    <x v="180"/>
    <n v="89726"/>
    <n v="29.097090000000001"/>
    <n v="232.77672000000001"/>
    <n v="-9.3785960874568475E-2"/>
  </r>
  <r>
    <n v="18261"/>
    <s v="Critical"/>
    <x v="2"/>
    <n v="276.2"/>
    <n v="24.49"/>
    <n v="335"/>
    <s v="Curtis O'Connell"/>
    <s v="Regular Air"/>
    <s v="Corporate"/>
    <x v="1"/>
    <x v="1"/>
    <s v="Large Box"/>
    <x v="147"/>
    <m/>
    <x v="0"/>
    <x v="0"/>
    <x v="6"/>
    <s v="Medford"/>
    <n v="97504"/>
    <x v="82"/>
    <d v="2015-05-05T00:00:00"/>
    <x v="176"/>
    <x v="33"/>
    <x v="181"/>
    <n v="87277"/>
    <n v="276.03427999999997"/>
    <n v="3864.4799199999998"/>
    <n v="0.69"/>
  </r>
  <r>
    <n v="18262"/>
    <s v="Critical"/>
    <x v="3"/>
    <n v="6.28"/>
    <n v="5.29"/>
    <n v="335"/>
    <s v="Curtis O'Connell"/>
    <s v="Regular Air"/>
    <s v="Corporate"/>
    <x v="1"/>
    <x v="2"/>
    <s v="Small Box"/>
    <x v="148"/>
    <n v="0.43"/>
    <x v="0"/>
    <x v="0"/>
    <x v="6"/>
    <s v="Medford"/>
    <n v="97504"/>
    <x v="82"/>
    <d v="2015-05-04T00:00:00"/>
    <x v="177"/>
    <x v="12"/>
    <x v="182"/>
    <n v="87277"/>
    <n v="6.2743479999999998"/>
    <n v="6.2743479999999998"/>
    <n v="-0.60961313012895668"/>
  </r>
  <r>
    <n v="23481"/>
    <s v="Medium"/>
    <x v="4"/>
    <n v="7.77"/>
    <n v="9.23"/>
    <n v="339"/>
    <s v="Bobby Clements"/>
    <s v="Regular Air"/>
    <s v="Corporate"/>
    <x v="0"/>
    <x v="15"/>
    <s v="Small Box"/>
    <x v="149"/>
    <n v="0.57999999999999996"/>
    <x v="0"/>
    <x v="1"/>
    <x v="10"/>
    <s v="Columbus"/>
    <n v="43229"/>
    <x v="83"/>
    <d v="2015-03-18T00:00:00"/>
    <x v="178"/>
    <x v="29"/>
    <x v="183"/>
    <n v="90583"/>
    <n v="7.7637839999999994"/>
    <n v="38.818919999999999"/>
    <n v="-2.0756823821339951"/>
  </r>
  <r>
    <n v="23482"/>
    <s v="Medium"/>
    <x v="8"/>
    <n v="7.59"/>
    <n v="4"/>
    <n v="339"/>
    <s v="Bobby Clements"/>
    <s v="Regular Air"/>
    <s v="Corporate"/>
    <x v="1"/>
    <x v="2"/>
    <s v="Wrap Bag"/>
    <x v="150"/>
    <n v="0.42"/>
    <x v="0"/>
    <x v="1"/>
    <x v="10"/>
    <s v="Columbus"/>
    <n v="43229"/>
    <x v="83"/>
    <d v="2015-03-19T00:00:00"/>
    <x v="179"/>
    <x v="41"/>
    <x v="184"/>
    <n v="90583"/>
    <n v="7.5846869999999997"/>
    <n v="113.77030499999999"/>
    <n v="0.21800143010368253"/>
  </r>
  <r>
    <n v="480"/>
    <s v="Critical"/>
    <x v="0"/>
    <n v="3.26"/>
    <n v="1.86"/>
    <n v="342"/>
    <s v="Jacqueline Noble"/>
    <s v="Regular Air"/>
    <s v="Corporate"/>
    <x v="0"/>
    <x v="0"/>
    <s v="Wrap Bag"/>
    <x v="151"/>
    <n v="0.41"/>
    <x v="0"/>
    <x v="3"/>
    <x v="26"/>
    <s v="Miami"/>
    <n v="33181"/>
    <x v="82"/>
    <d v="2015-05-06T00:00:00"/>
    <x v="180"/>
    <x v="16"/>
    <x v="185"/>
    <n v="3332"/>
    <n v="3.259674"/>
    <n v="65.193479999999994"/>
    <n v="-6.3110720562390157E-2"/>
  </r>
  <r>
    <n v="22784"/>
    <s v="Critical"/>
    <x v="9"/>
    <n v="15.23"/>
    <n v="27.75"/>
    <n v="343"/>
    <s v="Lynn Epstein"/>
    <s v="Delivery Truck"/>
    <s v="Corporate"/>
    <x v="1"/>
    <x v="11"/>
    <s v="Jumbo Box"/>
    <x v="152"/>
    <n v="0.76"/>
    <x v="0"/>
    <x v="1"/>
    <x v="14"/>
    <s v="Bangor"/>
    <n v="4401"/>
    <x v="70"/>
    <d v="2015-02-01T00:00:00"/>
    <x v="181"/>
    <x v="4"/>
    <x v="186"/>
    <n v="88151"/>
    <n v="15.225431"/>
    <n v="106.578017"/>
    <n v="0.10415653495440731"/>
  </r>
  <r>
    <n v="18480"/>
    <s v="Critical"/>
    <x v="0"/>
    <n v="3.26"/>
    <n v="1.86"/>
    <n v="344"/>
    <s v="Rosemary English"/>
    <s v="Regular Air"/>
    <s v="Corporate"/>
    <x v="0"/>
    <x v="0"/>
    <s v="Wrap Bag"/>
    <x v="151"/>
    <n v="0.41"/>
    <x v="0"/>
    <x v="1"/>
    <x v="14"/>
    <s v="Portland"/>
    <n v="4101"/>
    <x v="82"/>
    <d v="2015-05-06T00:00:00"/>
    <x v="182"/>
    <x v="29"/>
    <x v="187"/>
    <n v="88152"/>
    <n v="3.259674"/>
    <n v="16.298369999999998"/>
    <n v="3.7966468361276415E-2"/>
  </r>
  <r>
    <n v="2408"/>
    <s v="Critical"/>
    <x v="6"/>
    <n v="8.34"/>
    <n v="2.64"/>
    <n v="349"/>
    <s v="Kim Weiss"/>
    <s v="Express Air"/>
    <s v="Home Office"/>
    <x v="0"/>
    <x v="12"/>
    <s v="Small Pack"/>
    <x v="120"/>
    <n v="0.59"/>
    <x v="0"/>
    <x v="3"/>
    <x v="26"/>
    <s v="Miami"/>
    <n v="33132"/>
    <x v="62"/>
    <d v="2015-06-11T00:00:00"/>
    <x v="183"/>
    <x v="24"/>
    <x v="188"/>
    <n v="17446"/>
    <n v="8.34"/>
    <n v="191.82"/>
    <n v="2.7537695523509795E-2"/>
  </r>
  <r>
    <n v="1595"/>
    <s v="Medium"/>
    <x v="7"/>
    <n v="99.23"/>
    <n v="8.99"/>
    <n v="349"/>
    <s v="Kim Weiss"/>
    <s v="Regular Air"/>
    <s v="Home Office"/>
    <x v="1"/>
    <x v="2"/>
    <s v="Small Pack"/>
    <x v="153"/>
    <n v="0.35"/>
    <x v="0"/>
    <x v="3"/>
    <x v="26"/>
    <s v="Miami"/>
    <n v="33132"/>
    <x v="22"/>
    <d v="2015-01-04T00:00:00"/>
    <x v="184"/>
    <x v="42"/>
    <x v="189"/>
    <n v="11527"/>
    <n v="99.190308000000002"/>
    <n v="5356.2766320000001"/>
    <n v="0.34499886600907193"/>
  </r>
  <r>
    <n v="20408"/>
    <s v="Critical"/>
    <x v="6"/>
    <n v="8.34"/>
    <n v="2.64"/>
    <n v="351"/>
    <s v="Juanita Coley Knox"/>
    <s v="Express Air"/>
    <s v="Home Office"/>
    <x v="0"/>
    <x v="12"/>
    <s v="Small Pack"/>
    <x v="120"/>
    <n v="0.59"/>
    <x v="0"/>
    <x v="1"/>
    <x v="4"/>
    <s v="Watertown"/>
    <n v="13601"/>
    <x v="62"/>
    <d v="2015-06-11T00:00:00"/>
    <x v="185"/>
    <x v="6"/>
    <x v="190"/>
    <n v="88685"/>
    <n v="8.34"/>
    <n v="50.04"/>
    <n v="0.18905293482175009"/>
  </r>
  <r>
    <n v="19595"/>
    <s v="Medium"/>
    <x v="7"/>
    <n v="99.23"/>
    <n v="8.99"/>
    <n v="351"/>
    <s v="Juanita Coley Knox"/>
    <s v="Regular Air"/>
    <s v="Home Office"/>
    <x v="1"/>
    <x v="2"/>
    <s v="Small Pack"/>
    <x v="153"/>
    <n v="0.35"/>
    <x v="0"/>
    <x v="1"/>
    <x v="4"/>
    <s v="Watertown"/>
    <n v="13601"/>
    <x v="22"/>
    <d v="2015-01-04T00:00:00"/>
    <x v="186"/>
    <x v="33"/>
    <x v="191"/>
    <n v="88686"/>
    <n v="99.190308000000002"/>
    <n v="1388.6643120000001"/>
    <n v="0.69"/>
  </r>
  <r>
    <n v="19107"/>
    <s v="Low"/>
    <x v="4"/>
    <n v="4.8899999999999997"/>
    <n v="4.93"/>
    <n v="353"/>
    <s v="Bonnie Chambers"/>
    <s v="Express Air"/>
    <s v="Home Office"/>
    <x v="2"/>
    <x v="13"/>
    <s v="Small Pack"/>
    <x v="154"/>
    <n v="0.66"/>
    <x v="0"/>
    <x v="0"/>
    <x v="28"/>
    <s v="Glendale"/>
    <n v="85301"/>
    <x v="50"/>
    <d v="2015-05-14T00:00:00"/>
    <x v="187"/>
    <x v="7"/>
    <x v="192"/>
    <n v="89647"/>
    <n v="4.886088"/>
    <n v="83.063496000000001"/>
    <n v="-1.9519820670127417"/>
  </r>
  <r>
    <n v="19108"/>
    <s v="Low"/>
    <x v="8"/>
    <n v="6.68"/>
    <n v="6.92"/>
    <n v="353"/>
    <s v="Bonnie Chambers"/>
    <s v="Regular Air"/>
    <s v="Home Office"/>
    <x v="0"/>
    <x v="7"/>
    <s v="Small Box"/>
    <x v="155"/>
    <n v="0.37"/>
    <x v="0"/>
    <x v="0"/>
    <x v="28"/>
    <s v="Glendale"/>
    <n v="85301"/>
    <x v="50"/>
    <d v="2015-05-21T00:00:00"/>
    <x v="188"/>
    <x v="3"/>
    <x v="193"/>
    <n v="89647"/>
    <n v="6.6753239999999998"/>
    <n v="106.805184"/>
    <n v="-1.346051125524609"/>
  </r>
  <r>
    <n v="20760"/>
    <s v="Critical"/>
    <x v="8"/>
    <n v="124.49"/>
    <n v="51.94"/>
    <n v="357"/>
    <s v="Barbara McNamara"/>
    <s v="Delivery Truck"/>
    <s v="Corporate"/>
    <x v="1"/>
    <x v="11"/>
    <s v="Jumbo Box"/>
    <x v="156"/>
    <n v="0.63"/>
    <x v="0"/>
    <x v="0"/>
    <x v="28"/>
    <s v="Kingman"/>
    <n v="86401"/>
    <x v="84"/>
    <d v="2015-05-25T00:00:00"/>
    <x v="189"/>
    <x v="33"/>
    <x v="194"/>
    <n v="91131"/>
    <n v="124.402857"/>
    <n v="1741.6399979999999"/>
    <n v="0.62652119911599891"/>
  </r>
  <r>
    <n v="24627"/>
    <s v="Low"/>
    <x v="7"/>
    <n v="125.99"/>
    <n v="8.99"/>
    <n v="358"/>
    <s v="Chris F Brandt"/>
    <s v="Regular Air"/>
    <s v="Corporate"/>
    <x v="2"/>
    <x v="5"/>
    <s v="Small Box"/>
    <x v="157"/>
    <n v="0.59"/>
    <x v="0"/>
    <x v="1"/>
    <x v="19"/>
    <s v="King of Prussia"/>
    <n v="19406"/>
    <x v="85"/>
    <d v="2015-01-16T00:00:00"/>
    <x v="190"/>
    <x v="12"/>
    <x v="195"/>
    <n v="91130"/>
    <n v="125.93960399999999"/>
    <n v="125.93960399999999"/>
    <n v="-5.8158584529874942"/>
  </r>
  <r>
    <n v="18278"/>
    <s v="Medium"/>
    <x v="5"/>
    <n v="328.14"/>
    <n v="91.05"/>
    <n v="366"/>
    <s v="Patrick Rosenthal"/>
    <s v="Delivery Truck"/>
    <s v="Small Business"/>
    <x v="0"/>
    <x v="15"/>
    <s v="Jumbo Drum"/>
    <x v="158"/>
    <n v="0.56999999999999995"/>
    <x v="0"/>
    <x v="1"/>
    <x v="31"/>
    <s v="Cranston"/>
    <n v="2910"/>
    <x v="60"/>
    <d v="2015-01-19T00:00:00"/>
    <x v="191"/>
    <x v="6"/>
    <x v="196"/>
    <n v="87347"/>
    <n v="327.97593000000001"/>
    <n v="1967.8555799999999"/>
    <n v="0.20910639335765607"/>
  </r>
  <r>
    <n v="24794"/>
    <s v="Low"/>
    <x v="3"/>
    <n v="19.23"/>
    <n v="6.15"/>
    <n v="369"/>
    <s v="Troy Moon"/>
    <s v="Express Air"/>
    <s v="Corporate"/>
    <x v="1"/>
    <x v="2"/>
    <s v="Small Pack"/>
    <x v="159"/>
    <n v="0.44"/>
    <x v="0"/>
    <x v="0"/>
    <x v="1"/>
    <s v="Oakland"/>
    <n v="94601"/>
    <x v="86"/>
    <d v="2015-04-13T00:00:00"/>
    <x v="192"/>
    <x v="34"/>
    <x v="197"/>
    <n v="90292"/>
    <n v="19.212693000000002"/>
    <n v="403.46655300000003"/>
    <n v="0.53598579040852568"/>
  </r>
  <r>
    <n v="20401"/>
    <s v="Not Specified"/>
    <x v="1"/>
    <n v="20.99"/>
    <n v="4.8099999999999996"/>
    <n v="370"/>
    <s v="Sam Oh"/>
    <s v="Regular Air"/>
    <s v="Corporate"/>
    <x v="2"/>
    <x v="5"/>
    <s v="Medium Box"/>
    <x v="160"/>
    <n v="0.57999999999999996"/>
    <x v="0"/>
    <x v="1"/>
    <x v="14"/>
    <s v="Lewiston"/>
    <n v="4240"/>
    <x v="87"/>
    <d v="2015-05-29T00:00:00"/>
    <x v="193"/>
    <x v="41"/>
    <x v="198"/>
    <n v="90291"/>
    <n v="20.985802"/>
    <n v="314.78703000000002"/>
    <n v="0.18689890761665229"/>
  </r>
  <r>
    <n v="20400"/>
    <s v="Not Specified"/>
    <x v="5"/>
    <n v="5.4"/>
    <n v="7.78"/>
    <n v="371"/>
    <s v="Roberta Mullins Peters"/>
    <s v="Express Air"/>
    <s v="Corporate"/>
    <x v="0"/>
    <x v="8"/>
    <s v="Small Box"/>
    <x v="97"/>
    <n v="0.37"/>
    <x v="0"/>
    <x v="1"/>
    <x v="15"/>
    <s v="Everett"/>
    <n v="2149"/>
    <x v="87"/>
    <d v="2015-05-29T00:00:00"/>
    <x v="194"/>
    <x v="23"/>
    <x v="199"/>
    <n v="90291"/>
    <n v="5.3973000000000004"/>
    <n v="48.575700000000005"/>
    <n v="-2.5594268622153611"/>
  </r>
  <r>
    <n v="3392"/>
    <s v="Not Specified"/>
    <x v="1"/>
    <n v="200.98"/>
    <n v="55.96"/>
    <n v="373"/>
    <s v="Jeanne Werner"/>
    <s v="Delivery Truck"/>
    <s v="Small Business"/>
    <x v="1"/>
    <x v="14"/>
    <s v="Jumbo Box"/>
    <x v="161"/>
    <n v="0.75"/>
    <x v="0"/>
    <x v="2"/>
    <x v="22"/>
    <s v="Detroit"/>
    <n v="48234"/>
    <x v="88"/>
    <d v="2015-03-16T00:00:00"/>
    <x v="195"/>
    <x v="43"/>
    <x v="200"/>
    <n v="24193"/>
    <n v="200.93980399999998"/>
    <n v="9042.2911799999983"/>
    <n v="-1.7152710805484507E-2"/>
  </r>
  <r>
    <n v="3393"/>
    <s v="Not Specified"/>
    <x v="1"/>
    <n v="4.28"/>
    <n v="5.17"/>
    <n v="373"/>
    <s v="Jeanne Werner"/>
    <s v="Regular Air"/>
    <s v="Small Business"/>
    <x v="0"/>
    <x v="7"/>
    <s v="Small Box"/>
    <x v="162"/>
    <n v="0.4"/>
    <x v="0"/>
    <x v="2"/>
    <x v="22"/>
    <s v="Detroit"/>
    <n v="48234"/>
    <x v="88"/>
    <d v="2015-03-15T00:00:00"/>
    <x v="196"/>
    <x v="40"/>
    <x v="201"/>
    <n v="24193"/>
    <n v="4.2791440000000005"/>
    <n v="102.69945600000001"/>
    <n v="-0.58137629710540684"/>
  </r>
  <r>
    <n v="3394"/>
    <s v="Not Specified"/>
    <x v="7"/>
    <n v="85.99"/>
    <n v="0.99"/>
    <n v="373"/>
    <s v="Jeanne Werner"/>
    <s v="Regular Air"/>
    <s v="Small Business"/>
    <x v="2"/>
    <x v="5"/>
    <s v="Wrap Bag"/>
    <x v="163"/>
    <n v="0.85"/>
    <x v="0"/>
    <x v="2"/>
    <x v="22"/>
    <s v="Detroit"/>
    <n v="48234"/>
    <x v="88"/>
    <d v="2015-03-16T00:00:00"/>
    <x v="197"/>
    <x v="22"/>
    <x v="202"/>
    <n v="24193"/>
    <n v="85.955603999999994"/>
    <n v="1633.1564759999999"/>
    <n v="-0.12279969996705246"/>
  </r>
  <r>
    <n v="21392"/>
    <s v="Not Specified"/>
    <x v="1"/>
    <n v="200.98"/>
    <n v="55.96"/>
    <n v="375"/>
    <s v="Sandra Sharma"/>
    <s v="Delivery Truck"/>
    <s v="Small Business"/>
    <x v="1"/>
    <x v="14"/>
    <s v="Jumbo Box"/>
    <x v="161"/>
    <n v="0.75"/>
    <x v="0"/>
    <x v="3"/>
    <x v="20"/>
    <s v="Morristown"/>
    <n v="37814"/>
    <x v="88"/>
    <d v="2015-03-16T00:00:00"/>
    <x v="198"/>
    <x v="21"/>
    <x v="203"/>
    <n v="90917"/>
    <n v="200.93980399999998"/>
    <n v="2210.3378439999997"/>
    <n v="-9.6465457352373579E-2"/>
  </r>
  <r>
    <n v="21393"/>
    <s v="Not Specified"/>
    <x v="1"/>
    <n v="4.28"/>
    <n v="5.17"/>
    <n v="375"/>
    <s v="Sandra Sharma"/>
    <s v="Regular Air"/>
    <s v="Small Business"/>
    <x v="0"/>
    <x v="7"/>
    <s v="Small Box"/>
    <x v="162"/>
    <n v="0.4"/>
    <x v="0"/>
    <x v="3"/>
    <x v="20"/>
    <s v="Morristown"/>
    <n v="37814"/>
    <x v="88"/>
    <d v="2015-03-15T00:00:00"/>
    <x v="199"/>
    <x v="6"/>
    <x v="204"/>
    <n v="90917"/>
    <n v="4.2791440000000005"/>
    <n v="25.674864000000003"/>
    <n v="7.1641791044776113"/>
  </r>
  <r>
    <n v="19073"/>
    <s v="Medium"/>
    <x v="9"/>
    <n v="25.98"/>
    <n v="5.37"/>
    <n v="377"/>
    <s v="Sylvia Bush"/>
    <s v="Regular Air"/>
    <s v="Consumer"/>
    <x v="0"/>
    <x v="15"/>
    <s v="Medium Box"/>
    <x v="164"/>
    <n v="0.5"/>
    <x v="0"/>
    <x v="2"/>
    <x v="12"/>
    <s v="Batavia"/>
    <n v="60510"/>
    <x v="89"/>
    <d v="2015-04-17T00:00:00"/>
    <x v="200"/>
    <x v="7"/>
    <x v="205"/>
    <n v="89579"/>
    <n v="25.972206"/>
    <n v="441.52750200000003"/>
    <n v="0.54253390326990247"/>
  </r>
  <r>
    <n v="22401"/>
    <s v="Not Specified"/>
    <x v="8"/>
    <n v="415.88"/>
    <n v="11.37"/>
    <n v="381"/>
    <s v="Danielle Watts"/>
    <s v="Regular Air"/>
    <s v="Corporate"/>
    <x v="0"/>
    <x v="10"/>
    <s v="Small Box"/>
    <x v="165"/>
    <n v="0.56999999999999995"/>
    <x v="0"/>
    <x v="2"/>
    <x v="12"/>
    <s v="Bloomington"/>
    <n v="61701"/>
    <x v="90"/>
    <d v="2015-05-01T00:00:00"/>
    <x v="201"/>
    <x v="12"/>
    <x v="206"/>
    <n v="88929"/>
    <n v="415.58888400000001"/>
    <n v="415.58888400000001"/>
    <n v="-1.3677473321335329"/>
  </r>
  <r>
    <n v="21281"/>
    <s v="Critical"/>
    <x v="2"/>
    <n v="5.34"/>
    <n v="5.63"/>
    <n v="383"/>
    <s v="Renee Alston"/>
    <s v="Regular Air"/>
    <s v="Corporate"/>
    <x v="0"/>
    <x v="8"/>
    <s v="Small Box"/>
    <x v="166"/>
    <n v="0.39"/>
    <x v="0"/>
    <x v="1"/>
    <x v="19"/>
    <s v="Drexel Hill"/>
    <n v="19026"/>
    <x v="91"/>
    <d v="2015-03-19T00:00:00"/>
    <x v="202"/>
    <x v="4"/>
    <x v="207"/>
    <n v="88928"/>
    <n v="5.3367959999999997"/>
    <n v="37.357571999999998"/>
    <n v="-2.1428978007761965"/>
  </r>
  <r>
    <n v="21282"/>
    <s v="Critical"/>
    <x v="8"/>
    <n v="65.989999999999995"/>
    <n v="5.26"/>
    <n v="383"/>
    <s v="Renee Alston"/>
    <s v="Express Air"/>
    <s v="Corporate"/>
    <x v="2"/>
    <x v="5"/>
    <s v="Small Box"/>
    <x v="167"/>
    <n v="0.56000000000000005"/>
    <x v="0"/>
    <x v="1"/>
    <x v="19"/>
    <s v="Drexel Hill"/>
    <n v="19026"/>
    <x v="91"/>
    <d v="2015-03-21T00:00:00"/>
    <x v="203"/>
    <x v="29"/>
    <x v="208"/>
    <n v="88928"/>
    <n v="65.943806999999993"/>
    <n v="329.71903499999996"/>
    <n v="0.3826680484579924"/>
  </r>
  <r>
    <n v="20919"/>
    <s v="High"/>
    <x v="10"/>
    <n v="8.8800000000000008"/>
    <n v="6.28"/>
    <n v="387"/>
    <s v="Angela Howe"/>
    <s v="Express Air"/>
    <s v="Corporate"/>
    <x v="0"/>
    <x v="8"/>
    <s v="Small Box"/>
    <x v="168"/>
    <n v="0.35"/>
    <x v="0"/>
    <x v="2"/>
    <x v="32"/>
    <s v="Grand Island"/>
    <n v="68801"/>
    <x v="20"/>
    <d v="2015-06-14T00:00:00"/>
    <x v="204"/>
    <x v="41"/>
    <x v="209"/>
    <n v="90339"/>
    <n v="8.8711200000000012"/>
    <n v="133.06680000000003"/>
    <n v="-0.21500197005516156"/>
  </r>
  <r>
    <n v="22223"/>
    <s v="Critical"/>
    <x v="9"/>
    <n v="5.28"/>
    <n v="5.66"/>
    <n v="388"/>
    <s v="Roger Schwartz"/>
    <s v="Regular Air"/>
    <s v="Corporate"/>
    <x v="0"/>
    <x v="7"/>
    <s v="Small Box"/>
    <x v="169"/>
    <n v="0.4"/>
    <x v="0"/>
    <x v="2"/>
    <x v="32"/>
    <s v="Kearney"/>
    <n v="68847"/>
    <x v="35"/>
    <d v="2015-01-05T00:00:00"/>
    <x v="205"/>
    <x v="0"/>
    <x v="210"/>
    <n v="90337"/>
    <n v="5.278416"/>
    <n v="21.113664"/>
    <n v="-2.2593865030674847"/>
  </r>
  <r>
    <n v="22224"/>
    <s v="Critical"/>
    <x v="0"/>
    <n v="110.99"/>
    <n v="2.5"/>
    <n v="388"/>
    <s v="Roger Schwartz"/>
    <s v="Regular Air"/>
    <s v="Corporate"/>
    <x v="2"/>
    <x v="5"/>
    <s v="Small Box"/>
    <x v="170"/>
    <n v="0.56999999999999995"/>
    <x v="0"/>
    <x v="2"/>
    <x v="32"/>
    <s v="Kearney"/>
    <n v="68847"/>
    <x v="35"/>
    <d v="2015-01-06T00:00:00"/>
    <x v="206"/>
    <x v="14"/>
    <x v="211"/>
    <n v="90337"/>
    <n v="110.97890099999999"/>
    <n v="221.95780199999999"/>
    <n v="-1.3970408141630446"/>
  </r>
  <r>
    <n v="23853"/>
    <s v="Low"/>
    <x v="9"/>
    <n v="160.97999999999999"/>
    <n v="30"/>
    <n v="389"/>
    <s v="Joel Buckley"/>
    <s v="Delivery Truck"/>
    <s v="Corporate"/>
    <x v="1"/>
    <x v="1"/>
    <s v="Jumbo Drum"/>
    <x v="48"/>
    <n v="0.62"/>
    <x v="0"/>
    <x v="2"/>
    <x v="32"/>
    <s v="Lincoln"/>
    <n v="68502"/>
    <x v="92"/>
    <d v="2015-02-10T00:00:00"/>
    <x v="207"/>
    <x v="21"/>
    <x v="212"/>
    <n v="90338"/>
    <n v="160.93170599999999"/>
    <n v="1770.2487659999999"/>
    <n v="0.69"/>
  </r>
  <r>
    <n v="25449"/>
    <s v="Medium"/>
    <x v="1"/>
    <n v="34.979999999999997"/>
    <n v="7.53"/>
    <n v="392"/>
    <s v="Erica R Fuller"/>
    <s v="Regular Air"/>
    <s v="Corporate"/>
    <x v="2"/>
    <x v="13"/>
    <s v="Small Box"/>
    <x v="171"/>
    <n v="0.76"/>
    <x v="0"/>
    <x v="2"/>
    <x v="33"/>
    <s v="Clayton"/>
    <n v="63105"/>
    <x v="93"/>
    <d v="2015-03-07T00:00:00"/>
    <x v="208"/>
    <x v="12"/>
    <x v="213"/>
    <n v="86383"/>
    <n v="34.973003999999996"/>
    <n v="34.973003999999996"/>
    <n v="-4.2970936490850384"/>
  </r>
  <r>
    <n v="25450"/>
    <s v="Medium"/>
    <x v="0"/>
    <n v="19.989999999999998"/>
    <n v="11.17"/>
    <n v="392"/>
    <s v="Erica R Fuller"/>
    <s v="Regular Air"/>
    <s v="Corporate"/>
    <x v="1"/>
    <x v="2"/>
    <s v="Large Box"/>
    <x v="172"/>
    <n v="0.6"/>
    <x v="0"/>
    <x v="2"/>
    <x v="33"/>
    <s v="Clayton"/>
    <n v="63105"/>
    <x v="93"/>
    <d v="2015-03-08T00:00:00"/>
    <x v="209"/>
    <x v="14"/>
    <x v="214"/>
    <n v="86383"/>
    <n v="19.988000999999997"/>
    <n v="39.976001999999994"/>
    <n v="0.63940435280641472"/>
  </r>
  <r>
    <n v="22598"/>
    <s v="Low"/>
    <x v="8"/>
    <n v="9.7100000000000009"/>
    <n v="9.4499999999999993"/>
    <n v="393"/>
    <s v="Shawn Combs"/>
    <s v="Regular Air"/>
    <s v="Corporate"/>
    <x v="0"/>
    <x v="10"/>
    <s v="Small Box"/>
    <x v="173"/>
    <n v="0.6"/>
    <x v="0"/>
    <x v="1"/>
    <x v="4"/>
    <s v="Auburn"/>
    <n v="13021"/>
    <x v="2"/>
    <d v="2015-02-22T00:00:00"/>
    <x v="210"/>
    <x v="17"/>
    <x v="215"/>
    <n v="86382"/>
    <n v="9.7032030000000002"/>
    <n v="29.109608999999999"/>
    <n v="-2.6008269720101778"/>
  </r>
  <r>
    <n v="24638"/>
    <s v="Critical"/>
    <x v="7"/>
    <n v="15.98"/>
    <n v="4"/>
    <n v="395"/>
    <s v="Monica McCormick"/>
    <s v="Regular Air"/>
    <s v="Corporate"/>
    <x v="2"/>
    <x v="13"/>
    <s v="Small Box"/>
    <x v="174"/>
    <n v="0.37"/>
    <x v="0"/>
    <x v="3"/>
    <x v="24"/>
    <s v="Albemarle"/>
    <n v="28001"/>
    <x v="49"/>
    <d v="2015-06-19T00:00:00"/>
    <x v="211"/>
    <x v="0"/>
    <x v="216"/>
    <n v="86384"/>
    <n v="15.973608"/>
    <n v="63.894432000000002"/>
    <n v="-0.2973834958971977"/>
  </r>
  <r>
    <n v="24639"/>
    <s v="Critical"/>
    <x v="2"/>
    <n v="22.84"/>
    <n v="5.47"/>
    <n v="395"/>
    <s v="Monica McCormick"/>
    <s v="Regular Air"/>
    <s v="Corporate"/>
    <x v="0"/>
    <x v="7"/>
    <s v="Small Box"/>
    <x v="175"/>
    <n v="0.39"/>
    <x v="0"/>
    <x v="3"/>
    <x v="24"/>
    <s v="Albemarle"/>
    <n v="28001"/>
    <x v="49"/>
    <d v="2015-06-20T00:00:00"/>
    <x v="212"/>
    <x v="16"/>
    <x v="217"/>
    <n v="86384"/>
    <n v="22.826295999999999"/>
    <n v="456.52591999999999"/>
    <n v="1.6105987790622157E-2"/>
  </r>
  <r>
    <n v="20693"/>
    <s v="Critical"/>
    <x v="10"/>
    <n v="154.13"/>
    <n v="69"/>
    <n v="397"/>
    <s v="Denise Carver"/>
    <s v="Regular Air"/>
    <s v="Corporate"/>
    <x v="1"/>
    <x v="11"/>
    <s v="Large Box"/>
    <x v="66"/>
    <n v="0.68"/>
    <x v="0"/>
    <x v="1"/>
    <x v="10"/>
    <s v="Cuyahoga Falls"/>
    <n v="44221"/>
    <x v="23"/>
    <d v="2015-02-03T00:00:00"/>
    <x v="213"/>
    <x v="15"/>
    <x v="218"/>
    <n v="89319"/>
    <n v="153.97586999999999"/>
    <n v="1231.8069599999999"/>
    <n v="-0.30624011033280724"/>
  </r>
  <r>
    <n v="24471"/>
    <s v="Medium"/>
    <x v="5"/>
    <n v="63.94"/>
    <n v="14.48"/>
    <n v="398"/>
    <s v="Bruce Stark"/>
    <s v="Regular Air"/>
    <s v="Corporate"/>
    <x v="1"/>
    <x v="2"/>
    <s v="Small Box"/>
    <x v="176"/>
    <n v="0.46"/>
    <x v="0"/>
    <x v="1"/>
    <x v="10"/>
    <s v="Dayton"/>
    <n v="45406"/>
    <x v="94"/>
    <d v="2015-05-25T00:00:00"/>
    <x v="214"/>
    <x v="27"/>
    <x v="219"/>
    <n v="89320"/>
    <n v="63.908029999999997"/>
    <n v="1981.1489299999998"/>
    <n v="0.69"/>
  </r>
  <r>
    <n v="21570"/>
    <s v="High"/>
    <x v="9"/>
    <n v="4.9800000000000004"/>
    <n v="0.8"/>
    <n v="406"/>
    <s v="June Frank Hammond"/>
    <s v="Regular Air"/>
    <s v="Small Business"/>
    <x v="0"/>
    <x v="7"/>
    <s v="Wrap Bag"/>
    <x v="177"/>
    <n v="0.36"/>
    <x v="0"/>
    <x v="1"/>
    <x v="2"/>
    <s v="South Vineland"/>
    <n v="8360"/>
    <x v="8"/>
    <d v="2015-05-22T00:00:00"/>
    <x v="215"/>
    <x v="41"/>
    <x v="220"/>
    <n v="87804"/>
    <n v="4.9785060000000003"/>
    <n v="74.677590000000009"/>
    <n v="0.69"/>
  </r>
  <r>
    <n v="19104"/>
    <s v="Low"/>
    <x v="8"/>
    <n v="29.17"/>
    <n v="6.27"/>
    <n v="408"/>
    <s v="Calvin Parsons Walter"/>
    <s v="Regular Air"/>
    <s v="Corporate"/>
    <x v="0"/>
    <x v="8"/>
    <s v="Small Box"/>
    <x v="178"/>
    <n v="0.37"/>
    <x v="0"/>
    <x v="2"/>
    <x v="7"/>
    <s v="San Juan"/>
    <n v="78589"/>
    <x v="10"/>
    <d v="2015-05-06T00:00:00"/>
    <x v="216"/>
    <x v="33"/>
    <x v="221"/>
    <n v="89639"/>
    <n v="29.149581000000001"/>
    <n v="408.094134"/>
    <n v="0.58989961794890999"/>
  </r>
  <r>
    <n v="18428"/>
    <s v="High"/>
    <x v="5"/>
    <n v="178.47"/>
    <n v="19.989999999999998"/>
    <n v="411"/>
    <s v="Carolyn Proctor"/>
    <s v="Express Air"/>
    <s v="Consumer"/>
    <x v="0"/>
    <x v="10"/>
    <s v="Small Box"/>
    <x v="179"/>
    <n v="0.55000000000000004"/>
    <x v="0"/>
    <x v="0"/>
    <x v="1"/>
    <s v="Oakland"/>
    <n v="94601"/>
    <x v="82"/>
    <d v="2015-05-07T00:00:00"/>
    <x v="217"/>
    <x v="23"/>
    <x v="222"/>
    <n v="87905"/>
    <n v="178.380765"/>
    <n v="1605.4268849999999"/>
    <n v="0.61581260489384904"/>
  </r>
  <r>
    <n v="21739"/>
    <s v="Critical"/>
    <x v="3"/>
    <n v="999.99"/>
    <n v="13.99"/>
    <n v="421"/>
    <s v="Scott Feldman"/>
    <s v="Regular Air"/>
    <s v="Small Business"/>
    <x v="2"/>
    <x v="6"/>
    <s v="Medium Box"/>
    <x v="180"/>
    <n v="0.36"/>
    <x v="0"/>
    <x v="1"/>
    <x v="2"/>
    <s v="Elizabeth"/>
    <n v="7201"/>
    <x v="92"/>
    <d v="2015-02-08T00:00:00"/>
    <x v="218"/>
    <x v="12"/>
    <x v="223"/>
    <n v="87700"/>
    <n v="999.09000900000001"/>
    <n v="999.09000900000001"/>
    <n v="-2.7543358104211775"/>
  </r>
  <r>
    <n v="22355"/>
    <s v="High"/>
    <x v="1"/>
    <n v="15.28"/>
    <n v="1.99"/>
    <n v="428"/>
    <s v="Ernest Barber"/>
    <s v="Regular Air"/>
    <s v="Corporate"/>
    <x v="2"/>
    <x v="13"/>
    <s v="Small Pack"/>
    <x v="108"/>
    <n v="0.42"/>
    <x v="0"/>
    <x v="0"/>
    <x v="34"/>
    <s v="Carson City"/>
    <n v="89701"/>
    <x v="43"/>
    <d v="2015-01-16T00:00:00"/>
    <x v="219"/>
    <x v="41"/>
    <x v="224"/>
    <n v="88479"/>
    <n v="15.276943999999999"/>
    <n v="229.15415999999999"/>
    <n v="0.69"/>
  </r>
  <r>
    <n v="22356"/>
    <s v="High"/>
    <x v="6"/>
    <n v="85.99"/>
    <n v="3.3"/>
    <n v="428"/>
    <s v="Ernest Barber"/>
    <s v="Regular Air"/>
    <s v="Corporate"/>
    <x v="2"/>
    <x v="5"/>
    <s v="Small Pack"/>
    <x v="181"/>
    <n v="0.37"/>
    <x v="0"/>
    <x v="0"/>
    <x v="34"/>
    <s v="Carson City"/>
    <n v="89701"/>
    <x v="43"/>
    <d v="2015-01-16T00:00:00"/>
    <x v="220"/>
    <x v="12"/>
    <x v="225"/>
    <n v="88479"/>
    <n v="85.99"/>
    <n v="85.99"/>
    <n v="-4.0940801950690879"/>
  </r>
  <r>
    <n v="25351"/>
    <s v="Not Specified"/>
    <x v="5"/>
    <n v="10.98"/>
    <n v="4.8"/>
    <n v="428"/>
    <s v="Ernest Barber"/>
    <s v="Regular Air"/>
    <s v="Corporate"/>
    <x v="0"/>
    <x v="4"/>
    <s v="Small Box"/>
    <x v="182"/>
    <n v="0.36"/>
    <x v="0"/>
    <x v="0"/>
    <x v="34"/>
    <s v="Carson City"/>
    <n v="89701"/>
    <x v="95"/>
    <d v="2015-03-05T00:00:00"/>
    <x v="221"/>
    <x v="2"/>
    <x v="226"/>
    <n v="88480"/>
    <n v="10.97451"/>
    <n v="241.43922000000001"/>
    <n v="0.37275307473982972"/>
  </r>
  <r>
    <n v="19988"/>
    <s v="Low"/>
    <x v="5"/>
    <n v="125.99"/>
    <n v="8.08"/>
    <n v="437"/>
    <s v="Alice Berger McIntyre"/>
    <s v="Regular Air"/>
    <s v="Small Business"/>
    <x v="2"/>
    <x v="5"/>
    <s v="Small Box"/>
    <x v="89"/>
    <n v="0.56999999999999995"/>
    <x v="0"/>
    <x v="1"/>
    <x v="15"/>
    <s v="Lunenburg"/>
    <n v="1462"/>
    <x v="33"/>
    <d v="2015-06-27T00:00:00"/>
    <x v="222"/>
    <x v="23"/>
    <x v="227"/>
    <n v="90695"/>
    <n v="125.92700499999999"/>
    <n v="1133.3430449999998"/>
    <n v="0.44853128347300109"/>
  </r>
  <r>
    <n v="25813"/>
    <s v="Critical"/>
    <x v="6"/>
    <n v="7.59"/>
    <n v="4"/>
    <n v="444"/>
    <s v="Thelma Abrams"/>
    <s v="Regular Air"/>
    <s v="Small Business"/>
    <x v="1"/>
    <x v="2"/>
    <s v="Wrap Bag"/>
    <x v="150"/>
    <n v="0.42"/>
    <x v="0"/>
    <x v="2"/>
    <x v="12"/>
    <s v="Urbana"/>
    <n v="61801"/>
    <x v="40"/>
    <d v="2015-05-28T00:00:00"/>
    <x v="223"/>
    <x v="18"/>
    <x v="228"/>
    <n v="88085"/>
    <n v="7.59"/>
    <n v="326.37"/>
    <n v="0.24285794560575411"/>
  </r>
  <r>
    <n v="23153"/>
    <s v="Not Specified"/>
    <x v="9"/>
    <n v="48.04"/>
    <n v="19.989999999999998"/>
    <n v="445"/>
    <s v="Judy Barrett"/>
    <s v="Regular Air"/>
    <s v="Small Business"/>
    <x v="0"/>
    <x v="7"/>
    <s v="Small Box"/>
    <x v="183"/>
    <n v="0.37"/>
    <x v="0"/>
    <x v="2"/>
    <x v="32"/>
    <s v="Norfolk"/>
    <n v="68701"/>
    <x v="86"/>
    <d v="2015-04-13T00:00:00"/>
    <x v="224"/>
    <x v="14"/>
    <x v="229"/>
    <n v="88083"/>
    <n v="48.025587999999999"/>
    <n v="96.051175999999998"/>
    <n v="-4.3850162225936427E-2"/>
  </r>
  <r>
    <n v="23862"/>
    <s v="High"/>
    <x v="3"/>
    <n v="200.98"/>
    <n v="55.96"/>
    <n v="445"/>
    <s v="Judy Barrett"/>
    <s v="Delivery Truck"/>
    <s v="Small Business"/>
    <x v="1"/>
    <x v="14"/>
    <s v="Jumbo Box"/>
    <x v="161"/>
    <n v="0.75"/>
    <x v="0"/>
    <x v="2"/>
    <x v="32"/>
    <s v="Norfolk"/>
    <n v="68701"/>
    <x v="96"/>
    <d v="2015-06-24T00:00:00"/>
    <x v="225"/>
    <x v="23"/>
    <x v="230"/>
    <n v="88084"/>
    <n v="200.79911799999999"/>
    <n v="1807.1920619999999"/>
    <n v="-0.29030271469649288"/>
  </r>
  <r>
    <n v="23863"/>
    <s v="High"/>
    <x v="3"/>
    <n v="2.78"/>
    <n v="0.97"/>
    <n v="445"/>
    <s v="Judy Barrett"/>
    <s v="Regular Air"/>
    <s v="Small Business"/>
    <x v="0"/>
    <x v="0"/>
    <s v="Wrap Bag"/>
    <x v="184"/>
    <n v="0.59"/>
    <x v="0"/>
    <x v="2"/>
    <x v="32"/>
    <s v="Norfolk"/>
    <n v="68701"/>
    <x v="96"/>
    <d v="2015-06-24T00:00:00"/>
    <x v="226"/>
    <x v="21"/>
    <x v="231"/>
    <n v="88084"/>
    <n v="2.777498"/>
    <n v="30.552478000000001"/>
    <n v="-0.13039283252929015"/>
  </r>
  <r>
    <n v="19694"/>
    <s v="Not Specified"/>
    <x v="7"/>
    <n v="130.97999999999999"/>
    <n v="30"/>
    <n v="447"/>
    <s v="Valerie Moon"/>
    <s v="Delivery Truck"/>
    <s v="Corporate"/>
    <x v="1"/>
    <x v="1"/>
    <s v="Jumbo Drum"/>
    <x v="185"/>
    <n v="0.78"/>
    <x v="0"/>
    <x v="2"/>
    <x v="3"/>
    <s v="Roseville"/>
    <n v="55113"/>
    <x v="97"/>
    <d v="2015-06-28T00:00:00"/>
    <x v="227"/>
    <x v="12"/>
    <x v="232"/>
    <n v="90449"/>
    <n v="130.92760799999999"/>
    <n v="130.92760799999999"/>
    <n v="-0.51974170898376282"/>
  </r>
  <r>
    <n v="19695"/>
    <s v="Not Specified"/>
    <x v="5"/>
    <n v="200.99"/>
    <n v="4.2"/>
    <n v="447"/>
    <s v="Valerie Moon"/>
    <s v="Regular Air"/>
    <s v="Corporate"/>
    <x v="2"/>
    <x v="5"/>
    <s v="Small Box"/>
    <x v="186"/>
    <n v="0.59"/>
    <x v="0"/>
    <x v="2"/>
    <x v="3"/>
    <s v="Roseville"/>
    <n v="55113"/>
    <x v="97"/>
    <d v="2015-06-25T00:00:00"/>
    <x v="228"/>
    <x v="21"/>
    <x v="233"/>
    <n v="90449"/>
    <n v="200.88950500000001"/>
    <n v="2209.7845550000002"/>
    <n v="0.69"/>
  </r>
  <r>
    <n v="20851"/>
    <s v="High"/>
    <x v="9"/>
    <n v="15.99"/>
    <n v="11.28"/>
    <n v="451"/>
    <s v="Joyce Murray"/>
    <s v="Regular Air"/>
    <s v="Home Office"/>
    <x v="2"/>
    <x v="6"/>
    <s v="Medium Box"/>
    <x v="187"/>
    <n v="0.38"/>
    <x v="0"/>
    <x v="0"/>
    <x v="1"/>
    <s v="Los Altos"/>
    <n v="94024"/>
    <x v="98"/>
    <d v="2015-04-11T00:00:00"/>
    <x v="229"/>
    <x v="14"/>
    <x v="234"/>
    <n v="86010"/>
    <n v="15.985203"/>
    <n v="31.970406000000001"/>
    <n v="-1.5021476888387826"/>
  </r>
  <r>
    <n v="21117"/>
    <s v="Critical"/>
    <x v="7"/>
    <n v="37.700000000000003"/>
    <n v="2.99"/>
    <n v="451"/>
    <s v="Joyce Murray"/>
    <s v="Regular Air"/>
    <s v="Home Office"/>
    <x v="0"/>
    <x v="8"/>
    <s v="Small Box"/>
    <x v="188"/>
    <n v="0.35"/>
    <x v="0"/>
    <x v="0"/>
    <x v="1"/>
    <s v="Los Altos"/>
    <n v="94024"/>
    <x v="87"/>
    <d v="2015-05-28T00:00:00"/>
    <x v="230"/>
    <x v="1"/>
    <x v="235"/>
    <n v="86012"/>
    <n v="37.684920000000005"/>
    <n v="452.21904000000006"/>
    <n v="0.69000000000000006"/>
  </r>
  <r>
    <n v="18536"/>
    <s v="Low"/>
    <x v="0"/>
    <n v="8.8800000000000008"/>
    <n v="6.28"/>
    <n v="451"/>
    <s v="Joyce Murray"/>
    <s v="Regular Air"/>
    <s v="Home Office"/>
    <x v="0"/>
    <x v="8"/>
    <s v="Small Box"/>
    <x v="168"/>
    <n v="0.35"/>
    <x v="0"/>
    <x v="0"/>
    <x v="1"/>
    <s v="Los Altos"/>
    <n v="94024"/>
    <x v="99"/>
    <d v="2015-01-10T00:00:00"/>
    <x v="231"/>
    <x v="14"/>
    <x v="236"/>
    <n v="86013"/>
    <n v="8.879112000000001"/>
    <n v="17.758224000000002"/>
    <n v="-0.77824773413897286"/>
  </r>
  <r>
    <n v="18537"/>
    <s v="Low"/>
    <x v="2"/>
    <n v="2.88"/>
    <n v="0.99"/>
    <n v="451"/>
    <s v="Joyce Murray"/>
    <s v="Regular Air"/>
    <s v="Home Office"/>
    <x v="0"/>
    <x v="9"/>
    <s v="Small Box"/>
    <x v="116"/>
    <n v="0.36"/>
    <x v="0"/>
    <x v="0"/>
    <x v="1"/>
    <s v="Los Altos"/>
    <n v="94024"/>
    <x v="99"/>
    <d v="2015-01-14T00:00:00"/>
    <x v="232"/>
    <x v="15"/>
    <x v="237"/>
    <n v="86013"/>
    <n v="2.8782719999999999"/>
    <n v="23.026176"/>
    <n v="0.69"/>
  </r>
  <r>
    <n v="21118"/>
    <s v="Critical"/>
    <x v="0"/>
    <n v="55.99"/>
    <n v="5"/>
    <n v="452"/>
    <s v="Leslie Rowland"/>
    <s v="Regular Air"/>
    <s v="Home Office"/>
    <x v="2"/>
    <x v="5"/>
    <s v="Small Pack"/>
    <x v="134"/>
    <n v="0.83"/>
    <x v="0"/>
    <x v="0"/>
    <x v="1"/>
    <s v="Los Banos"/>
    <n v="93635"/>
    <x v="87"/>
    <d v="2015-05-28T00:00:00"/>
    <x v="233"/>
    <x v="12"/>
    <x v="238"/>
    <n v="86012"/>
    <n v="55.984401000000005"/>
    <n v="55.984401000000005"/>
    <n v="-4.5513216284005402"/>
  </r>
  <r>
    <n v="22318"/>
    <s v="Not Specified"/>
    <x v="9"/>
    <n v="29.34"/>
    <n v="7.87"/>
    <n v="453"/>
    <s v="George Terry"/>
    <s v="Regular Air"/>
    <s v="Corporate"/>
    <x v="1"/>
    <x v="2"/>
    <s v="Small Box"/>
    <x v="189"/>
    <n v="0.54"/>
    <x v="0"/>
    <x v="0"/>
    <x v="1"/>
    <s v="Los Gatos"/>
    <n v="95032"/>
    <x v="100"/>
    <d v="2015-05-10T00:00:00"/>
    <x v="234"/>
    <x v="12"/>
    <x v="239"/>
    <n v="86011"/>
    <n v="29.331198000000001"/>
    <n v="29.331198000000001"/>
    <n v="-1.2753086419753088"/>
  </r>
  <r>
    <n v="22874"/>
    <s v="Low"/>
    <x v="8"/>
    <n v="16.91"/>
    <n v="6.25"/>
    <n v="460"/>
    <s v="Anne Armstrong"/>
    <s v="Regular Air"/>
    <s v="Home Office"/>
    <x v="0"/>
    <x v="10"/>
    <s v="Small Box"/>
    <x v="190"/>
    <n v="0.57999999999999996"/>
    <x v="0"/>
    <x v="1"/>
    <x v="2"/>
    <s v="Millville"/>
    <n v="8332"/>
    <x v="94"/>
    <d v="2015-05-30T00:00:00"/>
    <x v="235"/>
    <x v="27"/>
    <x v="240"/>
    <n v="86014"/>
    <n v="16.898163"/>
    <n v="523.84305300000005"/>
    <n v="1.6027591803611293E-2"/>
  </r>
  <r>
    <n v="18467"/>
    <s v="Low"/>
    <x v="8"/>
    <n v="165.2"/>
    <n v="19.989999999999998"/>
    <n v="463"/>
    <s v="Debbie Stevenson"/>
    <s v="Regular Air"/>
    <s v="Small Business"/>
    <x v="0"/>
    <x v="10"/>
    <s v="Small Box"/>
    <x v="191"/>
    <n v="0.59"/>
    <x v="0"/>
    <x v="0"/>
    <x v="1"/>
    <s v="West Hollywood"/>
    <n v="90069"/>
    <x v="101"/>
    <d v="2015-01-16T00:00:00"/>
    <x v="236"/>
    <x v="4"/>
    <x v="241"/>
    <n v="88061"/>
    <n v="165.08435999999998"/>
    <n v="1155.5905199999997"/>
    <n v="0.48235848882149535"/>
  </r>
  <r>
    <n v="22754"/>
    <s v="Not Specified"/>
    <x v="4"/>
    <n v="297.64"/>
    <n v="14.7"/>
    <n v="466"/>
    <s v="Marc Nash"/>
    <s v="Delivery Truck"/>
    <s v="Small Business"/>
    <x v="2"/>
    <x v="6"/>
    <s v="Jumbo Drum"/>
    <x v="192"/>
    <n v="0.56999999999999995"/>
    <x v="0"/>
    <x v="1"/>
    <x v="15"/>
    <s v="Bellingham"/>
    <n v="2019"/>
    <x v="52"/>
    <d v="2015-01-11T00:00:00"/>
    <x v="237"/>
    <x v="29"/>
    <x v="242"/>
    <n v="88060"/>
    <n v="297.40188799999999"/>
    <n v="1487.0094399999998"/>
    <n v="0.43854101196991629"/>
  </r>
  <r>
    <n v="22755"/>
    <s v="Not Specified"/>
    <x v="1"/>
    <n v="12.99"/>
    <n v="14.37"/>
    <n v="467"/>
    <s v="Maria Thomas"/>
    <s v="Regular Air"/>
    <s v="Small Business"/>
    <x v="1"/>
    <x v="2"/>
    <s v="Large Box"/>
    <x v="193"/>
    <n v="0.73"/>
    <x v="0"/>
    <x v="1"/>
    <x v="15"/>
    <s v="Beverly"/>
    <n v="1915"/>
    <x v="52"/>
    <d v="2015-01-12T00:00:00"/>
    <x v="238"/>
    <x v="21"/>
    <x v="243"/>
    <n v="88060"/>
    <n v="12.987401999999999"/>
    <n v="142.861422"/>
    <n v="-3.876694283923972"/>
  </r>
  <r>
    <n v="22756"/>
    <s v="Not Specified"/>
    <x v="2"/>
    <n v="14.42"/>
    <n v="6.75"/>
    <n v="468"/>
    <s v="Craig Bennett"/>
    <s v="Regular Air"/>
    <s v="Small Business"/>
    <x v="0"/>
    <x v="15"/>
    <s v="Medium Box"/>
    <x v="194"/>
    <n v="0.52"/>
    <x v="0"/>
    <x v="1"/>
    <x v="15"/>
    <s v="Hanson"/>
    <n v="2341"/>
    <x v="52"/>
    <d v="2015-01-12T00:00:00"/>
    <x v="239"/>
    <x v="29"/>
    <x v="244"/>
    <n v="88060"/>
    <n v="14.411348"/>
    <n v="72.056740000000005"/>
    <n v="-0.37977546549835706"/>
  </r>
  <r>
    <n v="22757"/>
    <s v="Not Specified"/>
    <x v="5"/>
    <n v="4.1399999999999997"/>
    <n v="6.6"/>
    <n v="469"/>
    <s v="Marion Bowling"/>
    <s v="Express Air"/>
    <s v="Small Business"/>
    <x v="1"/>
    <x v="2"/>
    <s v="Small Box"/>
    <x v="16"/>
    <n v="0.49"/>
    <x v="0"/>
    <x v="1"/>
    <x v="2"/>
    <s v="Hawthorne"/>
    <n v="7506"/>
    <x v="52"/>
    <d v="2015-01-13T00:00:00"/>
    <x v="240"/>
    <x v="4"/>
    <x v="245"/>
    <n v="88060"/>
    <n v="4.1379299999999999"/>
    <n v="28.965509999999998"/>
    <n v="-3.8586866566716638"/>
  </r>
  <r>
    <n v="22758"/>
    <s v="Not Specified"/>
    <x v="9"/>
    <n v="11.34"/>
    <n v="5.01"/>
    <n v="470"/>
    <s v="Tony Doyle"/>
    <s v="Regular Air"/>
    <s v="Small Business"/>
    <x v="0"/>
    <x v="7"/>
    <s v="Small Box"/>
    <x v="195"/>
    <n v="0.36"/>
    <x v="0"/>
    <x v="1"/>
    <x v="2"/>
    <s v="Trenton"/>
    <n v="8601"/>
    <x v="52"/>
    <d v="2015-01-11T00:00:00"/>
    <x v="241"/>
    <x v="29"/>
    <x v="246"/>
    <n v="88060"/>
    <n v="11.336598"/>
    <n v="56.682990000000004"/>
    <n v="0.38517264276228419"/>
  </r>
  <r>
    <n v="462"/>
    <s v="Not Specified"/>
    <x v="8"/>
    <n v="179.99"/>
    <n v="19.989999999999998"/>
    <n v="471"/>
    <s v="Ross Simpson"/>
    <s v="Express Air"/>
    <s v="Consumer"/>
    <x v="2"/>
    <x v="13"/>
    <s v="Small Box"/>
    <x v="196"/>
    <n v="0.48"/>
    <x v="0"/>
    <x v="3"/>
    <x v="29"/>
    <s v="Atlanta"/>
    <n v="30318"/>
    <x v="102"/>
    <d v="2015-02-08T00:00:00"/>
    <x v="242"/>
    <x v="0"/>
    <x v="247"/>
    <n v="3138"/>
    <n v="179.86400700000002"/>
    <n v="719.45602800000006"/>
    <n v="-0.79179853209475937"/>
  </r>
  <r>
    <n v="18462"/>
    <s v="Not Specified"/>
    <x v="8"/>
    <n v="179.99"/>
    <n v="19.989999999999998"/>
    <n v="472"/>
    <s v="Donna Craven"/>
    <s v="Express Air"/>
    <s v="Consumer"/>
    <x v="2"/>
    <x v="13"/>
    <s v="Small Box"/>
    <x v="196"/>
    <n v="0.48"/>
    <x v="0"/>
    <x v="1"/>
    <x v="30"/>
    <s v="Randallstown"/>
    <n v="21133"/>
    <x v="102"/>
    <d v="2015-02-08T00:00:00"/>
    <x v="243"/>
    <x v="12"/>
    <x v="248"/>
    <n v="88023"/>
    <n v="179.86400700000002"/>
    <n v="179.86400700000002"/>
    <n v="-2.3813158041334748"/>
  </r>
  <r>
    <n v="20637"/>
    <s v="Critical"/>
    <x v="9"/>
    <n v="11.97"/>
    <n v="4.9800000000000004"/>
    <n v="483"/>
    <s v="Edgar McKenzie"/>
    <s v="Regular Air"/>
    <s v="Corporate"/>
    <x v="0"/>
    <x v="15"/>
    <s v="Small Box"/>
    <x v="197"/>
    <n v="0.57999999999999996"/>
    <x v="0"/>
    <x v="2"/>
    <x v="12"/>
    <s v="Oswego"/>
    <n v="60543"/>
    <x v="39"/>
    <d v="2015-01-28T00:00:00"/>
    <x v="244"/>
    <x v="6"/>
    <x v="249"/>
    <n v="90353"/>
    <n v="11.966409000000001"/>
    <n v="71.798454000000007"/>
    <n v="-0.24856518174364581"/>
  </r>
  <r>
    <n v="22864"/>
    <s v="Not Specified"/>
    <x v="2"/>
    <n v="3.36"/>
    <n v="6.27"/>
    <n v="483"/>
    <s v="Edgar McKenzie"/>
    <s v="Regular Air"/>
    <s v="Corporate"/>
    <x v="0"/>
    <x v="8"/>
    <s v="Small Box"/>
    <x v="198"/>
    <n v="0.4"/>
    <x v="0"/>
    <x v="2"/>
    <x v="12"/>
    <s v="Oswego"/>
    <n v="60543"/>
    <x v="45"/>
    <d v="2015-04-24T00:00:00"/>
    <x v="245"/>
    <x v="14"/>
    <x v="250"/>
    <n v="90354"/>
    <n v="3.3579840000000001"/>
    <n v="6.7159680000000002"/>
    <n v="-2.7276122448979594"/>
  </r>
  <r>
    <n v="22865"/>
    <s v="Not Specified"/>
    <x v="8"/>
    <n v="699.99"/>
    <n v="24.49"/>
    <n v="483"/>
    <s v="Edgar McKenzie"/>
    <s v="Regular Air"/>
    <s v="Corporate"/>
    <x v="2"/>
    <x v="16"/>
    <s v="Large Box"/>
    <x v="199"/>
    <n v="0.41"/>
    <x v="0"/>
    <x v="2"/>
    <x v="12"/>
    <s v="Oswego"/>
    <n v="60543"/>
    <x v="45"/>
    <d v="2015-04-25T00:00:00"/>
    <x v="246"/>
    <x v="23"/>
    <x v="251"/>
    <n v="90354"/>
    <n v="699.50000699999998"/>
    <n v="6295.5000629999995"/>
    <n v="0.432316360697379"/>
  </r>
  <r>
    <n v="20668"/>
    <s v="Not Specified"/>
    <x v="5"/>
    <n v="2.88"/>
    <n v="0.5"/>
    <n v="485"/>
    <s v="Edward Leonard"/>
    <s v="Regular Air"/>
    <s v="Corporate"/>
    <x v="0"/>
    <x v="9"/>
    <s v="Small Box"/>
    <x v="200"/>
    <n v="0.36"/>
    <x v="0"/>
    <x v="0"/>
    <x v="1"/>
    <s v="Fresno"/>
    <n v="93727"/>
    <x v="103"/>
    <d v="2015-03-20T00:00:00"/>
    <x v="247"/>
    <x v="17"/>
    <x v="252"/>
    <n v="91062"/>
    <n v="2.8785599999999998"/>
    <n v="8.6356799999999989"/>
    <n v="0.69"/>
  </r>
  <r>
    <n v="23394"/>
    <s v="Medium"/>
    <x v="10"/>
    <n v="3.36"/>
    <n v="6.27"/>
    <n v="487"/>
    <s v="Molly Vincent"/>
    <s v="Express Air"/>
    <s v="Corporate"/>
    <x v="0"/>
    <x v="8"/>
    <s v="Small Box"/>
    <x v="198"/>
    <n v="0.4"/>
    <x v="0"/>
    <x v="1"/>
    <x v="14"/>
    <s v="Sanford"/>
    <n v="4073"/>
    <x v="73"/>
    <d v="2015-05-19T00:00:00"/>
    <x v="248"/>
    <x v="29"/>
    <x v="253"/>
    <n v="91063"/>
    <n v="3.3566400000000001"/>
    <n v="16.783200000000001"/>
    <n v="-3.213057019645424"/>
  </r>
  <r>
    <n v="23395"/>
    <s v="Medium"/>
    <x v="8"/>
    <n v="12.28"/>
    <n v="4.8600000000000003"/>
    <n v="488"/>
    <s v="Ronnie Creech"/>
    <s v="Regular Air"/>
    <s v="Corporate"/>
    <x v="0"/>
    <x v="7"/>
    <s v="Small Box"/>
    <x v="94"/>
    <n v="0.38"/>
    <x v="0"/>
    <x v="1"/>
    <x v="14"/>
    <s v="South Portland"/>
    <n v="4106"/>
    <x v="73"/>
    <d v="2015-05-20T00:00:00"/>
    <x v="249"/>
    <x v="14"/>
    <x v="254"/>
    <n v="91063"/>
    <n v="12.271403999999999"/>
    <n v="24.542807999999997"/>
    <n v="-0.30894941634241246"/>
  </r>
  <r>
    <n v="23393"/>
    <s v="Medium"/>
    <x v="3"/>
    <n v="20.99"/>
    <n v="0.99"/>
    <n v="489"/>
    <s v="Eileen Cheek"/>
    <s v="Regular Air"/>
    <s v="Corporate"/>
    <x v="2"/>
    <x v="5"/>
    <s v="Wrap Bag"/>
    <x v="201"/>
    <n v="0.56999999999999995"/>
    <x v="0"/>
    <x v="1"/>
    <x v="15"/>
    <s v="Norwood"/>
    <n v="2062"/>
    <x v="73"/>
    <d v="2015-05-18T00:00:00"/>
    <x v="250"/>
    <x v="33"/>
    <x v="255"/>
    <n v="91063"/>
    <n v="20.971108999999998"/>
    <n v="293.59552599999995"/>
    <n v="0.53270026571416129"/>
  </r>
  <r>
    <n v="1147"/>
    <s v="Medium"/>
    <x v="4"/>
    <n v="2.94"/>
    <n v="0.96"/>
    <n v="491"/>
    <s v="Toni Swanson"/>
    <s v="Regular Air"/>
    <s v="Consumer"/>
    <x v="0"/>
    <x v="0"/>
    <s v="Wrap Bag"/>
    <x v="202"/>
    <n v="0.57999999999999996"/>
    <x v="0"/>
    <x v="1"/>
    <x v="4"/>
    <s v="New York City"/>
    <n v="10154"/>
    <x v="7"/>
    <d v="2015-05-17T00:00:00"/>
    <x v="251"/>
    <x v="24"/>
    <x v="256"/>
    <n v="8353"/>
    <n v="2.9376479999999998"/>
    <n v="67.565903999999989"/>
    <n v="-3.1784107946026985E-2"/>
  </r>
  <r>
    <n v="1450"/>
    <s v="Critical"/>
    <x v="0"/>
    <n v="4.9800000000000004"/>
    <n v="6.07"/>
    <n v="491"/>
    <s v="Toni Swanson"/>
    <s v="Regular Air"/>
    <s v="Consumer"/>
    <x v="0"/>
    <x v="7"/>
    <s v="Small Box"/>
    <x v="46"/>
    <n v="0.36"/>
    <x v="0"/>
    <x v="1"/>
    <x v="4"/>
    <s v="New York City"/>
    <n v="10154"/>
    <x v="104"/>
    <d v="2015-02-11T00:00:00"/>
    <x v="252"/>
    <x v="44"/>
    <x v="257"/>
    <n v="10464"/>
    <n v="4.9795020000000001"/>
    <n v="204.159582"/>
    <n v="-0.31829493087557603"/>
  </r>
  <r>
    <n v="914"/>
    <s v="Critical"/>
    <x v="1"/>
    <n v="1360.14"/>
    <n v="14.7"/>
    <n v="491"/>
    <s v="Toni Swanson"/>
    <s v="Delivery Truck"/>
    <s v="Consumer"/>
    <x v="2"/>
    <x v="6"/>
    <s v="Jumbo Drum"/>
    <x v="203"/>
    <n v="0.59"/>
    <x v="0"/>
    <x v="1"/>
    <x v="4"/>
    <s v="New York City"/>
    <n v="10154"/>
    <x v="105"/>
    <d v="2015-06-22T00:00:00"/>
    <x v="253"/>
    <x v="2"/>
    <x v="258"/>
    <n v="6562"/>
    <n v="1359.867972"/>
    <n v="29917.095384"/>
    <n v="6.4037940550542141E-2"/>
  </r>
  <r>
    <n v="6046"/>
    <s v="Not Specified"/>
    <x v="1"/>
    <n v="9.06"/>
    <n v="9.86"/>
    <n v="491"/>
    <s v="Toni Swanson"/>
    <s v="Regular Air"/>
    <s v="Consumer"/>
    <x v="0"/>
    <x v="7"/>
    <s v="Small Box"/>
    <x v="204"/>
    <n v="0.4"/>
    <x v="0"/>
    <x v="1"/>
    <x v="4"/>
    <s v="New York City"/>
    <n v="10154"/>
    <x v="105"/>
    <d v="2015-06-22T00:00:00"/>
    <x v="254"/>
    <x v="40"/>
    <x v="259"/>
    <n v="42852"/>
    <n v="9.0581880000000012"/>
    <n v="217.39651200000003"/>
    <n v="-0.26482361771328494"/>
  </r>
  <r>
    <n v="18757"/>
    <s v="Not Specified"/>
    <x v="1"/>
    <n v="6.48"/>
    <n v="6.6"/>
    <n v="493"/>
    <s v="Douglas Buck"/>
    <s v="Regular Air"/>
    <s v="Consumer"/>
    <x v="0"/>
    <x v="7"/>
    <s v="Small Box"/>
    <x v="205"/>
    <n v="0.37"/>
    <x v="0"/>
    <x v="0"/>
    <x v="0"/>
    <s v="Seatac"/>
    <n v="98158"/>
    <x v="13"/>
    <d v="2015-01-22T00:00:00"/>
    <x v="255"/>
    <x v="5"/>
    <x v="260"/>
    <n v="88906"/>
    <n v="6.4787040000000005"/>
    <n v="64.787040000000005"/>
    <n v="-1.3798530954879329"/>
  </r>
  <r>
    <n v="18758"/>
    <s v="Not Specified"/>
    <x v="7"/>
    <n v="17.149999999999999"/>
    <n v="4.96"/>
    <n v="493"/>
    <s v="Douglas Buck"/>
    <s v="Regular Air"/>
    <s v="Consumer"/>
    <x v="0"/>
    <x v="10"/>
    <s v="Small Box"/>
    <x v="206"/>
    <n v="0.57999999999999996"/>
    <x v="0"/>
    <x v="0"/>
    <x v="0"/>
    <s v="Seatac"/>
    <n v="98158"/>
    <x v="13"/>
    <d v="2015-01-21T00:00:00"/>
    <x v="256"/>
    <x v="29"/>
    <x v="261"/>
    <n v="88906"/>
    <n v="17.143139999999999"/>
    <n v="85.715699999999998"/>
    <n v="7.0100963744837083E-2"/>
  </r>
  <r>
    <n v="19146"/>
    <s v="Medium"/>
    <x v="2"/>
    <n v="8.32"/>
    <n v="2.38"/>
    <n v="494"/>
    <s v="Jimmy Alston Holder"/>
    <s v="Regular Air"/>
    <s v="Consumer"/>
    <x v="2"/>
    <x v="13"/>
    <s v="Small Pack"/>
    <x v="207"/>
    <n v="0.74"/>
    <x v="0"/>
    <x v="0"/>
    <x v="0"/>
    <s v="Seattle"/>
    <n v="98115"/>
    <x v="7"/>
    <d v="2015-05-17T00:00:00"/>
    <x v="257"/>
    <x v="1"/>
    <x v="262"/>
    <n v="88905"/>
    <n v="8.3150080000000006"/>
    <n v="99.780096000000015"/>
    <n v="-0.36174205016788469"/>
  </r>
  <r>
    <n v="19147"/>
    <s v="Medium"/>
    <x v="4"/>
    <n v="2.94"/>
    <n v="0.96"/>
    <n v="494"/>
    <s v="Jimmy Alston Holder"/>
    <s v="Regular Air"/>
    <s v="Consumer"/>
    <x v="0"/>
    <x v="0"/>
    <s v="Wrap Bag"/>
    <x v="202"/>
    <n v="0.57999999999999996"/>
    <x v="0"/>
    <x v="0"/>
    <x v="0"/>
    <s v="Seattle"/>
    <n v="98115"/>
    <x v="7"/>
    <d v="2015-05-17T00:00:00"/>
    <x v="251"/>
    <x v="6"/>
    <x v="263"/>
    <n v="88905"/>
    <n v="2.9376479999999998"/>
    <n v="17.625888"/>
    <n v="-0.12183908045977013"/>
  </r>
  <r>
    <n v="19450"/>
    <s v="Critical"/>
    <x v="0"/>
    <n v="4.9800000000000004"/>
    <n v="6.07"/>
    <n v="494"/>
    <s v="Jimmy Alston Holder"/>
    <s v="Regular Air"/>
    <s v="Consumer"/>
    <x v="0"/>
    <x v="7"/>
    <s v="Small Box"/>
    <x v="46"/>
    <n v="0.36"/>
    <x v="0"/>
    <x v="0"/>
    <x v="0"/>
    <s v="Seattle"/>
    <n v="98115"/>
    <x v="104"/>
    <d v="2015-02-11T00:00:00"/>
    <x v="258"/>
    <x v="5"/>
    <x v="264"/>
    <n v="88907"/>
    <n v="4.9795020000000001"/>
    <n v="49.795020000000001"/>
    <n v="-0.67856414131872278"/>
  </r>
  <r>
    <n v="18914"/>
    <s v="Critical"/>
    <x v="1"/>
    <n v="1360.14"/>
    <n v="14.7"/>
    <n v="494"/>
    <s v="Jimmy Alston Holder"/>
    <s v="Delivery Truck"/>
    <s v="Consumer"/>
    <x v="2"/>
    <x v="6"/>
    <s v="Jumbo Drum"/>
    <x v="203"/>
    <n v="0.59"/>
    <x v="0"/>
    <x v="0"/>
    <x v="0"/>
    <s v="Seattle"/>
    <n v="98115"/>
    <x v="105"/>
    <d v="2015-06-22T00:00:00"/>
    <x v="259"/>
    <x v="6"/>
    <x v="265"/>
    <n v="88908"/>
    <n v="1359.867972"/>
    <n v="8159.2078320000001"/>
    <n v="0.35220852474807346"/>
  </r>
  <r>
    <n v="24046"/>
    <s v="Not Specified"/>
    <x v="1"/>
    <n v="9.06"/>
    <n v="9.86"/>
    <n v="494"/>
    <s v="Jimmy Alston Holder"/>
    <s v="Regular Air"/>
    <s v="Consumer"/>
    <x v="0"/>
    <x v="7"/>
    <s v="Small Box"/>
    <x v="204"/>
    <n v="0.4"/>
    <x v="0"/>
    <x v="0"/>
    <x v="0"/>
    <s v="Seattle"/>
    <n v="98115"/>
    <x v="105"/>
    <d v="2015-06-22T00:00:00"/>
    <x v="260"/>
    <x v="6"/>
    <x v="266"/>
    <n v="88908"/>
    <n v="9.0581880000000012"/>
    <n v="54.349128000000007"/>
    <n v="-0.52969140950792326"/>
  </r>
  <r>
    <n v="26315"/>
    <s v="Critical"/>
    <x v="8"/>
    <n v="152.47999999999999"/>
    <n v="6.5"/>
    <n v="497"/>
    <s v="Steve McKee"/>
    <s v="Regular Air"/>
    <s v="Small Business"/>
    <x v="2"/>
    <x v="13"/>
    <s v="Small Box"/>
    <x v="208"/>
    <n v="0.74"/>
    <x v="0"/>
    <x v="3"/>
    <x v="20"/>
    <s v="Murfreesboro"/>
    <n v="37130"/>
    <x v="50"/>
    <d v="2015-05-16T00:00:00"/>
    <x v="261"/>
    <x v="45"/>
    <x v="267"/>
    <n v="90706"/>
    <n v="152.37326399999998"/>
    <n v="5333.0642399999988"/>
    <n v="3.3943533715622157E-2"/>
  </r>
  <r>
    <n v="18303"/>
    <s v="Critical"/>
    <x v="0"/>
    <n v="55.98"/>
    <n v="4.8600000000000003"/>
    <n v="507"/>
    <s v="Carol Saunders"/>
    <s v="Express Air"/>
    <s v="Corporate"/>
    <x v="0"/>
    <x v="7"/>
    <s v="Small Box"/>
    <x v="209"/>
    <n v="0.36"/>
    <x v="0"/>
    <x v="3"/>
    <x v="35"/>
    <s v="Bowling Green"/>
    <n v="42104"/>
    <x v="106"/>
    <d v="2015-04-20T00:00:00"/>
    <x v="262"/>
    <x v="21"/>
    <x v="268"/>
    <n v="87357"/>
    <n v="55.974401999999998"/>
    <n v="615.71842199999992"/>
    <n v="5.0915652966907275E-2"/>
  </r>
  <r>
    <n v="18304"/>
    <s v="Critical"/>
    <x v="7"/>
    <n v="65.989999999999995"/>
    <n v="8.99"/>
    <n v="507"/>
    <s v="Carol Saunders"/>
    <s v="Regular Air"/>
    <s v="Corporate"/>
    <x v="2"/>
    <x v="5"/>
    <s v="Small Box"/>
    <x v="210"/>
    <n v="0.56000000000000005"/>
    <x v="0"/>
    <x v="3"/>
    <x v="35"/>
    <s v="Bowling Green"/>
    <n v="42104"/>
    <x v="106"/>
    <d v="2015-04-19T00:00:00"/>
    <x v="263"/>
    <x v="7"/>
    <x v="269"/>
    <n v="87357"/>
    <n v="65.963603999999989"/>
    <n v="1121.3812679999999"/>
    <n v="0.13878832070506927"/>
  </r>
  <r>
    <n v="21958"/>
    <s v="High"/>
    <x v="0"/>
    <n v="20.98"/>
    <n v="53.03"/>
    <n v="508"/>
    <s v="Cameron Owens"/>
    <s v="Delivery Truck"/>
    <s v="Corporate"/>
    <x v="0"/>
    <x v="10"/>
    <s v="Jumbo Drum"/>
    <x v="211"/>
    <n v="0.78"/>
    <x v="0"/>
    <x v="3"/>
    <x v="35"/>
    <s v="Covington"/>
    <n v="41011"/>
    <x v="67"/>
    <d v="2015-02-23T00:00:00"/>
    <x v="264"/>
    <x v="29"/>
    <x v="270"/>
    <n v="87356"/>
    <n v="20.977902"/>
    <n v="104.88951"/>
    <n v="-2.2933479674796748"/>
  </r>
  <r>
    <n v="18305"/>
    <s v="Critical"/>
    <x v="0"/>
    <n v="128.24"/>
    <n v="12.65"/>
    <n v="508"/>
    <s v="Cameron Owens"/>
    <s v="Regular Air"/>
    <s v="Corporate"/>
    <x v="1"/>
    <x v="1"/>
    <s v="Medium Box"/>
    <x v="212"/>
    <m/>
    <x v="0"/>
    <x v="3"/>
    <x v="35"/>
    <s v="Covington"/>
    <n v="41011"/>
    <x v="106"/>
    <d v="2015-04-21T00:00:00"/>
    <x v="265"/>
    <x v="0"/>
    <x v="271"/>
    <n v="87357"/>
    <n v="128.22717600000001"/>
    <n v="512.90870400000006"/>
    <n v="0.25291546347097893"/>
  </r>
  <r>
    <n v="19895"/>
    <s v="Low"/>
    <x v="1"/>
    <n v="48.04"/>
    <n v="5.09"/>
    <n v="510"/>
    <s v="Gregory Rao"/>
    <s v="Regular Air"/>
    <s v="Corporate"/>
    <x v="0"/>
    <x v="7"/>
    <s v="Small Box"/>
    <x v="213"/>
    <n v="0.37"/>
    <x v="0"/>
    <x v="0"/>
    <x v="1"/>
    <s v="Manteca"/>
    <n v="95336"/>
    <x v="107"/>
    <d v="2015-01-13T00:00:00"/>
    <x v="266"/>
    <x v="17"/>
    <x v="272"/>
    <n v="90058"/>
    <n v="48.030391999999999"/>
    <n v="144.09117599999999"/>
    <n v="0.69"/>
  </r>
  <r>
    <n v="20007"/>
    <s v="Critical"/>
    <x v="9"/>
    <n v="6.37"/>
    <n v="5.19"/>
    <n v="510"/>
    <s v="Gregory Rao"/>
    <s v="Regular Air"/>
    <s v="Corporate"/>
    <x v="0"/>
    <x v="8"/>
    <s v="Small Box"/>
    <x v="214"/>
    <n v="0.38"/>
    <x v="0"/>
    <x v="0"/>
    <x v="1"/>
    <s v="Manteca"/>
    <n v="95336"/>
    <x v="108"/>
    <d v="2015-02-02T00:00:00"/>
    <x v="267"/>
    <x v="33"/>
    <x v="273"/>
    <n v="90059"/>
    <n v="6.3680890000000003"/>
    <n v="89.15324600000001"/>
    <n v="-0.32400824145227752"/>
  </r>
  <r>
    <n v="20216"/>
    <s v="Low"/>
    <x v="8"/>
    <n v="12.64"/>
    <n v="4.9800000000000004"/>
    <n v="518"/>
    <s v="Mark Ritchie"/>
    <s v="Regular Air"/>
    <s v="Home Office"/>
    <x v="1"/>
    <x v="2"/>
    <s v="Small Pack"/>
    <x v="215"/>
    <n v="0.48"/>
    <x v="0"/>
    <x v="2"/>
    <x v="33"/>
    <s v="Clayton"/>
    <n v="63105"/>
    <x v="75"/>
    <d v="2015-06-12T00:00:00"/>
    <x v="268"/>
    <x v="3"/>
    <x v="274"/>
    <n v="90867"/>
    <n v="12.631152"/>
    <n v="202.098432"/>
    <n v="0.56775630756908291"/>
  </r>
  <r>
    <n v="23200"/>
    <s v="Medium"/>
    <x v="1"/>
    <n v="150.97999999999999"/>
    <n v="13.99"/>
    <n v="522"/>
    <s v="Aaron Riggs"/>
    <s v="Express Air"/>
    <s v="Small Business"/>
    <x v="2"/>
    <x v="6"/>
    <s v="Medium Box"/>
    <x v="216"/>
    <n v="0.38"/>
    <x v="0"/>
    <x v="0"/>
    <x v="6"/>
    <s v="Redmond"/>
    <n v="97756"/>
    <x v="33"/>
    <d v="2015-06-24T00:00:00"/>
    <x v="269"/>
    <x v="17"/>
    <x v="275"/>
    <n v="89327"/>
    <n v="150.949804"/>
    <n v="452.84941200000003"/>
    <n v="5.4333118221371018E-2"/>
  </r>
  <r>
    <n v="23201"/>
    <s v="Medium"/>
    <x v="10"/>
    <n v="5.43"/>
    <n v="0.95"/>
    <n v="522"/>
    <s v="Aaron Riggs"/>
    <s v="Regular Air"/>
    <s v="Small Business"/>
    <x v="0"/>
    <x v="7"/>
    <s v="Wrap Bag"/>
    <x v="217"/>
    <n v="0.36"/>
    <x v="0"/>
    <x v="0"/>
    <x v="6"/>
    <s v="Redmond"/>
    <n v="97756"/>
    <x v="33"/>
    <d v="2015-06-24T00:00:00"/>
    <x v="270"/>
    <x v="12"/>
    <x v="276"/>
    <n v="89327"/>
    <n v="5.4245700000000001"/>
    <n v="5.4245700000000001"/>
    <n v="-0.44791666666666669"/>
  </r>
  <r>
    <n v="23202"/>
    <s v="Medium"/>
    <x v="0"/>
    <n v="179.29"/>
    <n v="29.21"/>
    <n v="522"/>
    <s v="Aaron Riggs"/>
    <s v="Delivery Truck"/>
    <s v="Small Business"/>
    <x v="1"/>
    <x v="11"/>
    <s v="Jumbo Box"/>
    <x v="218"/>
    <n v="0.74"/>
    <x v="0"/>
    <x v="0"/>
    <x v="6"/>
    <s v="Redmond"/>
    <n v="97756"/>
    <x v="33"/>
    <d v="2015-06-23T00:00:00"/>
    <x v="271"/>
    <x v="34"/>
    <x v="277"/>
    <n v="89327"/>
    <n v="179.27207099999998"/>
    <n v="3764.7134909999995"/>
    <n v="0.8997439052995857"/>
  </r>
  <r>
    <n v="21517"/>
    <s v="Not Specified"/>
    <x v="9"/>
    <n v="1270.99"/>
    <n v="19.989999999999998"/>
    <n v="524"/>
    <s v="Gina McKnight"/>
    <s v="Regular Air"/>
    <s v="Consumer"/>
    <x v="0"/>
    <x v="8"/>
    <s v="Small Box"/>
    <x v="219"/>
    <n v="0.35"/>
    <x v="0"/>
    <x v="3"/>
    <x v="20"/>
    <s v="Farragut"/>
    <n v="37922"/>
    <x v="13"/>
    <d v="2015-01-22T00:00:00"/>
    <x v="272"/>
    <x v="14"/>
    <x v="278"/>
    <n v="91127"/>
    <n v="1270.6087030000001"/>
    <n v="2541.2174060000002"/>
    <n v="0.14042124209639975"/>
  </r>
  <r>
    <n v="21518"/>
    <s v="Not Specified"/>
    <x v="8"/>
    <n v="2036.48"/>
    <n v="14.7"/>
    <n v="524"/>
    <s v="Gina McKnight"/>
    <s v="Delivery Truck"/>
    <s v="Consumer"/>
    <x v="2"/>
    <x v="6"/>
    <s v="Jumbo Drum"/>
    <x v="220"/>
    <n v="0.55000000000000004"/>
    <x v="0"/>
    <x v="3"/>
    <x v="20"/>
    <s v="Farragut"/>
    <n v="37922"/>
    <x v="13"/>
    <d v="2015-01-22T00:00:00"/>
    <x v="273"/>
    <x v="12"/>
    <x v="279"/>
    <n v="91127"/>
    <n v="2035.0544640000001"/>
    <n v="2035.0544640000001"/>
    <n v="-6.0910382115495296E-3"/>
  </r>
  <r>
    <n v="22176"/>
    <s v="High"/>
    <x v="3"/>
    <n v="17.98"/>
    <n v="8.51"/>
    <n v="526"/>
    <s v="April Hu"/>
    <s v="Regular Air"/>
    <s v="Home Office"/>
    <x v="2"/>
    <x v="6"/>
    <s v="Medium Box"/>
    <x v="18"/>
    <n v="0.4"/>
    <x v="0"/>
    <x v="0"/>
    <x v="28"/>
    <s v="Mesa"/>
    <n v="85204"/>
    <x v="40"/>
    <d v="2015-05-27T00:00:00"/>
    <x v="274"/>
    <x v="1"/>
    <x v="280"/>
    <n v="90026"/>
    <n v="17.963818"/>
    <n v="215.56581599999998"/>
    <n v="-3.1317197934921666E-2"/>
  </r>
  <r>
    <n v="20494"/>
    <s v="Not Specified"/>
    <x v="6"/>
    <n v="1.88"/>
    <n v="1.49"/>
    <n v="526"/>
    <s v="April Hu"/>
    <s v="Regular Air"/>
    <s v="Home Office"/>
    <x v="0"/>
    <x v="8"/>
    <s v="Small Box"/>
    <x v="83"/>
    <n v="0.37"/>
    <x v="0"/>
    <x v="0"/>
    <x v="28"/>
    <s v="Mesa"/>
    <n v="85204"/>
    <x v="60"/>
    <d v="2015-01-18T00:00:00"/>
    <x v="275"/>
    <x v="13"/>
    <x v="281"/>
    <n v="90027"/>
    <n v="1.88"/>
    <n v="24.439999999999998"/>
    <n v="-0.61282000787711699"/>
  </r>
  <r>
    <n v="20495"/>
    <s v="Not Specified"/>
    <x v="2"/>
    <n v="5.78"/>
    <n v="5.67"/>
    <n v="526"/>
    <s v="April Hu"/>
    <s v="Regular Air"/>
    <s v="Home Office"/>
    <x v="0"/>
    <x v="7"/>
    <s v="Small Box"/>
    <x v="221"/>
    <n v="0.36"/>
    <x v="0"/>
    <x v="0"/>
    <x v="28"/>
    <s v="Mesa"/>
    <n v="85204"/>
    <x v="60"/>
    <d v="2015-01-18T00:00:00"/>
    <x v="276"/>
    <x v="41"/>
    <x v="282"/>
    <n v="90027"/>
    <n v="5.7765320000000004"/>
    <n v="86.647980000000004"/>
    <n v="-1.2397158244528474"/>
  </r>
  <r>
    <n v="26210"/>
    <s v="Low"/>
    <x v="6"/>
    <n v="15.99"/>
    <n v="13.18"/>
    <n v="535"/>
    <s v="Jill Clements"/>
    <s v="Regular Air"/>
    <s v="Corporate"/>
    <x v="0"/>
    <x v="8"/>
    <s v="Small Box"/>
    <x v="222"/>
    <n v="0.37"/>
    <x v="0"/>
    <x v="3"/>
    <x v="8"/>
    <s v="Montclair"/>
    <n v="22025"/>
    <x v="109"/>
    <d v="2015-04-25T00:00:00"/>
    <x v="277"/>
    <x v="24"/>
    <x v="283"/>
    <n v="88511"/>
    <n v="15.99"/>
    <n v="367.77"/>
    <n v="0.11528332300061996"/>
  </r>
  <r>
    <n v="20811"/>
    <s v="Medium"/>
    <x v="5"/>
    <n v="59.78"/>
    <n v="10.29"/>
    <n v="539"/>
    <s v="Alice Coley"/>
    <s v="Regular Air"/>
    <s v="Small Business"/>
    <x v="0"/>
    <x v="8"/>
    <s v="Small Box"/>
    <x v="223"/>
    <n v="0.39"/>
    <x v="0"/>
    <x v="2"/>
    <x v="12"/>
    <s v="Urbana"/>
    <n v="61801"/>
    <x v="50"/>
    <d v="2015-05-15T00:00:00"/>
    <x v="278"/>
    <x v="4"/>
    <x v="284"/>
    <n v="91174"/>
    <n v="59.750109999999999"/>
    <n v="418.25076999999999"/>
    <n v="0.38488190306159387"/>
  </r>
  <r>
    <n v="20812"/>
    <s v="Medium"/>
    <x v="4"/>
    <n v="20.99"/>
    <n v="1.25"/>
    <n v="540"/>
    <s v="Ruth Lamm"/>
    <s v="Regular Air"/>
    <s v="Small Business"/>
    <x v="2"/>
    <x v="5"/>
    <s v="Small Pack"/>
    <x v="224"/>
    <n v="0.83"/>
    <x v="0"/>
    <x v="2"/>
    <x v="12"/>
    <s v="Vernon Hills"/>
    <n v="60061"/>
    <x v="50"/>
    <d v="2015-05-16T00:00:00"/>
    <x v="279"/>
    <x v="46"/>
    <x v="285"/>
    <n v="91174"/>
    <n v="20.973208"/>
    <n v="587.24982399999999"/>
    <n v="3.2726692073495302E-2"/>
  </r>
  <r>
    <n v="24783"/>
    <s v="Medium"/>
    <x v="5"/>
    <n v="204.1"/>
    <n v="13.99"/>
    <n v="540"/>
    <s v="Ruth Lamm"/>
    <s v="Regular Air"/>
    <s v="Small Business"/>
    <x v="2"/>
    <x v="6"/>
    <s v="Medium Box"/>
    <x v="225"/>
    <n v="0.37"/>
    <x v="0"/>
    <x v="2"/>
    <x v="12"/>
    <s v="Vernon Hills"/>
    <n v="60061"/>
    <x v="94"/>
    <d v="2015-05-25T00:00:00"/>
    <x v="280"/>
    <x v="44"/>
    <x v="286"/>
    <n v="91175"/>
    <n v="203.99795"/>
    <n v="8363.9159500000005"/>
    <n v="0.69"/>
  </r>
  <r>
    <n v="23401"/>
    <s v="Not Specified"/>
    <x v="9"/>
    <n v="13.73"/>
    <n v="6.85"/>
    <n v="547"/>
    <s v="Henry Ball"/>
    <s v="Express Air"/>
    <s v="Corporate"/>
    <x v="1"/>
    <x v="2"/>
    <s v="Wrap Bag"/>
    <x v="226"/>
    <n v="0.54"/>
    <x v="0"/>
    <x v="1"/>
    <x v="36"/>
    <s v="Morgantown"/>
    <n v="26501"/>
    <x v="110"/>
    <d v="2015-06-15T00:00:00"/>
    <x v="281"/>
    <x v="0"/>
    <x v="287"/>
    <n v="86250"/>
    <n v="13.725881000000001"/>
    <n v="54.903524000000004"/>
    <n v="0.69"/>
  </r>
  <r>
    <n v="25806"/>
    <s v="Not Specified"/>
    <x v="1"/>
    <n v="7.1"/>
    <n v="6.05"/>
    <n v="549"/>
    <s v="Dennis Boykin Townsend"/>
    <s v="Regular Air"/>
    <s v="Corporate"/>
    <x v="0"/>
    <x v="8"/>
    <s v="Small Box"/>
    <x v="227"/>
    <n v="0.39"/>
    <x v="0"/>
    <x v="0"/>
    <x v="27"/>
    <s v="Roswell"/>
    <n v="88201"/>
    <x v="13"/>
    <d v="2015-01-20T00:00:00"/>
    <x v="282"/>
    <x v="23"/>
    <x v="288"/>
    <n v="90908"/>
    <n v="7.0985799999999992"/>
    <n v="63.887219999999992"/>
    <n v="-1.0008745476477685"/>
  </r>
  <r>
    <n v="24132"/>
    <s v="High"/>
    <x v="5"/>
    <n v="1.68"/>
    <n v="1.57"/>
    <n v="550"/>
    <s v="Edna Monroe Talley"/>
    <s v="Regular Air"/>
    <s v="Corporate"/>
    <x v="0"/>
    <x v="0"/>
    <s v="Wrap Bag"/>
    <x v="15"/>
    <n v="0.59"/>
    <x v="0"/>
    <x v="2"/>
    <x v="7"/>
    <s v="Seguin"/>
    <n v="78155"/>
    <x v="111"/>
    <d v="2015-01-31T00:00:00"/>
    <x v="283"/>
    <x v="21"/>
    <x v="289"/>
    <n v="90909"/>
    <n v="1.67916"/>
    <n v="18.470759999999999"/>
    <n v="-1.7781333333333336"/>
  </r>
  <r>
    <n v="24133"/>
    <s v="High"/>
    <x v="10"/>
    <n v="218.75"/>
    <n v="69.64"/>
    <n v="550"/>
    <s v="Edna Monroe Talley"/>
    <s v="Delivery Truck"/>
    <s v="Corporate"/>
    <x v="1"/>
    <x v="11"/>
    <s v="Jumbo Box"/>
    <x v="228"/>
    <n v="0.77"/>
    <x v="0"/>
    <x v="2"/>
    <x v="7"/>
    <s v="Seguin"/>
    <n v="78155"/>
    <x v="111"/>
    <d v="2015-02-01T00:00:00"/>
    <x v="284"/>
    <x v="12"/>
    <x v="290"/>
    <n v="90909"/>
    <n v="218.53125"/>
    <n v="218.53125"/>
    <n v="-1.0677205453291603"/>
  </r>
  <r>
    <n v="23209"/>
    <s v="Medium"/>
    <x v="2"/>
    <n v="549.99"/>
    <n v="49"/>
    <n v="550"/>
    <s v="Edna Monroe Talley"/>
    <s v="Delivery Truck"/>
    <s v="Corporate"/>
    <x v="2"/>
    <x v="16"/>
    <s v="Jumbo Drum"/>
    <x v="229"/>
    <n v="0.35"/>
    <x v="0"/>
    <x v="2"/>
    <x v="7"/>
    <s v="Seguin"/>
    <n v="78155"/>
    <x v="20"/>
    <d v="2015-06-13T00:00:00"/>
    <x v="285"/>
    <x v="13"/>
    <x v="291"/>
    <n v="90910"/>
    <n v="549.66000599999995"/>
    <n v="7145.580077999999"/>
    <n v="0.69"/>
  </r>
  <r>
    <n v="23210"/>
    <s v="Medium"/>
    <x v="4"/>
    <n v="115.99"/>
    <n v="5.99"/>
    <n v="550"/>
    <s v="Edna Monroe Talley"/>
    <s v="Express Air"/>
    <s v="Corporate"/>
    <x v="2"/>
    <x v="5"/>
    <s v="Small Box"/>
    <x v="230"/>
    <n v="0.56999999999999995"/>
    <x v="0"/>
    <x v="2"/>
    <x v="7"/>
    <s v="Seguin"/>
    <n v="78155"/>
    <x v="20"/>
    <d v="2015-06-13T00:00:00"/>
    <x v="286"/>
    <x v="12"/>
    <x v="292"/>
    <n v="90910"/>
    <n v="115.89720799999999"/>
    <n v="115.89720799999999"/>
    <n v="-2.3436209764210938"/>
  </r>
  <r>
    <n v="24134"/>
    <s v="High"/>
    <x v="6"/>
    <n v="15.04"/>
    <n v="1.97"/>
    <n v="551"/>
    <s v="Peggy Chan"/>
    <s v="Regular Air"/>
    <s v="Corporate"/>
    <x v="0"/>
    <x v="7"/>
    <s v="Wrap Bag"/>
    <x v="231"/>
    <n v="0.39"/>
    <x v="0"/>
    <x v="2"/>
    <x v="7"/>
    <s v="Sherman"/>
    <n v="75090"/>
    <x v="111"/>
    <d v="2015-02-01T00:00:00"/>
    <x v="287"/>
    <x v="14"/>
    <x v="293"/>
    <n v="90909"/>
    <n v="15.04"/>
    <n v="30.08"/>
    <n v="0.69"/>
  </r>
  <r>
    <n v="2368"/>
    <s v="Medium"/>
    <x v="6"/>
    <n v="6.88"/>
    <n v="2"/>
    <n v="553"/>
    <s v="Kristine Connolly"/>
    <s v="Express Air"/>
    <s v="Home Office"/>
    <x v="0"/>
    <x v="7"/>
    <s v="Wrap Bag"/>
    <x v="232"/>
    <n v="0.39"/>
    <x v="0"/>
    <x v="0"/>
    <x v="1"/>
    <s v="Los Angeles"/>
    <n v="90008"/>
    <x v="9"/>
    <d v="2015-01-29T00:00:00"/>
    <x v="288"/>
    <x v="47"/>
    <x v="294"/>
    <n v="17155"/>
    <n v="6.88"/>
    <n v="247.68"/>
    <n v="0.12734272791836432"/>
  </r>
  <r>
    <n v="349"/>
    <s v="Not Specified"/>
    <x v="8"/>
    <n v="2036.48"/>
    <n v="14.7"/>
    <n v="553"/>
    <s v="Kristine Connolly"/>
    <s v="Delivery Truck"/>
    <s v="Corporate"/>
    <x v="2"/>
    <x v="6"/>
    <s v="Jumbo Drum"/>
    <x v="220"/>
    <n v="0.55000000000000004"/>
    <x v="0"/>
    <x v="0"/>
    <x v="1"/>
    <s v="Los Angeles"/>
    <n v="90008"/>
    <x v="54"/>
    <d v="2015-02-21T00:00:00"/>
    <x v="289"/>
    <x v="48"/>
    <x v="295"/>
    <n v="2433"/>
    <n v="2035.0544640000001"/>
    <n v="50876.361600000004"/>
    <n v="9.4625077242590519E-2"/>
  </r>
  <r>
    <n v="1115"/>
    <s v="Low"/>
    <x v="0"/>
    <n v="4.9800000000000004"/>
    <n v="7.44"/>
    <n v="553"/>
    <s v="Kristine Connolly"/>
    <s v="Regular Air"/>
    <s v="Corporate"/>
    <x v="0"/>
    <x v="7"/>
    <s v="Small Box"/>
    <x v="130"/>
    <n v="0.36"/>
    <x v="0"/>
    <x v="0"/>
    <x v="1"/>
    <s v="Los Angeles"/>
    <n v="90008"/>
    <x v="112"/>
    <d v="2015-04-24T00:00:00"/>
    <x v="290"/>
    <x v="49"/>
    <x v="296"/>
    <n v="8165"/>
    <n v="4.9795020000000001"/>
    <n v="313.70862599999998"/>
    <n v="-0.54387208140274368"/>
  </r>
  <r>
    <n v="64"/>
    <s v="Medium"/>
    <x v="4"/>
    <n v="124.49"/>
    <n v="51.94"/>
    <n v="553"/>
    <s v="Kristine Connolly"/>
    <s v="Delivery Truck"/>
    <s v="Corporate"/>
    <x v="1"/>
    <x v="11"/>
    <s v="Jumbo Box"/>
    <x v="156"/>
    <n v="0.63"/>
    <x v="0"/>
    <x v="0"/>
    <x v="1"/>
    <s v="Los Angeles"/>
    <n v="90008"/>
    <x v="49"/>
    <d v="2015-06-19T00:00:00"/>
    <x v="291"/>
    <x v="50"/>
    <x v="297"/>
    <n v="359"/>
    <n v="124.39040799999999"/>
    <n v="6965.8628479999998"/>
    <n v="-7.3247386688175292E-2"/>
  </r>
  <r>
    <n v="18349"/>
    <s v="Not Specified"/>
    <x v="8"/>
    <n v="2036.48"/>
    <n v="14.7"/>
    <n v="555"/>
    <s v="Walter Young"/>
    <s v="Delivery Truck"/>
    <s v="Corporate"/>
    <x v="2"/>
    <x v="6"/>
    <s v="Jumbo Drum"/>
    <x v="220"/>
    <n v="0.55000000000000004"/>
    <x v="0"/>
    <x v="0"/>
    <x v="17"/>
    <s v="Pleasant Grove"/>
    <n v="84062"/>
    <x v="54"/>
    <d v="2015-02-21T00:00:00"/>
    <x v="292"/>
    <x v="6"/>
    <x v="298"/>
    <n v="86190"/>
    <n v="2035.0544640000001"/>
    <n v="12210.326784000001"/>
    <n v="0.58352119669850899"/>
  </r>
  <r>
    <n v="19115"/>
    <s v="Low"/>
    <x v="0"/>
    <n v="4.9800000000000004"/>
    <n v="7.44"/>
    <n v="555"/>
    <s v="Walter Young"/>
    <s v="Regular Air"/>
    <s v="Corporate"/>
    <x v="0"/>
    <x v="7"/>
    <s v="Small Box"/>
    <x v="130"/>
    <n v="0.36"/>
    <x v="0"/>
    <x v="0"/>
    <x v="17"/>
    <s v="Pleasant Grove"/>
    <n v="84062"/>
    <x v="112"/>
    <d v="2015-04-24T00:00:00"/>
    <x v="293"/>
    <x v="3"/>
    <x v="299"/>
    <n v="86191"/>
    <n v="4.9795020000000001"/>
    <n v="79.672032000000002"/>
    <n v="-1.9274123539232053"/>
  </r>
  <r>
    <n v="18064"/>
    <s v="Medium"/>
    <x v="4"/>
    <n v="124.49"/>
    <n v="51.94"/>
    <n v="555"/>
    <s v="Walter Young"/>
    <s v="Delivery Truck"/>
    <s v="Corporate"/>
    <x v="1"/>
    <x v="11"/>
    <s v="Jumbo Box"/>
    <x v="156"/>
    <n v="0.63"/>
    <x v="0"/>
    <x v="0"/>
    <x v="17"/>
    <s v="Pleasant Grove"/>
    <n v="84062"/>
    <x v="49"/>
    <d v="2015-06-19T00:00:00"/>
    <x v="294"/>
    <x v="33"/>
    <x v="300"/>
    <n v="86192"/>
    <n v="124.39040799999999"/>
    <n v="1741.4657119999999"/>
    <n v="-0.14649498782087317"/>
  </r>
  <r>
    <n v="20368"/>
    <s v="Medium"/>
    <x v="6"/>
    <n v="6.88"/>
    <n v="2"/>
    <n v="556"/>
    <s v="Kristina Sanders"/>
    <s v="Express Air"/>
    <s v="Home Office"/>
    <x v="0"/>
    <x v="7"/>
    <s v="Wrap Bag"/>
    <x v="232"/>
    <n v="0.39"/>
    <x v="0"/>
    <x v="0"/>
    <x v="17"/>
    <s v="Provo"/>
    <n v="84604"/>
    <x v="9"/>
    <d v="2015-01-29T00:00:00"/>
    <x v="295"/>
    <x v="23"/>
    <x v="301"/>
    <n v="86189"/>
    <n v="6.88"/>
    <n v="61.92"/>
    <n v="0.69"/>
  </r>
  <r>
    <n v="20369"/>
    <s v="Medium"/>
    <x v="9"/>
    <n v="32.479999999999997"/>
    <n v="35"/>
    <n v="556"/>
    <s v="Kristina Sanders"/>
    <s v="Express Air"/>
    <s v="Home Office"/>
    <x v="0"/>
    <x v="10"/>
    <s v="Large Box"/>
    <x v="233"/>
    <n v="0.81"/>
    <x v="0"/>
    <x v="0"/>
    <x v="17"/>
    <s v="Provo"/>
    <n v="84604"/>
    <x v="9"/>
    <d v="2015-01-28T00:00:00"/>
    <x v="296"/>
    <x v="15"/>
    <x v="302"/>
    <n v="86189"/>
    <n v="32.470255999999999"/>
    <n v="259.76204799999999"/>
    <n v="-4.0607282383325449"/>
  </r>
  <r>
    <n v="21966"/>
    <s v="Critical"/>
    <x v="1"/>
    <n v="280.98"/>
    <n v="57"/>
    <n v="568"/>
    <s v="Peter McConnell"/>
    <s v="Delivery Truck"/>
    <s v="Consumer"/>
    <x v="1"/>
    <x v="1"/>
    <s v="Jumbo Drum"/>
    <x v="234"/>
    <n v="0.78"/>
    <x v="0"/>
    <x v="3"/>
    <x v="37"/>
    <s v="Columbus"/>
    <n v="39701"/>
    <x v="30"/>
    <d v="2015-03-05T00:00:00"/>
    <x v="297"/>
    <x v="0"/>
    <x v="303"/>
    <n v="88879"/>
    <n v="280.92380400000002"/>
    <n v="1123.6952160000001"/>
    <n v="1.0115651079965269"/>
  </r>
  <r>
    <n v="22667"/>
    <s v="Not Specified"/>
    <x v="3"/>
    <n v="70.97"/>
    <n v="3.5"/>
    <n v="568"/>
    <s v="Peter McConnell"/>
    <s v="Regular Air"/>
    <s v="Consumer"/>
    <x v="0"/>
    <x v="15"/>
    <s v="Small Box"/>
    <x v="235"/>
    <n v="0.59"/>
    <x v="0"/>
    <x v="3"/>
    <x v="37"/>
    <s v="Columbus"/>
    <n v="39701"/>
    <x v="112"/>
    <d v="2015-04-15T00:00:00"/>
    <x v="298"/>
    <x v="1"/>
    <x v="304"/>
    <n v="88880"/>
    <n v="70.906126999999998"/>
    <n v="850.87352399999997"/>
    <n v="-0.12353503145200315"/>
  </r>
  <r>
    <n v="22736"/>
    <s v="Medium"/>
    <x v="4"/>
    <n v="67.28"/>
    <n v="19.989999999999998"/>
    <n v="568"/>
    <s v="Peter McConnell"/>
    <s v="Express Air"/>
    <s v="Consumer"/>
    <x v="0"/>
    <x v="8"/>
    <s v="Small Box"/>
    <x v="236"/>
    <n v="0.4"/>
    <x v="0"/>
    <x v="3"/>
    <x v="37"/>
    <s v="Columbus"/>
    <n v="39701"/>
    <x v="113"/>
    <d v="2015-04-03T00:00:00"/>
    <x v="299"/>
    <x v="3"/>
    <x v="305"/>
    <n v="88882"/>
    <n v="67.226175999999995"/>
    <n v="1075.6188159999999"/>
    <n v="0.21082247266862938"/>
  </r>
  <r>
    <n v="26038"/>
    <s v="Low"/>
    <x v="2"/>
    <n v="7.99"/>
    <n v="5.03"/>
    <n v="570"/>
    <s v="Katharine Bass"/>
    <s v="Regular Air"/>
    <s v="Consumer"/>
    <x v="2"/>
    <x v="5"/>
    <s v="Medium Box"/>
    <x v="145"/>
    <n v="0.6"/>
    <x v="0"/>
    <x v="0"/>
    <x v="34"/>
    <s v="Henderson"/>
    <n v="89015"/>
    <x v="107"/>
    <d v="2015-01-13T00:00:00"/>
    <x v="300"/>
    <x v="5"/>
    <x v="306"/>
    <n v="88881"/>
    <n v="7.9852059999999998"/>
    <n v="79.852059999999994"/>
    <n v="-1.857818679647095"/>
  </r>
  <r>
    <n v="23719"/>
    <s v="Critical"/>
    <x v="5"/>
    <n v="4.13"/>
    <n v="5.04"/>
    <n v="573"/>
    <s v="Vanessa Winstead"/>
    <s v="Regular Air"/>
    <s v="Home Office"/>
    <x v="0"/>
    <x v="8"/>
    <s v="Small Box"/>
    <x v="237"/>
    <n v="0.38"/>
    <x v="0"/>
    <x v="2"/>
    <x v="12"/>
    <s v="Pekin"/>
    <n v="61554"/>
    <x v="114"/>
    <d v="2015-03-14T00:00:00"/>
    <x v="301"/>
    <x v="12"/>
    <x v="307"/>
    <n v="86555"/>
    <n v="4.1279349999999999"/>
    <n v="4.1279349999999999"/>
    <n v="-2.0814212328767123"/>
  </r>
  <r>
    <n v="21992"/>
    <s v="High"/>
    <x v="4"/>
    <n v="415.88"/>
    <n v="11.37"/>
    <n v="573"/>
    <s v="Vanessa Winstead"/>
    <s v="Regular Air"/>
    <s v="Corporate"/>
    <x v="0"/>
    <x v="10"/>
    <s v="Small Box"/>
    <x v="165"/>
    <n v="0.56999999999999995"/>
    <x v="0"/>
    <x v="2"/>
    <x v="12"/>
    <s v="Pekin"/>
    <n v="61554"/>
    <x v="115"/>
    <d v="2015-02-27T00:00:00"/>
    <x v="302"/>
    <x v="12"/>
    <x v="308"/>
    <n v="86556"/>
    <n v="415.54729600000002"/>
    <n v="415.54729600000002"/>
    <n v="-0.66347215030697537"/>
  </r>
  <r>
    <n v="21325"/>
    <s v="Low"/>
    <x v="2"/>
    <n v="4.4800000000000004"/>
    <n v="49"/>
    <n v="576"/>
    <s v="Gordon Lyon"/>
    <s v="Regular Air"/>
    <s v="Corporate"/>
    <x v="0"/>
    <x v="15"/>
    <s v="Large Box"/>
    <x v="238"/>
    <n v="0.6"/>
    <x v="0"/>
    <x v="0"/>
    <x v="1"/>
    <s v="Pomona"/>
    <n v="91767"/>
    <x v="107"/>
    <d v="2015-01-17T00:00:00"/>
    <x v="303"/>
    <x v="0"/>
    <x v="309"/>
    <n v="88645"/>
    <n v="4.4773120000000004"/>
    <n v="17.909248000000002"/>
    <n v="-17.361963190184049"/>
  </r>
  <r>
    <n v="18664"/>
    <s v="Medium"/>
    <x v="9"/>
    <n v="162.93"/>
    <n v="19.989999999999998"/>
    <n v="578"/>
    <s v="Evan K Bullard"/>
    <s v="Regular Air"/>
    <s v="Corporate"/>
    <x v="0"/>
    <x v="4"/>
    <s v="Small Box"/>
    <x v="239"/>
    <n v="0.39"/>
    <x v="0"/>
    <x v="1"/>
    <x v="18"/>
    <s v="Naugatuck"/>
    <n v="6770"/>
    <x v="116"/>
    <d v="2015-05-14T00:00:00"/>
    <x v="304"/>
    <x v="17"/>
    <x v="310"/>
    <n v="88644"/>
    <n v="162.88112100000001"/>
    <n v="488.64336300000002"/>
    <n v="0.56823292238505074"/>
  </r>
  <r>
    <n v="18665"/>
    <s v="Medium"/>
    <x v="0"/>
    <n v="11.58"/>
    <n v="5.72"/>
    <n v="579"/>
    <s v="Marlene Abrams"/>
    <s v="Regular Air"/>
    <s v="Corporate"/>
    <x v="0"/>
    <x v="4"/>
    <s v="Small Box"/>
    <x v="240"/>
    <n v="0.35"/>
    <x v="0"/>
    <x v="1"/>
    <x v="18"/>
    <s v="Seymour"/>
    <n v="6478"/>
    <x v="116"/>
    <d v="2015-05-15T00:00:00"/>
    <x v="305"/>
    <x v="14"/>
    <x v="311"/>
    <n v="88644"/>
    <n v="11.578842"/>
    <n v="23.157684"/>
    <n v="-0.26376695929768557"/>
  </r>
  <r>
    <n v="18662"/>
    <s v="Medium"/>
    <x v="0"/>
    <n v="55.99"/>
    <n v="5"/>
    <n v="580"/>
    <s v="Kathryn Patrick"/>
    <s v="Regular Air"/>
    <s v="Corporate"/>
    <x v="2"/>
    <x v="5"/>
    <s v="Small Pack"/>
    <x v="241"/>
    <n v="0.8"/>
    <x v="0"/>
    <x v="1"/>
    <x v="14"/>
    <s v="Auburn"/>
    <n v="4210"/>
    <x v="116"/>
    <d v="2015-05-14T00:00:00"/>
    <x v="306"/>
    <x v="1"/>
    <x v="312"/>
    <n v="88644"/>
    <n v="55.984401000000005"/>
    <n v="671.81281200000012"/>
    <n v="-9.9510583840619823E-2"/>
  </r>
  <r>
    <n v="24180"/>
    <s v="Not Specified"/>
    <x v="7"/>
    <n v="15.51"/>
    <n v="17.78"/>
    <n v="584"/>
    <s v="Timothy Currie"/>
    <s v="Regular Air"/>
    <s v="Corporate"/>
    <x v="0"/>
    <x v="10"/>
    <s v="Small Box"/>
    <x v="242"/>
    <n v="0.59"/>
    <x v="0"/>
    <x v="1"/>
    <x v="15"/>
    <s v="Woburn"/>
    <n v="1801"/>
    <x v="72"/>
    <d v="2015-01-23T00:00:00"/>
    <x v="307"/>
    <x v="4"/>
    <x v="313"/>
    <n v="88646"/>
    <n v="15.503795999999999"/>
    <n v="108.526572"/>
    <n v="-2.2767467715727361"/>
  </r>
  <r>
    <n v="18663"/>
    <s v="Medium"/>
    <x v="2"/>
    <n v="13.9"/>
    <n v="7.59"/>
    <n v="585"/>
    <s v="William Larson"/>
    <s v="Regular Air"/>
    <s v="Corporate"/>
    <x v="0"/>
    <x v="12"/>
    <s v="Small Pack"/>
    <x v="243"/>
    <n v="0.56000000000000005"/>
    <x v="0"/>
    <x v="1"/>
    <x v="16"/>
    <s v="Concord"/>
    <n v="3301"/>
    <x v="116"/>
    <d v="2015-05-14T00:00:00"/>
    <x v="308"/>
    <x v="1"/>
    <x v="314"/>
    <n v="88644"/>
    <n v="13.89166"/>
    <n v="166.69991999999999"/>
    <n v="-0.39653857436198303"/>
  </r>
  <r>
    <n v="19781"/>
    <s v="Critical"/>
    <x v="4"/>
    <n v="30.53"/>
    <n v="19.989999999999998"/>
    <n v="592"/>
    <s v="Eva Silverman"/>
    <s v="Regular Air"/>
    <s v="Small Business"/>
    <x v="0"/>
    <x v="9"/>
    <s v="Small Box"/>
    <x v="244"/>
    <n v="0.39"/>
    <x v="0"/>
    <x v="2"/>
    <x v="12"/>
    <s v="Wilmette"/>
    <n v="60091"/>
    <x v="60"/>
    <d v="2015-01-17T00:00:00"/>
    <x v="309"/>
    <x v="5"/>
    <x v="315"/>
    <n v="86307"/>
    <n v="30.505576000000001"/>
    <n v="305.05576000000002"/>
    <n v="-0.83907230559345158"/>
  </r>
  <r>
    <n v="19782"/>
    <s v="Critical"/>
    <x v="0"/>
    <n v="1.68"/>
    <n v="1.57"/>
    <n v="593"/>
    <s v="Joel Huffman"/>
    <s v="Regular Air"/>
    <s v="Small Business"/>
    <x v="0"/>
    <x v="0"/>
    <s v="Wrap Bag"/>
    <x v="15"/>
    <n v="0.59"/>
    <x v="0"/>
    <x v="2"/>
    <x v="12"/>
    <s v="Woodridge"/>
    <n v="60517"/>
    <x v="60"/>
    <d v="2015-01-19T00:00:00"/>
    <x v="310"/>
    <x v="1"/>
    <x v="316"/>
    <n v="86307"/>
    <n v="1.679832"/>
    <n v="20.157983999999999"/>
    <n v="-2.6236622484045165"/>
  </r>
  <r>
    <n v="22996"/>
    <s v="Critical"/>
    <x v="3"/>
    <n v="13.79"/>
    <n v="8.7799999999999994"/>
    <n v="594"/>
    <s v="Charlie Moore"/>
    <s v="Regular Air"/>
    <s v="Consumer"/>
    <x v="1"/>
    <x v="2"/>
    <s v="Small Box"/>
    <x v="245"/>
    <n v="0.43"/>
    <x v="0"/>
    <x v="2"/>
    <x v="38"/>
    <s v="Anderson"/>
    <n v="46016"/>
    <x v="24"/>
    <d v="2015-03-17T00:00:00"/>
    <x v="311"/>
    <x v="12"/>
    <x v="317"/>
    <n v="86309"/>
    <n v="13.777588999999999"/>
    <n v="13.777588999999999"/>
    <n v="-1.2683486238532109"/>
  </r>
  <r>
    <n v="21662"/>
    <s v="Critical"/>
    <x v="7"/>
    <n v="39.479999999999997"/>
    <n v="1.99"/>
    <n v="594"/>
    <s v="Charlie Moore"/>
    <s v="Regular Air"/>
    <s v="Consumer"/>
    <x v="2"/>
    <x v="13"/>
    <s v="Small Pack"/>
    <x v="246"/>
    <n v="0.54"/>
    <x v="0"/>
    <x v="2"/>
    <x v="38"/>
    <s v="Anderson"/>
    <n v="46016"/>
    <x v="117"/>
    <d v="2015-06-22T00:00:00"/>
    <x v="312"/>
    <x v="8"/>
    <x v="318"/>
    <n v="86311"/>
    <n v="39.464207999999999"/>
    <n v="710.35574399999996"/>
    <n v="0.69"/>
  </r>
  <r>
    <n v="21663"/>
    <s v="Critical"/>
    <x v="7"/>
    <n v="3.7"/>
    <n v="1.61"/>
    <n v="594"/>
    <s v="Charlie Moore"/>
    <s v="Regular Air"/>
    <s v="Consumer"/>
    <x v="1"/>
    <x v="2"/>
    <s v="Wrap Bag"/>
    <x v="247"/>
    <n v="0.44"/>
    <x v="0"/>
    <x v="2"/>
    <x v="38"/>
    <s v="Anderson"/>
    <n v="46016"/>
    <x v="117"/>
    <d v="2015-06-20T00:00:00"/>
    <x v="313"/>
    <x v="8"/>
    <x v="319"/>
    <n v="86311"/>
    <n v="3.6985200000000003"/>
    <n v="66.573360000000008"/>
    <n v="0.26769779892920881"/>
  </r>
  <r>
    <n v="24480"/>
    <s v="Critical"/>
    <x v="9"/>
    <n v="3.8"/>
    <n v="1.49"/>
    <n v="596"/>
    <s v="Doris Fitzpatrick"/>
    <s v="Regular Air"/>
    <s v="Consumer"/>
    <x v="0"/>
    <x v="8"/>
    <s v="Small Box"/>
    <x v="27"/>
    <n v="0.38"/>
    <x v="0"/>
    <x v="2"/>
    <x v="38"/>
    <s v="Carmel"/>
    <n v="46032"/>
    <x v="2"/>
    <d v="2015-02-17T00:00:00"/>
    <x v="314"/>
    <x v="6"/>
    <x v="320"/>
    <n v="86308"/>
    <n v="3.7988599999999999"/>
    <n v="22.79316"/>
    <n v="0.62935723114956732"/>
  </r>
  <r>
    <n v="24481"/>
    <s v="Critical"/>
    <x v="8"/>
    <n v="7.98"/>
    <n v="1.25"/>
    <n v="596"/>
    <s v="Doris Fitzpatrick"/>
    <s v="Regular Air"/>
    <s v="Consumer"/>
    <x v="0"/>
    <x v="7"/>
    <s v="Wrap Bag"/>
    <x v="248"/>
    <n v="0.35"/>
    <x v="0"/>
    <x v="2"/>
    <x v="38"/>
    <s v="Carmel"/>
    <n v="46032"/>
    <x v="2"/>
    <d v="2015-02-17T00:00:00"/>
    <x v="315"/>
    <x v="29"/>
    <x v="321"/>
    <n v="86308"/>
    <n v="7.9744140000000003"/>
    <n v="39.872070000000001"/>
    <n v="0.69"/>
  </r>
  <r>
    <n v="24482"/>
    <s v="Critical"/>
    <x v="8"/>
    <n v="417.4"/>
    <n v="75.23"/>
    <n v="596"/>
    <s v="Doris Fitzpatrick"/>
    <s v="Delivery Truck"/>
    <s v="Consumer"/>
    <x v="1"/>
    <x v="11"/>
    <s v="Jumbo Box"/>
    <x v="249"/>
    <n v="0.79"/>
    <x v="0"/>
    <x v="2"/>
    <x v="38"/>
    <s v="Carmel"/>
    <n v="46032"/>
    <x v="2"/>
    <d v="2015-02-16T00:00:00"/>
    <x v="316"/>
    <x v="1"/>
    <x v="322"/>
    <n v="86308"/>
    <n v="417.10782"/>
    <n v="5005.2938400000003"/>
    <n v="-0.11716245275641859"/>
  </r>
  <r>
    <n v="25949"/>
    <s v="Not Specified"/>
    <x v="10"/>
    <n v="6.48"/>
    <n v="5.9"/>
    <n v="597"/>
    <s v="Alexandra Wise"/>
    <s v="Regular Air"/>
    <s v="Small Business"/>
    <x v="0"/>
    <x v="7"/>
    <s v="Small Box"/>
    <x v="250"/>
    <n v="0.37"/>
    <x v="0"/>
    <x v="2"/>
    <x v="38"/>
    <s v="Columbus"/>
    <n v="47201"/>
    <x v="69"/>
    <d v="2015-06-10T00:00:00"/>
    <x v="317"/>
    <x v="22"/>
    <x v="323"/>
    <n v="86310"/>
    <n v="6.4735200000000006"/>
    <n v="122.99688"/>
    <n v="-0.44208047945205481"/>
  </r>
  <r>
    <n v="21274"/>
    <s v="Medium"/>
    <x v="2"/>
    <n v="6.48"/>
    <n v="7.37"/>
    <n v="600"/>
    <s v="Vickie Morse"/>
    <s v="Regular Air"/>
    <s v="Corporate"/>
    <x v="0"/>
    <x v="7"/>
    <s v="Small Box"/>
    <x v="251"/>
    <n v="0.37"/>
    <x v="0"/>
    <x v="1"/>
    <x v="30"/>
    <s v="Reisterstown"/>
    <n v="21136"/>
    <x v="114"/>
    <d v="2015-03-14T00:00:00"/>
    <x v="318"/>
    <x v="29"/>
    <x v="324"/>
    <n v="87579"/>
    <n v="6.4761120000000005"/>
    <n v="32.380560000000003"/>
    <n v="-2.3291139240506329"/>
  </r>
  <r>
    <n v="20929"/>
    <s v="Not Specified"/>
    <x v="1"/>
    <n v="35.99"/>
    <n v="5"/>
    <n v="603"/>
    <s v="Gretchen Ball"/>
    <s v="Regular Air"/>
    <s v="Home Office"/>
    <x v="2"/>
    <x v="5"/>
    <s v="Small Box"/>
    <x v="252"/>
    <n v="0.85"/>
    <x v="0"/>
    <x v="0"/>
    <x v="21"/>
    <s v="Pueblo"/>
    <n v="81001"/>
    <x v="118"/>
    <d v="2015-02-05T00:00:00"/>
    <x v="319"/>
    <x v="4"/>
    <x v="325"/>
    <n v="87020"/>
    <n v="35.982802"/>
    <n v="251.879614"/>
    <n v="-0.53090126871241061"/>
  </r>
  <r>
    <n v="4015"/>
    <s v="Critical"/>
    <x v="3"/>
    <n v="154.13"/>
    <n v="69"/>
    <n v="604"/>
    <s v="Lindsay P Ashley"/>
    <s v="Express Air"/>
    <s v="Corporate"/>
    <x v="1"/>
    <x v="11"/>
    <s v="Large Box"/>
    <x v="66"/>
    <n v="0.68"/>
    <x v="0"/>
    <x v="0"/>
    <x v="1"/>
    <s v="Los Angeles"/>
    <n v="90045"/>
    <x v="88"/>
    <d v="2015-03-15T00:00:00"/>
    <x v="320"/>
    <x v="51"/>
    <x v="326"/>
    <n v="28647"/>
    <n v="153.99128299999998"/>
    <n v="5851.6687539999994"/>
    <n v="-0.31054137710644614"/>
  </r>
  <r>
    <n v="4903"/>
    <s v="Critical"/>
    <x v="9"/>
    <n v="1.88"/>
    <n v="1.49"/>
    <n v="604"/>
    <s v="Lindsay P Ashley"/>
    <s v="Regular Air"/>
    <s v="Home Office"/>
    <x v="0"/>
    <x v="8"/>
    <s v="Small Box"/>
    <x v="83"/>
    <n v="0.37"/>
    <x v="0"/>
    <x v="0"/>
    <x v="1"/>
    <s v="Los Angeles"/>
    <n v="90045"/>
    <x v="76"/>
    <d v="2015-01-25T00:00:00"/>
    <x v="321"/>
    <x v="52"/>
    <x v="327"/>
    <n v="34882"/>
    <n v="1.8794359999999999"/>
    <n v="97.730671999999998"/>
    <n v="-0.1475713448006255"/>
  </r>
  <r>
    <n v="22015"/>
    <s v="Critical"/>
    <x v="3"/>
    <n v="154.13"/>
    <n v="69"/>
    <n v="605"/>
    <s v="Alison Peters Wooten"/>
    <s v="Express Air"/>
    <s v="Corporate"/>
    <x v="1"/>
    <x v="11"/>
    <s v="Large Box"/>
    <x v="66"/>
    <n v="0.68"/>
    <x v="0"/>
    <x v="1"/>
    <x v="4"/>
    <s v="West Islip"/>
    <n v="11795"/>
    <x v="88"/>
    <d v="2015-03-15T00:00:00"/>
    <x v="320"/>
    <x v="5"/>
    <x v="328"/>
    <n v="91144"/>
    <n v="153.99128299999998"/>
    <n v="1539.9128299999998"/>
    <n v="-1.1800564019188697"/>
  </r>
  <r>
    <n v="18492"/>
    <s v="Not Specified"/>
    <x v="1"/>
    <n v="15.57"/>
    <n v="1.39"/>
    <n v="617"/>
    <s v="Brett Schultz"/>
    <s v="Regular Air"/>
    <s v="Consumer"/>
    <x v="0"/>
    <x v="4"/>
    <s v="Small Box"/>
    <x v="253"/>
    <n v="0.38"/>
    <x v="0"/>
    <x v="0"/>
    <x v="21"/>
    <s v="Pueblo"/>
    <n v="81001"/>
    <x v="119"/>
    <d v="2015-04-30T00:00:00"/>
    <x v="322"/>
    <x v="17"/>
    <x v="329"/>
    <n v="88198"/>
    <n v="15.566886"/>
    <n v="46.700658000000004"/>
    <n v="0.50925373134328356"/>
  </r>
  <r>
    <n v="18493"/>
    <s v="Not Specified"/>
    <x v="1"/>
    <n v="20.89"/>
    <n v="11.52"/>
    <n v="617"/>
    <s v="Brett Schultz"/>
    <s v="Regular Air"/>
    <s v="Consumer"/>
    <x v="0"/>
    <x v="10"/>
    <s v="Small Box"/>
    <x v="254"/>
    <n v="0.83"/>
    <x v="0"/>
    <x v="0"/>
    <x v="21"/>
    <s v="Pueblo"/>
    <n v="81001"/>
    <x v="119"/>
    <d v="2015-04-30T00:00:00"/>
    <x v="323"/>
    <x v="13"/>
    <x v="330"/>
    <n v="88198"/>
    <n v="20.885822000000001"/>
    <n v="271.51568600000002"/>
    <n v="-0.98865940991120027"/>
  </r>
  <r>
    <n v="22196"/>
    <s v="Critical"/>
    <x v="2"/>
    <n v="17.98"/>
    <n v="4"/>
    <n v="618"/>
    <s v="Robert Cowan"/>
    <s v="Regular Air"/>
    <s v="Consumer"/>
    <x v="2"/>
    <x v="13"/>
    <s v="Small Box"/>
    <x v="49"/>
    <n v="0.79"/>
    <x v="0"/>
    <x v="0"/>
    <x v="21"/>
    <s v="Pueblo West"/>
    <n v="81007"/>
    <x v="120"/>
    <d v="2015-03-25T00:00:00"/>
    <x v="324"/>
    <x v="0"/>
    <x v="331"/>
    <n v="88197"/>
    <n v="17.969211999999999"/>
    <n v="71.876847999999995"/>
    <n v="-1.1151869825863545"/>
  </r>
  <r>
    <n v="18490"/>
    <s v="Not Specified"/>
    <x v="2"/>
    <n v="5.38"/>
    <n v="5.24"/>
    <n v="618"/>
    <s v="Robert Cowan"/>
    <s v="Express Air"/>
    <s v="Consumer"/>
    <x v="0"/>
    <x v="8"/>
    <s v="Small Box"/>
    <x v="255"/>
    <n v="0.36"/>
    <x v="0"/>
    <x v="0"/>
    <x v="21"/>
    <s v="Pueblo West"/>
    <n v="81007"/>
    <x v="119"/>
    <d v="2015-04-30T00:00:00"/>
    <x v="325"/>
    <x v="33"/>
    <x v="332"/>
    <n v="88198"/>
    <n v="5.3767719999999999"/>
    <n v="75.274807999999993"/>
    <n v="-0.79040503544365692"/>
  </r>
  <r>
    <n v="18491"/>
    <s v="Not Specified"/>
    <x v="9"/>
    <n v="7.35"/>
    <n v="5.96"/>
    <n v="618"/>
    <s v="Robert Cowan"/>
    <s v="Regular Air"/>
    <s v="Consumer"/>
    <x v="0"/>
    <x v="7"/>
    <s v="Small Box"/>
    <x v="256"/>
    <n v="0.38"/>
    <x v="0"/>
    <x v="0"/>
    <x v="21"/>
    <s v="Pueblo West"/>
    <n v="81007"/>
    <x v="119"/>
    <d v="2015-04-30T00:00:00"/>
    <x v="326"/>
    <x v="12"/>
    <x v="333"/>
    <n v="88198"/>
    <n v="7.3477949999999996"/>
    <n v="7.3477949999999996"/>
    <n v="-0.84446808510638294"/>
  </r>
  <r>
    <n v="25539"/>
    <s v="Critical"/>
    <x v="9"/>
    <n v="14.2"/>
    <n v="5.3"/>
    <n v="619"/>
    <s v="Howard Rogers"/>
    <s v="Regular Air"/>
    <s v="Consumer"/>
    <x v="1"/>
    <x v="2"/>
    <s v="Wrap Bag"/>
    <x v="257"/>
    <n v="0.46"/>
    <x v="0"/>
    <x v="2"/>
    <x v="22"/>
    <s v="Southgate"/>
    <n v="48195"/>
    <x v="0"/>
    <d v="2015-01-08T00:00:00"/>
    <x v="327"/>
    <x v="33"/>
    <x v="334"/>
    <n v="88196"/>
    <n v="14.195739999999999"/>
    <n v="198.74035999999998"/>
    <n v="0.51956500631129232"/>
  </r>
  <r>
    <n v="22248"/>
    <s v="Medium"/>
    <x v="10"/>
    <n v="6.88"/>
    <n v="2"/>
    <n v="621"/>
    <s v="Heather Stern"/>
    <s v="Regular Air"/>
    <s v="Home Office"/>
    <x v="0"/>
    <x v="7"/>
    <s v="Wrap Bag"/>
    <x v="232"/>
    <n v="0.39"/>
    <x v="0"/>
    <x v="1"/>
    <x v="18"/>
    <s v="Newington"/>
    <n v="6111"/>
    <x v="115"/>
    <d v="2015-02-27T00:00:00"/>
    <x v="328"/>
    <x v="29"/>
    <x v="335"/>
    <n v="91432"/>
    <n v="6.8731200000000001"/>
    <n v="34.365600000000001"/>
    <n v="0.58550540368722193"/>
  </r>
  <r>
    <n v="22247"/>
    <s v="Medium"/>
    <x v="2"/>
    <n v="195.99"/>
    <n v="8.99"/>
    <n v="622"/>
    <s v="Hazel Khan"/>
    <s v="Regular Air"/>
    <s v="Home Office"/>
    <x v="2"/>
    <x v="5"/>
    <s v="Small Box"/>
    <x v="258"/>
    <n v="0.6"/>
    <x v="0"/>
    <x v="1"/>
    <x v="14"/>
    <s v="Auburn"/>
    <n v="4210"/>
    <x v="115"/>
    <d v="2015-02-28T00:00:00"/>
    <x v="329"/>
    <x v="6"/>
    <x v="336"/>
    <n v="91432"/>
    <n v="195.87240600000001"/>
    <n v="1175.2344360000002"/>
    <n v="0.36826243189984931"/>
  </r>
  <r>
    <n v="24880"/>
    <s v="High"/>
    <x v="5"/>
    <n v="6.48"/>
    <n v="8.4"/>
    <n v="623"/>
    <s v="Jenny Petty"/>
    <s v="Regular Air"/>
    <s v="Home Office"/>
    <x v="0"/>
    <x v="7"/>
    <s v="Small Box"/>
    <x v="259"/>
    <n v="0.37"/>
    <x v="0"/>
    <x v="1"/>
    <x v="16"/>
    <s v="Manchester"/>
    <n v="3101"/>
    <x v="113"/>
    <d v="2015-04-03T00:00:00"/>
    <x v="330"/>
    <x v="34"/>
    <x v="337"/>
    <n v="91433"/>
    <n v="6.4767600000000005"/>
    <n v="136.01196000000002"/>
    <n v="-1.6522841083290751"/>
  </r>
  <r>
    <n v="24881"/>
    <s v="High"/>
    <x v="5"/>
    <n v="55.99"/>
    <n v="5"/>
    <n v="624"/>
    <s v="Terry Klein"/>
    <s v="Regular Air"/>
    <s v="Home Office"/>
    <x v="2"/>
    <x v="5"/>
    <s v="Small Pack"/>
    <x v="241"/>
    <n v="0.8"/>
    <x v="0"/>
    <x v="1"/>
    <x v="9"/>
    <s v="Rutland"/>
    <n v="5701"/>
    <x v="113"/>
    <d v="2015-04-01T00:00:00"/>
    <x v="331"/>
    <x v="14"/>
    <x v="338"/>
    <n v="91433"/>
    <n v="55.962005000000005"/>
    <n v="111.92401000000001"/>
    <n v="-2.8298695652173911"/>
  </r>
  <r>
    <n v="21718"/>
    <s v="Medium"/>
    <x v="1"/>
    <n v="419.19"/>
    <n v="19.989999999999998"/>
    <n v="627"/>
    <s v="Scott McKenna"/>
    <s v="Regular Air"/>
    <s v="Corporate"/>
    <x v="0"/>
    <x v="10"/>
    <s v="Small Box"/>
    <x v="260"/>
    <n v="0.57999999999999996"/>
    <x v="0"/>
    <x v="1"/>
    <x v="10"/>
    <s v="Steubenville"/>
    <n v="43952"/>
    <x v="109"/>
    <d v="2015-04-22T00:00:00"/>
    <x v="332"/>
    <x v="2"/>
    <x v="339"/>
    <n v="90469"/>
    <n v="419.10616199999998"/>
    <n v="9220.3355639999991"/>
    <n v="0.69"/>
  </r>
  <r>
    <n v="19364"/>
    <s v="High"/>
    <x v="0"/>
    <n v="2.08"/>
    <n v="5.33"/>
    <n v="635"/>
    <s v="Juan Justice"/>
    <s v="Regular Air"/>
    <s v="Corporate"/>
    <x v="1"/>
    <x v="2"/>
    <s v="Small Box"/>
    <x v="261"/>
    <n v="0.43"/>
    <x v="0"/>
    <x v="2"/>
    <x v="3"/>
    <s v="Saint Paul"/>
    <n v="55106"/>
    <x v="121"/>
    <d v="2015-04-05T00:00:00"/>
    <x v="333"/>
    <x v="1"/>
    <x v="340"/>
    <n v="89284"/>
    <n v="2.0797919999999999"/>
    <n v="24.957504"/>
    <n v="-3.6621610169491525"/>
  </r>
  <r>
    <n v="19365"/>
    <s v="High"/>
    <x v="9"/>
    <n v="370.98"/>
    <n v="99"/>
    <n v="635"/>
    <s v="Juan Justice"/>
    <s v="Delivery Truck"/>
    <s v="Corporate"/>
    <x v="0"/>
    <x v="10"/>
    <s v="Jumbo Drum"/>
    <x v="262"/>
    <n v="0.65"/>
    <x v="0"/>
    <x v="2"/>
    <x v="3"/>
    <s v="Saint Paul"/>
    <n v="55106"/>
    <x v="121"/>
    <d v="2015-04-06T00:00:00"/>
    <x v="334"/>
    <x v="6"/>
    <x v="341"/>
    <n v="89284"/>
    <n v="370.86870600000003"/>
    <n v="2225.2122360000003"/>
    <n v="-5.3815517711702586E-2"/>
  </r>
  <r>
    <n v="19539"/>
    <s v="Low"/>
    <x v="2"/>
    <n v="160.97999999999999"/>
    <n v="35.020000000000003"/>
    <n v="637"/>
    <s v="Christopher Bryant"/>
    <s v="Delivery Truck"/>
    <s v="Consumer"/>
    <x v="1"/>
    <x v="14"/>
    <s v="Jumbo Box"/>
    <x v="263"/>
    <n v="0.72"/>
    <x v="0"/>
    <x v="0"/>
    <x v="1"/>
    <s v="Santa Clara"/>
    <n v="95051"/>
    <x v="80"/>
    <d v="2015-03-24T00:00:00"/>
    <x v="335"/>
    <x v="15"/>
    <x v="342"/>
    <n v="87953"/>
    <n v="160.88341199999999"/>
    <n v="1287.0672959999999"/>
    <n v="-0.18642705822193004"/>
  </r>
  <r>
    <n v="24387"/>
    <s v="Critical"/>
    <x v="2"/>
    <n v="65.989999999999995"/>
    <n v="8.8000000000000007"/>
    <n v="638"/>
    <s v="Brooke Shepherd"/>
    <s v="Express Air"/>
    <s v="Consumer"/>
    <x v="2"/>
    <x v="5"/>
    <s v="Small Box"/>
    <x v="264"/>
    <n v="0.57999999999999996"/>
    <x v="0"/>
    <x v="0"/>
    <x v="1"/>
    <s v="Santa Cruz"/>
    <n v="95062"/>
    <x v="122"/>
    <d v="2015-05-01T00:00:00"/>
    <x v="336"/>
    <x v="23"/>
    <x v="343"/>
    <n v="87954"/>
    <n v="65.950406000000001"/>
    <n v="593.55365400000005"/>
    <n v="0.56892057348236502"/>
  </r>
  <r>
    <n v="24388"/>
    <s v="Critical"/>
    <x v="6"/>
    <n v="195.99"/>
    <n v="4.2"/>
    <n v="638"/>
    <s v="Brooke Shepherd"/>
    <s v="Express Air"/>
    <s v="Consumer"/>
    <x v="2"/>
    <x v="5"/>
    <s v="Small Box"/>
    <x v="265"/>
    <n v="0.56999999999999995"/>
    <x v="0"/>
    <x v="0"/>
    <x v="1"/>
    <s v="Santa Cruz"/>
    <n v="95062"/>
    <x v="122"/>
    <d v="2015-05-02T00:00:00"/>
    <x v="337"/>
    <x v="6"/>
    <x v="344"/>
    <n v="87954"/>
    <n v="195.99"/>
    <n v="1175.94"/>
    <n v="0.69"/>
  </r>
  <r>
    <n v="25893"/>
    <s v="Not Specified"/>
    <x v="6"/>
    <n v="236.97"/>
    <n v="59.24"/>
    <n v="639"/>
    <s v="Lois Rowland"/>
    <s v="Delivery Truck"/>
    <s v="Consumer"/>
    <x v="1"/>
    <x v="11"/>
    <s v="Jumbo Box"/>
    <x v="266"/>
    <n v="0.61"/>
    <x v="0"/>
    <x v="0"/>
    <x v="1"/>
    <s v="Santa Maria"/>
    <n v="93454"/>
    <x v="79"/>
    <d v="2015-02-15T00:00:00"/>
    <x v="338"/>
    <x v="23"/>
    <x v="345"/>
    <n v="87952"/>
    <n v="236.97"/>
    <n v="2132.73"/>
    <n v="0.67350317247769653"/>
  </r>
  <r>
    <n v="7893"/>
    <s v="Not Specified"/>
    <x v="6"/>
    <n v="236.97"/>
    <n v="59.24"/>
    <n v="640"/>
    <s v="Neal Wolfe"/>
    <s v="Delivery Truck"/>
    <s v="Consumer"/>
    <x v="1"/>
    <x v="11"/>
    <s v="Jumbo Box"/>
    <x v="266"/>
    <n v="0.61"/>
    <x v="0"/>
    <x v="0"/>
    <x v="0"/>
    <s v="Seattle"/>
    <n v="98119"/>
    <x v="79"/>
    <d v="2015-02-15T00:00:00"/>
    <x v="338"/>
    <x v="53"/>
    <x v="346"/>
    <n v="56452"/>
    <n v="236.97"/>
    <n v="8056.98"/>
    <n v="0.17827989602682484"/>
  </r>
  <r>
    <n v="1539"/>
    <s v="Low"/>
    <x v="2"/>
    <n v="160.97999999999999"/>
    <n v="35.020000000000003"/>
    <n v="640"/>
    <s v="Neal Wolfe"/>
    <s v="Delivery Truck"/>
    <s v="Consumer"/>
    <x v="1"/>
    <x v="14"/>
    <s v="Jumbo Box"/>
    <x v="263"/>
    <n v="0.72"/>
    <x v="0"/>
    <x v="0"/>
    <x v="0"/>
    <s v="Seattle"/>
    <n v="98119"/>
    <x v="80"/>
    <d v="2015-03-24T00:00:00"/>
    <x v="335"/>
    <x v="54"/>
    <x v="347"/>
    <n v="11077"/>
    <n v="160.88341199999999"/>
    <n v="4826.5023599999995"/>
    <n v="-4.9713747686713348E-2"/>
  </r>
  <r>
    <n v="6387"/>
    <s v="Critical"/>
    <x v="2"/>
    <n v="65.989999999999995"/>
    <n v="8.8000000000000007"/>
    <n v="640"/>
    <s v="Neal Wolfe"/>
    <s v="Express Air"/>
    <s v="Consumer"/>
    <x v="2"/>
    <x v="5"/>
    <s v="Small Box"/>
    <x v="264"/>
    <n v="0.57999999999999996"/>
    <x v="0"/>
    <x v="0"/>
    <x v="0"/>
    <s v="Seattle"/>
    <n v="98119"/>
    <x v="122"/>
    <d v="2015-05-01T00:00:00"/>
    <x v="336"/>
    <x v="53"/>
    <x v="348"/>
    <n v="45380"/>
    <n v="65.950406000000001"/>
    <n v="2242.3138039999999"/>
    <n v="0.15059749709876735"/>
  </r>
  <r>
    <n v="6388"/>
    <s v="Critical"/>
    <x v="6"/>
    <n v="195.99"/>
    <n v="4.2"/>
    <n v="640"/>
    <s v="Neal Wolfe"/>
    <s v="Express Air"/>
    <s v="Consumer"/>
    <x v="2"/>
    <x v="5"/>
    <s v="Small Box"/>
    <x v="265"/>
    <n v="0.56999999999999995"/>
    <x v="0"/>
    <x v="0"/>
    <x v="0"/>
    <s v="Seattle"/>
    <n v="98119"/>
    <x v="122"/>
    <d v="2015-05-02T00:00:00"/>
    <x v="339"/>
    <x v="40"/>
    <x v="349"/>
    <n v="45380"/>
    <n v="195.99"/>
    <n v="4703.76"/>
    <n v="0.24707291284552144"/>
  </r>
  <r>
    <n v="24869"/>
    <s v="Low"/>
    <x v="9"/>
    <n v="51.75"/>
    <n v="19.989999999999998"/>
    <n v="646"/>
    <s v="Robin High"/>
    <s v="Regular Air"/>
    <s v="Corporate"/>
    <x v="1"/>
    <x v="2"/>
    <s v="Small Box"/>
    <x v="267"/>
    <n v="0.55000000000000004"/>
    <x v="0"/>
    <x v="2"/>
    <x v="3"/>
    <s v="Shakopee"/>
    <n v="55379"/>
    <x v="77"/>
    <d v="2015-06-22T00:00:00"/>
    <x v="340"/>
    <x v="3"/>
    <x v="350"/>
    <n v="90735"/>
    <n v="51.734475000000003"/>
    <n v="827.75160000000005"/>
    <n v="0.31929751712851584"/>
  </r>
  <r>
    <n v="21760"/>
    <s v="Not Specified"/>
    <x v="1"/>
    <n v="25.38"/>
    <n v="8.99"/>
    <n v="648"/>
    <s v="Steve O'Brien"/>
    <s v="Regular Air"/>
    <s v="Home Office"/>
    <x v="1"/>
    <x v="2"/>
    <s v="Small Pack"/>
    <x v="268"/>
    <n v="0.5"/>
    <x v="0"/>
    <x v="2"/>
    <x v="12"/>
    <s v="Bolingbrook"/>
    <n v="60440"/>
    <x v="123"/>
    <d v="2015-06-22T00:00:00"/>
    <x v="341"/>
    <x v="12"/>
    <x v="351"/>
    <n v="91365"/>
    <n v="25.374924"/>
    <n v="25.374924"/>
    <n v="-0.30372324831427733"/>
  </r>
  <r>
    <n v="23154"/>
    <s v="Medium"/>
    <x v="1"/>
    <n v="3.78"/>
    <n v="0.71"/>
    <n v="649"/>
    <s v="Roger Meyer"/>
    <s v="Regular Air"/>
    <s v="Home Office"/>
    <x v="0"/>
    <x v="3"/>
    <s v="Wrap Bag"/>
    <x v="269"/>
    <n v="0.39"/>
    <x v="0"/>
    <x v="2"/>
    <x v="12"/>
    <s v="Buffalo Grove"/>
    <n v="60089"/>
    <x v="124"/>
    <d v="2015-05-30T00:00:00"/>
    <x v="342"/>
    <x v="55"/>
    <x v="352"/>
    <n v="91366"/>
    <n v="3.7792439999999998"/>
    <n v="151.16976"/>
    <n v="0.69"/>
  </r>
  <r>
    <n v="24199"/>
    <s v="High"/>
    <x v="4"/>
    <n v="15.99"/>
    <n v="13.18"/>
    <n v="651"/>
    <s v="Leah Clapp"/>
    <s v="Regular Air"/>
    <s v="Consumer"/>
    <x v="0"/>
    <x v="8"/>
    <s v="Small Box"/>
    <x v="222"/>
    <n v="0.37"/>
    <x v="0"/>
    <x v="0"/>
    <x v="34"/>
    <s v="Las Vegas"/>
    <n v="89115"/>
    <x v="0"/>
    <d v="2015-01-08T00:00:00"/>
    <x v="343"/>
    <x v="1"/>
    <x v="353"/>
    <n v="91575"/>
    <n v="15.977208000000001"/>
    <n v="191.726496"/>
    <n v="-1.2838671034160036"/>
  </r>
  <r>
    <n v="23433"/>
    <s v="Low"/>
    <x v="7"/>
    <n v="880.98"/>
    <n v="44.55"/>
    <n v="651"/>
    <s v="Leah Clapp"/>
    <s v="Delivery Truck"/>
    <s v="Consumer"/>
    <x v="1"/>
    <x v="14"/>
    <s v="Jumbo Box"/>
    <x v="270"/>
    <n v="0.62"/>
    <x v="0"/>
    <x v="0"/>
    <x v="34"/>
    <s v="Las Vegas"/>
    <n v="89115"/>
    <x v="2"/>
    <d v="2015-02-19T00:00:00"/>
    <x v="344"/>
    <x v="15"/>
    <x v="354"/>
    <n v="91576"/>
    <n v="880.62760800000001"/>
    <n v="7045.0208640000001"/>
    <n v="0.6134046440862162"/>
  </r>
  <r>
    <n v="23434"/>
    <s v="Low"/>
    <x v="8"/>
    <n v="13.4"/>
    <n v="4.95"/>
    <n v="651"/>
    <s v="Leah Clapp"/>
    <s v="Regular Air"/>
    <s v="Consumer"/>
    <x v="1"/>
    <x v="2"/>
    <s v="Small Pack"/>
    <x v="271"/>
    <n v="0.37"/>
    <x v="0"/>
    <x v="0"/>
    <x v="34"/>
    <s v="Las Vegas"/>
    <n v="89115"/>
    <x v="2"/>
    <d v="2015-02-20T00:00:00"/>
    <x v="345"/>
    <x v="21"/>
    <x v="355"/>
    <n v="91576"/>
    <n v="13.39062"/>
    <n v="147.29682"/>
    <n v="0.69"/>
  </r>
  <r>
    <n v="23435"/>
    <s v="Low"/>
    <x v="0"/>
    <n v="15.99"/>
    <n v="11.28"/>
    <n v="651"/>
    <s v="Leah Clapp"/>
    <s v="Regular Air"/>
    <s v="Consumer"/>
    <x v="2"/>
    <x v="6"/>
    <s v="Medium Box"/>
    <x v="187"/>
    <n v="0.38"/>
    <x v="0"/>
    <x v="0"/>
    <x v="34"/>
    <s v="Las Vegas"/>
    <n v="89115"/>
    <x v="2"/>
    <d v="2015-02-22T00:00:00"/>
    <x v="346"/>
    <x v="1"/>
    <x v="356"/>
    <n v="91576"/>
    <n v="15.988401"/>
    <n v="191.86081200000001"/>
    <n v="-0.18273641618497108"/>
  </r>
  <r>
    <n v="25055"/>
    <s v="Not Specified"/>
    <x v="6"/>
    <n v="2.78"/>
    <n v="1.49"/>
    <n v="653"/>
    <s v="Ann Katz"/>
    <s v="Express Air"/>
    <s v="Consumer"/>
    <x v="0"/>
    <x v="8"/>
    <s v="Small Box"/>
    <x v="272"/>
    <n v="0.36"/>
    <x v="0"/>
    <x v="0"/>
    <x v="1"/>
    <s v="Rancho Cucamonga"/>
    <n v="91730"/>
    <x v="125"/>
    <d v="2015-04-17T00:00:00"/>
    <x v="347"/>
    <x v="23"/>
    <x v="357"/>
    <n v="91213"/>
    <n v="2.78"/>
    <n v="25.02"/>
    <n v="0.69"/>
  </r>
  <r>
    <n v="20874"/>
    <s v="Critical"/>
    <x v="10"/>
    <n v="18.97"/>
    <n v="9.0299999999999994"/>
    <n v="657"/>
    <s v="Derek McCormick"/>
    <s v="Regular Air"/>
    <s v="Consumer"/>
    <x v="0"/>
    <x v="7"/>
    <s v="Small Box"/>
    <x v="273"/>
    <n v="0.37"/>
    <x v="0"/>
    <x v="1"/>
    <x v="15"/>
    <s v="Oxford"/>
    <n v="1540"/>
    <x v="71"/>
    <d v="2015-01-21T00:00:00"/>
    <x v="348"/>
    <x v="12"/>
    <x v="358"/>
    <n v="91212"/>
    <n v="18.951029999999999"/>
    <n v="18.951029999999999"/>
    <n v="-1.2268018246325392"/>
  </r>
  <r>
    <n v="20875"/>
    <s v="Critical"/>
    <x v="6"/>
    <n v="119.99"/>
    <n v="56.14"/>
    <n v="659"/>
    <s v="Marjorie Arthur"/>
    <s v="Delivery Truck"/>
    <s v="Consumer"/>
    <x v="2"/>
    <x v="6"/>
    <s v="Jumbo Box"/>
    <x v="102"/>
    <n v="0.39"/>
    <x v="0"/>
    <x v="1"/>
    <x v="9"/>
    <s v="South Burlington"/>
    <n v="5403"/>
    <x v="71"/>
    <d v="2015-01-20T00:00:00"/>
    <x v="349"/>
    <x v="29"/>
    <x v="359"/>
    <n v="91212"/>
    <n v="119.99"/>
    <n v="599.94999999999993"/>
    <n v="-0.20479218247392533"/>
  </r>
  <r>
    <n v="23487"/>
    <s v="Critical"/>
    <x v="1"/>
    <n v="14.58"/>
    <n v="7.4"/>
    <n v="663"/>
    <s v="Hilda Bennett"/>
    <s v="Regular Air"/>
    <s v="Home Office"/>
    <x v="1"/>
    <x v="2"/>
    <s v="Small Box"/>
    <x v="274"/>
    <n v="0.48"/>
    <x v="0"/>
    <x v="1"/>
    <x v="10"/>
    <s v="Steubenville"/>
    <n v="43952"/>
    <x v="124"/>
    <d v="2015-06-01T00:00:00"/>
    <x v="350"/>
    <x v="7"/>
    <x v="360"/>
    <n v="90922"/>
    <n v="14.577083999999999"/>
    <n v="247.810428"/>
    <n v="4.1333129256906721E-2"/>
  </r>
  <r>
    <n v="21086"/>
    <s v="Low"/>
    <x v="7"/>
    <n v="22.72"/>
    <n v="8.99"/>
    <n v="665"/>
    <s v="Miriam Mueller"/>
    <s v="Regular Air"/>
    <s v="Corporate"/>
    <x v="1"/>
    <x v="2"/>
    <s v="Small Pack"/>
    <x v="275"/>
    <n v="0.44"/>
    <x v="0"/>
    <x v="3"/>
    <x v="20"/>
    <s v="Murfreesboro"/>
    <n v="37130"/>
    <x v="59"/>
    <d v="2015-01-20T00:00:00"/>
    <x v="351"/>
    <x v="23"/>
    <x v="361"/>
    <n v="88677"/>
    <n v="22.710912"/>
    <n v="204.39820800000001"/>
    <n v="-3.3520873474630699"/>
  </r>
  <r>
    <n v="18667"/>
    <s v="Critical"/>
    <x v="1"/>
    <n v="130.97999999999999"/>
    <n v="30"/>
    <n v="665"/>
    <s v="Miriam Mueller"/>
    <s v="Delivery Truck"/>
    <s v="Corporate"/>
    <x v="1"/>
    <x v="1"/>
    <s v="Jumbo Drum"/>
    <x v="185"/>
    <n v="0.78"/>
    <x v="0"/>
    <x v="3"/>
    <x v="20"/>
    <s v="Murfreesboro"/>
    <n v="37130"/>
    <x v="106"/>
    <d v="2015-04-19T00:00:00"/>
    <x v="352"/>
    <x v="6"/>
    <x v="362"/>
    <n v="88678"/>
    <n v="130.95380399999999"/>
    <n v="785.72282399999995"/>
    <n v="0.11439771108786348"/>
  </r>
  <r>
    <n v="24776"/>
    <s v="Low"/>
    <x v="1"/>
    <n v="4.57"/>
    <n v="5.42"/>
    <n v="666"/>
    <s v="Emily Sims"/>
    <s v="Regular Air"/>
    <s v="Corporate"/>
    <x v="0"/>
    <x v="8"/>
    <s v="Small Box"/>
    <x v="276"/>
    <n v="0.37"/>
    <x v="0"/>
    <x v="3"/>
    <x v="20"/>
    <s v="Nashville"/>
    <n v="37211"/>
    <x v="126"/>
    <d v="2015-04-26T00:00:00"/>
    <x v="353"/>
    <x v="21"/>
    <x v="363"/>
    <n v="88679"/>
    <n v="4.5690860000000004"/>
    <n v="50.259946000000006"/>
    <n v="-6.5287564766839372"/>
  </r>
  <r>
    <n v="3086"/>
    <s v="Low"/>
    <x v="7"/>
    <n v="22.72"/>
    <n v="8.99"/>
    <n v="667"/>
    <s v="Allison Kirby"/>
    <s v="Regular Air"/>
    <s v="Corporate"/>
    <x v="1"/>
    <x v="2"/>
    <s v="Small Pack"/>
    <x v="275"/>
    <n v="0.44"/>
    <x v="0"/>
    <x v="2"/>
    <x v="7"/>
    <s v="Dallas"/>
    <n v="75203"/>
    <x v="59"/>
    <d v="2015-01-20T00:00:00"/>
    <x v="354"/>
    <x v="25"/>
    <x v="364"/>
    <n v="22147"/>
    <n v="22.710912"/>
    <n v="840.30374400000005"/>
    <n v="8.4154108683634973E-2"/>
  </r>
  <r>
    <n v="6776"/>
    <s v="Low"/>
    <x v="1"/>
    <n v="4.57"/>
    <n v="5.42"/>
    <n v="667"/>
    <s v="Allison Kirby"/>
    <s v="Regular Air"/>
    <s v="Corporate"/>
    <x v="0"/>
    <x v="8"/>
    <s v="Small Box"/>
    <x v="276"/>
    <n v="0.37"/>
    <x v="0"/>
    <x v="2"/>
    <x v="7"/>
    <s v="Dallas"/>
    <n v="75203"/>
    <x v="126"/>
    <d v="2015-04-26T00:00:00"/>
    <x v="355"/>
    <x v="43"/>
    <x v="365"/>
    <n v="48257"/>
    <n v="4.5690860000000004"/>
    <n v="205.60887000000002"/>
    <n v="-0.56220256943816149"/>
  </r>
  <r>
    <n v="24882"/>
    <s v="Medium"/>
    <x v="3"/>
    <n v="2.89"/>
    <n v="0.5"/>
    <n v="669"/>
    <s v="Amy Shea"/>
    <s v="Regular Air"/>
    <s v="Home Office"/>
    <x v="0"/>
    <x v="9"/>
    <s v="Small Box"/>
    <x v="277"/>
    <n v="0.38"/>
    <x v="0"/>
    <x v="2"/>
    <x v="25"/>
    <s v="Ottumwa"/>
    <n v="52501"/>
    <x v="80"/>
    <d v="2015-03-22T00:00:00"/>
    <x v="356"/>
    <x v="2"/>
    <x v="366"/>
    <n v="88475"/>
    <n v="2.8873990000000003"/>
    <n v="63.522778000000002"/>
    <n v="0.69"/>
  </r>
  <r>
    <n v="24883"/>
    <s v="Medium"/>
    <x v="1"/>
    <n v="48.91"/>
    <n v="5.81"/>
    <n v="669"/>
    <s v="Amy Shea"/>
    <s v="Regular Air"/>
    <s v="Home Office"/>
    <x v="0"/>
    <x v="7"/>
    <s v="Small Box"/>
    <x v="278"/>
    <n v="0.38"/>
    <x v="0"/>
    <x v="2"/>
    <x v="25"/>
    <s v="Ottumwa"/>
    <n v="52501"/>
    <x v="80"/>
    <d v="2015-03-21T00:00:00"/>
    <x v="357"/>
    <x v="14"/>
    <x v="367"/>
    <n v="88475"/>
    <n v="48.900217999999995"/>
    <n v="97.800435999999991"/>
    <n v="0.32515337423312884"/>
  </r>
  <r>
    <n v="18808"/>
    <s v="Low"/>
    <x v="4"/>
    <n v="296.18"/>
    <n v="54.12"/>
    <n v="670"/>
    <s v="Lewis Baldwin"/>
    <s v="Delivery Truck"/>
    <s v="Home Office"/>
    <x v="1"/>
    <x v="11"/>
    <s v="Jumbo Box"/>
    <x v="37"/>
    <n v="0.76"/>
    <x v="0"/>
    <x v="3"/>
    <x v="8"/>
    <s v="Montclair"/>
    <n v="22025"/>
    <x v="93"/>
    <d v="2015-03-12T00:00:00"/>
    <x v="358"/>
    <x v="29"/>
    <x v="368"/>
    <n v="88474"/>
    <n v="295.94305600000001"/>
    <n v="1479.7152800000001"/>
    <n v="-0.13094187339576585"/>
  </r>
  <r>
    <n v="19423"/>
    <s v="Low"/>
    <x v="8"/>
    <n v="2.88"/>
    <n v="1.01"/>
    <n v="672"/>
    <s v="Brian Leach"/>
    <s v="Regular Air"/>
    <s v="Small Business"/>
    <x v="0"/>
    <x v="0"/>
    <s v="Wrap Bag"/>
    <x v="279"/>
    <n v="0.55000000000000004"/>
    <x v="0"/>
    <x v="2"/>
    <x v="25"/>
    <s v="Newton"/>
    <n v="50208"/>
    <x v="64"/>
    <d v="2015-02-09T00:00:00"/>
    <x v="359"/>
    <x v="1"/>
    <x v="369"/>
    <n v="88173"/>
    <n v="2.8779840000000001"/>
    <n v="34.535808000000003"/>
    <n v="0.27423505862167574"/>
  </r>
  <r>
    <n v="19424"/>
    <s v="Low"/>
    <x v="10"/>
    <n v="195.99"/>
    <n v="3.99"/>
    <n v="672"/>
    <s v="Brian Leach"/>
    <s v="Regular Air"/>
    <s v="Small Business"/>
    <x v="2"/>
    <x v="5"/>
    <s v="Small Box"/>
    <x v="280"/>
    <n v="0.57999999999999996"/>
    <x v="0"/>
    <x v="2"/>
    <x v="25"/>
    <s v="Newton"/>
    <n v="50208"/>
    <x v="64"/>
    <d v="2015-02-12T00:00:00"/>
    <x v="360"/>
    <x v="14"/>
    <x v="370"/>
    <n v="88173"/>
    <n v="195.79401000000001"/>
    <n v="391.58802000000003"/>
    <n v="-2.1220747264132616"/>
  </r>
  <r>
    <n v="25059"/>
    <s v="Critical"/>
    <x v="2"/>
    <n v="161.55000000000001"/>
    <n v="19.989999999999998"/>
    <n v="674"/>
    <s v="Albert Frost"/>
    <s v="Regular Air"/>
    <s v="Small Business"/>
    <x v="0"/>
    <x v="10"/>
    <s v="Small Box"/>
    <x v="40"/>
    <n v="0.66"/>
    <x v="0"/>
    <x v="2"/>
    <x v="33"/>
    <s v="Raytown"/>
    <n v="64133"/>
    <x v="22"/>
    <d v="2015-01-03T00:00:00"/>
    <x v="361"/>
    <x v="17"/>
    <x v="371"/>
    <n v="88174"/>
    <n v="161.45307000000003"/>
    <n v="484.35921000000008"/>
    <n v="-1.5628543741366241E-2"/>
  </r>
  <r>
    <n v="19326"/>
    <s v="Medium"/>
    <x v="7"/>
    <n v="15.42"/>
    <n v="10.68"/>
    <n v="678"/>
    <s v="Edward McKenzie"/>
    <s v="Express Air"/>
    <s v="Corporate"/>
    <x v="0"/>
    <x v="10"/>
    <s v="Small Box"/>
    <x v="144"/>
    <n v="0.57999999999999996"/>
    <x v="0"/>
    <x v="3"/>
    <x v="8"/>
    <s v="Rose Hill"/>
    <n v="24281"/>
    <x v="126"/>
    <d v="2015-04-23T00:00:00"/>
    <x v="362"/>
    <x v="29"/>
    <x v="372"/>
    <n v="88889"/>
    <n v="15.413831999999999"/>
    <n v="77.069159999999997"/>
    <n v="-1.3520335223071236"/>
  </r>
  <r>
    <n v="21609"/>
    <s v="Medium"/>
    <x v="0"/>
    <n v="3.95"/>
    <n v="5.13"/>
    <n v="679"/>
    <s v="Katie Dougherty"/>
    <s v="Regular Air"/>
    <s v="Corporate"/>
    <x v="0"/>
    <x v="15"/>
    <s v="Small Box"/>
    <x v="281"/>
    <n v="0.59"/>
    <x v="0"/>
    <x v="0"/>
    <x v="0"/>
    <s v="Spanaway"/>
    <n v="98387"/>
    <x v="30"/>
    <d v="2015-03-05T00:00:00"/>
    <x v="363"/>
    <x v="14"/>
    <x v="373"/>
    <n v="88890"/>
    <n v="3.949605"/>
    <n v="7.8992100000000001"/>
    <n v="-1.9713155291790307"/>
  </r>
  <r>
    <n v="21610"/>
    <s v="Medium"/>
    <x v="1"/>
    <n v="367.99"/>
    <n v="19.989999999999998"/>
    <n v="679"/>
    <s v="Katie Dougherty"/>
    <s v="Regular Air"/>
    <s v="Corporate"/>
    <x v="0"/>
    <x v="8"/>
    <s v="Small Box"/>
    <x v="282"/>
    <n v="0.4"/>
    <x v="0"/>
    <x v="0"/>
    <x v="0"/>
    <s v="Spanaway"/>
    <n v="98387"/>
    <x v="30"/>
    <d v="2015-03-05T00:00:00"/>
    <x v="364"/>
    <x v="7"/>
    <x v="374"/>
    <n v="88890"/>
    <n v="367.91640200000001"/>
    <n v="6254.5788339999999"/>
    <n v="0.69"/>
  </r>
  <r>
    <n v="21612"/>
    <s v="Medium"/>
    <x v="7"/>
    <n v="95.99"/>
    <n v="4.9000000000000004"/>
    <n v="680"/>
    <s v="Laurence Poe"/>
    <s v="Regular Air"/>
    <s v="Corporate"/>
    <x v="2"/>
    <x v="5"/>
    <s v="Small Box"/>
    <x v="75"/>
    <n v="0.56000000000000005"/>
    <x v="0"/>
    <x v="0"/>
    <x v="0"/>
    <s v="Spokane"/>
    <n v="99207"/>
    <x v="30"/>
    <d v="2015-03-06T00:00:00"/>
    <x v="365"/>
    <x v="17"/>
    <x v="375"/>
    <n v="88890"/>
    <n v="95.951603999999989"/>
    <n v="287.85481199999998"/>
    <n v="-1.0175151706202223"/>
  </r>
  <r>
    <n v="18555"/>
    <s v="Medium"/>
    <x v="2"/>
    <n v="17.670000000000002"/>
    <n v="8.99"/>
    <n v="683"/>
    <s v="Seth Merrill"/>
    <s v="Express Air"/>
    <s v="Small Business"/>
    <x v="1"/>
    <x v="2"/>
    <s v="Small Pack"/>
    <x v="283"/>
    <n v="0.47"/>
    <x v="0"/>
    <x v="2"/>
    <x v="32"/>
    <s v="Papillion"/>
    <n v="68046"/>
    <x v="74"/>
    <d v="2015-04-08T00:00:00"/>
    <x v="366"/>
    <x v="0"/>
    <x v="376"/>
    <n v="87765"/>
    <n v="17.659398000000003"/>
    <n v="70.637592000000012"/>
    <n v="0.5440251572327045"/>
  </r>
  <r>
    <n v="21411"/>
    <s v="Critical"/>
    <x v="8"/>
    <n v="279.48"/>
    <n v="35"/>
    <n v="688"/>
    <s v="Ashley Reese"/>
    <s v="Regular Air"/>
    <s v="Small Business"/>
    <x v="0"/>
    <x v="10"/>
    <s v="Large Box"/>
    <x v="284"/>
    <n v="0.8"/>
    <x v="0"/>
    <x v="2"/>
    <x v="33"/>
    <s v="Saint Louis"/>
    <n v="63116"/>
    <x v="41"/>
    <d v="2015-05-16T00:00:00"/>
    <x v="367"/>
    <x v="5"/>
    <x v="377"/>
    <n v="88503"/>
    <n v="279.28436400000004"/>
    <n v="2792.8436400000005"/>
    <n v="-7.6315586007827424E-2"/>
  </r>
  <r>
    <n v="19325"/>
    <s v="Low"/>
    <x v="2"/>
    <n v="4.18"/>
    <n v="2.99"/>
    <n v="688"/>
    <s v="Ashley Reese"/>
    <s v="Regular Air"/>
    <s v="Small Business"/>
    <x v="0"/>
    <x v="8"/>
    <s v="Small Box"/>
    <x v="285"/>
    <n v="0.37"/>
    <x v="0"/>
    <x v="2"/>
    <x v="33"/>
    <s v="Saint Louis"/>
    <n v="63116"/>
    <x v="127"/>
    <d v="2015-03-08T00:00:00"/>
    <x v="368"/>
    <x v="29"/>
    <x v="378"/>
    <n v="88504"/>
    <n v="4.177492"/>
    <n v="20.887460000000001"/>
    <n v="-0.59601686972821"/>
  </r>
  <r>
    <n v="26321"/>
    <s v="Medium"/>
    <x v="8"/>
    <n v="1.7"/>
    <n v="1.99"/>
    <n v="689"/>
    <s v="Tommy Honeycutt"/>
    <s v="Regular Air"/>
    <s v="Small Business"/>
    <x v="2"/>
    <x v="13"/>
    <s v="Small Pack"/>
    <x v="286"/>
    <n v="0.51"/>
    <x v="0"/>
    <x v="2"/>
    <x v="33"/>
    <s v="Saint Peters"/>
    <n v="63376"/>
    <x v="128"/>
    <d v="2015-02-05T00:00:00"/>
    <x v="369"/>
    <x v="5"/>
    <x v="379"/>
    <n v="88502"/>
    <n v="1.6988099999999999"/>
    <n v="16.988099999999999"/>
    <n v="-2.9517795637198621"/>
  </r>
  <r>
    <n v="19933"/>
    <s v="High"/>
    <x v="3"/>
    <n v="6.48"/>
    <n v="6.35"/>
    <n v="691"/>
    <s v="Alicia Curtis"/>
    <s v="Regular Air"/>
    <s v="Home Office"/>
    <x v="0"/>
    <x v="7"/>
    <s v="Small Box"/>
    <x v="287"/>
    <n v="0.37"/>
    <x v="0"/>
    <x v="0"/>
    <x v="0"/>
    <s v="Tacoma"/>
    <n v="98408"/>
    <x v="68"/>
    <d v="2015-03-22T00:00:00"/>
    <x v="370"/>
    <x v="15"/>
    <x v="380"/>
    <n v="89915"/>
    <n v="6.4741680000000006"/>
    <n v="51.793344000000005"/>
    <n v="-1.7787592852840792"/>
  </r>
  <r>
    <n v="19400"/>
    <s v="Low"/>
    <x v="1"/>
    <n v="500.98"/>
    <n v="41.44"/>
    <n v="693"/>
    <s v="Richard McClure"/>
    <s v="Delivery Truck"/>
    <s v="Small Business"/>
    <x v="1"/>
    <x v="14"/>
    <s v="Jumbo Box"/>
    <x v="288"/>
    <n v="0.66"/>
    <x v="0"/>
    <x v="0"/>
    <x v="21"/>
    <s v="Thornton"/>
    <n v="80229"/>
    <x v="78"/>
    <d v="2015-03-25T00:00:00"/>
    <x v="371"/>
    <x v="4"/>
    <x v="381"/>
    <n v="87811"/>
    <n v="500.87980400000004"/>
    <n v="3506.1586280000001"/>
    <n v="0.69"/>
  </r>
  <r>
    <n v="18736"/>
    <s v="Low"/>
    <x v="3"/>
    <n v="5.34"/>
    <n v="2.99"/>
    <n v="693"/>
    <s v="Richard McClure"/>
    <s v="Express Air"/>
    <s v="Small Business"/>
    <x v="0"/>
    <x v="8"/>
    <s v="Small Box"/>
    <x v="289"/>
    <n v="0.38"/>
    <x v="0"/>
    <x v="0"/>
    <x v="21"/>
    <s v="Thornton"/>
    <n v="80229"/>
    <x v="129"/>
    <d v="2015-03-15T00:00:00"/>
    <x v="372"/>
    <x v="7"/>
    <x v="382"/>
    <n v="87812"/>
    <n v="5.3351939999999995"/>
    <n v="90.698297999999994"/>
    <n v="9.974763406940064E-2"/>
  </r>
  <r>
    <n v="18737"/>
    <s v="Low"/>
    <x v="8"/>
    <n v="140.97999999999999"/>
    <n v="53.48"/>
    <n v="693"/>
    <s v="Richard McClure"/>
    <s v="Delivery Truck"/>
    <s v="Small Business"/>
    <x v="1"/>
    <x v="14"/>
    <s v="Jumbo Box"/>
    <x v="290"/>
    <n v="0.65"/>
    <x v="0"/>
    <x v="0"/>
    <x v="21"/>
    <s v="Thornton"/>
    <n v="80229"/>
    <x v="129"/>
    <d v="2015-03-15T00:00:00"/>
    <x v="373"/>
    <x v="29"/>
    <x v="383"/>
    <n v="87812"/>
    <n v="140.881314"/>
    <n v="704.40656999999999"/>
    <n v="-0.35883441761711621"/>
  </r>
  <r>
    <n v="18738"/>
    <s v="Low"/>
    <x v="2"/>
    <n v="205.99"/>
    <n v="5.26"/>
    <n v="693"/>
    <s v="Richard McClure"/>
    <s v="Regular Air"/>
    <s v="Small Business"/>
    <x v="2"/>
    <x v="5"/>
    <s v="Small Box"/>
    <x v="291"/>
    <n v="0.56000000000000005"/>
    <x v="0"/>
    <x v="0"/>
    <x v="21"/>
    <s v="Thornton"/>
    <n v="80229"/>
    <x v="129"/>
    <d v="2015-03-15T00:00:00"/>
    <x v="374"/>
    <x v="21"/>
    <x v="384"/>
    <n v="87812"/>
    <n v="205.86640600000001"/>
    <n v="2264.5304660000002"/>
    <n v="0.47277878982616967"/>
  </r>
  <r>
    <n v="18810"/>
    <s v="High"/>
    <x v="6"/>
    <n v="230.98"/>
    <n v="23.78"/>
    <n v="693"/>
    <s v="Richard McClure"/>
    <s v="Delivery Truck"/>
    <s v="Small Business"/>
    <x v="1"/>
    <x v="11"/>
    <s v="Jumbo Box"/>
    <x v="292"/>
    <n v="0.6"/>
    <x v="0"/>
    <x v="0"/>
    <x v="21"/>
    <s v="Thornton"/>
    <n v="80229"/>
    <x v="130"/>
    <d v="2015-05-07T00:00:00"/>
    <x v="375"/>
    <x v="47"/>
    <x v="385"/>
    <n v="87813"/>
    <n v="230.98"/>
    <n v="8315.2799999999988"/>
    <n v="0.69"/>
  </r>
  <r>
    <n v="22613"/>
    <s v="Medium"/>
    <x v="2"/>
    <n v="8.1199999999999992"/>
    <n v="2.83"/>
    <n v="696"/>
    <s v="Johnny Reid"/>
    <s v="Regular Air"/>
    <s v="Corporate"/>
    <x v="2"/>
    <x v="13"/>
    <s v="Small Pack"/>
    <x v="293"/>
    <n v="0.77"/>
    <x v="0"/>
    <x v="2"/>
    <x v="38"/>
    <s v="Crown Point"/>
    <n v="46307"/>
    <x v="12"/>
    <d v="2015-03-28T00:00:00"/>
    <x v="376"/>
    <x v="5"/>
    <x v="386"/>
    <n v="89847"/>
    <n v="8.1151279999999986"/>
    <n v="81.151279999999986"/>
    <n v="-1.0546218487394956"/>
  </r>
  <r>
    <n v="22614"/>
    <s v="Medium"/>
    <x v="5"/>
    <n v="51.65"/>
    <n v="18.45"/>
    <n v="696"/>
    <s v="Johnny Reid"/>
    <s v="Regular Air"/>
    <s v="Corporate"/>
    <x v="1"/>
    <x v="2"/>
    <s v="Medium Box"/>
    <x v="294"/>
    <n v="0.65"/>
    <x v="0"/>
    <x v="2"/>
    <x v="38"/>
    <s v="Crown Point"/>
    <n v="46307"/>
    <x v="12"/>
    <d v="2015-03-28T00:00:00"/>
    <x v="377"/>
    <x v="1"/>
    <x v="387"/>
    <n v="89847"/>
    <n v="51.624175000000001"/>
    <n v="619.49009999999998"/>
    <n v="4.1381589819864485E-2"/>
  </r>
  <r>
    <n v="19225"/>
    <s v="Low"/>
    <x v="10"/>
    <n v="40.479999999999997"/>
    <n v="19.989999999999998"/>
    <n v="696"/>
    <s v="Johnny Reid"/>
    <s v="Regular Air"/>
    <s v="Corporate"/>
    <x v="2"/>
    <x v="13"/>
    <s v="Small Box"/>
    <x v="295"/>
    <n v="0.77"/>
    <x v="0"/>
    <x v="2"/>
    <x v="38"/>
    <s v="Crown Point"/>
    <n v="46307"/>
    <x v="74"/>
    <d v="2015-04-09T00:00:00"/>
    <x v="378"/>
    <x v="23"/>
    <x v="388"/>
    <n v="89848"/>
    <n v="40.439519999999995"/>
    <n v="363.95567999999997"/>
    <n v="-1.6308453237410074"/>
  </r>
  <r>
    <n v="22616"/>
    <s v="Medium"/>
    <x v="10"/>
    <n v="175.99"/>
    <n v="8.99"/>
    <n v="697"/>
    <s v="Adam G Sawyer"/>
    <s v="Regular Air"/>
    <s v="Corporate"/>
    <x v="2"/>
    <x v="5"/>
    <s v="Small Box"/>
    <x v="44"/>
    <n v="0.56999999999999995"/>
    <x v="0"/>
    <x v="2"/>
    <x v="38"/>
    <s v="East Chicago"/>
    <n v="46312"/>
    <x v="12"/>
    <d v="2015-03-28T00:00:00"/>
    <x v="379"/>
    <x v="5"/>
    <x v="389"/>
    <n v="89847"/>
    <n v="175.81401"/>
    <n v="1758.1401000000001"/>
    <n v="0.69"/>
  </r>
  <r>
    <n v="25480"/>
    <s v="Critical"/>
    <x v="4"/>
    <n v="14.81"/>
    <n v="13.32"/>
    <n v="697"/>
    <s v="Adam G Sawyer"/>
    <s v="Regular Air"/>
    <s v="Corporate"/>
    <x v="0"/>
    <x v="15"/>
    <s v="Small Box"/>
    <x v="296"/>
    <n v="0.43"/>
    <x v="0"/>
    <x v="2"/>
    <x v="38"/>
    <s v="East Chicago"/>
    <n v="46312"/>
    <x v="131"/>
    <d v="2015-02-09T00:00:00"/>
    <x v="380"/>
    <x v="16"/>
    <x v="390"/>
    <n v="89849"/>
    <n v="14.798152"/>
    <n v="295.96303999999998"/>
    <n v="-0.45046615100280657"/>
  </r>
  <r>
    <n v="4613"/>
    <s v="Medium"/>
    <x v="2"/>
    <n v="8.1199999999999992"/>
    <n v="2.83"/>
    <n v="698"/>
    <s v="Nelson Hensley"/>
    <s v="Regular Air"/>
    <s v="Corporate"/>
    <x v="2"/>
    <x v="13"/>
    <s v="Small Pack"/>
    <x v="293"/>
    <n v="0.77"/>
    <x v="0"/>
    <x v="0"/>
    <x v="0"/>
    <s v="Seattle"/>
    <n v="98105"/>
    <x v="12"/>
    <d v="2015-03-28T00:00:00"/>
    <x v="376"/>
    <x v="44"/>
    <x v="391"/>
    <n v="32869"/>
    <n v="8.1151279999999986"/>
    <n v="332.72024799999997"/>
    <n v="-0.25721206098810673"/>
  </r>
  <r>
    <n v="4614"/>
    <s v="Medium"/>
    <x v="5"/>
    <n v="51.65"/>
    <n v="18.45"/>
    <n v="698"/>
    <s v="Nelson Hensley"/>
    <s v="Regular Air"/>
    <s v="Corporate"/>
    <x v="1"/>
    <x v="2"/>
    <s v="Medium Box"/>
    <x v="294"/>
    <n v="0.65"/>
    <x v="0"/>
    <x v="0"/>
    <x v="0"/>
    <s v="Seattle"/>
    <n v="98105"/>
    <x v="12"/>
    <d v="2015-03-28T00:00:00"/>
    <x v="377"/>
    <x v="20"/>
    <x v="392"/>
    <n v="32869"/>
    <n v="51.624175000000001"/>
    <n v="2529.5845749999999"/>
    <n v="1.0134205371452622E-2"/>
  </r>
  <r>
    <n v="4616"/>
    <s v="Medium"/>
    <x v="10"/>
    <n v="175.99"/>
    <n v="8.99"/>
    <n v="698"/>
    <s v="Nelson Hensley"/>
    <s v="Regular Air"/>
    <s v="Corporate"/>
    <x v="2"/>
    <x v="5"/>
    <s v="Small Box"/>
    <x v="44"/>
    <n v="0.56999999999999995"/>
    <x v="0"/>
    <x v="0"/>
    <x v="0"/>
    <s v="Seattle"/>
    <n v="98105"/>
    <x v="12"/>
    <d v="2015-03-28T00:00:00"/>
    <x v="381"/>
    <x v="37"/>
    <x v="393"/>
    <n v="32869"/>
    <n v="175.81401"/>
    <n v="6856.7463900000002"/>
    <n v="0.17730856692301541"/>
  </r>
  <r>
    <n v="1225"/>
    <s v="Low"/>
    <x v="10"/>
    <n v="40.479999999999997"/>
    <n v="19.989999999999998"/>
    <n v="698"/>
    <s v="Nelson Hensley"/>
    <s v="Regular Air"/>
    <s v="Corporate"/>
    <x v="2"/>
    <x v="13"/>
    <s v="Small Box"/>
    <x v="295"/>
    <n v="0.77"/>
    <x v="0"/>
    <x v="0"/>
    <x v="0"/>
    <s v="Seattle"/>
    <n v="98105"/>
    <x v="74"/>
    <d v="2015-04-09T00:00:00"/>
    <x v="378"/>
    <x v="47"/>
    <x v="394"/>
    <n v="8994"/>
    <n v="40.439519999999995"/>
    <n v="1455.8227199999999"/>
    <n v="-0.40771419538412906"/>
  </r>
  <r>
    <n v="7480"/>
    <s v="Critical"/>
    <x v="4"/>
    <n v="14.81"/>
    <n v="13.32"/>
    <n v="698"/>
    <s v="Nelson Hensley"/>
    <s v="Regular Air"/>
    <s v="Corporate"/>
    <x v="0"/>
    <x v="15"/>
    <s v="Small Box"/>
    <x v="296"/>
    <n v="0.43"/>
    <x v="0"/>
    <x v="0"/>
    <x v="0"/>
    <s v="Seattle"/>
    <n v="98105"/>
    <x v="131"/>
    <d v="2015-02-09T00:00:00"/>
    <x v="382"/>
    <x v="56"/>
    <x v="395"/>
    <n v="53410"/>
    <n v="14.798152"/>
    <n v="1169.0540080000001"/>
    <n v="-0.21930995043842932"/>
  </r>
  <r>
    <n v="6289"/>
    <s v="Medium"/>
    <x v="9"/>
    <n v="5.28"/>
    <n v="5.61"/>
    <n v="699"/>
    <s v="Jenny Gold"/>
    <s v="Regular Air"/>
    <s v="Consumer"/>
    <x v="0"/>
    <x v="7"/>
    <s v="Small Box"/>
    <x v="297"/>
    <n v="0.4"/>
    <x v="0"/>
    <x v="0"/>
    <x v="1"/>
    <s v="Los Angeles"/>
    <n v="90041"/>
    <x v="45"/>
    <d v="2015-04-24T00:00:00"/>
    <x v="383"/>
    <x v="29"/>
    <x v="396"/>
    <n v="44517"/>
    <n v="5.278416"/>
    <n v="26.39208"/>
    <n v="-0.51292307692307693"/>
  </r>
  <r>
    <n v="7733"/>
    <s v="Critical"/>
    <x v="1"/>
    <n v="6.47"/>
    <n v="1.22"/>
    <n v="699"/>
    <s v="Jenny Gold"/>
    <s v="Regular Air"/>
    <s v="Consumer"/>
    <x v="0"/>
    <x v="0"/>
    <s v="Wrap Bag"/>
    <x v="298"/>
    <n v="0.4"/>
    <x v="0"/>
    <x v="0"/>
    <x v="1"/>
    <s v="Los Angeles"/>
    <n v="90041"/>
    <x v="132"/>
    <d v="2015-06-07T00:00:00"/>
    <x v="384"/>
    <x v="54"/>
    <x v="397"/>
    <n v="55392"/>
    <n v="6.4687060000000001"/>
    <n v="194.06118000000001"/>
    <n v="0.20726991492652749"/>
  </r>
  <r>
    <n v="7734"/>
    <s v="Critical"/>
    <x v="8"/>
    <n v="2.84"/>
    <n v="0.93"/>
    <n v="699"/>
    <s v="Jenny Gold"/>
    <s v="Regular Air"/>
    <s v="Consumer"/>
    <x v="0"/>
    <x v="0"/>
    <s v="Wrap Bag"/>
    <x v="0"/>
    <n v="0.54"/>
    <x v="0"/>
    <x v="0"/>
    <x v="1"/>
    <s v="Los Angeles"/>
    <n v="90041"/>
    <x v="132"/>
    <d v="2015-06-08T00:00:00"/>
    <x v="385"/>
    <x v="57"/>
    <x v="398"/>
    <n v="55392"/>
    <n v="2.838012"/>
    <n v="167.44270800000001"/>
    <n v="2.0214105793450881E-2"/>
  </r>
  <r>
    <n v="5140"/>
    <s v="High"/>
    <x v="0"/>
    <n v="7.89"/>
    <n v="2.82"/>
    <n v="699"/>
    <s v="Jenny Gold"/>
    <s v="Regular Air"/>
    <s v="Consumer"/>
    <x v="0"/>
    <x v="3"/>
    <s v="Wrap Bag"/>
    <x v="299"/>
    <n v="0.4"/>
    <x v="0"/>
    <x v="0"/>
    <x v="1"/>
    <s v="Los Angeles"/>
    <n v="90041"/>
    <x v="133"/>
    <d v="2015-07-01T00:00:00"/>
    <x v="386"/>
    <x v="19"/>
    <x v="399"/>
    <n v="36647"/>
    <n v="7.8892109999999995"/>
    <n v="252.45475199999998"/>
    <n v="0.14110697877926057"/>
  </r>
  <r>
    <n v="5141"/>
    <s v="High"/>
    <x v="3"/>
    <n v="3.68"/>
    <n v="1.32"/>
    <n v="699"/>
    <s v="Jenny Gold"/>
    <s v="Regular Air"/>
    <s v="Consumer"/>
    <x v="0"/>
    <x v="12"/>
    <s v="Wrap Bag"/>
    <x v="300"/>
    <n v="0.83"/>
    <x v="0"/>
    <x v="0"/>
    <x v="1"/>
    <s v="Los Angeles"/>
    <n v="90041"/>
    <x v="133"/>
    <d v="2015-07-01T00:00:00"/>
    <x v="387"/>
    <x v="40"/>
    <x v="400"/>
    <n v="36647"/>
    <n v="3.676688"/>
    <n v="88.240511999999995"/>
    <n v="-0.26346801346801346"/>
  </r>
  <r>
    <n v="5142"/>
    <s v="High"/>
    <x v="10"/>
    <n v="9.7100000000000009"/>
    <n v="9.4499999999999993"/>
    <n v="699"/>
    <s v="Jenny Gold"/>
    <s v="Regular Air"/>
    <s v="Consumer"/>
    <x v="0"/>
    <x v="10"/>
    <s v="Small Box"/>
    <x v="173"/>
    <n v="0.6"/>
    <x v="0"/>
    <x v="0"/>
    <x v="1"/>
    <s v="Los Angeles"/>
    <n v="90041"/>
    <x v="133"/>
    <d v="2015-07-03T00:00:00"/>
    <x v="388"/>
    <x v="38"/>
    <x v="401"/>
    <n v="36647"/>
    <n v="9.7002900000000007"/>
    <n v="261.90783000000005"/>
    <n v="-0.45725957316840377"/>
  </r>
  <r>
    <n v="4556"/>
    <s v="Medium"/>
    <x v="8"/>
    <n v="5.0199999999999996"/>
    <n v="5.14"/>
    <n v="699"/>
    <s v="Jenny Gold"/>
    <s v="Regular Air"/>
    <s v="Consumer"/>
    <x v="2"/>
    <x v="13"/>
    <s v="Small Pack"/>
    <x v="301"/>
    <n v="0.79"/>
    <x v="0"/>
    <x v="0"/>
    <x v="1"/>
    <s v="Los Angeles"/>
    <n v="90041"/>
    <x v="134"/>
    <d v="2015-01-31T00:00:00"/>
    <x v="389"/>
    <x v="58"/>
    <x v="402"/>
    <n v="32420"/>
    <n v="5.0164859999999996"/>
    <n v="210.69241199999999"/>
    <n v="-0.8030461684911947"/>
  </r>
  <r>
    <n v="4557"/>
    <s v="Medium"/>
    <x v="8"/>
    <n v="280.98"/>
    <n v="57"/>
    <n v="699"/>
    <s v="Jenny Gold"/>
    <s v="Delivery Truck"/>
    <s v="Consumer"/>
    <x v="1"/>
    <x v="1"/>
    <s v="Jumbo Drum"/>
    <x v="234"/>
    <n v="0.78"/>
    <x v="0"/>
    <x v="0"/>
    <x v="1"/>
    <s v="Los Angeles"/>
    <n v="90041"/>
    <x v="134"/>
    <d v="2015-01-31T00:00:00"/>
    <x v="390"/>
    <x v="24"/>
    <x v="403"/>
    <n v="32420"/>
    <n v="280.78331400000002"/>
    <n v="6458.0162220000002"/>
    <n v="-6.7635198857823306E-2"/>
  </r>
  <r>
    <n v="448"/>
    <s v="Medium"/>
    <x v="10"/>
    <n v="4.26"/>
    <n v="1.2"/>
    <n v="699"/>
    <s v="Jenny Gold"/>
    <s v="Regular Air"/>
    <s v="Consumer"/>
    <x v="0"/>
    <x v="0"/>
    <s v="Wrap Bag"/>
    <x v="54"/>
    <n v="0.44"/>
    <x v="0"/>
    <x v="0"/>
    <x v="1"/>
    <s v="Los Angeles"/>
    <n v="90041"/>
    <x v="135"/>
    <d v="2015-05-21T00:00:00"/>
    <x v="391"/>
    <x v="59"/>
    <x v="404"/>
    <n v="3042"/>
    <n v="4.2557399999999994"/>
    <n v="374.50511999999992"/>
    <n v="4.3861645238366137E-2"/>
  </r>
  <r>
    <n v="18448"/>
    <s v="Medium"/>
    <x v="10"/>
    <n v="4.26"/>
    <n v="1.2"/>
    <n v="700"/>
    <s v="Joseph Grossman"/>
    <s v="Regular Air"/>
    <s v="Consumer"/>
    <x v="0"/>
    <x v="0"/>
    <s v="Wrap Bag"/>
    <x v="54"/>
    <n v="0.44"/>
    <x v="0"/>
    <x v="0"/>
    <x v="1"/>
    <s v="Santa Maria"/>
    <n v="93454"/>
    <x v="135"/>
    <d v="2015-05-21T00:00:00"/>
    <x v="392"/>
    <x v="2"/>
    <x v="405"/>
    <n v="87980"/>
    <n v="4.2557399999999994"/>
    <n v="93.62627999999998"/>
    <n v="0.38598247809762204"/>
  </r>
  <r>
    <n v="24289"/>
    <s v="Medium"/>
    <x v="9"/>
    <n v="5.28"/>
    <n v="5.61"/>
    <n v="702"/>
    <s v="Kelly O'Connor"/>
    <s v="Regular Air"/>
    <s v="Consumer"/>
    <x v="0"/>
    <x v="7"/>
    <s v="Small Box"/>
    <x v="297"/>
    <n v="0.4"/>
    <x v="0"/>
    <x v="0"/>
    <x v="1"/>
    <s v="Santa Rosa"/>
    <n v="95404"/>
    <x v="45"/>
    <d v="2015-04-24T00:00:00"/>
    <x v="383"/>
    <x v="12"/>
    <x v="406"/>
    <n v="87977"/>
    <n v="5.278416"/>
    <n v="5.278416"/>
    <n v="-2.5646153846153847"/>
  </r>
  <r>
    <n v="23140"/>
    <s v="High"/>
    <x v="0"/>
    <n v="7.89"/>
    <n v="2.82"/>
    <n v="702"/>
    <s v="Kelly O'Connor"/>
    <s v="Regular Air"/>
    <s v="Consumer"/>
    <x v="0"/>
    <x v="3"/>
    <s v="Wrap Bag"/>
    <x v="299"/>
    <n v="0.4"/>
    <x v="0"/>
    <x v="0"/>
    <x v="1"/>
    <s v="Santa Rosa"/>
    <n v="95404"/>
    <x v="133"/>
    <d v="2015-07-01T00:00:00"/>
    <x v="393"/>
    <x v="15"/>
    <x v="407"/>
    <n v="87979"/>
    <n v="7.8892109999999995"/>
    <n v="63.113687999999996"/>
    <n v="0.67736289381563597"/>
  </r>
  <r>
    <n v="23141"/>
    <s v="High"/>
    <x v="3"/>
    <n v="3.68"/>
    <n v="1.32"/>
    <n v="702"/>
    <s v="Kelly O'Connor"/>
    <s v="Regular Air"/>
    <s v="Consumer"/>
    <x v="0"/>
    <x v="12"/>
    <s v="Wrap Bag"/>
    <x v="300"/>
    <n v="0.83"/>
    <x v="0"/>
    <x v="0"/>
    <x v="1"/>
    <s v="Santa Rosa"/>
    <n v="95404"/>
    <x v="133"/>
    <d v="2015-07-01T00:00:00"/>
    <x v="394"/>
    <x v="6"/>
    <x v="408"/>
    <n v="87979"/>
    <n v="3.676688"/>
    <n v="22.060127999999999"/>
    <n v="-0.84309764309764312"/>
  </r>
  <r>
    <n v="23142"/>
    <s v="High"/>
    <x v="10"/>
    <n v="9.7100000000000009"/>
    <n v="9.4499999999999993"/>
    <n v="702"/>
    <s v="Kelly O'Connor"/>
    <s v="Regular Air"/>
    <s v="Consumer"/>
    <x v="0"/>
    <x v="10"/>
    <s v="Small Box"/>
    <x v="173"/>
    <n v="0.6"/>
    <x v="0"/>
    <x v="0"/>
    <x v="1"/>
    <s v="Santa Rosa"/>
    <n v="95404"/>
    <x v="133"/>
    <d v="2015-07-03T00:00:00"/>
    <x v="395"/>
    <x v="4"/>
    <x v="409"/>
    <n v="87979"/>
    <n v="9.7002900000000007"/>
    <n v="67.902030000000011"/>
    <n v="-1.4109262258872037"/>
  </r>
  <r>
    <n v="25734"/>
    <s v="Critical"/>
    <x v="8"/>
    <n v="2.84"/>
    <n v="0.93"/>
    <n v="711"/>
    <s v="Pam Anthony"/>
    <s v="Regular Air"/>
    <s v="Consumer"/>
    <x v="0"/>
    <x v="0"/>
    <s v="Wrap Bag"/>
    <x v="0"/>
    <n v="0.54"/>
    <x v="0"/>
    <x v="1"/>
    <x v="15"/>
    <s v="Winthrop"/>
    <n v="2152"/>
    <x v="132"/>
    <d v="2015-06-08T00:00:00"/>
    <x v="396"/>
    <x v="41"/>
    <x v="410"/>
    <n v="87978"/>
    <n v="2.838012"/>
    <n v="42.570180000000001"/>
    <n v="9.5417389150359175E-2"/>
  </r>
  <r>
    <n v="20789"/>
    <s v="Not Specified"/>
    <x v="6"/>
    <n v="8.5"/>
    <n v="1.99"/>
    <n v="719"/>
    <s v="Stephen Lam"/>
    <s v="Regular Air"/>
    <s v="Corporate"/>
    <x v="2"/>
    <x v="13"/>
    <s v="Small Pack"/>
    <x v="302"/>
    <n v="0.49"/>
    <x v="0"/>
    <x v="0"/>
    <x v="34"/>
    <s v="Pahrump"/>
    <n v="89041"/>
    <x v="136"/>
    <d v="2015-03-02T00:00:00"/>
    <x v="397"/>
    <x v="33"/>
    <x v="411"/>
    <n v="89344"/>
    <n v="8.5"/>
    <n v="119"/>
    <n v="0.58679427402862994"/>
  </r>
  <r>
    <n v="20790"/>
    <s v="Not Specified"/>
    <x v="9"/>
    <n v="95.43"/>
    <n v="19.989999999999998"/>
    <n v="719"/>
    <s v="Stephen Lam"/>
    <s v="Regular Air"/>
    <s v="Corporate"/>
    <x v="0"/>
    <x v="10"/>
    <s v="Small Box"/>
    <x v="303"/>
    <n v="0.79"/>
    <x v="0"/>
    <x v="0"/>
    <x v="34"/>
    <s v="Pahrump"/>
    <n v="89041"/>
    <x v="136"/>
    <d v="2015-03-02T00:00:00"/>
    <x v="398"/>
    <x v="14"/>
    <x v="412"/>
    <n v="89344"/>
    <n v="95.401371000000012"/>
    <n v="190.80274200000002"/>
    <n v="-0.38488427386093454"/>
  </r>
  <r>
    <n v="20633"/>
    <s v="Not Specified"/>
    <x v="7"/>
    <n v="10.64"/>
    <n v="5.16"/>
    <n v="721"/>
    <s v="Melvin Duke"/>
    <s v="Regular Air"/>
    <s v="Corporate"/>
    <x v="1"/>
    <x v="2"/>
    <s v="Small Box"/>
    <x v="304"/>
    <n v="0.56999999999999995"/>
    <x v="0"/>
    <x v="2"/>
    <x v="38"/>
    <s v="Frankfort"/>
    <n v="46041"/>
    <x v="137"/>
    <d v="2015-06-25T00:00:00"/>
    <x v="399"/>
    <x v="6"/>
    <x v="413"/>
    <n v="91053"/>
    <n v="10.635744000000001"/>
    <n v="63.814464000000001"/>
    <n v="0.36017937219730933"/>
  </r>
  <r>
    <n v="20634"/>
    <s v="Not Specified"/>
    <x v="9"/>
    <n v="2.78"/>
    <n v="1.34"/>
    <n v="721"/>
    <s v="Melvin Duke"/>
    <s v="Express Air"/>
    <s v="Corporate"/>
    <x v="0"/>
    <x v="0"/>
    <s v="Wrap Bag"/>
    <x v="305"/>
    <n v="0.45"/>
    <x v="0"/>
    <x v="2"/>
    <x v="38"/>
    <s v="Frankfort"/>
    <n v="46041"/>
    <x v="137"/>
    <d v="2015-06-26T00:00:00"/>
    <x v="400"/>
    <x v="41"/>
    <x v="414"/>
    <n v="91053"/>
    <n v="2.779166"/>
    <n v="41.687489999999997"/>
    <n v="0.16165082309297471"/>
  </r>
  <r>
    <n v="24574"/>
    <s v="Medium"/>
    <x v="0"/>
    <n v="7.28"/>
    <n v="11.15"/>
    <n v="721"/>
    <s v="Melvin Duke"/>
    <s v="Regular Air"/>
    <s v="Corporate"/>
    <x v="0"/>
    <x v="7"/>
    <s v="Small Box"/>
    <x v="306"/>
    <n v="0.37"/>
    <x v="0"/>
    <x v="2"/>
    <x v="38"/>
    <s v="Frankfort"/>
    <n v="46041"/>
    <x v="86"/>
    <d v="2015-04-13T00:00:00"/>
    <x v="401"/>
    <x v="12"/>
    <x v="415"/>
    <n v="91054"/>
    <n v="7.2792720000000006"/>
    <n v="7.2792720000000006"/>
    <n v="-2.1628902765388043"/>
  </r>
  <r>
    <n v="19601"/>
    <s v="Medium"/>
    <x v="3"/>
    <n v="125.99"/>
    <n v="8.99"/>
    <n v="724"/>
    <s v="Beverly Cooke Brooks"/>
    <s v="Regular Air"/>
    <s v="Consumer"/>
    <x v="2"/>
    <x v="5"/>
    <s v="Small Box"/>
    <x v="307"/>
    <n v="0.55000000000000004"/>
    <x v="0"/>
    <x v="1"/>
    <x v="18"/>
    <s v="Stratford"/>
    <n v="6614"/>
    <x v="24"/>
    <d v="2015-03-16T00:00:00"/>
    <x v="402"/>
    <x v="12"/>
    <x v="416"/>
    <n v="90359"/>
    <n v="125.876609"/>
    <n v="125.876609"/>
    <n v="-6.0308228730822879"/>
  </r>
  <r>
    <n v="19600"/>
    <s v="Medium"/>
    <x v="10"/>
    <n v="17.98"/>
    <n v="4"/>
    <n v="727"/>
    <s v="Lindsay Link"/>
    <s v="Regular Air"/>
    <s v="Consumer"/>
    <x v="2"/>
    <x v="13"/>
    <s v="Small Box"/>
    <x v="49"/>
    <n v="0.79"/>
    <x v="0"/>
    <x v="1"/>
    <x v="14"/>
    <s v="Lewiston"/>
    <n v="4240"/>
    <x v="24"/>
    <d v="2015-03-16T00:00:00"/>
    <x v="403"/>
    <x v="0"/>
    <x v="288"/>
    <n v="90359"/>
    <n v="17.962019999999999"/>
    <n v="71.848079999999996"/>
    <n v="-1.5010554885404102"/>
  </r>
  <r>
    <n v="23436"/>
    <s v="High"/>
    <x v="3"/>
    <n v="101.41"/>
    <n v="35"/>
    <n v="731"/>
    <s v="June Herbert"/>
    <s v="Regular Air"/>
    <s v="Consumer"/>
    <x v="0"/>
    <x v="10"/>
    <s v="Large Box"/>
    <x v="308"/>
    <n v="0.82"/>
    <x v="0"/>
    <x v="1"/>
    <x v="15"/>
    <s v="Burlington"/>
    <n v="1803"/>
    <x v="138"/>
    <d v="2015-04-27T00:00:00"/>
    <x v="404"/>
    <x v="1"/>
    <x v="417"/>
    <n v="90362"/>
    <n v="101.318731"/>
    <n v="1215.8247719999999"/>
    <n v="-0.67991275714576682"/>
  </r>
  <r>
    <n v="21950"/>
    <s v="Not Specified"/>
    <x v="2"/>
    <n v="350.98"/>
    <n v="30"/>
    <n v="736"/>
    <s v="Meredith Walters"/>
    <s v="Delivery Truck"/>
    <s v="Consumer"/>
    <x v="1"/>
    <x v="1"/>
    <s v="Jumbo Drum"/>
    <x v="309"/>
    <n v="0.61"/>
    <x v="0"/>
    <x v="1"/>
    <x v="16"/>
    <s v="Salem"/>
    <n v="3079"/>
    <x v="15"/>
    <d v="2015-06-17T00:00:00"/>
    <x v="405"/>
    <x v="6"/>
    <x v="418"/>
    <n v="90361"/>
    <n v="350.76941200000005"/>
    <n v="2104.6164720000002"/>
    <n v="0.39569909538168546"/>
  </r>
  <r>
    <n v="23613"/>
    <s v="Low"/>
    <x v="1"/>
    <n v="48.04"/>
    <n v="5.79"/>
    <n v="737"/>
    <s v="Danny Vaughn"/>
    <s v="Regular Air"/>
    <s v="Consumer"/>
    <x v="0"/>
    <x v="7"/>
    <s v="Small Box"/>
    <x v="310"/>
    <n v="0.37"/>
    <x v="0"/>
    <x v="1"/>
    <x v="2"/>
    <s v="Bloomfield"/>
    <n v="7003"/>
    <x v="31"/>
    <d v="2015-06-14T00:00:00"/>
    <x v="406"/>
    <x v="1"/>
    <x v="419"/>
    <n v="90360"/>
    <n v="48.030391999999999"/>
    <n v="576.36470399999996"/>
    <n v="0.69"/>
  </r>
  <r>
    <n v="21949"/>
    <s v="Not Specified"/>
    <x v="1"/>
    <n v="70.98"/>
    <n v="46.74"/>
    <n v="738"/>
    <s v="Peggy Rowe"/>
    <s v="Delivery Truck"/>
    <s v="Consumer"/>
    <x v="1"/>
    <x v="14"/>
    <s v="Jumbo Box"/>
    <x v="311"/>
    <n v="0.56000000000000005"/>
    <x v="0"/>
    <x v="1"/>
    <x v="2"/>
    <s v="Cranford"/>
    <n v="7016"/>
    <x v="15"/>
    <d v="2015-06-16T00:00:00"/>
    <x v="407"/>
    <x v="0"/>
    <x v="420"/>
    <n v="90361"/>
    <n v="70.965804000000006"/>
    <n v="283.86321600000002"/>
    <n v="-0.56823645697159075"/>
  </r>
  <r>
    <n v="21951"/>
    <s v="Not Specified"/>
    <x v="7"/>
    <n v="27.48"/>
    <n v="4"/>
    <n v="741"/>
    <s v="Stacey Hale"/>
    <s v="Regular Air"/>
    <s v="Consumer"/>
    <x v="2"/>
    <x v="13"/>
    <s v="Small Box"/>
    <x v="312"/>
    <n v="0.75"/>
    <x v="0"/>
    <x v="1"/>
    <x v="2"/>
    <s v="Summit"/>
    <n v="7901"/>
    <x v="15"/>
    <d v="2015-06-17T00:00:00"/>
    <x v="408"/>
    <x v="41"/>
    <x v="421"/>
    <n v="90361"/>
    <n v="27.469007999999999"/>
    <n v="412.03512000000001"/>
    <n v="-6.7114837475136579E-2"/>
  </r>
  <r>
    <n v="19209"/>
    <s v="Low"/>
    <x v="1"/>
    <n v="59.98"/>
    <n v="3.99"/>
    <n v="744"/>
    <s v="Joy Maxwell"/>
    <s v="Regular Air"/>
    <s v="Corporate"/>
    <x v="0"/>
    <x v="15"/>
    <s v="Small Box"/>
    <x v="313"/>
    <n v="0.56999999999999995"/>
    <x v="0"/>
    <x v="0"/>
    <x v="28"/>
    <s v="Oro Valley"/>
    <n v="85737"/>
    <x v="9"/>
    <d v="2015-02-06T00:00:00"/>
    <x v="409"/>
    <x v="12"/>
    <x v="422"/>
    <n v="87725"/>
    <n v="59.968003999999993"/>
    <n v="59.968003999999993"/>
    <n v="-0.86045998739760554"/>
  </r>
  <r>
    <n v="19210"/>
    <s v="Low"/>
    <x v="9"/>
    <n v="5.18"/>
    <n v="5.74"/>
    <n v="744"/>
    <s v="Joy Maxwell"/>
    <s v="Regular Air"/>
    <s v="Corporate"/>
    <x v="0"/>
    <x v="8"/>
    <s v="Small Box"/>
    <x v="314"/>
    <n v="0.36"/>
    <x v="0"/>
    <x v="0"/>
    <x v="28"/>
    <s v="Oro Valley"/>
    <n v="85737"/>
    <x v="9"/>
    <d v="2015-02-01T00:00:00"/>
    <x v="410"/>
    <x v="23"/>
    <x v="423"/>
    <n v="87725"/>
    <n v="5.1784460000000001"/>
    <n v="46.606014000000002"/>
    <n v="-2.6619265323257766"/>
  </r>
  <r>
    <n v="19638"/>
    <s v="Medium"/>
    <x v="9"/>
    <n v="119.99"/>
    <n v="56.14"/>
    <n v="744"/>
    <s v="Joy Maxwell"/>
    <s v="Delivery Truck"/>
    <s v="Consumer"/>
    <x v="2"/>
    <x v="6"/>
    <s v="Jumbo Box"/>
    <x v="102"/>
    <n v="0.39"/>
    <x v="0"/>
    <x v="0"/>
    <x v="28"/>
    <s v="Oro Valley"/>
    <n v="85737"/>
    <x v="60"/>
    <d v="2015-01-19T00:00:00"/>
    <x v="411"/>
    <x v="13"/>
    <x v="424"/>
    <n v="87726"/>
    <n v="119.954003"/>
    <n v="1559.4020390000001"/>
    <n v="0.90587352320811598"/>
  </r>
  <r>
    <n v="19505"/>
    <s v="Low"/>
    <x v="3"/>
    <n v="125.99"/>
    <n v="8.99"/>
    <n v="744"/>
    <s v="Joy Maxwell"/>
    <s v="Regular Air"/>
    <s v="Consumer"/>
    <x v="2"/>
    <x v="5"/>
    <s v="Small Box"/>
    <x v="307"/>
    <n v="0.55000000000000004"/>
    <x v="0"/>
    <x v="0"/>
    <x v="28"/>
    <s v="Oro Valley"/>
    <n v="85737"/>
    <x v="40"/>
    <d v="2015-06-02T00:00:00"/>
    <x v="412"/>
    <x v="16"/>
    <x v="425"/>
    <n v="87727"/>
    <n v="125.876609"/>
    <n v="2517.5321800000002"/>
    <n v="0.43547978850255831"/>
  </r>
  <r>
    <n v="19639"/>
    <s v="Medium"/>
    <x v="5"/>
    <n v="115.79"/>
    <n v="1.99"/>
    <n v="745"/>
    <s v="Mary Page"/>
    <s v="Regular Air"/>
    <s v="Consumer"/>
    <x v="2"/>
    <x v="13"/>
    <s v="Small Pack"/>
    <x v="315"/>
    <n v="0.49"/>
    <x v="0"/>
    <x v="0"/>
    <x v="28"/>
    <s v="Peoria"/>
    <n v="85345"/>
    <x v="60"/>
    <d v="2015-01-19T00:00:00"/>
    <x v="413"/>
    <x v="17"/>
    <x v="426"/>
    <n v="87726"/>
    <n v="115.732105"/>
    <n v="347.19631500000003"/>
    <n v="0.19144718210138748"/>
  </r>
  <r>
    <n v="20855"/>
    <s v="Not Specified"/>
    <x v="3"/>
    <n v="27.75"/>
    <n v="19.989999999999998"/>
    <n v="750"/>
    <s v="Jordan Wilkinson"/>
    <s v="Regular Air"/>
    <s v="Corporate"/>
    <x v="0"/>
    <x v="10"/>
    <s v="Small Box"/>
    <x v="316"/>
    <n v="0.67"/>
    <x v="0"/>
    <x v="3"/>
    <x v="35"/>
    <s v="Florence"/>
    <n v="41042"/>
    <x v="38"/>
    <d v="2015-01-13T00:00:00"/>
    <x v="414"/>
    <x v="5"/>
    <x v="427"/>
    <n v="91200"/>
    <n v="27.725024999999999"/>
    <n v="277.25024999999999"/>
    <n v="-0.872336129232681"/>
  </r>
  <r>
    <n v="23629"/>
    <s v="Low"/>
    <x v="2"/>
    <n v="130.97999999999999"/>
    <n v="54.74"/>
    <n v="751"/>
    <s v="David Wrenn"/>
    <s v="Delivery Truck"/>
    <s v="Corporate"/>
    <x v="1"/>
    <x v="14"/>
    <s v="Jumbo Box"/>
    <x v="136"/>
    <n v="0.69"/>
    <x v="0"/>
    <x v="3"/>
    <x v="35"/>
    <s v="Georgetown"/>
    <n v="40324"/>
    <x v="139"/>
    <d v="2015-03-06T00:00:00"/>
    <x v="415"/>
    <x v="17"/>
    <x v="428"/>
    <n v="91201"/>
    <n v="130.90141199999999"/>
    <n v="392.70423599999998"/>
    <n v="3.5856573705179286E-2"/>
  </r>
  <r>
    <n v="19679"/>
    <s v="Critical"/>
    <x v="2"/>
    <n v="2.61"/>
    <n v="0.5"/>
    <n v="753"/>
    <s v="Elisabeth Massey"/>
    <s v="Express Air"/>
    <s v="Corporate"/>
    <x v="0"/>
    <x v="9"/>
    <s v="Small Box"/>
    <x v="317"/>
    <n v="0.39"/>
    <x v="0"/>
    <x v="0"/>
    <x v="28"/>
    <s v="Prescott"/>
    <n v="86301"/>
    <x v="140"/>
    <d v="2015-03-11T00:00:00"/>
    <x v="416"/>
    <x v="12"/>
    <x v="429"/>
    <n v="90438"/>
    <n v="2.6084339999999999"/>
    <n v="2.6084339999999999"/>
    <n v="0.61682774303581578"/>
  </r>
  <r>
    <n v="19680"/>
    <s v="Critical"/>
    <x v="0"/>
    <n v="6.35"/>
    <n v="1.02"/>
    <n v="753"/>
    <s v="Elisabeth Massey"/>
    <s v="Regular Air"/>
    <s v="Corporate"/>
    <x v="0"/>
    <x v="7"/>
    <s v="Wrap Bag"/>
    <x v="318"/>
    <n v="0.39"/>
    <x v="0"/>
    <x v="0"/>
    <x v="28"/>
    <s v="Prescott"/>
    <n v="86301"/>
    <x v="140"/>
    <d v="2015-03-13T00:00:00"/>
    <x v="417"/>
    <x v="2"/>
    <x v="430"/>
    <n v="90438"/>
    <n v="6.3493649999999997"/>
    <n v="139.68602999999999"/>
    <n v="0.69"/>
  </r>
  <r>
    <n v="25291"/>
    <s v="High"/>
    <x v="2"/>
    <n v="218.75"/>
    <n v="69.64"/>
    <n v="754"/>
    <s v="Helen Lyons"/>
    <s v="Delivery Truck"/>
    <s v="Corporate"/>
    <x v="1"/>
    <x v="11"/>
    <s v="Jumbo Box"/>
    <x v="228"/>
    <n v="0.77"/>
    <x v="0"/>
    <x v="0"/>
    <x v="28"/>
    <s v="Prescott Valley"/>
    <n v="86314"/>
    <x v="141"/>
    <d v="2015-06-05T00:00:00"/>
    <x v="418"/>
    <x v="0"/>
    <x v="431"/>
    <n v="90437"/>
    <n v="218.61875000000001"/>
    <n v="874.47500000000002"/>
    <n v="-0.50055224210293792"/>
  </r>
  <r>
    <n v="25117"/>
    <s v="Low"/>
    <x v="2"/>
    <n v="119.99"/>
    <n v="14"/>
    <n v="754"/>
    <s v="Helen Lyons"/>
    <s v="Delivery Truck"/>
    <s v="Consumer"/>
    <x v="2"/>
    <x v="6"/>
    <s v="Jumbo Drum"/>
    <x v="319"/>
    <n v="0.36"/>
    <x v="0"/>
    <x v="0"/>
    <x v="28"/>
    <s v="Prescott Valley"/>
    <n v="86314"/>
    <x v="142"/>
    <d v="2015-04-19T00:00:00"/>
    <x v="419"/>
    <x v="14"/>
    <x v="432"/>
    <n v="90439"/>
    <n v="119.91800599999999"/>
    <n v="239.83601199999998"/>
    <n v="-0.85163531534486991"/>
  </r>
  <r>
    <n v="25856"/>
    <s v="Not Specified"/>
    <x v="9"/>
    <n v="37.94"/>
    <n v="5.08"/>
    <n v="757"/>
    <s v="Neil Hogan"/>
    <s v="Regular Air"/>
    <s v="Home Office"/>
    <x v="0"/>
    <x v="7"/>
    <s v="Wrap Bag"/>
    <x v="320"/>
    <n v="0.38"/>
    <x v="0"/>
    <x v="0"/>
    <x v="6"/>
    <s v="Tualatin"/>
    <n v="97062"/>
    <x v="143"/>
    <d v="2015-02-13T00:00:00"/>
    <x v="420"/>
    <x v="12"/>
    <x v="433"/>
    <n v="90258"/>
    <n v="37.928618"/>
    <n v="37.928618"/>
    <n v="-0.18825118839129348"/>
  </r>
  <r>
    <n v="21110"/>
    <s v="Low"/>
    <x v="6"/>
    <n v="20.99"/>
    <n v="3.3"/>
    <n v="759"/>
    <s v="Bernice F Day"/>
    <s v="Regular Air"/>
    <s v="Small Business"/>
    <x v="2"/>
    <x v="5"/>
    <s v="Small Pack"/>
    <x v="321"/>
    <n v="0.81"/>
    <x v="0"/>
    <x v="2"/>
    <x v="12"/>
    <s v="Quincy"/>
    <n v="62301"/>
    <x v="124"/>
    <d v="2015-06-05T00:00:00"/>
    <x v="421"/>
    <x v="29"/>
    <x v="434"/>
    <n v="86639"/>
    <n v="20.99"/>
    <n v="104.94999999999999"/>
    <n v="-1.0000107573149744"/>
  </r>
  <r>
    <n v="20377"/>
    <s v="Not Specified"/>
    <x v="6"/>
    <n v="125.99"/>
    <n v="8.99"/>
    <n v="762"/>
    <s v="Stuart Holloway"/>
    <s v="Regular Air"/>
    <s v="Small Business"/>
    <x v="2"/>
    <x v="5"/>
    <s v="Small Box"/>
    <x v="322"/>
    <n v="0.56999999999999995"/>
    <x v="0"/>
    <x v="0"/>
    <x v="0"/>
    <s v="Vancouver"/>
    <n v="98661"/>
    <x v="58"/>
    <d v="2015-04-29T00:00:00"/>
    <x v="422"/>
    <x v="1"/>
    <x v="435"/>
    <n v="87525"/>
    <n v="125.99"/>
    <n v="1511.8799999999999"/>
    <n v="0.45066492438702099"/>
  </r>
  <r>
    <n v="18735"/>
    <s v="Critical"/>
    <x v="10"/>
    <n v="31.78"/>
    <n v="1.99"/>
    <n v="767"/>
    <s v="Jeffrey Mueller"/>
    <s v="Regular Air"/>
    <s v="Corporate"/>
    <x v="2"/>
    <x v="13"/>
    <s v="Small Pack"/>
    <x v="323"/>
    <n v="0.42"/>
    <x v="0"/>
    <x v="2"/>
    <x v="12"/>
    <s v="Rock Island"/>
    <n v="61201"/>
    <x v="111"/>
    <d v="2015-02-01T00:00:00"/>
    <x v="423"/>
    <x v="21"/>
    <x v="436"/>
    <n v="86279"/>
    <n v="31.74822"/>
    <n v="349.23041999999998"/>
    <n v="0.69"/>
  </r>
  <r>
    <n v="18659"/>
    <s v="Critical"/>
    <x v="4"/>
    <n v="30.73"/>
    <n v="4"/>
    <n v="770"/>
    <s v="Geraldine Puckett"/>
    <s v="Regular Air"/>
    <s v="Small Business"/>
    <x v="2"/>
    <x v="13"/>
    <s v="Small Box"/>
    <x v="88"/>
    <n v="0.75"/>
    <x v="0"/>
    <x v="0"/>
    <x v="6"/>
    <s v="Tualatin"/>
    <n v="97062"/>
    <x v="91"/>
    <d v="2015-03-19T00:00:00"/>
    <x v="424"/>
    <x v="33"/>
    <x v="437"/>
    <n v="88667"/>
    <n v="30.705416"/>
    <n v="429.87582399999997"/>
    <n v="-0.10497752311741551"/>
  </r>
  <r>
    <n v="18660"/>
    <s v="Critical"/>
    <x v="5"/>
    <n v="14.56"/>
    <n v="3.5"/>
    <n v="771"/>
    <s v="Deborah Paul"/>
    <s v="Regular Air"/>
    <s v="Small Business"/>
    <x v="0"/>
    <x v="15"/>
    <s v="Small Box"/>
    <x v="324"/>
    <n v="0.57999999999999996"/>
    <x v="0"/>
    <x v="0"/>
    <x v="6"/>
    <s v="West Linn"/>
    <n v="97068"/>
    <x v="91"/>
    <d v="2015-03-21T00:00:00"/>
    <x v="425"/>
    <x v="17"/>
    <x v="438"/>
    <n v="88667"/>
    <n v="14.552720000000001"/>
    <n v="43.658160000000002"/>
    <n v="-0.1909986565158979"/>
  </r>
  <r>
    <n v="18661"/>
    <s v="Critical"/>
    <x v="6"/>
    <n v="299.99"/>
    <n v="11.64"/>
    <n v="771"/>
    <s v="Deborah Paul"/>
    <s v="Regular Air"/>
    <s v="Small Business"/>
    <x v="2"/>
    <x v="16"/>
    <s v="Large Box"/>
    <x v="325"/>
    <n v="0.5"/>
    <x v="0"/>
    <x v="0"/>
    <x v="6"/>
    <s v="West Linn"/>
    <n v="97068"/>
    <x v="91"/>
    <d v="2015-03-21T00:00:00"/>
    <x v="426"/>
    <x v="29"/>
    <x v="439"/>
    <n v="88667"/>
    <n v="299.99"/>
    <n v="1499.95"/>
    <n v="0.17651779375906662"/>
  </r>
  <r>
    <n v="22875"/>
    <s v="Critical"/>
    <x v="4"/>
    <n v="7.77"/>
    <n v="9.23"/>
    <n v="772"/>
    <s v="Jean Webster"/>
    <s v="Regular Air"/>
    <s v="Small Business"/>
    <x v="0"/>
    <x v="15"/>
    <s v="Small Box"/>
    <x v="149"/>
    <n v="0.57999999999999996"/>
    <x v="0"/>
    <x v="1"/>
    <x v="19"/>
    <s v="Allentown"/>
    <n v="18103"/>
    <x v="101"/>
    <d v="2015-01-16T00:00:00"/>
    <x v="427"/>
    <x v="4"/>
    <x v="440"/>
    <n v="88666"/>
    <n v="7.7637839999999994"/>
    <n v="54.346487999999994"/>
    <n v="-3.7074769666902907"/>
  </r>
  <r>
    <n v="22877"/>
    <s v="Critical"/>
    <x v="10"/>
    <n v="18.97"/>
    <n v="9.5399999999999991"/>
    <n v="772"/>
    <s v="Jean Webster"/>
    <s v="Express Air"/>
    <s v="Small Business"/>
    <x v="0"/>
    <x v="7"/>
    <s v="Small Box"/>
    <x v="62"/>
    <n v="0.37"/>
    <x v="0"/>
    <x v="1"/>
    <x v="19"/>
    <s v="Allentown"/>
    <n v="18103"/>
    <x v="101"/>
    <d v="2015-01-16T00:00:00"/>
    <x v="428"/>
    <x v="17"/>
    <x v="441"/>
    <n v="88666"/>
    <n v="18.951029999999999"/>
    <n v="56.853089999999995"/>
    <n v="-0.16153005464480874"/>
  </r>
  <r>
    <n v="20967"/>
    <s v="Low"/>
    <x v="1"/>
    <n v="4.0599999999999996"/>
    <n v="6.89"/>
    <n v="772"/>
    <s v="Jean Webster"/>
    <s v="Express Air"/>
    <s v="Small Business"/>
    <x v="0"/>
    <x v="15"/>
    <s v="Small Box"/>
    <x v="326"/>
    <n v="0.6"/>
    <x v="0"/>
    <x v="1"/>
    <x v="19"/>
    <s v="Allentown"/>
    <n v="18103"/>
    <x v="28"/>
    <d v="2015-05-21T00:00:00"/>
    <x v="429"/>
    <x v="1"/>
    <x v="442"/>
    <n v="88668"/>
    <n v="4.0591879999999998"/>
    <n v="48.710256000000001"/>
    <n v="0.19726750504580062"/>
  </r>
  <r>
    <n v="20968"/>
    <s v="Low"/>
    <x v="8"/>
    <n v="9.49"/>
    <n v="5.76"/>
    <n v="772"/>
    <s v="Jean Webster"/>
    <s v="Regular Air"/>
    <s v="Small Business"/>
    <x v="2"/>
    <x v="6"/>
    <s v="Medium Box"/>
    <x v="327"/>
    <n v="0.39"/>
    <x v="0"/>
    <x v="1"/>
    <x v="19"/>
    <s v="Allentown"/>
    <n v="18103"/>
    <x v="28"/>
    <d v="2015-05-21T00:00:00"/>
    <x v="430"/>
    <x v="25"/>
    <x v="443"/>
    <n v="88668"/>
    <n v="9.4833569999999998"/>
    <n v="350.884209"/>
    <n v="2.2390689845314463E-2"/>
  </r>
  <r>
    <n v="20434"/>
    <s v="High"/>
    <x v="7"/>
    <n v="34.76"/>
    <n v="5.49"/>
    <n v="782"/>
    <s v="Sarah N Becker"/>
    <s v="Regular Air"/>
    <s v="Small Business"/>
    <x v="0"/>
    <x v="10"/>
    <s v="Small Box"/>
    <x v="328"/>
    <n v="0.6"/>
    <x v="0"/>
    <x v="0"/>
    <x v="1"/>
    <s v="Whittier"/>
    <n v="90604"/>
    <x v="119"/>
    <d v="2015-04-30T00:00:00"/>
    <x v="431"/>
    <x v="15"/>
    <x v="444"/>
    <n v="90962"/>
    <n v="34.746096000000001"/>
    <n v="277.96876800000001"/>
    <n v="0.69"/>
  </r>
  <r>
    <n v="24773"/>
    <s v="Low"/>
    <x v="1"/>
    <n v="100.98"/>
    <n v="35.840000000000003"/>
    <n v="783"/>
    <s v="Carlos Byrd"/>
    <s v="Delivery Truck"/>
    <s v="Small Business"/>
    <x v="1"/>
    <x v="14"/>
    <s v="Jumbo Box"/>
    <x v="77"/>
    <n v="0.62"/>
    <x v="0"/>
    <x v="1"/>
    <x v="18"/>
    <s v="Bristol"/>
    <n v="6010"/>
    <x v="61"/>
    <d v="2015-01-06T00:00:00"/>
    <x v="432"/>
    <x v="6"/>
    <x v="445"/>
    <n v="90961"/>
    <n v="100.95980400000001"/>
    <n v="605.758824"/>
    <n v="-0.2193726727263858"/>
  </r>
  <r>
    <n v="22969"/>
    <s v="Medium"/>
    <x v="6"/>
    <n v="8.34"/>
    <n v="4.82"/>
    <n v="786"/>
    <s v="Jason Bray"/>
    <s v="Regular Air"/>
    <s v="Home Office"/>
    <x v="0"/>
    <x v="7"/>
    <s v="Small Box"/>
    <x v="329"/>
    <n v="0.4"/>
    <x v="0"/>
    <x v="0"/>
    <x v="1"/>
    <s v="Mission Viejo"/>
    <n v="92691"/>
    <x v="34"/>
    <d v="2015-04-07T00:00:00"/>
    <x v="433"/>
    <x v="23"/>
    <x v="446"/>
    <n v="91513"/>
    <n v="8.34"/>
    <n v="75.06"/>
    <n v="-6.6246884428702607E-2"/>
  </r>
  <r>
    <n v="24629"/>
    <s v="Not Specified"/>
    <x v="3"/>
    <n v="6.48"/>
    <n v="9.68"/>
    <n v="792"/>
    <s v="Holly Pate"/>
    <s v="Regular Air"/>
    <s v="Corporate"/>
    <x v="0"/>
    <x v="7"/>
    <s v="Small Box"/>
    <x v="330"/>
    <n v="0.36"/>
    <x v="0"/>
    <x v="2"/>
    <x v="23"/>
    <s v="Mustang"/>
    <n v="73064"/>
    <x v="123"/>
    <d v="2015-06-22T00:00:00"/>
    <x v="434"/>
    <x v="3"/>
    <x v="447"/>
    <n v="88753"/>
    <n v="6.4741680000000006"/>
    <n v="103.58668800000001"/>
    <n v="-2.0432345876701361"/>
  </r>
  <r>
    <n v="18347"/>
    <s v="Not Specified"/>
    <x v="2"/>
    <n v="8.6"/>
    <n v="6.19"/>
    <n v="796"/>
    <s v="Amanda Conner"/>
    <s v="Regular Air"/>
    <s v="Corporate"/>
    <x v="0"/>
    <x v="8"/>
    <s v="Small Box"/>
    <x v="331"/>
    <n v="0.38"/>
    <x v="0"/>
    <x v="2"/>
    <x v="32"/>
    <s v="Papillion"/>
    <n v="68046"/>
    <x v="140"/>
    <d v="2015-03-12T00:00:00"/>
    <x v="435"/>
    <x v="23"/>
    <x v="448"/>
    <n v="86867"/>
    <n v="8.5948399999999996"/>
    <n v="77.353560000000002"/>
    <n v="-0.58079345088161205"/>
  </r>
  <r>
    <n v="18184"/>
    <s v="Not Specified"/>
    <x v="10"/>
    <n v="14.42"/>
    <n v="6.75"/>
    <n v="796"/>
    <s v="Amanda Conner"/>
    <s v="Regular Air"/>
    <s v="Corporate"/>
    <x v="0"/>
    <x v="15"/>
    <s v="Medium Box"/>
    <x v="194"/>
    <n v="0.52"/>
    <x v="0"/>
    <x v="2"/>
    <x v="32"/>
    <s v="Papillion"/>
    <n v="68046"/>
    <x v="117"/>
    <d v="2015-06-22T00:00:00"/>
    <x v="436"/>
    <x v="12"/>
    <x v="449"/>
    <n v="86869"/>
    <n v="14.40558"/>
    <n v="14.40558"/>
    <n v="-1.2978695932859909"/>
  </r>
  <r>
    <n v="19011"/>
    <s v="Not Specified"/>
    <x v="7"/>
    <n v="9.11"/>
    <n v="2.25"/>
    <n v="797"/>
    <s v="Eileen Riddle"/>
    <s v="Regular Air"/>
    <s v="Corporate"/>
    <x v="0"/>
    <x v="0"/>
    <s v="Wrap Bag"/>
    <x v="332"/>
    <n v="0.52"/>
    <x v="0"/>
    <x v="0"/>
    <x v="17"/>
    <s v="Roy"/>
    <n v="84067"/>
    <x v="144"/>
    <d v="2015-06-04T00:00:00"/>
    <x v="437"/>
    <x v="14"/>
    <x v="450"/>
    <n v="86868"/>
    <n v="9.1063559999999999"/>
    <n v="18.212712"/>
    <n v="-0.18805809575040344"/>
  </r>
  <r>
    <n v="19012"/>
    <s v="Not Specified"/>
    <x v="8"/>
    <n v="64.650000000000006"/>
    <n v="35"/>
    <n v="797"/>
    <s v="Eileen Riddle"/>
    <s v="Regular Air"/>
    <s v="Corporate"/>
    <x v="0"/>
    <x v="10"/>
    <s v="Large Box"/>
    <x v="333"/>
    <n v="0.8"/>
    <x v="0"/>
    <x v="0"/>
    <x v="17"/>
    <s v="Roy"/>
    <n v="84067"/>
    <x v="144"/>
    <d v="2015-06-03T00:00:00"/>
    <x v="438"/>
    <x v="13"/>
    <x v="451"/>
    <n v="86868"/>
    <n v="64.604745000000008"/>
    <n v="839.86168500000008"/>
    <n v="-0.85971609437943597"/>
  </r>
  <r>
    <n v="24851"/>
    <s v="Low"/>
    <x v="3"/>
    <n v="6.48"/>
    <n v="6.86"/>
    <n v="797"/>
    <s v="Eileen Riddle"/>
    <s v="Regular Air"/>
    <s v="Corporate"/>
    <x v="0"/>
    <x v="7"/>
    <s v="Small Box"/>
    <x v="334"/>
    <n v="0.37"/>
    <x v="0"/>
    <x v="0"/>
    <x v="17"/>
    <s v="Roy"/>
    <n v="84067"/>
    <x v="127"/>
    <d v="2015-03-08T00:00:00"/>
    <x v="439"/>
    <x v="15"/>
    <x v="452"/>
    <n v="86870"/>
    <n v="6.4741680000000006"/>
    <n v="51.793344000000005"/>
    <n v="-1.223073899371069"/>
  </r>
  <r>
    <n v="20001"/>
    <s v="Not Specified"/>
    <x v="0"/>
    <n v="150.97999999999999"/>
    <n v="30"/>
    <n v="799"/>
    <s v="Lee McKenna Gregory"/>
    <s v="Delivery Truck"/>
    <s v="Consumer"/>
    <x v="1"/>
    <x v="1"/>
    <s v="Jumbo Drum"/>
    <x v="335"/>
    <n v="0.74"/>
    <x v="0"/>
    <x v="3"/>
    <x v="39"/>
    <s v="Hilton Head Island"/>
    <n v="29915"/>
    <x v="61"/>
    <d v="2015-01-08T00:00:00"/>
    <x v="440"/>
    <x v="6"/>
    <x v="453"/>
    <n v="89909"/>
    <n v="150.964902"/>
    <n v="905.78941199999997"/>
    <n v="0.13707614297936271"/>
  </r>
  <r>
    <n v="20002"/>
    <s v="Not Specified"/>
    <x v="0"/>
    <n v="28.28"/>
    <n v="13.99"/>
    <n v="799"/>
    <s v="Lee McKenna Gregory"/>
    <s v="Express Air"/>
    <s v="Consumer"/>
    <x v="0"/>
    <x v="10"/>
    <s v="Medium Box"/>
    <x v="336"/>
    <n v="0.57999999999999996"/>
    <x v="0"/>
    <x v="3"/>
    <x v="39"/>
    <s v="Hilton Head Island"/>
    <n v="29915"/>
    <x v="61"/>
    <d v="2015-01-08T00:00:00"/>
    <x v="441"/>
    <x v="1"/>
    <x v="454"/>
    <n v="89909"/>
    <n v="28.277172"/>
    <n v="339.32606399999997"/>
    <n v="-0.2420887105520009"/>
  </r>
  <r>
    <n v="20003"/>
    <s v="Not Specified"/>
    <x v="9"/>
    <n v="35.99"/>
    <n v="1.1000000000000001"/>
    <n v="799"/>
    <s v="Lee McKenna Gregory"/>
    <s v="Regular Air"/>
    <s v="Consumer"/>
    <x v="2"/>
    <x v="5"/>
    <s v="Small Box"/>
    <x v="337"/>
    <n v="0.55000000000000004"/>
    <x v="0"/>
    <x v="3"/>
    <x v="39"/>
    <s v="Hilton Head Island"/>
    <n v="29915"/>
    <x v="61"/>
    <d v="2015-01-07T00:00:00"/>
    <x v="442"/>
    <x v="12"/>
    <x v="455"/>
    <n v="89909"/>
    <n v="35.979203000000005"/>
    <n v="35.979203000000005"/>
    <n v="-6.8384964355152302"/>
  </r>
  <r>
    <n v="19265"/>
    <s v="Low"/>
    <x v="7"/>
    <n v="50.98"/>
    <n v="6.5"/>
    <n v="800"/>
    <s v="Cheryl Guthrie"/>
    <s v="Regular Air"/>
    <s v="Consumer"/>
    <x v="2"/>
    <x v="13"/>
    <s v="Small Box"/>
    <x v="338"/>
    <n v="0.73"/>
    <x v="0"/>
    <x v="0"/>
    <x v="17"/>
    <s v="Roy"/>
    <n v="84067"/>
    <x v="145"/>
    <d v="2015-04-03T00:00:00"/>
    <x v="443"/>
    <x v="21"/>
    <x v="456"/>
    <n v="89910"/>
    <n v="50.959607999999996"/>
    <n v="560.55568799999992"/>
    <n v="-2.3369995600527934E-2"/>
  </r>
  <r>
    <n v="19266"/>
    <s v="Low"/>
    <x v="1"/>
    <n v="6.48"/>
    <n v="5.14"/>
    <n v="800"/>
    <s v="Cheryl Guthrie"/>
    <s v="Regular Air"/>
    <s v="Consumer"/>
    <x v="0"/>
    <x v="7"/>
    <s v="Small Box"/>
    <x v="339"/>
    <n v="0.37"/>
    <x v="0"/>
    <x v="0"/>
    <x v="17"/>
    <s v="Roy"/>
    <n v="84067"/>
    <x v="145"/>
    <d v="2015-03-30T00:00:00"/>
    <x v="444"/>
    <x v="22"/>
    <x v="457"/>
    <n v="89910"/>
    <n v="6.4787040000000005"/>
    <n v="123.09537600000002"/>
    <n v="-0.38433601768514131"/>
  </r>
  <r>
    <n v="22484"/>
    <s v="Medium"/>
    <x v="9"/>
    <n v="35.99"/>
    <n v="5"/>
    <n v="803"/>
    <s v="Marianne Goldstein"/>
    <s v="Regular Air"/>
    <s v="Small Business"/>
    <x v="2"/>
    <x v="5"/>
    <s v="Small Box"/>
    <x v="252"/>
    <n v="0.85"/>
    <x v="0"/>
    <x v="3"/>
    <x v="26"/>
    <s v="New Smyrna Beach"/>
    <n v="32168"/>
    <x v="119"/>
    <d v="2015-04-30T00:00:00"/>
    <x v="445"/>
    <x v="17"/>
    <x v="458"/>
    <n v="90048"/>
    <n v="35.979203000000005"/>
    <n v="107.93760900000001"/>
    <n v="-1.9670432743551483"/>
  </r>
  <r>
    <n v="5722"/>
    <s v="Critical"/>
    <x v="2"/>
    <n v="179.99"/>
    <n v="13.99"/>
    <n v="806"/>
    <s v="Judy Singer"/>
    <s v="Express Air"/>
    <s v="Small Business"/>
    <x v="2"/>
    <x v="5"/>
    <s v="Medium Box"/>
    <x v="340"/>
    <n v="0.56999999999999995"/>
    <x v="0"/>
    <x v="3"/>
    <x v="26"/>
    <s v="Miami"/>
    <n v="33132"/>
    <x v="85"/>
    <d v="2015-01-11T00:00:00"/>
    <x v="446"/>
    <x v="42"/>
    <x v="459"/>
    <n v="40547"/>
    <n v="179.88200600000002"/>
    <n v="9713.6283240000012"/>
    <n v="0.14641197852850923"/>
  </r>
  <r>
    <n v="21942"/>
    <s v="Low"/>
    <x v="3"/>
    <n v="5.84"/>
    <n v="0.83"/>
    <n v="820"/>
    <s v="Catherine Mullins"/>
    <s v="Regular Air"/>
    <s v="Small Business"/>
    <x v="0"/>
    <x v="0"/>
    <s v="Wrap Bag"/>
    <x v="341"/>
    <n v="0.49"/>
    <x v="0"/>
    <x v="0"/>
    <x v="0"/>
    <s v="Walla Walla"/>
    <n v="99362"/>
    <x v="8"/>
    <d v="2015-05-25T00:00:00"/>
    <x v="447"/>
    <x v="12"/>
    <x v="460"/>
    <n v="90244"/>
    <n v="5.8347439999999997"/>
    <n v="5.8347439999999997"/>
    <n v="-0.48644067796610169"/>
  </r>
  <r>
    <n v="20661"/>
    <s v="Low"/>
    <x v="7"/>
    <n v="6.24"/>
    <n v="5.22"/>
    <n v="823"/>
    <s v="Christian Albright"/>
    <s v="Regular Air"/>
    <s v="Small Business"/>
    <x v="1"/>
    <x v="2"/>
    <s v="Small Box"/>
    <x v="342"/>
    <n v="0.6"/>
    <x v="0"/>
    <x v="3"/>
    <x v="20"/>
    <s v="Smyrna"/>
    <n v="37167"/>
    <x v="38"/>
    <d v="2015-01-17T00:00:00"/>
    <x v="448"/>
    <x v="13"/>
    <x v="461"/>
    <n v="89257"/>
    <n v="6.2375040000000004"/>
    <n v="81.087552000000002"/>
    <n v="5.4604262744609243E-2"/>
  </r>
  <r>
    <n v="20663"/>
    <s v="Low"/>
    <x v="3"/>
    <n v="260.98"/>
    <n v="41.91"/>
    <n v="824"/>
    <s v="Joann Moser"/>
    <s v="Delivery Truck"/>
    <s v="Small Business"/>
    <x v="1"/>
    <x v="14"/>
    <s v="Jumbo Box"/>
    <x v="343"/>
    <n v="0.59"/>
    <x v="0"/>
    <x v="3"/>
    <x v="20"/>
    <s v="Spring Hill"/>
    <n v="37174"/>
    <x v="38"/>
    <d v="2015-01-19T00:00:00"/>
    <x v="449"/>
    <x v="15"/>
    <x v="462"/>
    <n v="89257"/>
    <n v="260.74511799999999"/>
    <n v="2085.9609439999999"/>
    <n v="-4.9265978776468287E-2"/>
  </r>
  <r>
    <n v="21350"/>
    <s v="Critical"/>
    <x v="6"/>
    <n v="11.97"/>
    <n v="4.9800000000000004"/>
    <n v="825"/>
    <s v="Marvin Hunt"/>
    <s v="Regular Air"/>
    <s v="Home Office"/>
    <x v="0"/>
    <x v="15"/>
    <s v="Small Box"/>
    <x v="197"/>
    <n v="0.57999999999999996"/>
    <x v="0"/>
    <x v="2"/>
    <x v="7"/>
    <s v="Abilene"/>
    <n v="79605"/>
    <x v="8"/>
    <d v="2015-05-24T00:00:00"/>
    <x v="450"/>
    <x v="0"/>
    <x v="463"/>
    <n v="89258"/>
    <n v="11.97"/>
    <n v="47.88"/>
    <n v="6.3489681050656735E-2"/>
  </r>
  <r>
    <n v="24842"/>
    <s v="Medium"/>
    <x v="0"/>
    <n v="6.98"/>
    <n v="1.6"/>
    <n v="827"/>
    <s v="Sheryl Marsh"/>
    <s v="Regular Air"/>
    <s v="Home Office"/>
    <x v="0"/>
    <x v="7"/>
    <s v="Wrap Bag"/>
    <x v="344"/>
    <n v="0.38"/>
    <x v="0"/>
    <x v="2"/>
    <x v="7"/>
    <s v="Amarillo"/>
    <n v="79109"/>
    <x v="40"/>
    <d v="2015-05-26T00:00:00"/>
    <x v="451"/>
    <x v="17"/>
    <x v="464"/>
    <n v="89259"/>
    <n v="6.9793020000000006"/>
    <n v="20.937906000000002"/>
    <n v="1.5777473780209762E-2"/>
  </r>
  <r>
    <n v="24236"/>
    <s v="Not Specified"/>
    <x v="0"/>
    <n v="5.18"/>
    <n v="2.04"/>
    <n v="829"/>
    <s v="Monica Law Thompson"/>
    <s v="Regular Air"/>
    <s v="Corporate"/>
    <x v="0"/>
    <x v="7"/>
    <s v="Wrap Bag"/>
    <x v="43"/>
    <n v="0.36"/>
    <x v="0"/>
    <x v="3"/>
    <x v="40"/>
    <s v="Texarkana"/>
    <n v="71854"/>
    <x v="11"/>
    <d v="2015-02-24T00:00:00"/>
    <x v="452"/>
    <x v="29"/>
    <x v="178"/>
    <n v="90271"/>
    <n v="5.1794820000000001"/>
    <n v="25.897410000000001"/>
    <n v="-0.62030920590302174"/>
  </r>
  <r>
    <n v="20664"/>
    <s v="High"/>
    <x v="0"/>
    <n v="14.42"/>
    <n v="6.75"/>
    <n v="830"/>
    <s v="Douglas Sutton"/>
    <s v="Regular Air"/>
    <s v="Corporate"/>
    <x v="0"/>
    <x v="15"/>
    <s v="Medium Box"/>
    <x v="194"/>
    <n v="0.52"/>
    <x v="0"/>
    <x v="0"/>
    <x v="21"/>
    <s v="Wheat Ridge"/>
    <n v="80033"/>
    <x v="76"/>
    <d v="2015-01-24T00:00:00"/>
    <x v="453"/>
    <x v="6"/>
    <x v="465"/>
    <n v="90270"/>
    <n v="14.418557999999999"/>
    <n v="86.511347999999998"/>
    <n v="-0.15377599822044269"/>
  </r>
  <r>
    <n v="19173"/>
    <s v="High"/>
    <x v="6"/>
    <n v="11.66"/>
    <n v="8.99"/>
    <n v="833"/>
    <s v="Gerald Love"/>
    <s v="Express Air"/>
    <s v="Corporate"/>
    <x v="0"/>
    <x v="0"/>
    <s v="Small Pack"/>
    <x v="345"/>
    <n v="0.59"/>
    <x v="0"/>
    <x v="0"/>
    <x v="1"/>
    <s v="Gilroy"/>
    <n v="95020"/>
    <x v="85"/>
    <d v="2015-01-11T00:00:00"/>
    <x v="454"/>
    <x v="21"/>
    <x v="466"/>
    <n v="89770"/>
    <n v="11.66"/>
    <n v="128.26"/>
    <n v="-1.4704353476283303"/>
  </r>
  <r>
    <n v="19383"/>
    <s v="Not Specified"/>
    <x v="8"/>
    <n v="6.08"/>
    <n v="0.91"/>
    <n v="850"/>
    <s v="Jesse Hutchinson"/>
    <s v="Regular Air"/>
    <s v="Corporate"/>
    <x v="0"/>
    <x v="0"/>
    <s v="Wrap Bag"/>
    <x v="346"/>
    <n v="0.51"/>
    <x v="0"/>
    <x v="0"/>
    <x v="1"/>
    <s v="Goleta"/>
    <n v="93117"/>
    <x v="146"/>
    <d v="2015-03-08T00:00:00"/>
    <x v="455"/>
    <x v="4"/>
    <x v="467"/>
    <n v="88569"/>
    <n v="6.0757440000000003"/>
    <n v="42.530208000000002"/>
    <n v="0.46639656816015251"/>
  </r>
  <r>
    <n v="20604"/>
    <s v="Low"/>
    <x v="10"/>
    <n v="50.98"/>
    <n v="22.24"/>
    <n v="851"/>
    <s v="Helen H Heller"/>
    <s v="Regular Air"/>
    <s v="Corporate"/>
    <x v="1"/>
    <x v="2"/>
    <s v="Large Box"/>
    <x v="347"/>
    <n v="0.55000000000000004"/>
    <x v="0"/>
    <x v="0"/>
    <x v="1"/>
    <s v="Hacienda Heights"/>
    <n v="91745"/>
    <x v="147"/>
    <d v="2015-02-27T00:00:00"/>
    <x v="456"/>
    <x v="6"/>
    <x v="468"/>
    <n v="88568"/>
    <n v="50.929019999999994"/>
    <n v="305.57411999999999"/>
    <n v="0.32638126600804979"/>
  </r>
  <r>
    <n v="19384"/>
    <s v="Not Specified"/>
    <x v="4"/>
    <n v="19.899999999999999"/>
    <n v="5.29"/>
    <n v="851"/>
    <s v="Helen H Heller"/>
    <s v="Regular Air"/>
    <s v="Corporate"/>
    <x v="0"/>
    <x v="15"/>
    <s v="Medium Box"/>
    <x v="348"/>
    <n v="0.4"/>
    <x v="0"/>
    <x v="0"/>
    <x v="1"/>
    <s v="Hacienda Heights"/>
    <n v="91745"/>
    <x v="146"/>
    <d v="2015-03-09T00:00:00"/>
    <x v="457"/>
    <x v="13"/>
    <x v="469"/>
    <n v="88569"/>
    <n v="19.884079999999997"/>
    <n v="258.49303999999995"/>
    <n v="0.44543791067121347"/>
  </r>
  <r>
    <n v="19385"/>
    <s v="Not Specified"/>
    <x v="1"/>
    <n v="3.36"/>
    <n v="6.27"/>
    <n v="851"/>
    <s v="Helen H Heller"/>
    <s v="Regular Air"/>
    <s v="Corporate"/>
    <x v="0"/>
    <x v="8"/>
    <s v="Small Box"/>
    <x v="198"/>
    <n v="0.4"/>
    <x v="0"/>
    <x v="0"/>
    <x v="1"/>
    <s v="Hacienda Heights"/>
    <n v="91745"/>
    <x v="146"/>
    <d v="2015-03-09T00:00:00"/>
    <x v="458"/>
    <x v="34"/>
    <x v="470"/>
    <n v="88569"/>
    <n v="3.3593280000000001"/>
    <n v="70.545888000000005"/>
    <n v="-2.9178455723542118"/>
  </r>
  <r>
    <n v="21353"/>
    <s v="Critical"/>
    <x v="2"/>
    <n v="1.26"/>
    <n v="0.7"/>
    <n v="851"/>
    <s v="Helen H Heller"/>
    <s v="Regular Air"/>
    <s v="Corporate"/>
    <x v="0"/>
    <x v="3"/>
    <s v="Wrap Bag"/>
    <x v="349"/>
    <n v="0.81"/>
    <x v="0"/>
    <x v="0"/>
    <x v="1"/>
    <s v="Hacienda Heights"/>
    <n v="91745"/>
    <x v="122"/>
    <d v="2015-04-30T00:00:00"/>
    <x v="459"/>
    <x v="0"/>
    <x v="471"/>
    <n v="88571"/>
    <n v="1.259244"/>
    <n v="5.0369760000000001"/>
    <n v="-1.2518181818181817"/>
  </r>
  <r>
    <n v="26093"/>
    <s v="High"/>
    <x v="5"/>
    <n v="4.24"/>
    <n v="5.41"/>
    <n v="853"/>
    <s v="Leah Davenport"/>
    <s v="Regular Air"/>
    <s v="Small Business"/>
    <x v="0"/>
    <x v="8"/>
    <s v="Small Box"/>
    <x v="21"/>
    <n v="0.35"/>
    <x v="0"/>
    <x v="0"/>
    <x v="1"/>
    <s v="Hesperia"/>
    <n v="92345"/>
    <x v="44"/>
    <d v="2015-03-18T00:00:00"/>
    <x v="460"/>
    <x v="1"/>
    <x v="472"/>
    <n v="88570"/>
    <n v="4.2378800000000005"/>
    <n v="50.854560000000006"/>
    <n v="-1.7552036199095022"/>
  </r>
  <r>
    <n v="21351"/>
    <s v="Critical"/>
    <x v="2"/>
    <n v="1.76"/>
    <n v="0.7"/>
    <n v="854"/>
    <s v="Karen Hendricks"/>
    <s v="Regular Air"/>
    <s v="Corporate"/>
    <x v="0"/>
    <x v="0"/>
    <s v="Wrap Bag"/>
    <x v="28"/>
    <n v="0.56000000000000005"/>
    <x v="0"/>
    <x v="1"/>
    <x v="18"/>
    <s v="Branford"/>
    <n v="6405"/>
    <x v="122"/>
    <d v="2015-05-02T00:00:00"/>
    <x v="461"/>
    <x v="2"/>
    <x v="473"/>
    <n v="88571"/>
    <n v="1.7589440000000001"/>
    <n v="38.696767999999999"/>
    <n v="3.1166581762608253E-2"/>
  </r>
  <r>
    <n v="21352"/>
    <s v="Critical"/>
    <x v="1"/>
    <n v="24.98"/>
    <n v="8.7899999999999991"/>
    <n v="855"/>
    <s v="Jacob Lanier"/>
    <s v="Regular Air"/>
    <s v="Corporate"/>
    <x v="0"/>
    <x v="10"/>
    <s v="Small Box"/>
    <x v="350"/>
    <n v="0.66"/>
    <x v="0"/>
    <x v="1"/>
    <x v="18"/>
    <s v="Danbury"/>
    <n v="6810"/>
    <x v="122"/>
    <d v="2015-05-01T00:00:00"/>
    <x v="462"/>
    <x v="24"/>
    <x v="474"/>
    <n v="88571"/>
    <n v="24.975004000000002"/>
    <n v="574.42509200000006"/>
    <n v="7.114144861585135E-3"/>
  </r>
  <r>
    <n v="21354"/>
    <s v="Critical"/>
    <x v="5"/>
    <n v="35.99"/>
    <n v="5.99"/>
    <n v="858"/>
    <s v="Arthur Brady"/>
    <s v="Express Air"/>
    <s v="Corporate"/>
    <x v="2"/>
    <x v="5"/>
    <s v="Wrap Bag"/>
    <x v="351"/>
    <n v="0.38"/>
    <x v="0"/>
    <x v="1"/>
    <x v="14"/>
    <s v="Lewiston"/>
    <n v="4240"/>
    <x v="122"/>
    <d v="2015-05-02T00:00:00"/>
    <x v="463"/>
    <x v="14"/>
    <x v="475"/>
    <n v="88571"/>
    <n v="35.972005000000003"/>
    <n v="71.944010000000006"/>
    <n v="-1.9391733703190013"/>
  </r>
  <r>
    <n v="21214"/>
    <s v="Critical"/>
    <x v="9"/>
    <n v="14.2"/>
    <n v="5.3"/>
    <n v="865"/>
    <s v="Dana Burgess"/>
    <s v="Regular Air"/>
    <s v="Corporate"/>
    <x v="1"/>
    <x v="2"/>
    <s v="Wrap Bag"/>
    <x v="257"/>
    <n v="0.46"/>
    <x v="0"/>
    <x v="2"/>
    <x v="38"/>
    <s v="East Chicago"/>
    <n v="46312"/>
    <x v="87"/>
    <d v="2015-05-28T00:00:00"/>
    <x v="464"/>
    <x v="8"/>
    <x v="476"/>
    <n v="90674"/>
    <n v="14.195739999999999"/>
    <n v="255.52331999999998"/>
    <n v="0.45737275449101794"/>
  </r>
  <r>
    <n v="19947"/>
    <s v="Low"/>
    <x v="7"/>
    <n v="6.48"/>
    <n v="5.16"/>
    <n v="865"/>
    <s v="Dana Burgess"/>
    <s v="Express Air"/>
    <s v="Corporate"/>
    <x v="0"/>
    <x v="7"/>
    <s v="Small Box"/>
    <x v="352"/>
    <n v="0.37"/>
    <x v="0"/>
    <x v="2"/>
    <x v="38"/>
    <s v="East Chicago"/>
    <n v="46312"/>
    <x v="115"/>
    <d v="2015-03-02T00:00:00"/>
    <x v="465"/>
    <x v="1"/>
    <x v="477"/>
    <n v="90675"/>
    <n v="6.4774080000000005"/>
    <n v="77.728896000000006"/>
    <n v="-0.1282774513192764"/>
  </r>
  <r>
    <n v="24774"/>
    <s v="Not Specified"/>
    <x v="7"/>
    <n v="29.18"/>
    <n v="8.5500000000000007"/>
    <n v="868"/>
    <s v="Sharon Ellis"/>
    <s v="Express Air"/>
    <s v="Corporate"/>
    <x v="1"/>
    <x v="2"/>
    <s v="Small Box"/>
    <x v="353"/>
    <n v="0.42"/>
    <x v="0"/>
    <x v="2"/>
    <x v="3"/>
    <s v="Shoreview"/>
    <n v="55126"/>
    <x v="147"/>
    <d v="2015-02-27T00:00:00"/>
    <x v="466"/>
    <x v="5"/>
    <x v="478"/>
    <n v="91194"/>
    <n v="29.168327999999999"/>
    <n v="291.68327999999997"/>
    <n v="0.69"/>
  </r>
  <r>
    <n v="24775"/>
    <s v="Not Specified"/>
    <x v="6"/>
    <n v="80.98"/>
    <n v="35"/>
    <n v="868"/>
    <s v="Sharon Ellis"/>
    <s v="Regular Air"/>
    <s v="Corporate"/>
    <x v="0"/>
    <x v="10"/>
    <s v="Large Box"/>
    <x v="354"/>
    <n v="0.83"/>
    <x v="0"/>
    <x v="2"/>
    <x v="3"/>
    <s v="Shoreview"/>
    <n v="55126"/>
    <x v="147"/>
    <d v="2015-02-27T00:00:00"/>
    <x v="467"/>
    <x v="15"/>
    <x v="479"/>
    <n v="91194"/>
    <n v="80.98"/>
    <n v="647.84"/>
    <n v="-1.0029145125148289"/>
  </r>
  <r>
    <n v="24763"/>
    <s v="Critical"/>
    <x v="2"/>
    <n v="6.48"/>
    <n v="8.8800000000000008"/>
    <n v="868"/>
    <s v="Sharon Ellis"/>
    <s v="Regular Air"/>
    <s v="Corporate"/>
    <x v="0"/>
    <x v="7"/>
    <s v="Small Box"/>
    <x v="355"/>
    <n v="0.37"/>
    <x v="0"/>
    <x v="2"/>
    <x v="3"/>
    <s v="Shoreview"/>
    <n v="55126"/>
    <x v="127"/>
    <d v="2015-03-07T00:00:00"/>
    <x v="468"/>
    <x v="16"/>
    <x v="480"/>
    <n v="91195"/>
    <n v="6.4761120000000005"/>
    <n v="129.52224000000001"/>
    <n v="-1.8881291245925103"/>
  </r>
  <r>
    <n v="24764"/>
    <s v="Critical"/>
    <x v="3"/>
    <n v="349.45"/>
    <n v="60"/>
    <n v="868"/>
    <s v="Sharon Ellis"/>
    <s v="Delivery Truck"/>
    <s v="Corporate"/>
    <x v="1"/>
    <x v="11"/>
    <s v="Jumbo Drum"/>
    <x v="356"/>
    <m/>
    <x v="0"/>
    <x v="2"/>
    <x v="3"/>
    <s v="Shoreview"/>
    <n v="55126"/>
    <x v="127"/>
    <d v="2015-03-07T00:00:00"/>
    <x v="469"/>
    <x v="1"/>
    <x v="481"/>
    <n v="91195"/>
    <n v="349.13549499999999"/>
    <n v="4189.6259399999999"/>
    <n v="-0.75173922806444526"/>
  </r>
  <r>
    <n v="25507"/>
    <s v="Not Specified"/>
    <x v="9"/>
    <n v="14.2"/>
    <n v="5.3"/>
    <n v="871"/>
    <s v="Sandy Ellington"/>
    <s v="Regular Air"/>
    <s v="Home Office"/>
    <x v="1"/>
    <x v="2"/>
    <s v="Wrap Bag"/>
    <x v="257"/>
    <n v="0.46"/>
    <x v="0"/>
    <x v="0"/>
    <x v="34"/>
    <s v="Reno"/>
    <n v="89502"/>
    <x v="24"/>
    <d v="2015-03-17T00:00:00"/>
    <x v="470"/>
    <x v="14"/>
    <x v="482"/>
    <n v="90577"/>
    <n v="14.195739999999999"/>
    <n v="28.391479999999998"/>
    <n v="0.69"/>
  </r>
  <r>
    <n v="22547"/>
    <s v="Not Specified"/>
    <x v="0"/>
    <n v="5.94"/>
    <n v="9.92"/>
    <n v="871"/>
    <s v="Sandy Ellington"/>
    <s v="Regular Air"/>
    <s v="Home Office"/>
    <x v="0"/>
    <x v="8"/>
    <s v="Small Box"/>
    <x v="113"/>
    <n v="0.38"/>
    <x v="0"/>
    <x v="0"/>
    <x v="34"/>
    <s v="Reno"/>
    <n v="89502"/>
    <x v="135"/>
    <d v="2015-05-23T00:00:00"/>
    <x v="471"/>
    <x v="1"/>
    <x v="483"/>
    <n v="90578"/>
    <n v="5.939406"/>
    <n v="71.272872000000007"/>
    <n v="-3.2006820917480274"/>
  </r>
  <r>
    <n v="22548"/>
    <s v="Not Specified"/>
    <x v="6"/>
    <n v="6.48"/>
    <n v="5.1100000000000003"/>
    <n v="871"/>
    <s v="Sandy Ellington"/>
    <s v="Regular Air"/>
    <s v="Home Office"/>
    <x v="0"/>
    <x v="7"/>
    <s v="Small Box"/>
    <x v="357"/>
    <n v="0.37"/>
    <x v="0"/>
    <x v="0"/>
    <x v="34"/>
    <s v="Reno"/>
    <n v="89502"/>
    <x v="135"/>
    <d v="2015-05-22T00:00:00"/>
    <x v="472"/>
    <x v="8"/>
    <x v="484"/>
    <n v="90578"/>
    <n v="6.48"/>
    <n v="116.64000000000001"/>
    <n v="-0.26062123464517645"/>
  </r>
  <r>
    <n v="19262"/>
    <s v="High"/>
    <x v="7"/>
    <n v="4.37"/>
    <n v="5.15"/>
    <n v="875"/>
    <s v="Erika Fink"/>
    <s v="Regular Air"/>
    <s v="Small Business"/>
    <x v="0"/>
    <x v="15"/>
    <s v="Small Box"/>
    <x v="358"/>
    <n v="0.59"/>
    <x v="0"/>
    <x v="0"/>
    <x v="17"/>
    <s v="Salt Lake City"/>
    <n v="84106"/>
    <x v="54"/>
    <d v="2015-02-22T00:00:00"/>
    <x v="473"/>
    <x v="8"/>
    <x v="485"/>
    <n v="89059"/>
    <n v="4.368252"/>
    <n v="78.628535999999997"/>
    <n v="-0.94769818043008003"/>
  </r>
  <r>
    <n v="19263"/>
    <s v="High"/>
    <x v="3"/>
    <n v="155.99"/>
    <n v="8.99"/>
    <n v="875"/>
    <s v="Erika Fink"/>
    <s v="Regular Air"/>
    <s v="Small Business"/>
    <x v="2"/>
    <x v="5"/>
    <s v="Small Box"/>
    <x v="359"/>
    <n v="0.57999999999999996"/>
    <x v="0"/>
    <x v="0"/>
    <x v="17"/>
    <s v="Salt Lake City"/>
    <n v="84106"/>
    <x v="54"/>
    <d v="2015-02-23T00:00:00"/>
    <x v="474"/>
    <x v="0"/>
    <x v="486"/>
    <n v="89059"/>
    <n v="155.84960900000002"/>
    <n v="623.39843600000006"/>
    <n v="-0.46714119611353627"/>
  </r>
  <r>
    <n v="18054"/>
    <s v="Critical"/>
    <x v="8"/>
    <n v="5.68"/>
    <n v="1.39"/>
    <n v="880"/>
    <s v="Ellen Beck"/>
    <s v="Regular Air"/>
    <s v="Small Business"/>
    <x v="0"/>
    <x v="4"/>
    <s v="Small Box"/>
    <x v="360"/>
    <n v="0.38"/>
    <x v="0"/>
    <x v="0"/>
    <x v="28"/>
    <s v="Scottsdale"/>
    <n v="85254"/>
    <x v="78"/>
    <d v="2015-03-27T00:00:00"/>
    <x v="475"/>
    <x v="29"/>
    <x v="487"/>
    <n v="86153"/>
    <n v="5.676024"/>
    <n v="28.380119999999998"/>
    <n v="0.69"/>
  </r>
  <r>
    <n v="18055"/>
    <s v="Critical"/>
    <x v="2"/>
    <n v="22.84"/>
    <n v="11.54"/>
    <n v="880"/>
    <s v="Ellen Beck"/>
    <s v="Regular Air"/>
    <s v="Small Business"/>
    <x v="0"/>
    <x v="7"/>
    <s v="Small Box"/>
    <x v="64"/>
    <n v="0.39"/>
    <x v="0"/>
    <x v="0"/>
    <x v="28"/>
    <s v="Scottsdale"/>
    <n v="85254"/>
    <x v="78"/>
    <d v="2015-03-27T00:00:00"/>
    <x v="476"/>
    <x v="12"/>
    <x v="488"/>
    <n v="86153"/>
    <n v="22.826295999999999"/>
    <n v="22.826295999999999"/>
    <n v="-1.1290205999277194"/>
  </r>
  <r>
    <n v="19401"/>
    <s v="Critical"/>
    <x v="2"/>
    <n v="25.98"/>
    <n v="14.36"/>
    <n v="885"/>
    <s v="Malcolm Robertson"/>
    <s v="Delivery Truck"/>
    <s v="Corporate"/>
    <x v="1"/>
    <x v="1"/>
    <s v="Jumbo Drum"/>
    <x v="361"/>
    <n v="0.6"/>
    <x v="0"/>
    <x v="2"/>
    <x v="7"/>
    <s v="Amarillo"/>
    <n v="79109"/>
    <x v="84"/>
    <d v="2015-05-25T00:00:00"/>
    <x v="477"/>
    <x v="44"/>
    <x v="489"/>
    <n v="89537"/>
    <n v="25.964411999999999"/>
    <n v="1064.540892"/>
    <n v="5.4073300050311579E-2"/>
  </r>
  <r>
    <n v="26011"/>
    <s v="Critical"/>
    <x v="4"/>
    <n v="1.81"/>
    <n v="0.75"/>
    <n v="890"/>
    <s v="Billie Fowler"/>
    <s v="Regular Air"/>
    <s v="Consumer"/>
    <x v="1"/>
    <x v="1"/>
    <s v="Jumbo Drum"/>
    <x v="362"/>
    <n v="0.57999999999999996"/>
    <x v="0"/>
    <x v="2"/>
    <x v="7"/>
    <s v="Bedford"/>
    <n v="76021"/>
    <x v="99"/>
    <d v="2015-01-06T00:00:00"/>
    <x v="478"/>
    <x v="21"/>
    <x v="490"/>
    <n v="89536"/>
    <n v="1.8085520000000002"/>
    <n v="19.894072000000001"/>
    <n v="6.6219328993490242E-2"/>
  </r>
  <r>
    <n v="26015"/>
    <s v="Critical"/>
    <x v="7"/>
    <n v="125.99"/>
    <n v="5.26"/>
    <n v="890"/>
    <s v="Billie Fowler"/>
    <s v="Regular Air"/>
    <s v="Consumer"/>
    <x v="2"/>
    <x v="5"/>
    <s v="Small Box"/>
    <x v="363"/>
    <n v="0.55000000000000004"/>
    <x v="0"/>
    <x v="2"/>
    <x v="7"/>
    <s v="Bedford"/>
    <n v="76021"/>
    <x v="99"/>
    <d v="2015-01-05T00:00:00"/>
    <x v="479"/>
    <x v="6"/>
    <x v="491"/>
    <n v="89536"/>
    <n v="125.93960399999999"/>
    <n v="755.63762399999996"/>
    <n v="0.69"/>
  </r>
  <r>
    <n v="2045"/>
    <s v="Critical"/>
    <x v="0"/>
    <n v="8.34"/>
    <n v="0.96"/>
    <n v="894"/>
    <s v="Gail Rankin Cole"/>
    <s v="Regular Air"/>
    <s v="Corporate"/>
    <x v="1"/>
    <x v="2"/>
    <s v="Wrap Bag"/>
    <x v="364"/>
    <n v="0.43"/>
    <x v="0"/>
    <x v="1"/>
    <x v="41"/>
    <s v="Washington"/>
    <n v="20024"/>
    <x v="56"/>
    <d v="2015-01-12T00:00:00"/>
    <x v="480"/>
    <x v="40"/>
    <x v="492"/>
    <n v="14596"/>
    <n v="8.3391660000000005"/>
    <n v="200.13998400000003"/>
    <n v="0.14730815588589796"/>
  </r>
  <r>
    <n v="2046"/>
    <s v="Critical"/>
    <x v="2"/>
    <n v="3.28"/>
    <n v="3.97"/>
    <n v="894"/>
    <s v="Gail Rankin Cole"/>
    <s v="Regular Air"/>
    <s v="Corporate"/>
    <x v="0"/>
    <x v="0"/>
    <s v="Wrap Bag"/>
    <x v="365"/>
    <n v="0.56000000000000005"/>
    <x v="0"/>
    <x v="1"/>
    <x v="41"/>
    <s v="Washington"/>
    <n v="20024"/>
    <x v="56"/>
    <d v="2015-01-11T00:00:00"/>
    <x v="481"/>
    <x v="22"/>
    <x v="493"/>
    <n v="14596"/>
    <n v="3.2780319999999996"/>
    <n v="62.282607999999996"/>
    <n v="-1.3620525815647766"/>
  </r>
  <r>
    <n v="5421"/>
    <s v="Low"/>
    <x v="1"/>
    <n v="1.1399999999999999"/>
    <n v="0.7"/>
    <n v="894"/>
    <s v="Gail Rankin Cole"/>
    <s v="Regular Air"/>
    <s v="Corporate"/>
    <x v="0"/>
    <x v="3"/>
    <s v="Wrap Bag"/>
    <x v="366"/>
    <n v="0.38"/>
    <x v="0"/>
    <x v="1"/>
    <x v="41"/>
    <s v="Washington"/>
    <n v="20024"/>
    <x v="23"/>
    <d v="2015-02-02T00:00:00"/>
    <x v="482"/>
    <x v="51"/>
    <x v="494"/>
    <n v="38529"/>
    <n v="1.139772"/>
    <n v="43.311335999999997"/>
    <n v="-1.092530657748049E-2"/>
  </r>
  <r>
    <n v="20045"/>
    <s v="Critical"/>
    <x v="0"/>
    <n v="8.34"/>
    <n v="0.96"/>
    <n v="896"/>
    <s v="Jennifer Siegel"/>
    <s v="Regular Air"/>
    <s v="Corporate"/>
    <x v="1"/>
    <x v="2"/>
    <s v="Wrap Bag"/>
    <x v="364"/>
    <n v="0.43"/>
    <x v="0"/>
    <x v="2"/>
    <x v="7"/>
    <s v="Denton"/>
    <n v="76201"/>
    <x v="56"/>
    <d v="2015-01-12T00:00:00"/>
    <x v="483"/>
    <x v="6"/>
    <x v="495"/>
    <n v="90166"/>
    <n v="8.3391660000000005"/>
    <n v="50.034996000000007"/>
    <n v="0.69"/>
  </r>
  <r>
    <n v="20046"/>
    <s v="Critical"/>
    <x v="2"/>
    <n v="3.28"/>
    <n v="3.97"/>
    <n v="896"/>
    <s v="Jennifer Siegel"/>
    <s v="Regular Air"/>
    <s v="Corporate"/>
    <x v="0"/>
    <x v="0"/>
    <s v="Wrap Bag"/>
    <x v="365"/>
    <n v="0.56000000000000005"/>
    <x v="0"/>
    <x v="2"/>
    <x v="7"/>
    <s v="Denton"/>
    <n v="76201"/>
    <x v="56"/>
    <d v="2015-01-11T00:00:00"/>
    <x v="484"/>
    <x v="29"/>
    <x v="496"/>
    <n v="90166"/>
    <n v="3.2780319999999996"/>
    <n v="16.390159999999998"/>
    <n v="-4.0102286401925396"/>
  </r>
  <r>
    <n v="19470"/>
    <s v="Critical"/>
    <x v="2"/>
    <n v="47.98"/>
    <n v="3.61"/>
    <n v="896"/>
    <s v="Jennifer Siegel"/>
    <s v="Regular Air"/>
    <s v="Corporate"/>
    <x v="2"/>
    <x v="13"/>
    <s v="Small Pack"/>
    <x v="367"/>
    <n v="0.71"/>
    <x v="0"/>
    <x v="2"/>
    <x v="7"/>
    <s v="Denton"/>
    <n v="76201"/>
    <x v="105"/>
    <d v="2015-06-22T00:00:00"/>
    <x v="485"/>
    <x v="21"/>
    <x v="497"/>
    <n v="90167"/>
    <n v="47.951211999999998"/>
    <n v="527.46333200000004"/>
    <n v="6.9454102920723224E-2"/>
  </r>
  <r>
    <n v="4724"/>
    <s v="High"/>
    <x v="7"/>
    <n v="90.97"/>
    <n v="28"/>
    <n v="898"/>
    <s v="Harriet Hodges"/>
    <s v="Delivery Truck"/>
    <s v="Small Business"/>
    <x v="2"/>
    <x v="6"/>
    <s v="Jumbo Drum"/>
    <x v="368"/>
    <n v="0.38"/>
    <x v="0"/>
    <x v="1"/>
    <x v="4"/>
    <s v="New York City"/>
    <n v="10039"/>
    <x v="38"/>
    <d v="2015-01-13T00:00:00"/>
    <x v="486"/>
    <x v="6"/>
    <x v="498"/>
    <n v="33635"/>
    <n v="90.933611999999997"/>
    <n v="545.60167200000001"/>
    <n v="-0.30192252010256238"/>
  </r>
  <r>
    <n v="4725"/>
    <s v="High"/>
    <x v="8"/>
    <n v="20.34"/>
    <n v="35"/>
    <n v="898"/>
    <s v="Harriet Hodges"/>
    <s v="Regular Air"/>
    <s v="Small Business"/>
    <x v="0"/>
    <x v="10"/>
    <s v="Large Box"/>
    <x v="126"/>
    <n v="0.84"/>
    <x v="0"/>
    <x v="1"/>
    <x v="4"/>
    <s v="New York City"/>
    <n v="10039"/>
    <x v="38"/>
    <d v="2015-01-13T00:00:00"/>
    <x v="487"/>
    <x v="29"/>
    <x v="499"/>
    <n v="33635"/>
    <n v="20.325762000000001"/>
    <n v="101.62881"/>
    <n v="-0.68573058546673327"/>
  </r>
  <r>
    <n v="1311"/>
    <s v="Not Specified"/>
    <x v="1"/>
    <n v="12.53"/>
    <n v="0.49"/>
    <n v="898"/>
    <s v="Harriet Hodges"/>
    <s v="Regular Air"/>
    <s v="Small Business"/>
    <x v="0"/>
    <x v="9"/>
    <s v="Small Box"/>
    <x v="369"/>
    <n v="0.38"/>
    <x v="0"/>
    <x v="1"/>
    <x v="4"/>
    <s v="New York City"/>
    <n v="10039"/>
    <x v="39"/>
    <d v="2015-01-27T00:00:00"/>
    <x v="488"/>
    <x v="31"/>
    <x v="500"/>
    <n v="9606"/>
    <n v="12.527493999999999"/>
    <n v="588.79221799999993"/>
    <n v="0.44310611668124611"/>
  </r>
  <r>
    <n v="1312"/>
    <s v="Not Specified"/>
    <x v="8"/>
    <n v="5.18"/>
    <n v="2.04"/>
    <n v="898"/>
    <s v="Harriet Hodges"/>
    <s v="Express Air"/>
    <s v="Small Business"/>
    <x v="0"/>
    <x v="7"/>
    <s v="Wrap Bag"/>
    <x v="43"/>
    <n v="0.36"/>
    <x v="0"/>
    <x v="1"/>
    <x v="4"/>
    <s v="New York City"/>
    <n v="10039"/>
    <x v="39"/>
    <d v="2015-01-29T00:00:00"/>
    <x v="489"/>
    <x v="60"/>
    <x v="501"/>
    <n v="9606"/>
    <n v="5.176374"/>
    <n v="227.760456"/>
    <n v="0.16328227571115975"/>
  </r>
  <r>
    <n v="22724"/>
    <s v="High"/>
    <x v="7"/>
    <n v="90.97"/>
    <n v="28"/>
    <n v="899"/>
    <s v="Jordan Berry"/>
    <s v="Delivery Truck"/>
    <s v="Small Business"/>
    <x v="2"/>
    <x v="6"/>
    <s v="Jumbo Drum"/>
    <x v="368"/>
    <n v="0.38"/>
    <x v="0"/>
    <x v="1"/>
    <x v="19"/>
    <s v="Altoona"/>
    <n v="16602"/>
    <x v="38"/>
    <d v="2015-01-13T00:00:00"/>
    <x v="486"/>
    <x v="14"/>
    <x v="502"/>
    <n v="86263"/>
    <n v="90.933611999999997"/>
    <n v="181.86722399999999"/>
    <n v="-0.90578335949764521"/>
  </r>
  <r>
    <n v="22725"/>
    <s v="High"/>
    <x v="8"/>
    <n v="20.34"/>
    <n v="35"/>
    <n v="899"/>
    <s v="Jordan Berry"/>
    <s v="Regular Air"/>
    <s v="Small Business"/>
    <x v="0"/>
    <x v="10"/>
    <s v="Large Box"/>
    <x v="126"/>
    <n v="0.84"/>
    <x v="0"/>
    <x v="1"/>
    <x v="19"/>
    <s v="Altoona"/>
    <n v="16602"/>
    <x v="38"/>
    <d v="2015-01-13T00:00:00"/>
    <x v="487"/>
    <x v="12"/>
    <x v="503"/>
    <n v="86263"/>
    <n v="20.325762000000001"/>
    <n v="20.325762000000001"/>
    <n v="-3.4281639928698748"/>
  </r>
  <r>
    <n v="19311"/>
    <s v="Not Specified"/>
    <x v="1"/>
    <n v="12.53"/>
    <n v="0.49"/>
    <n v="899"/>
    <s v="Jordan Berry"/>
    <s v="Regular Air"/>
    <s v="Small Business"/>
    <x v="0"/>
    <x v="9"/>
    <s v="Small Box"/>
    <x v="369"/>
    <n v="0.38"/>
    <x v="0"/>
    <x v="1"/>
    <x v="19"/>
    <s v="Altoona"/>
    <n v="16602"/>
    <x v="39"/>
    <d v="2015-01-27T00:00:00"/>
    <x v="490"/>
    <x v="1"/>
    <x v="504"/>
    <n v="86264"/>
    <n v="12.527493999999999"/>
    <n v="150.329928"/>
    <n v="0.69"/>
  </r>
  <r>
    <n v="19312"/>
    <s v="Not Specified"/>
    <x v="8"/>
    <n v="5.18"/>
    <n v="2.04"/>
    <n v="899"/>
    <s v="Jordan Berry"/>
    <s v="Express Air"/>
    <s v="Small Business"/>
    <x v="0"/>
    <x v="7"/>
    <s v="Wrap Bag"/>
    <x v="43"/>
    <n v="0.36"/>
    <x v="0"/>
    <x v="1"/>
    <x v="19"/>
    <s v="Altoona"/>
    <n v="16602"/>
    <x v="39"/>
    <d v="2015-01-29T00:00:00"/>
    <x v="489"/>
    <x v="21"/>
    <x v="505"/>
    <n v="86264"/>
    <n v="5.176374"/>
    <n v="56.940114000000001"/>
    <n v="0.65307194118676704"/>
  </r>
  <r>
    <n v="24981"/>
    <s v="Not Specified"/>
    <x v="6"/>
    <n v="5.98"/>
    <n v="1.49"/>
    <n v="903"/>
    <s v="Francis Spivey"/>
    <s v="Regular Air"/>
    <s v="Consumer"/>
    <x v="0"/>
    <x v="8"/>
    <s v="Small Box"/>
    <x v="370"/>
    <n v="0.39"/>
    <x v="0"/>
    <x v="1"/>
    <x v="15"/>
    <s v="Wilmington"/>
    <n v="1887"/>
    <x v="14"/>
    <d v="2015-03-14T00:00:00"/>
    <x v="491"/>
    <x v="8"/>
    <x v="506"/>
    <n v="90806"/>
    <n v="5.98"/>
    <n v="107.64000000000001"/>
    <n v="0.69"/>
  </r>
  <r>
    <n v="22288"/>
    <s v="Critical"/>
    <x v="3"/>
    <n v="35.99"/>
    <n v="5.99"/>
    <n v="907"/>
    <s v="Rachel Casey"/>
    <s v="Regular Air"/>
    <s v="Home Office"/>
    <x v="2"/>
    <x v="5"/>
    <s v="Wrap Bag"/>
    <x v="351"/>
    <n v="0.38"/>
    <x v="0"/>
    <x v="3"/>
    <x v="35"/>
    <s v="Henderson"/>
    <n v="42420"/>
    <x v="115"/>
    <d v="2015-02-27T00:00:00"/>
    <x v="492"/>
    <x v="29"/>
    <x v="507"/>
    <n v="86459"/>
    <n v="35.957609000000005"/>
    <n v="179.78804500000001"/>
    <n v="0.75406662269129299"/>
  </r>
  <r>
    <n v="21345"/>
    <s v="Medium"/>
    <x v="3"/>
    <n v="2.6"/>
    <n v="2.4"/>
    <n v="907"/>
    <s v="Rachel Casey"/>
    <s v="Regular Air"/>
    <s v="Home Office"/>
    <x v="0"/>
    <x v="0"/>
    <s v="Wrap Bag"/>
    <x v="371"/>
    <n v="0.57999999999999996"/>
    <x v="0"/>
    <x v="3"/>
    <x v="35"/>
    <s v="Henderson"/>
    <n v="42420"/>
    <x v="77"/>
    <d v="2015-06-19T00:00:00"/>
    <x v="493"/>
    <x v="1"/>
    <x v="508"/>
    <n v="86460"/>
    <n v="2.5976600000000003"/>
    <n v="31.171920000000004"/>
    <n v="34.900976993381654"/>
  </r>
  <r>
    <n v="19480"/>
    <s v="Critical"/>
    <x v="6"/>
    <n v="5.28"/>
    <n v="5.61"/>
    <n v="910"/>
    <s v="Carla Hauser"/>
    <s v="Regular Air"/>
    <s v="Corporate"/>
    <x v="0"/>
    <x v="7"/>
    <s v="Small Box"/>
    <x v="297"/>
    <n v="0.4"/>
    <x v="0"/>
    <x v="3"/>
    <x v="40"/>
    <s v="Texarkana"/>
    <n v="71854"/>
    <x v="50"/>
    <d v="2015-05-14T00:00:00"/>
    <x v="494"/>
    <x v="41"/>
    <x v="509"/>
    <n v="90187"/>
    <n v="5.28"/>
    <n v="79.2"/>
    <n v="-1.7500821018062396"/>
  </r>
  <r>
    <n v="25356"/>
    <s v="Not Specified"/>
    <x v="5"/>
    <n v="7.64"/>
    <n v="5.83"/>
    <n v="911"/>
    <s v="Marsha P Joyner"/>
    <s v="Regular Air"/>
    <s v="Corporate"/>
    <x v="0"/>
    <x v="7"/>
    <s v="Wrap Bag"/>
    <x v="372"/>
    <n v="0.36"/>
    <x v="0"/>
    <x v="1"/>
    <x v="36"/>
    <s v="Wheeling"/>
    <n v="26003"/>
    <x v="70"/>
    <d v="2015-02-02T00:00:00"/>
    <x v="495"/>
    <x v="14"/>
    <x v="510"/>
    <n v="90185"/>
    <n v="7.6361799999999995"/>
    <n v="15.272359999999999"/>
    <n v="-1.266144578313253"/>
  </r>
  <r>
    <n v="25357"/>
    <s v="Not Specified"/>
    <x v="7"/>
    <n v="218.75"/>
    <n v="69.64"/>
    <n v="911"/>
    <s v="Marsha P Joyner"/>
    <s v="Delivery Truck"/>
    <s v="Corporate"/>
    <x v="1"/>
    <x v="11"/>
    <s v="Jumbo Box"/>
    <x v="228"/>
    <n v="0.72"/>
    <x v="0"/>
    <x v="1"/>
    <x v="36"/>
    <s v="Wheeling"/>
    <n v="26003"/>
    <x v="70"/>
    <d v="2015-02-01T00:00:00"/>
    <x v="496"/>
    <x v="5"/>
    <x v="511"/>
    <n v="90185"/>
    <n v="218.66249999999999"/>
    <n v="2186.625"/>
    <n v="-0.28683250488971351"/>
  </r>
  <r>
    <n v="24028"/>
    <s v="High"/>
    <x v="0"/>
    <n v="59.76"/>
    <n v="9.7100000000000009"/>
    <n v="911"/>
    <s v="Marsha P Joyner"/>
    <s v="Regular Air"/>
    <s v="Corporate"/>
    <x v="0"/>
    <x v="10"/>
    <s v="Small Box"/>
    <x v="373"/>
    <n v="0.56999999999999995"/>
    <x v="0"/>
    <x v="1"/>
    <x v="36"/>
    <s v="Wheeling"/>
    <n v="26003"/>
    <x v="36"/>
    <d v="2015-04-06T00:00:00"/>
    <x v="497"/>
    <x v="15"/>
    <x v="512"/>
    <n v="90186"/>
    <n v="59.754024000000001"/>
    <n v="478.03219200000001"/>
    <n v="0.69"/>
  </r>
  <r>
    <n v="24953"/>
    <s v="High"/>
    <x v="2"/>
    <n v="350.98"/>
    <n v="30"/>
    <n v="915"/>
    <s v="Carol Sherrill"/>
    <s v="Delivery Truck"/>
    <s v="Home Office"/>
    <x v="1"/>
    <x v="1"/>
    <s v="Jumbo Drum"/>
    <x v="309"/>
    <n v="0.61"/>
    <x v="0"/>
    <x v="2"/>
    <x v="7"/>
    <s v="Bryan"/>
    <n v="77803"/>
    <x v="148"/>
    <d v="2015-01-05T00:00:00"/>
    <x v="498"/>
    <x v="12"/>
    <x v="513"/>
    <n v="86356"/>
    <n v="350.76941200000005"/>
    <n v="350.76941200000005"/>
    <n v="-1.4123733117857555"/>
  </r>
  <r>
    <n v="25833"/>
    <s v="Low"/>
    <x v="5"/>
    <n v="161.55000000000001"/>
    <n v="19.989999999999998"/>
    <n v="916"/>
    <s v="Marion Wilcox"/>
    <s v="Regular Air"/>
    <s v="Corporate"/>
    <x v="0"/>
    <x v="10"/>
    <s v="Small Box"/>
    <x v="40"/>
    <n v="0.66"/>
    <x v="0"/>
    <x v="2"/>
    <x v="7"/>
    <s v="Burleson"/>
    <n v="76028"/>
    <x v="148"/>
    <d v="2015-01-11T00:00:00"/>
    <x v="499"/>
    <x v="17"/>
    <x v="514"/>
    <n v="86357"/>
    <n v="161.46922500000002"/>
    <n v="484.40767500000004"/>
    <n v="7.0717590274578926E-2"/>
  </r>
  <r>
    <n v="25676"/>
    <s v="High"/>
    <x v="5"/>
    <n v="35.51"/>
    <n v="6.31"/>
    <n v="918"/>
    <s v="Kerry Jernigan"/>
    <s v="Regular Air"/>
    <s v="Consumer"/>
    <x v="0"/>
    <x v="10"/>
    <s v="Small Box"/>
    <x v="374"/>
    <n v="0.57999999999999996"/>
    <x v="0"/>
    <x v="0"/>
    <x v="1"/>
    <s v="Rancho Cucamonga"/>
    <n v="91730"/>
    <x v="142"/>
    <d v="2015-04-14T00:00:00"/>
    <x v="256"/>
    <x v="14"/>
    <x v="515"/>
    <n v="90492"/>
    <n v="35.492244999999997"/>
    <n v="70.984489999999994"/>
    <n v="8.358413132694939E-2"/>
  </r>
  <r>
    <n v="19772"/>
    <s v="Critical"/>
    <x v="3"/>
    <n v="58.14"/>
    <n v="36.61"/>
    <n v="918"/>
    <s v="Kerry Jernigan"/>
    <s v="Delivery Truck"/>
    <s v="Corporate"/>
    <x v="1"/>
    <x v="14"/>
    <s v="Jumbo Box"/>
    <x v="375"/>
    <n v="0.61"/>
    <x v="0"/>
    <x v="0"/>
    <x v="1"/>
    <s v="Rancho Cucamonga"/>
    <n v="91730"/>
    <x v="135"/>
    <d v="2015-05-21T00:00:00"/>
    <x v="500"/>
    <x v="37"/>
    <x v="516"/>
    <n v="90493"/>
    <n v="58.087674"/>
    <n v="2265.4192859999998"/>
    <n v="8.8608360992123283E-2"/>
  </r>
  <r>
    <n v="25677"/>
    <s v="High"/>
    <x v="10"/>
    <n v="8.34"/>
    <n v="2.64"/>
    <n v="919"/>
    <s v="Tracy Livingston"/>
    <s v="Regular Air"/>
    <s v="Consumer"/>
    <x v="0"/>
    <x v="12"/>
    <s v="Small Pack"/>
    <x v="120"/>
    <n v="0.59"/>
    <x v="0"/>
    <x v="0"/>
    <x v="1"/>
    <s v="Redding"/>
    <n v="96003"/>
    <x v="142"/>
    <d v="2015-04-12T00:00:00"/>
    <x v="501"/>
    <x v="6"/>
    <x v="517"/>
    <n v="90492"/>
    <n v="8.3316599999999994"/>
    <n v="49.989959999999996"/>
    <n v="-0.1322210636079249"/>
  </r>
  <r>
    <n v="21970"/>
    <s v="Low"/>
    <x v="10"/>
    <n v="15.98"/>
    <n v="4"/>
    <n v="920"/>
    <s v="Jessie Kelly"/>
    <s v="Regular Air"/>
    <s v="Corporate"/>
    <x v="2"/>
    <x v="13"/>
    <s v="Small Box"/>
    <x v="174"/>
    <n v="0.37"/>
    <x v="0"/>
    <x v="0"/>
    <x v="1"/>
    <s v="Redlands"/>
    <n v="92374"/>
    <x v="12"/>
    <d v="2015-04-01T00:00:00"/>
    <x v="502"/>
    <x v="23"/>
    <x v="518"/>
    <n v="90491"/>
    <n v="15.96402"/>
    <n v="143.67617999999999"/>
    <n v="0.69"/>
  </r>
  <r>
    <n v="25678"/>
    <s v="High"/>
    <x v="9"/>
    <n v="8.0399999999999991"/>
    <n v="8.94"/>
    <n v="920"/>
    <s v="Jessie Kelly"/>
    <s v="Regular Air"/>
    <s v="Consumer"/>
    <x v="0"/>
    <x v="8"/>
    <s v="Small Box"/>
    <x v="376"/>
    <n v="0.4"/>
    <x v="0"/>
    <x v="0"/>
    <x v="1"/>
    <s v="Redlands"/>
    <n v="92374"/>
    <x v="142"/>
    <d v="2015-04-14T00:00:00"/>
    <x v="503"/>
    <x v="23"/>
    <x v="519"/>
    <n v="90492"/>
    <n v="8.0375879999999995"/>
    <n v="72.338291999999996"/>
    <n v="-2.0877360948287094"/>
  </r>
  <r>
    <n v="18395"/>
    <s v="Not Specified"/>
    <x v="0"/>
    <n v="65.989999999999995"/>
    <n v="8.99"/>
    <n v="922"/>
    <s v="Dolores Abrams"/>
    <s v="Express Air"/>
    <s v="Small Business"/>
    <x v="2"/>
    <x v="5"/>
    <s v="Small Box"/>
    <x v="377"/>
    <n v="0.56000000000000005"/>
    <x v="0"/>
    <x v="0"/>
    <x v="1"/>
    <s v="Rancho Cucamonga"/>
    <n v="91730"/>
    <x v="135"/>
    <d v="2015-05-21T00:00:00"/>
    <x v="504"/>
    <x v="33"/>
    <x v="520"/>
    <n v="87135"/>
    <n v="65.983401000000001"/>
    <n v="923.76761399999998"/>
    <n v="0.50763682864450121"/>
  </r>
  <r>
    <n v="19973"/>
    <s v="Critical"/>
    <x v="9"/>
    <n v="2.1800000000000002"/>
    <n v="1.38"/>
    <n v="925"/>
    <s v="Ruth Dudley"/>
    <s v="Regular Air"/>
    <s v="Small Business"/>
    <x v="0"/>
    <x v="3"/>
    <s v="Wrap Bag"/>
    <x v="378"/>
    <n v="0.44"/>
    <x v="0"/>
    <x v="1"/>
    <x v="14"/>
    <s v="Augusta"/>
    <n v="4330"/>
    <x v="34"/>
    <d v="2015-04-06T00:00:00"/>
    <x v="505"/>
    <x v="4"/>
    <x v="521"/>
    <n v="87134"/>
    <n v="2.1793460000000002"/>
    <n v="15.255422000000001"/>
    <n v="-0.44755244755244755"/>
  </r>
  <r>
    <n v="19974"/>
    <s v="Critical"/>
    <x v="0"/>
    <n v="170.98"/>
    <n v="35.89"/>
    <n v="929"/>
    <s v="Calvin Conway"/>
    <s v="Delivery Truck"/>
    <s v="Small Business"/>
    <x v="1"/>
    <x v="14"/>
    <s v="Jumbo Box"/>
    <x v="379"/>
    <n v="0.66"/>
    <x v="0"/>
    <x v="1"/>
    <x v="2"/>
    <s v="Old Bridge"/>
    <n v="8857"/>
    <x v="34"/>
    <d v="2015-04-08T00:00:00"/>
    <x v="506"/>
    <x v="5"/>
    <x v="522"/>
    <n v="87134"/>
    <n v="170.96290199999999"/>
    <n v="1709.6290199999999"/>
    <n v="0.31326240350887397"/>
  </r>
  <r>
    <n v="21077"/>
    <s v="Critical"/>
    <x v="5"/>
    <n v="6.04"/>
    <n v="2.14"/>
    <n v="936"/>
    <s v="Robyn Garner"/>
    <s v="Express Air"/>
    <s v="Corporate"/>
    <x v="0"/>
    <x v="7"/>
    <s v="Wrap Bag"/>
    <x v="380"/>
    <n v="0.38"/>
    <x v="0"/>
    <x v="0"/>
    <x v="1"/>
    <s v="Redlands"/>
    <n v="92374"/>
    <x v="149"/>
    <d v="2015-02-19T00:00:00"/>
    <x v="507"/>
    <x v="12"/>
    <x v="523"/>
    <n v="90588"/>
    <n v="6.0369799999999998"/>
    <n v="6.0369799999999998"/>
    <n v="-0.4922711058263971"/>
  </r>
  <r>
    <n v="23716"/>
    <s v="Not Specified"/>
    <x v="5"/>
    <n v="5.98"/>
    <n v="5.46"/>
    <n v="936"/>
    <s v="Robyn Garner"/>
    <s v="Regular Air"/>
    <s v="Corporate"/>
    <x v="0"/>
    <x v="7"/>
    <s v="Small Box"/>
    <x v="381"/>
    <n v="0.36"/>
    <x v="0"/>
    <x v="0"/>
    <x v="1"/>
    <s v="Redlands"/>
    <n v="92374"/>
    <x v="150"/>
    <d v="2015-06-27T00:00:00"/>
    <x v="508"/>
    <x v="7"/>
    <x v="524"/>
    <n v="90589"/>
    <n v="5.9770100000000008"/>
    <n v="101.60917000000002"/>
    <n v="-0.30381133873272986"/>
  </r>
  <r>
    <n v="23717"/>
    <s v="Not Specified"/>
    <x v="0"/>
    <n v="65.989999999999995"/>
    <n v="3.99"/>
    <n v="937"/>
    <s v="Kelly Shaw"/>
    <s v="Regular Air"/>
    <s v="Corporate"/>
    <x v="2"/>
    <x v="5"/>
    <s v="Small Box"/>
    <x v="382"/>
    <n v="0.59"/>
    <x v="0"/>
    <x v="0"/>
    <x v="1"/>
    <s v="Redondo Beach"/>
    <n v="90278"/>
    <x v="150"/>
    <d v="2015-06-28T00:00:00"/>
    <x v="509"/>
    <x v="17"/>
    <x v="525"/>
    <n v="90589"/>
    <n v="65.983401000000001"/>
    <n v="197.95020299999999"/>
    <n v="-0.57152590191488084"/>
  </r>
  <r>
    <n v="22638"/>
    <s v="Low"/>
    <x v="3"/>
    <n v="100.98"/>
    <n v="35.840000000000003"/>
    <n v="940"/>
    <s v="Albert Maxwell"/>
    <s v="Delivery Truck"/>
    <s v="Home Office"/>
    <x v="1"/>
    <x v="14"/>
    <s v="Jumbo Box"/>
    <x v="77"/>
    <n v="0.62"/>
    <x v="0"/>
    <x v="1"/>
    <x v="18"/>
    <s v="New Milford"/>
    <n v="6776"/>
    <x v="81"/>
    <d v="2015-04-19T00:00:00"/>
    <x v="510"/>
    <x v="0"/>
    <x v="526"/>
    <n v="90844"/>
    <n v="100.88911800000001"/>
    <n v="403.55647200000004"/>
    <n v="-0.4886039526489816"/>
  </r>
  <r>
    <n v="23479"/>
    <s v="Not Specified"/>
    <x v="9"/>
    <n v="31.74"/>
    <n v="12.62"/>
    <n v="945"/>
    <s v="Stephanie Sun Perry"/>
    <s v="Regular Air"/>
    <s v="Home Office"/>
    <x v="0"/>
    <x v="8"/>
    <s v="Small Box"/>
    <x v="383"/>
    <n v="0.37"/>
    <x v="0"/>
    <x v="0"/>
    <x v="1"/>
    <s v="Saratoga"/>
    <n v="95070"/>
    <x v="127"/>
    <d v="2015-03-06T00:00:00"/>
    <x v="511"/>
    <x v="17"/>
    <x v="527"/>
    <n v="86567"/>
    <n v="31.730477999999998"/>
    <n v="95.191433999999987"/>
    <n v="-4.3576494427558198E-2"/>
  </r>
  <r>
    <n v="24459"/>
    <s v="Critical"/>
    <x v="3"/>
    <n v="90.98"/>
    <n v="56.2"/>
    <n v="946"/>
    <s v="Denise Parks"/>
    <s v="Express Air"/>
    <s v="Home Office"/>
    <x v="1"/>
    <x v="2"/>
    <s v="Medium Box"/>
    <x v="384"/>
    <n v="0.74"/>
    <x v="0"/>
    <x v="1"/>
    <x v="14"/>
    <s v="Auburn"/>
    <n v="4210"/>
    <x v="151"/>
    <d v="2015-03-02T00:00:00"/>
    <x v="512"/>
    <x v="16"/>
    <x v="528"/>
    <n v="86566"/>
    <n v="90.898118000000011"/>
    <n v="1817.9623600000002"/>
    <n v="-0.8809945916833104"/>
  </r>
  <r>
    <n v="24693"/>
    <s v="Critical"/>
    <x v="4"/>
    <n v="14.2"/>
    <n v="5.3"/>
    <n v="947"/>
    <s v="Dorothy Buchanan"/>
    <s v="Express Air"/>
    <s v="Home Office"/>
    <x v="1"/>
    <x v="2"/>
    <s v="Wrap Bag"/>
    <x v="257"/>
    <n v="0.46"/>
    <x v="0"/>
    <x v="1"/>
    <x v="2"/>
    <s v="Bayonne"/>
    <n v="7002"/>
    <x v="52"/>
    <d v="2015-01-13T00:00:00"/>
    <x v="513"/>
    <x v="29"/>
    <x v="529"/>
    <n v="86565"/>
    <n v="14.188639999999999"/>
    <n v="70.94319999999999"/>
    <n v="0.37761752877548194"/>
  </r>
  <r>
    <n v="1279"/>
    <s v="Critical "/>
    <x v="2"/>
    <n v="40.98"/>
    <n v="2.99"/>
    <n v="949"/>
    <s v="Ernest Oh"/>
    <s v="Regular Air"/>
    <s v="Consumer"/>
    <x v="0"/>
    <x v="8"/>
    <s v="Small Box"/>
    <x v="385"/>
    <n v="0.36"/>
    <x v="0"/>
    <x v="0"/>
    <x v="1"/>
    <s v="Los Angeles"/>
    <n v="90049"/>
    <x v="22"/>
    <d v="2015-01-04T00:00:00"/>
    <x v="514"/>
    <x v="17"/>
    <x v="530"/>
    <n v="9285"/>
    <n v="40.955411999999995"/>
    <n v="122.86623599999999"/>
    <n v="-0.15302619982373208"/>
  </r>
  <r>
    <n v="1128"/>
    <s v="Low"/>
    <x v="1"/>
    <n v="48.04"/>
    <n v="5.09"/>
    <n v="949"/>
    <s v="Ernest Oh"/>
    <s v="Regular Air"/>
    <s v="Consumer"/>
    <x v="0"/>
    <x v="7"/>
    <s v="Small Box"/>
    <x v="213"/>
    <n v="0.37"/>
    <x v="0"/>
    <x v="0"/>
    <x v="1"/>
    <s v="Los Angeles"/>
    <n v="90049"/>
    <x v="27"/>
    <d v="2015-03-26T00:00:00"/>
    <x v="515"/>
    <x v="8"/>
    <x v="531"/>
    <n v="8257"/>
    <n v="48.030391999999999"/>
    <n v="864.547056"/>
    <n v="0.42398901647528708"/>
  </r>
  <r>
    <n v="19279"/>
    <s v="Critical"/>
    <x v="2"/>
    <n v="40.98"/>
    <n v="2.99"/>
    <n v="950"/>
    <s v="Jane Shah"/>
    <s v="Regular Air"/>
    <s v="Consumer"/>
    <x v="0"/>
    <x v="8"/>
    <s v="Small Box"/>
    <x v="385"/>
    <n v="0.36"/>
    <x v="0"/>
    <x v="2"/>
    <x v="3"/>
    <s v="Prior Lake"/>
    <n v="55372"/>
    <x v="22"/>
    <d v="2015-01-04T00:00:00"/>
    <x v="516"/>
    <x v="12"/>
    <x v="532"/>
    <n v="89083"/>
    <n v="40.955411999999995"/>
    <n v="40.955411999999995"/>
    <n v="-0.35581442307692307"/>
  </r>
  <r>
    <n v="19127"/>
    <s v="Low"/>
    <x v="5"/>
    <n v="1500.97"/>
    <n v="29.7"/>
    <n v="950"/>
    <s v="Jane Shah"/>
    <s v="Delivery Truck"/>
    <s v="Consumer"/>
    <x v="2"/>
    <x v="6"/>
    <s v="Jumbo Drum"/>
    <x v="386"/>
    <n v="0.56999999999999995"/>
    <x v="0"/>
    <x v="2"/>
    <x v="3"/>
    <s v="Prior Lake"/>
    <n v="55372"/>
    <x v="27"/>
    <d v="2015-03-22T00:00:00"/>
    <x v="517"/>
    <x v="12"/>
    <x v="533"/>
    <n v="89084"/>
    <n v="1500.219515"/>
    <n v="1500.219515"/>
    <n v="-1.7107195335354857"/>
  </r>
  <r>
    <n v="19128"/>
    <s v="Low"/>
    <x v="1"/>
    <n v="48.04"/>
    <n v="5.09"/>
    <n v="950"/>
    <s v="Jane Shah"/>
    <s v="Regular Air"/>
    <s v="Consumer"/>
    <x v="0"/>
    <x v="7"/>
    <s v="Small Box"/>
    <x v="213"/>
    <n v="0.37"/>
    <x v="0"/>
    <x v="2"/>
    <x v="3"/>
    <s v="Prior Lake"/>
    <n v="55372"/>
    <x v="27"/>
    <d v="2015-03-26T00:00:00"/>
    <x v="518"/>
    <x v="29"/>
    <x v="534"/>
    <n v="89084"/>
    <n v="48.030391999999999"/>
    <n v="240.15196"/>
    <n v="0.69"/>
  </r>
  <r>
    <n v="19129"/>
    <s v="Low"/>
    <x v="9"/>
    <n v="4.28"/>
    <n v="1.6"/>
    <n v="950"/>
    <s v="Jane Shah"/>
    <s v="Regular Air"/>
    <s v="Consumer"/>
    <x v="0"/>
    <x v="0"/>
    <s v="Wrap Bag"/>
    <x v="387"/>
    <n v="0.57999999999999996"/>
    <x v="0"/>
    <x v="2"/>
    <x v="3"/>
    <s v="Prior Lake"/>
    <n v="55372"/>
    <x v="27"/>
    <d v="2015-03-29T00:00:00"/>
    <x v="519"/>
    <x v="12"/>
    <x v="535"/>
    <n v="89084"/>
    <n v="4.2787160000000002"/>
    <n v="4.2787160000000002"/>
    <n v="-1.3626373626373627"/>
  </r>
  <r>
    <n v="20073"/>
    <s v="Low"/>
    <x v="10"/>
    <n v="7.31"/>
    <n v="0.49"/>
    <n v="954"/>
    <s v="Tony Chandler"/>
    <s v="Regular Air"/>
    <s v="Small Business"/>
    <x v="0"/>
    <x v="9"/>
    <s v="Small Box"/>
    <x v="388"/>
    <n v="0.38"/>
    <x v="0"/>
    <x v="2"/>
    <x v="7"/>
    <s v="Highland Village"/>
    <n v="75067"/>
    <x v="6"/>
    <d v="2015-02-21T00:00:00"/>
    <x v="520"/>
    <x v="0"/>
    <x v="536"/>
    <n v="90771"/>
    <n v="7.3026899999999992"/>
    <n v="29.210759999999997"/>
    <n v="0.69"/>
  </r>
  <r>
    <n v="20074"/>
    <s v="Low"/>
    <x v="4"/>
    <n v="6.7"/>
    <n v="1.56"/>
    <n v="954"/>
    <s v="Tony Chandler"/>
    <s v="Regular Air"/>
    <s v="Small Business"/>
    <x v="0"/>
    <x v="0"/>
    <s v="Wrap Bag"/>
    <x v="389"/>
    <n v="0.52"/>
    <x v="0"/>
    <x v="2"/>
    <x v="7"/>
    <s v="Highland Village"/>
    <n v="75067"/>
    <x v="6"/>
    <d v="2015-02-12T00:00:00"/>
    <x v="521"/>
    <x v="29"/>
    <x v="537"/>
    <n v="90771"/>
    <n v="6.6946400000000006"/>
    <n v="33.473200000000006"/>
    <n v="0.33835309195770585"/>
  </r>
  <r>
    <n v="25795"/>
    <s v="Not Specified"/>
    <x v="0"/>
    <n v="145.44999999999999"/>
    <n v="17.850000000000001"/>
    <n v="959"/>
    <s v="Sally House"/>
    <s v="Delivery Truck"/>
    <s v="Corporate"/>
    <x v="2"/>
    <x v="6"/>
    <s v="Jumbo Drum"/>
    <x v="390"/>
    <n v="0.56000000000000005"/>
    <x v="0"/>
    <x v="2"/>
    <x v="7"/>
    <s v="Burleson"/>
    <n v="76028"/>
    <x v="27"/>
    <d v="2015-03-23T00:00:00"/>
    <x v="522"/>
    <x v="15"/>
    <x v="538"/>
    <n v="91581"/>
    <n v="145.43545499999999"/>
    <n v="1163.4836399999999"/>
    <n v="0.69"/>
  </r>
  <r>
    <n v="20428"/>
    <s v="Low"/>
    <x v="9"/>
    <n v="2.94"/>
    <n v="0.96"/>
    <n v="960"/>
    <s v="Phillip Chappell"/>
    <s v="Regular Air"/>
    <s v="Home Office"/>
    <x v="0"/>
    <x v="0"/>
    <s v="Wrap Bag"/>
    <x v="202"/>
    <n v="0.57999999999999996"/>
    <x v="0"/>
    <x v="0"/>
    <x v="1"/>
    <s v="Redondo Beach"/>
    <n v="90278"/>
    <x v="128"/>
    <d v="2015-02-08T00:00:00"/>
    <x v="523"/>
    <x v="12"/>
    <x v="539"/>
    <n v="89401"/>
    <n v="2.9391180000000001"/>
    <n v="2.9391180000000001"/>
    <n v="-1.1965811965811968"/>
  </r>
  <r>
    <n v="20685"/>
    <s v="Not Specified"/>
    <x v="5"/>
    <n v="124.49"/>
    <n v="51.94"/>
    <n v="961"/>
    <s v="Benjamin Chan"/>
    <s v="Delivery Truck"/>
    <s v="Home Office"/>
    <x v="1"/>
    <x v="11"/>
    <s v="Jumbo Box"/>
    <x v="156"/>
    <n v="0.63"/>
    <x v="0"/>
    <x v="0"/>
    <x v="1"/>
    <s v="Redwood City"/>
    <n v="94061"/>
    <x v="152"/>
    <d v="2015-02-24T00:00:00"/>
    <x v="524"/>
    <x v="12"/>
    <x v="540"/>
    <n v="89402"/>
    <n v="124.42775499999999"/>
    <n v="124.42775499999999"/>
    <n v="-0.36766233766233769"/>
  </r>
  <r>
    <n v="2428"/>
    <s v="Low"/>
    <x v="9"/>
    <n v="2.94"/>
    <n v="0.96"/>
    <n v="962"/>
    <s v="Yvonne Clarke"/>
    <s v="Regular Air"/>
    <s v="Home Office"/>
    <x v="0"/>
    <x v="0"/>
    <s v="Wrap Bag"/>
    <x v="202"/>
    <n v="0.57999999999999996"/>
    <x v="0"/>
    <x v="2"/>
    <x v="12"/>
    <s v="Chicago"/>
    <n v="60610"/>
    <x v="128"/>
    <d v="2015-02-08T00:00:00"/>
    <x v="523"/>
    <x v="14"/>
    <x v="541"/>
    <n v="17636"/>
    <n v="2.9391180000000001"/>
    <n v="5.8782360000000002"/>
    <n v="-0.59914407988587737"/>
  </r>
  <r>
    <n v="25093"/>
    <s v="Medium"/>
    <x v="6"/>
    <n v="170.98"/>
    <n v="35.89"/>
    <n v="970"/>
    <s v="Lynn Payne"/>
    <s v="Delivery Truck"/>
    <s v="Consumer"/>
    <x v="1"/>
    <x v="14"/>
    <s v="Jumbo Box"/>
    <x v="379"/>
    <n v="0.66"/>
    <x v="0"/>
    <x v="3"/>
    <x v="8"/>
    <s v="Rose Hill"/>
    <n v="24281"/>
    <x v="18"/>
    <d v="2015-04-21T00:00:00"/>
    <x v="525"/>
    <x v="15"/>
    <x v="542"/>
    <n v="86173"/>
    <n v="170.98"/>
    <n v="1367.84"/>
    <n v="-7.0695092894820205E-2"/>
  </r>
  <r>
    <n v="20536"/>
    <s v="Low"/>
    <x v="9"/>
    <n v="284.98"/>
    <n v="69.55"/>
    <n v="972"/>
    <s v="Gregory Holden"/>
    <s v="Delivery Truck"/>
    <s v="Corporate"/>
    <x v="1"/>
    <x v="1"/>
    <s v="Jumbo Drum"/>
    <x v="391"/>
    <n v="0.6"/>
    <x v="0"/>
    <x v="0"/>
    <x v="1"/>
    <s v="Riverside"/>
    <n v="92503"/>
    <x v="136"/>
    <d v="2015-03-05T00:00:00"/>
    <x v="526"/>
    <x v="14"/>
    <x v="543"/>
    <n v="87259"/>
    <n v="284.89450600000004"/>
    <n v="569.78901200000007"/>
    <n v="-0.18822693661403339"/>
  </r>
  <r>
    <n v="20537"/>
    <s v="Low"/>
    <x v="6"/>
    <n v="12.99"/>
    <n v="14.37"/>
    <n v="972"/>
    <s v="Gregory Holden"/>
    <s v="Regular Air"/>
    <s v="Corporate"/>
    <x v="1"/>
    <x v="2"/>
    <s v="Large Box"/>
    <x v="193"/>
    <n v="0.73"/>
    <x v="0"/>
    <x v="0"/>
    <x v="1"/>
    <s v="Riverside"/>
    <n v="92503"/>
    <x v="136"/>
    <d v="2015-02-28T00:00:00"/>
    <x v="527"/>
    <x v="12"/>
    <x v="544"/>
    <n v="87259"/>
    <n v="12.99"/>
    <n v="12.99"/>
    <n v="0.69"/>
  </r>
  <r>
    <n v="24298"/>
    <s v="Low"/>
    <x v="10"/>
    <n v="2.2200000000000002"/>
    <n v="5"/>
    <n v="975"/>
    <s v="Francis Evans"/>
    <s v="Regular Air"/>
    <s v="Corporate"/>
    <x v="0"/>
    <x v="15"/>
    <s v="Small Box"/>
    <x v="392"/>
    <n v="0.55000000000000004"/>
    <x v="0"/>
    <x v="1"/>
    <x v="15"/>
    <s v="Boston"/>
    <n v="2108"/>
    <x v="36"/>
    <d v="2015-04-09T00:00:00"/>
    <x v="528"/>
    <x v="17"/>
    <x v="545"/>
    <n v="87260"/>
    <n v="2.2177800000000003"/>
    <n v="6.6533400000000009"/>
    <n v="-2.4226363636363635"/>
  </r>
  <r>
    <n v="22646"/>
    <s v="Medium"/>
    <x v="6"/>
    <n v="37.76"/>
    <n v="12.9"/>
    <n v="980"/>
    <s v="Howard Burnett"/>
    <s v="Regular Air"/>
    <s v="Corporate"/>
    <x v="0"/>
    <x v="10"/>
    <s v="Small Box"/>
    <x v="393"/>
    <n v="0.56999999999999995"/>
    <x v="0"/>
    <x v="1"/>
    <x v="9"/>
    <s v="South Burlington"/>
    <n v="5403"/>
    <x v="64"/>
    <d v="2015-02-06T00:00:00"/>
    <x v="529"/>
    <x v="1"/>
    <x v="546"/>
    <n v="87258"/>
    <n v="37.76"/>
    <n v="453.12"/>
    <n v="0.19666135792120704"/>
  </r>
  <r>
    <n v="20010"/>
    <s v="Low"/>
    <x v="3"/>
    <n v="300.97000000000003"/>
    <n v="7.18"/>
    <n v="983"/>
    <s v="Sue Drake"/>
    <s v="Regular Air"/>
    <s v="Corporate"/>
    <x v="2"/>
    <x v="13"/>
    <s v="Small Box"/>
    <x v="394"/>
    <n v="0.48"/>
    <x v="0"/>
    <x v="3"/>
    <x v="40"/>
    <s v="Searcy"/>
    <n v="72143"/>
    <x v="58"/>
    <d v="2015-04-27T00:00:00"/>
    <x v="530"/>
    <x v="5"/>
    <x v="547"/>
    <n v="90201"/>
    <n v="300.69912700000003"/>
    <n v="3006.9912700000004"/>
    <n v="6.2393360436458611E-3"/>
  </r>
  <r>
    <n v="25895"/>
    <s v="High"/>
    <x v="5"/>
    <n v="4.28"/>
    <n v="5.17"/>
    <n v="993"/>
    <s v="Gail Currin"/>
    <s v="Regular Air"/>
    <s v="Small Business"/>
    <x v="0"/>
    <x v="7"/>
    <s v="Small Box"/>
    <x v="162"/>
    <n v="0.4"/>
    <x v="0"/>
    <x v="0"/>
    <x v="1"/>
    <s v="Oxnard"/>
    <n v="93030"/>
    <x v="153"/>
    <d v="2015-02-19T00:00:00"/>
    <x v="531"/>
    <x v="23"/>
    <x v="548"/>
    <n v="89432"/>
    <n v="4.2778600000000004"/>
    <n v="38.500740000000008"/>
    <n v="-2.7104717470191808"/>
  </r>
  <r>
    <n v="19004"/>
    <s v="High"/>
    <x v="10"/>
    <n v="400.98"/>
    <n v="76.37"/>
    <n v="994"/>
    <s v="Neal Weber"/>
    <s v="Delivery Truck"/>
    <s v="Small Business"/>
    <x v="1"/>
    <x v="11"/>
    <s v="Jumbo Box"/>
    <x v="395"/>
    <n v="0.6"/>
    <x v="0"/>
    <x v="1"/>
    <x v="14"/>
    <s v="Sanford"/>
    <n v="4073"/>
    <x v="88"/>
    <d v="2015-03-15T00:00:00"/>
    <x v="532"/>
    <x v="14"/>
    <x v="549"/>
    <n v="89433"/>
    <n v="400.57902000000001"/>
    <n v="801.15804000000003"/>
    <n v="-1.1956622280898739"/>
  </r>
  <r>
    <n v="23840"/>
    <s v="Low"/>
    <x v="3"/>
    <n v="7.64"/>
    <n v="5.83"/>
    <n v="995"/>
    <s v="Lloyd Spencer"/>
    <s v="Regular Air"/>
    <s v="Small Business"/>
    <x v="0"/>
    <x v="7"/>
    <s v="Wrap Bag"/>
    <x v="372"/>
    <n v="0.36"/>
    <x v="0"/>
    <x v="1"/>
    <x v="14"/>
    <s v="West Scarborough"/>
    <n v="4070"/>
    <x v="16"/>
    <d v="2015-05-15T00:00:00"/>
    <x v="533"/>
    <x v="23"/>
    <x v="550"/>
    <n v="89434"/>
    <n v="7.6331239999999996"/>
    <n v="68.698115999999999"/>
    <n v="5.5361801455444233E-2"/>
  </r>
  <r>
    <n v="22639"/>
    <s v="Low"/>
    <x v="4"/>
    <n v="67.84"/>
    <n v="0.99"/>
    <n v="997"/>
    <s v="Phillip Pollard"/>
    <s v="Regular Air"/>
    <s v="Small Business"/>
    <x v="0"/>
    <x v="15"/>
    <s v="Small Box"/>
    <x v="396"/>
    <n v="0.57999999999999996"/>
    <x v="0"/>
    <x v="1"/>
    <x v="2"/>
    <s v="Bayonne"/>
    <n v="7002"/>
    <x v="76"/>
    <d v="2015-01-29T00:00:00"/>
    <x v="534"/>
    <x v="12"/>
    <x v="551"/>
    <n v="89431"/>
    <n v="67.785728000000006"/>
    <n v="67.785728000000006"/>
    <n v="-0.37125981778196671"/>
  </r>
  <r>
    <n v="19003"/>
    <s v="High"/>
    <x v="4"/>
    <n v="45.19"/>
    <n v="1.99"/>
    <n v="999"/>
    <s v="Rita Barton"/>
    <s v="Regular Air"/>
    <s v="Small Business"/>
    <x v="2"/>
    <x v="13"/>
    <s v="Small Pack"/>
    <x v="397"/>
    <n v="0.55000000000000004"/>
    <x v="0"/>
    <x v="1"/>
    <x v="2"/>
    <s v="Ridgewood"/>
    <n v="7450"/>
    <x v="88"/>
    <d v="2015-03-15T00:00:00"/>
    <x v="535"/>
    <x v="17"/>
    <x v="552"/>
    <n v="89433"/>
    <n v="45.153847999999996"/>
    <n v="135.461544"/>
    <n v="-0.56461248231410155"/>
  </r>
  <r>
    <n v="19002"/>
    <s v="High"/>
    <x v="9"/>
    <n v="33.979999999999997"/>
    <n v="19.989999999999998"/>
    <n v="1000"/>
    <s v="Lynn Bell"/>
    <s v="Regular Air"/>
    <s v="Small Business"/>
    <x v="1"/>
    <x v="2"/>
    <s v="Small Box"/>
    <x v="398"/>
    <n v="0.55000000000000004"/>
    <x v="0"/>
    <x v="1"/>
    <x v="9"/>
    <s v="Bennington"/>
    <n v="5201"/>
    <x v="88"/>
    <d v="2015-03-15T00:00:00"/>
    <x v="536"/>
    <x v="1"/>
    <x v="553"/>
    <n v="89433"/>
    <n v="33.969805999999998"/>
    <n v="407.63767199999995"/>
    <n v="-1.7112200536490822E-3"/>
  </r>
  <r>
    <n v="19380"/>
    <s v="Low"/>
    <x v="2"/>
    <n v="10.14"/>
    <n v="2.27"/>
    <n v="1005"/>
    <s v="Lloyd Dickson"/>
    <s v="Regular Air"/>
    <s v="Small Business"/>
    <x v="0"/>
    <x v="7"/>
    <s v="Wrap Bag"/>
    <x v="82"/>
    <n v="0.36"/>
    <x v="0"/>
    <x v="2"/>
    <x v="12"/>
    <s v="Buffalo Grove"/>
    <n v="60089"/>
    <x v="30"/>
    <d v="2015-03-04T00:00:00"/>
    <x v="537"/>
    <x v="12"/>
    <x v="554"/>
    <n v="90043"/>
    <n v="10.133916000000001"/>
    <n v="10.133916000000001"/>
    <n v="-0.31855500821018062"/>
  </r>
  <r>
    <n v="20167"/>
    <s v="High"/>
    <x v="1"/>
    <n v="40.99"/>
    <n v="17.48"/>
    <n v="1005"/>
    <s v="Lloyd Dickson"/>
    <s v="Regular Air"/>
    <s v="Small Business"/>
    <x v="0"/>
    <x v="7"/>
    <s v="Small Box"/>
    <x v="399"/>
    <n v="0.36"/>
    <x v="0"/>
    <x v="2"/>
    <x v="12"/>
    <s v="Buffalo Grove"/>
    <n v="60089"/>
    <x v="139"/>
    <d v="2015-02-28T00:00:00"/>
    <x v="538"/>
    <x v="24"/>
    <x v="555"/>
    <n v="90044"/>
    <n v="40.981802000000002"/>
    <n v="942.58144600000003"/>
    <n v="0.57983523247372248"/>
  </r>
  <r>
    <n v="18529"/>
    <s v="High"/>
    <x v="0"/>
    <n v="3.15"/>
    <n v="0.49"/>
    <n v="1008"/>
    <s v="Priscilla Frank"/>
    <s v="Regular Air"/>
    <s v="Home Office"/>
    <x v="0"/>
    <x v="9"/>
    <s v="Small Box"/>
    <x v="400"/>
    <n v="0.37"/>
    <x v="0"/>
    <x v="1"/>
    <x v="14"/>
    <s v="Gorham"/>
    <n v="4038"/>
    <x v="40"/>
    <d v="2015-05-27T00:00:00"/>
    <x v="539"/>
    <x v="15"/>
    <x v="556"/>
    <n v="88371"/>
    <n v="3.1496849999999998"/>
    <n v="25.197479999999999"/>
    <n v="0.69"/>
  </r>
  <r>
    <n v="18886"/>
    <s v="High"/>
    <x v="10"/>
    <n v="550.98"/>
    <n v="45.7"/>
    <n v="1009"/>
    <s v="Kristin George"/>
    <s v="Delivery Truck"/>
    <s v="Corporate"/>
    <x v="1"/>
    <x v="11"/>
    <s v="Jumbo Box"/>
    <x v="401"/>
    <n v="0.71"/>
    <x v="0"/>
    <x v="1"/>
    <x v="14"/>
    <s v="Saco"/>
    <n v="4072"/>
    <x v="117"/>
    <d v="2015-06-21T00:00:00"/>
    <x v="540"/>
    <x v="33"/>
    <x v="557"/>
    <n v="88372"/>
    <n v="550.42902000000004"/>
    <n v="7706.0062800000005"/>
    <n v="0.11754522758832626"/>
  </r>
  <r>
    <n v="21184"/>
    <s v="Critical"/>
    <x v="3"/>
    <n v="28.48"/>
    <n v="1.99"/>
    <n v="1014"/>
    <s v="Theresa Winters"/>
    <s v="Regular Air"/>
    <s v="Home Office"/>
    <x v="2"/>
    <x v="13"/>
    <s v="Small Pack"/>
    <x v="137"/>
    <n v="0.4"/>
    <x v="0"/>
    <x v="3"/>
    <x v="40"/>
    <s v="Bryant"/>
    <n v="72022"/>
    <x v="151"/>
    <d v="2015-03-02T00:00:00"/>
    <x v="541"/>
    <x v="6"/>
    <x v="558"/>
    <n v="88387"/>
    <n v="28.454367999999999"/>
    <n v="170.72620799999999"/>
    <n v="-0.1070737341574577"/>
  </r>
  <r>
    <n v="21185"/>
    <s v="Critical"/>
    <x v="6"/>
    <n v="2.08"/>
    <n v="5.33"/>
    <n v="1014"/>
    <s v="Theresa Winters"/>
    <s v="Regular Air"/>
    <s v="Home Office"/>
    <x v="1"/>
    <x v="2"/>
    <s v="Small Box"/>
    <x v="261"/>
    <n v="0.43"/>
    <x v="0"/>
    <x v="3"/>
    <x v="40"/>
    <s v="Bryant"/>
    <n v="72022"/>
    <x v="151"/>
    <d v="2015-03-03T00:00:00"/>
    <x v="542"/>
    <x v="17"/>
    <x v="559"/>
    <n v="88387"/>
    <n v="2.08"/>
    <n v="6.24"/>
    <n v="-3.954484605087015"/>
  </r>
  <r>
    <n v="21186"/>
    <s v="Critical"/>
    <x v="2"/>
    <n v="45.99"/>
    <n v="4.99"/>
    <n v="1014"/>
    <s v="Theresa Winters"/>
    <s v="Express Air"/>
    <s v="Home Office"/>
    <x v="2"/>
    <x v="5"/>
    <s v="Small Box"/>
    <x v="402"/>
    <n v="0.56000000000000005"/>
    <x v="0"/>
    <x v="3"/>
    <x v="40"/>
    <s v="Bryant"/>
    <n v="72022"/>
    <x v="151"/>
    <d v="2015-03-02T00:00:00"/>
    <x v="543"/>
    <x v="5"/>
    <x v="560"/>
    <n v="88387"/>
    <n v="45.962406000000001"/>
    <n v="459.62405999999999"/>
    <n v="-0.88936112834065961"/>
  </r>
  <r>
    <n v="20880"/>
    <s v="Not Specified"/>
    <x v="4"/>
    <n v="10.91"/>
    <n v="2.99"/>
    <n v="1014"/>
    <s v="Theresa Winters"/>
    <s v="Regular Air"/>
    <s v="Home Office"/>
    <x v="0"/>
    <x v="8"/>
    <s v="Small Box"/>
    <x v="403"/>
    <n v="0.38"/>
    <x v="0"/>
    <x v="3"/>
    <x v="40"/>
    <s v="Bryant"/>
    <n v="72022"/>
    <x v="93"/>
    <d v="2015-03-06T00:00:00"/>
    <x v="544"/>
    <x v="21"/>
    <x v="561"/>
    <n v="88388"/>
    <n v="10.901272000000001"/>
    <n v="119.91399200000001"/>
    <n v="-1.7501458454871242E-2"/>
  </r>
  <r>
    <n v="20531"/>
    <s v="Medium"/>
    <x v="6"/>
    <n v="43.98"/>
    <n v="8.99"/>
    <n v="1015"/>
    <s v="Beverly Cameron"/>
    <s v="Regular Air"/>
    <s v="Home Office"/>
    <x v="0"/>
    <x v="0"/>
    <s v="Small Pack"/>
    <x v="404"/>
    <n v="0.57999999999999996"/>
    <x v="0"/>
    <x v="3"/>
    <x v="24"/>
    <s v="Apex"/>
    <n v="27502"/>
    <x v="103"/>
    <d v="2015-03-18T00:00:00"/>
    <x v="545"/>
    <x v="33"/>
    <x v="562"/>
    <n v="88390"/>
    <n v="43.98"/>
    <n v="615.71999999999991"/>
    <n v="1.2747302904564315"/>
  </r>
  <r>
    <n v="24752"/>
    <s v="High"/>
    <x v="1"/>
    <n v="6.48"/>
    <n v="7.86"/>
    <n v="1016"/>
    <s v="Francis Sherrill"/>
    <s v="Express Air"/>
    <s v="Home Office"/>
    <x v="0"/>
    <x v="7"/>
    <s v="Small Box"/>
    <x v="405"/>
    <n v="0.37"/>
    <x v="0"/>
    <x v="3"/>
    <x v="24"/>
    <s v="Asheville"/>
    <n v="28806"/>
    <x v="20"/>
    <d v="2015-06-13T00:00:00"/>
    <x v="546"/>
    <x v="12"/>
    <x v="563"/>
    <n v="88389"/>
    <n v="6.4787040000000005"/>
    <n v="6.4787040000000005"/>
    <n v="9.7477651183172647"/>
  </r>
  <r>
    <n v="25027"/>
    <s v="Medium"/>
    <x v="5"/>
    <n v="35.89"/>
    <n v="14.72"/>
    <n v="1018"/>
    <s v="Meredith Humphrey"/>
    <s v="Regular Air"/>
    <s v="Home Office"/>
    <x v="0"/>
    <x v="4"/>
    <s v="Small Box"/>
    <x v="406"/>
    <n v="0.4"/>
    <x v="0"/>
    <x v="3"/>
    <x v="24"/>
    <s v="Cary"/>
    <n v="27511"/>
    <x v="4"/>
    <d v="2015-04-09T00:00:00"/>
    <x v="547"/>
    <x v="22"/>
    <x v="564"/>
    <n v="88391"/>
    <n v="35.872055000000003"/>
    <n v="681.56904500000007"/>
    <n v="3.3607195872955214E-2"/>
  </r>
  <r>
    <n v="25028"/>
    <s v="Medium"/>
    <x v="6"/>
    <n v="11.48"/>
    <n v="5.43"/>
    <n v="1018"/>
    <s v="Meredith Humphrey"/>
    <s v="Regular Air"/>
    <s v="Home Office"/>
    <x v="0"/>
    <x v="7"/>
    <s v="Small Box"/>
    <x v="407"/>
    <n v="0.36"/>
    <x v="0"/>
    <x v="3"/>
    <x v="24"/>
    <s v="Cary"/>
    <n v="27511"/>
    <x v="4"/>
    <d v="2015-04-08T00:00:00"/>
    <x v="548"/>
    <x v="6"/>
    <x v="565"/>
    <n v="88391"/>
    <n v="11.48"/>
    <n v="68.88"/>
    <n v="1.5324152542372882"/>
  </r>
  <r>
    <n v="24926"/>
    <s v="Critical"/>
    <x v="3"/>
    <n v="517.48"/>
    <n v="16.63"/>
    <n v="1020"/>
    <s v="Julie Porter"/>
    <s v="Delivery Truck"/>
    <s v="Small Business"/>
    <x v="2"/>
    <x v="6"/>
    <s v="Jumbo Box"/>
    <x v="408"/>
    <n v="0.59"/>
    <x v="0"/>
    <x v="2"/>
    <x v="13"/>
    <s v="Pittsburg"/>
    <n v="66762"/>
    <x v="146"/>
    <d v="2015-03-07T00:00:00"/>
    <x v="549"/>
    <x v="29"/>
    <x v="566"/>
    <n v="88632"/>
    <n v="517.01426800000002"/>
    <n v="2585.07134"/>
    <n v="0.38621556652254796"/>
  </r>
  <r>
    <n v="23562"/>
    <s v="Critical"/>
    <x v="8"/>
    <n v="4.13"/>
    <n v="5.04"/>
    <n v="1020"/>
    <s v="Julie Porter"/>
    <s v="Regular Air"/>
    <s v="Small Business"/>
    <x v="0"/>
    <x v="8"/>
    <s v="Small Box"/>
    <x v="237"/>
    <n v="0.38"/>
    <x v="0"/>
    <x v="2"/>
    <x v="13"/>
    <s v="Pittsburg"/>
    <n v="66762"/>
    <x v="92"/>
    <d v="2015-02-07T00:00:00"/>
    <x v="550"/>
    <x v="16"/>
    <x v="567"/>
    <n v="88634"/>
    <n v="4.1271089999999999"/>
    <n v="82.542180000000002"/>
    <n v="-0.96666329370098658"/>
  </r>
  <r>
    <n v="23563"/>
    <s v="Critical"/>
    <x v="6"/>
    <n v="4.4800000000000004"/>
    <n v="2.5"/>
    <n v="1020"/>
    <s v="Julie Porter"/>
    <s v="Regular Air"/>
    <s v="Small Business"/>
    <x v="0"/>
    <x v="4"/>
    <s v="Small Box"/>
    <x v="409"/>
    <n v="0.37"/>
    <x v="0"/>
    <x v="2"/>
    <x v="13"/>
    <s v="Pittsburg"/>
    <n v="66762"/>
    <x v="92"/>
    <d v="2015-02-08T00:00:00"/>
    <x v="551"/>
    <x v="33"/>
    <x v="568"/>
    <n v="88634"/>
    <n v="4.4800000000000004"/>
    <n v="62.720000000000006"/>
    <n v="0.13404973902364137"/>
  </r>
  <r>
    <n v="18921"/>
    <s v="Critical"/>
    <x v="1"/>
    <n v="39.06"/>
    <n v="10.55"/>
    <n v="1023"/>
    <s v="Glen Newman"/>
    <s v="Regular Air"/>
    <s v="Small Business"/>
    <x v="0"/>
    <x v="8"/>
    <s v="Small Box"/>
    <x v="410"/>
    <n v="0.37"/>
    <x v="0"/>
    <x v="1"/>
    <x v="19"/>
    <s v="Wilkinsburg"/>
    <n v="15221"/>
    <x v="7"/>
    <d v="2015-05-15T00:00:00"/>
    <x v="552"/>
    <x v="3"/>
    <x v="569"/>
    <n v="88633"/>
    <n v="39.052188000000001"/>
    <n v="624.83500800000002"/>
    <n v="0.69"/>
  </r>
  <r>
    <n v="18922"/>
    <s v="Critical"/>
    <x v="10"/>
    <n v="37.700000000000003"/>
    <n v="2.99"/>
    <n v="1023"/>
    <s v="Glen Newman"/>
    <s v="Regular Air"/>
    <s v="Small Business"/>
    <x v="0"/>
    <x v="8"/>
    <s v="Small Box"/>
    <x v="188"/>
    <n v="0.35"/>
    <x v="0"/>
    <x v="1"/>
    <x v="19"/>
    <s v="Wilkinsburg"/>
    <n v="15221"/>
    <x v="7"/>
    <d v="2015-05-16T00:00:00"/>
    <x v="553"/>
    <x v="8"/>
    <x v="570"/>
    <n v="88633"/>
    <n v="37.662300000000002"/>
    <n v="677.92140000000006"/>
    <n v="0.69"/>
  </r>
  <r>
    <n v="21402"/>
    <s v="Not Specified"/>
    <x v="4"/>
    <n v="65.989999999999995"/>
    <n v="5.92"/>
    <n v="1026"/>
    <s v="Eugene Kerr"/>
    <s v="Regular Air"/>
    <s v="Small Business"/>
    <x v="2"/>
    <x v="5"/>
    <s v="Small Box"/>
    <x v="411"/>
    <n v="0.57999999999999996"/>
    <x v="0"/>
    <x v="1"/>
    <x v="4"/>
    <s v="Central Islip"/>
    <n v="11722"/>
    <x v="131"/>
    <d v="2015-02-07T00:00:00"/>
    <x v="554"/>
    <x v="2"/>
    <x v="571"/>
    <n v="89005"/>
    <n v="65.937207999999998"/>
    <n v="1450.6185759999998"/>
    <n v="0.54887626582278481"/>
  </r>
  <r>
    <n v="20872"/>
    <s v="High"/>
    <x v="10"/>
    <n v="5.98"/>
    <n v="3.85"/>
    <n v="1026"/>
    <s v="Eugene Kerr"/>
    <s v="Regular Air"/>
    <s v="Small Business"/>
    <x v="2"/>
    <x v="13"/>
    <s v="Small Pack"/>
    <x v="412"/>
    <n v="0.68"/>
    <x v="0"/>
    <x v="1"/>
    <x v="4"/>
    <s v="Central Islip"/>
    <n v="11722"/>
    <x v="124"/>
    <d v="2015-05-30T00:00:00"/>
    <x v="555"/>
    <x v="61"/>
    <x v="572"/>
    <n v="89008"/>
    <n v="5.9740200000000003"/>
    <n v="155.32452000000001"/>
    <n v="0.12485648300890802"/>
  </r>
  <r>
    <n v="20873"/>
    <s v="High"/>
    <x v="8"/>
    <n v="2.61"/>
    <n v="0.5"/>
    <n v="1026"/>
    <s v="Eugene Kerr"/>
    <s v="Regular Air"/>
    <s v="Small Business"/>
    <x v="0"/>
    <x v="9"/>
    <s v="Small Box"/>
    <x v="413"/>
    <n v="0.39"/>
    <x v="0"/>
    <x v="1"/>
    <x v="4"/>
    <s v="Central Islip"/>
    <n v="11722"/>
    <x v="124"/>
    <d v="2015-06-01T00:00:00"/>
    <x v="556"/>
    <x v="2"/>
    <x v="573"/>
    <n v="89008"/>
    <n v="2.6081729999999999"/>
    <n v="57.379805999999995"/>
    <n v="0.69"/>
  </r>
  <r>
    <n v="22662"/>
    <s v="High"/>
    <x v="10"/>
    <n v="73.98"/>
    <n v="4"/>
    <n v="1027"/>
    <s v="Brian Bennett"/>
    <s v="Regular Air"/>
    <s v="Small Business"/>
    <x v="2"/>
    <x v="13"/>
    <s v="Small Box"/>
    <x v="414"/>
    <n v="0.79"/>
    <x v="0"/>
    <x v="1"/>
    <x v="4"/>
    <s v="Cheektowaga"/>
    <n v="14225"/>
    <x v="14"/>
    <d v="2015-03-13T00:00:00"/>
    <x v="557"/>
    <x v="29"/>
    <x v="574"/>
    <n v="89004"/>
    <n v="73.906019999999998"/>
    <n v="369.5301"/>
    <n v="-0.66201077095873051"/>
  </r>
  <r>
    <n v="22663"/>
    <s v="High"/>
    <x v="5"/>
    <n v="51.98"/>
    <n v="10.17"/>
    <n v="1027"/>
    <s v="Brian Bennett"/>
    <s v="Regular Air"/>
    <s v="Small Business"/>
    <x v="2"/>
    <x v="6"/>
    <s v="Medium Box"/>
    <x v="415"/>
    <n v="0.37"/>
    <x v="0"/>
    <x v="1"/>
    <x v="4"/>
    <s v="Cheektowaga"/>
    <n v="14225"/>
    <x v="14"/>
    <d v="2015-03-13T00:00:00"/>
    <x v="558"/>
    <x v="23"/>
    <x v="575"/>
    <n v="89004"/>
    <n v="51.954009999999997"/>
    <n v="467.58608999999996"/>
    <n v="0.69"/>
  </r>
  <r>
    <n v="24325"/>
    <s v="Medium"/>
    <x v="8"/>
    <n v="7.08"/>
    <n v="2.35"/>
    <n v="1028"/>
    <s v="Marguerite Rodgers"/>
    <s v="Express Air"/>
    <s v="Small Business"/>
    <x v="0"/>
    <x v="0"/>
    <s v="Wrap Bag"/>
    <x v="416"/>
    <n v="0.47"/>
    <x v="0"/>
    <x v="1"/>
    <x v="4"/>
    <s v="Commack"/>
    <n v="11725"/>
    <x v="48"/>
    <d v="2015-03-30T00:00:00"/>
    <x v="559"/>
    <x v="13"/>
    <x v="458"/>
    <n v="89006"/>
    <n v="7.0750440000000001"/>
    <n v="91.975572"/>
    <n v="0.32498401193775317"/>
  </r>
  <r>
    <n v="23398"/>
    <s v="Not Specified"/>
    <x v="5"/>
    <n v="83.1"/>
    <n v="6.13"/>
    <n v="1028"/>
    <s v="Marguerite Rodgers"/>
    <s v="Express Air"/>
    <s v="Small Business"/>
    <x v="2"/>
    <x v="13"/>
    <s v="Small Box"/>
    <x v="417"/>
    <n v="0.45"/>
    <x v="0"/>
    <x v="1"/>
    <x v="4"/>
    <s v="Commack"/>
    <n v="11725"/>
    <x v="100"/>
    <d v="2015-05-09T00:00:00"/>
    <x v="560"/>
    <x v="16"/>
    <x v="576"/>
    <n v="89007"/>
    <n v="83.058449999999993"/>
    <n v="1661.1689999999999"/>
    <n v="0.69"/>
  </r>
  <r>
    <n v="21959"/>
    <s v="Critical"/>
    <x v="8"/>
    <n v="125.99"/>
    <n v="2.5"/>
    <n v="1035"/>
    <s v="Kent Burton"/>
    <s v="Regular Air"/>
    <s v="Home Office"/>
    <x v="2"/>
    <x v="5"/>
    <s v="Small Box"/>
    <x v="418"/>
    <n v="0.6"/>
    <x v="0"/>
    <x v="1"/>
    <x v="10"/>
    <s v="Delaware"/>
    <n v="43015"/>
    <x v="114"/>
    <d v="2015-03-13T00:00:00"/>
    <x v="561"/>
    <x v="12"/>
    <x v="577"/>
    <n v="90710"/>
    <n v="125.90180699999999"/>
    <n v="125.90180699999999"/>
    <n v="-6.00860920568645"/>
  </r>
  <r>
    <n v="21960"/>
    <s v="Critical"/>
    <x v="9"/>
    <n v="99.99"/>
    <n v="19.989999999999998"/>
    <n v="1036"/>
    <s v="Jessica Huffman"/>
    <s v="Regular Air"/>
    <s v="Home Office"/>
    <x v="2"/>
    <x v="13"/>
    <s v="Small Box"/>
    <x v="419"/>
    <n v="0.52"/>
    <x v="0"/>
    <x v="1"/>
    <x v="10"/>
    <s v="Dublin"/>
    <n v="43017"/>
    <x v="114"/>
    <d v="2015-03-14T00:00:00"/>
    <x v="562"/>
    <x v="6"/>
    <x v="578"/>
    <n v="90710"/>
    <n v="99.960003"/>
    <n v="599.76001799999995"/>
    <n v="0.49075838096193058"/>
  </r>
  <r>
    <n v="20669"/>
    <s v="Critical"/>
    <x v="10"/>
    <n v="7.64"/>
    <n v="5.83"/>
    <n v="1038"/>
    <s v="Jon Hale"/>
    <s v="Regular Air"/>
    <s v="Corporate"/>
    <x v="0"/>
    <x v="7"/>
    <s v="Wrap Bag"/>
    <x v="372"/>
    <n v="0.36"/>
    <x v="0"/>
    <x v="3"/>
    <x v="26"/>
    <s v="Belle Glade"/>
    <n v="33430"/>
    <x v="154"/>
    <d v="2015-06-17T00:00:00"/>
    <x v="563"/>
    <x v="29"/>
    <x v="579"/>
    <n v="90641"/>
    <n v="7.6323599999999994"/>
    <n v="38.161799999999999"/>
    <n v="-10.243582317073169"/>
  </r>
  <r>
    <n v="18404"/>
    <s v="Critical"/>
    <x v="2"/>
    <n v="55.94"/>
    <n v="4"/>
    <n v="1041"/>
    <s v="Mildred Chase"/>
    <s v="Regular Air"/>
    <s v="Small Business"/>
    <x v="2"/>
    <x v="13"/>
    <s v="Small Box"/>
    <x v="420"/>
    <n v="0.74"/>
    <x v="0"/>
    <x v="0"/>
    <x v="1"/>
    <s v="Woodland"/>
    <n v="95695"/>
    <x v="89"/>
    <d v="2015-04-18T00:00:00"/>
    <x v="564"/>
    <x v="6"/>
    <x v="580"/>
    <n v="87846"/>
    <n v="55.906435999999999"/>
    <n v="335.43861600000002"/>
    <n v="-4.266195743098801E-2"/>
  </r>
  <r>
    <n v="18405"/>
    <s v="Critical"/>
    <x v="8"/>
    <n v="6.3"/>
    <n v="0.5"/>
    <n v="1041"/>
    <s v="Mildred Chase"/>
    <s v="Regular Air"/>
    <s v="Small Business"/>
    <x v="0"/>
    <x v="9"/>
    <s v="Small Box"/>
    <x v="421"/>
    <n v="0.39"/>
    <x v="0"/>
    <x v="0"/>
    <x v="1"/>
    <s v="Woodland"/>
    <n v="95695"/>
    <x v="89"/>
    <d v="2015-04-17T00:00:00"/>
    <x v="565"/>
    <x v="21"/>
    <x v="581"/>
    <n v="87846"/>
    <n v="6.2955899999999998"/>
    <n v="69.251490000000004"/>
    <n v="0.69"/>
  </r>
  <r>
    <n v="20937"/>
    <s v="Critical"/>
    <x v="6"/>
    <n v="14.42"/>
    <n v="6.75"/>
    <n v="1042"/>
    <s v="Jerome Burch"/>
    <s v="Express Air"/>
    <s v="Small Business"/>
    <x v="0"/>
    <x v="15"/>
    <s v="Medium Box"/>
    <x v="194"/>
    <n v="0.52"/>
    <x v="0"/>
    <x v="0"/>
    <x v="1"/>
    <s v="Yuba City"/>
    <n v="95991"/>
    <x v="41"/>
    <d v="2015-05-17T00:00:00"/>
    <x v="566"/>
    <x v="6"/>
    <x v="582"/>
    <n v="87847"/>
    <n v="14.42"/>
    <n v="86.52"/>
    <n v="9.4280517380759904E-2"/>
  </r>
  <r>
    <n v="3926"/>
    <s v="Critical"/>
    <x v="1"/>
    <n v="209.84"/>
    <n v="21.21"/>
    <n v="1044"/>
    <s v="Erin Ballard"/>
    <s v="Regular Air"/>
    <s v="Home Office"/>
    <x v="1"/>
    <x v="2"/>
    <s v="Large Box"/>
    <x v="422"/>
    <n v="0.59"/>
    <x v="0"/>
    <x v="0"/>
    <x v="1"/>
    <s v="Los Angeles"/>
    <n v="90004"/>
    <x v="110"/>
    <d v="2015-06-14T00:00:00"/>
    <x v="567"/>
    <x v="62"/>
    <x v="583"/>
    <n v="28001"/>
    <n v="209.79803200000001"/>
    <n v="13007.477984000001"/>
    <n v="0.19141887393020118"/>
  </r>
  <r>
    <n v="3927"/>
    <s v="Critical"/>
    <x v="0"/>
    <n v="194.3"/>
    <n v="11.54"/>
    <n v="1044"/>
    <s v="Erin Ballard"/>
    <s v="Regular Air"/>
    <s v="Home Office"/>
    <x v="1"/>
    <x v="2"/>
    <s v="Large Box"/>
    <x v="423"/>
    <n v="0.59"/>
    <x v="0"/>
    <x v="0"/>
    <x v="1"/>
    <s v="Los Angeles"/>
    <n v="90004"/>
    <x v="110"/>
    <d v="2015-06-16T00:00:00"/>
    <x v="568"/>
    <x v="19"/>
    <x v="584"/>
    <n v="28001"/>
    <n v="194.28057000000001"/>
    <n v="6216.9782400000004"/>
    <n v="0.18163442237548133"/>
  </r>
  <r>
    <n v="6711"/>
    <s v="High"/>
    <x v="6"/>
    <n v="6.68"/>
    <n v="5.66"/>
    <n v="1044"/>
    <s v="Erin Ballard"/>
    <s v="Regular Air"/>
    <s v="Home Office"/>
    <x v="0"/>
    <x v="7"/>
    <s v="Small Box"/>
    <x v="424"/>
    <n v="0.37"/>
    <x v="0"/>
    <x v="0"/>
    <x v="1"/>
    <s v="Los Angeles"/>
    <n v="90004"/>
    <x v="139"/>
    <d v="2015-02-28T00:00:00"/>
    <x v="569"/>
    <x v="63"/>
    <x v="585"/>
    <n v="47813"/>
    <n v="6.68"/>
    <n v="601.19999999999993"/>
    <n v="-0.12461937155814706"/>
  </r>
  <r>
    <n v="24711"/>
    <s v="High"/>
    <x v="6"/>
    <n v="6.68"/>
    <n v="5.66"/>
    <n v="1047"/>
    <s v="Gayle Pearson"/>
    <s v="Regular Air"/>
    <s v="Home Office"/>
    <x v="0"/>
    <x v="7"/>
    <s v="Small Box"/>
    <x v="424"/>
    <n v="0.37"/>
    <x v="0"/>
    <x v="1"/>
    <x v="15"/>
    <s v="Boston"/>
    <n v="2109"/>
    <x v="139"/>
    <d v="2015-02-28T00:00:00"/>
    <x v="570"/>
    <x v="24"/>
    <x v="586"/>
    <n v="89389"/>
    <n v="6.68"/>
    <n v="153.63999999999999"/>
    <n v="-0.25357332995309928"/>
  </r>
  <r>
    <n v="26259"/>
    <s v="Not Specified"/>
    <x v="9"/>
    <n v="5.44"/>
    <n v="7.46"/>
    <n v="1054"/>
    <s v="Keith R Atkinson"/>
    <s v="Express Air"/>
    <s v="Corporate"/>
    <x v="0"/>
    <x v="8"/>
    <s v="Small Box"/>
    <x v="425"/>
    <n v="0.36"/>
    <x v="0"/>
    <x v="0"/>
    <x v="28"/>
    <s v="Surprise"/>
    <n v="85374"/>
    <x v="40"/>
    <d v="2015-05-27T00:00:00"/>
    <x v="571"/>
    <x v="0"/>
    <x v="587"/>
    <n v="90069"/>
    <n v="5.4383680000000005"/>
    <n v="21.753472000000002"/>
    <n v="-1.9651843405549223"/>
  </r>
  <r>
    <n v="26260"/>
    <s v="Not Specified"/>
    <x v="4"/>
    <n v="26.38"/>
    <n v="5.58"/>
    <n v="1054"/>
    <s v="Keith R Atkinson"/>
    <s v="Regular Air"/>
    <s v="Corporate"/>
    <x v="0"/>
    <x v="7"/>
    <s v="Small Box"/>
    <x v="426"/>
    <n v="0.39"/>
    <x v="0"/>
    <x v="0"/>
    <x v="28"/>
    <s v="Surprise"/>
    <n v="85374"/>
    <x v="40"/>
    <d v="2015-05-26T00:00:00"/>
    <x v="572"/>
    <x v="15"/>
    <x v="588"/>
    <n v="90069"/>
    <n v="26.358895999999998"/>
    <n v="210.87116799999998"/>
    <n v="0.69"/>
  </r>
  <r>
    <n v="26261"/>
    <s v="Not Specified"/>
    <x v="2"/>
    <n v="20.99"/>
    <n v="2.5"/>
    <n v="1054"/>
    <s v="Keith R Atkinson"/>
    <s v="Regular Air"/>
    <s v="Corporate"/>
    <x v="2"/>
    <x v="5"/>
    <s v="Wrap Bag"/>
    <x v="427"/>
    <n v="0.81"/>
    <x v="0"/>
    <x v="0"/>
    <x v="28"/>
    <s v="Surprise"/>
    <n v="85374"/>
    <x v="40"/>
    <d v="2015-05-27T00:00:00"/>
    <x v="573"/>
    <x v="12"/>
    <x v="589"/>
    <n v="90069"/>
    <n v="20.977405999999998"/>
    <n v="20.977405999999998"/>
    <n v="-6.2921480650588899"/>
  </r>
  <r>
    <n v="8200"/>
    <s v="Medium"/>
    <x v="3"/>
    <n v="138.75"/>
    <n v="52.42"/>
    <n v="1060"/>
    <s v="Gene Gilliam"/>
    <s v="Delivery Truck"/>
    <s v="Small Business"/>
    <x v="1"/>
    <x v="11"/>
    <s v="Jumbo Box"/>
    <x v="428"/>
    <n v="0.74"/>
    <x v="0"/>
    <x v="3"/>
    <x v="29"/>
    <s v="Atlanta"/>
    <n v="30318"/>
    <x v="120"/>
    <d v="2015-03-25T00:00:00"/>
    <x v="574"/>
    <x v="24"/>
    <x v="590"/>
    <n v="58628"/>
    <n v="138.625125"/>
    <n v="3188.3778750000001"/>
    <n v="-0.17642754194375326"/>
  </r>
  <r>
    <n v="7980"/>
    <s v="Low"/>
    <x v="8"/>
    <n v="6.3"/>
    <n v="0.5"/>
    <n v="1060"/>
    <s v="Gene Gilliam"/>
    <s v="Regular Air"/>
    <s v="Small Business"/>
    <x v="0"/>
    <x v="9"/>
    <s v="Small Box"/>
    <x v="57"/>
    <n v="0.39"/>
    <x v="0"/>
    <x v="3"/>
    <x v="29"/>
    <s v="Atlanta"/>
    <n v="30318"/>
    <x v="155"/>
    <d v="2015-05-30T00:00:00"/>
    <x v="575"/>
    <x v="16"/>
    <x v="591"/>
    <n v="57061"/>
    <n v="6.2955899999999998"/>
    <n v="125.9118"/>
    <n v="3.4195454172478865E-2"/>
  </r>
  <r>
    <n v="26200"/>
    <s v="Medium"/>
    <x v="3"/>
    <n v="138.75"/>
    <n v="52.42"/>
    <n v="1062"/>
    <s v="Willie Robinson"/>
    <s v="Delivery Truck"/>
    <s v="Small Business"/>
    <x v="1"/>
    <x v="11"/>
    <s v="Jumbo Box"/>
    <x v="428"/>
    <n v="0.74"/>
    <x v="0"/>
    <x v="1"/>
    <x v="4"/>
    <s v="Coram"/>
    <n v="11727"/>
    <x v="120"/>
    <d v="2015-03-25T00:00:00"/>
    <x v="576"/>
    <x v="6"/>
    <x v="592"/>
    <n v="91354"/>
    <n v="138.625125"/>
    <n v="831.75074999999993"/>
    <n v="-0.50850311637499634"/>
  </r>
  <r>
    <n v="25979"/>
    <s v="Low"/>
    <x v="7"/>
    <n v="22.38"/>
    <n v="15.1"/>
    <n v="1062"/>
    <s v="Willie Robinson"/>
    <s v="Regular Air"/>
    <s v="Small Business"/>
    <x v="0"/>
    <x v="8"/>
    <s v="Small Box"/>
    <x v="429"/>
    <n v="0.38"/>
    <x v="0"/>
    <x v="1"/>
    <x v="4"/>
    <s v="Coram"/>
    <n v="11727"/>
    <x v="155"/>
    <d v="2015-06-07T00:00:00"/>
    <x v="577"/>
    <x v="8"/>
    <x v="593"/>
    <n v="91355"/>
    <n v="22.371047999999998"/>
    <n v="402.67886399999998"/>
    <n v="3.9704111218496804E-2"/>
  </r>
  <r>
    <n v="25981"/>
    <s v="Low"/>
    <x v="2"/>
    <n v="17.78"/>
    <n v="5.03"/>
    <n v="1062"/>
    <s v="Willie Robinson"/>
    <s v="Regular Air"/>
    <s v="Small Business"/>
    <x v="1"/>
    <x v="2"/>
    <s v="Small Box"/>
    <x v="430"/>
    <n v="0.54"/>
    <x v="0"/>
    <x v="1"/>
    <x v="4"/>
    <s v="Coram"/>
    <n v="11727"/>
    <x v="155"/>
    <d v="2015-06-02T00:00:00"/>
    <x v="578"/>
    <x v="17"/>
    <x v="594"/>
    <n v="91355"/>
    <n v="17.769332000000002"/>
    <n v="53.307996000000003"/>
    <n v="0.69"/>
  </r>
  <r>
    <n v="19445"/>
    <s v="Critical"/>
    <x v="0"/>
    <n v="15.99"/>
    <n v="13.18"/>
    <n v="1065"/>
    <s v="Vicki Bond"/>
    <s v="Regular Air"/>
    <s v="Corporate"/>
    <x v="0"/>
    <x v="8"/>
    <s v="Small Box"/>
    <x v="222"/>
    <n v="0.37"/>
    <x v="0"/>
    <x v="2"/>
    <x v="12"/>
    <s v="Burbank"/>
    <n v="60459"/>
    <x v="29"/>
    <d v="2015-02-20T00:00:00"/>
    <x v="579"/>
    <x v="24"/>
    <x v="595"/>
    <n v="88899"/>
    <n v="15.988401"/>
    <n v="367.73322300000001"/>
    <n v="-0.26344701144552779"/>
  </r>
  <r>
    <n v="20445"/>
    <s v="Low"/>
    <x v="7"/>
    <n v="22.84"/>
    <n v="16.87"/>
    <n v="1068"/>
    <s v="Erik Barr"/>
    <s v="Regular Air"/>
    <s v="Home Office"/>
    <x v="0"/>
    <x v="7"/>
    <s v="Small Box"/>
    <x v="431"/>
    <n v="0.39"/>
    <x v="0"/>
    <x v="2"/>
    <x v="12"/>
    <s v="Calumet City"/>
    <n v="60409"/>
    <x v="44"/>
    <d v="2015-03-16T00:00:00"/>
    <x v="580"/>
    <x v="1"/>
    <x v="596"/>
    <n v="87109"/>
    <n v="22.830863999999998"/>
    <n v="273.97036800000001"/>
    <n v="-0.33966480446927377"/>
  </r>
  <r>
    <n v="24737"/>
    <s v="Medium"/>
    <x v="1"/>
    <n v="15.94"/>
    <n v="5.45"/>
    <n v="1069"/>
    <s v="Pam Bennett"/>
    <s v="Regular Air"/>
    <s v="Home Office"/>
    <x v="0"/>
    <x v="0"/>
    <s v="Small Pack"/>
    <x v="432"/>
    <n v="0.55000000000000004"/>
    <x v="0"/>
    <x v="2"/>
    <x v="12"/>
    <s v="Carbondale"/>
    <n v="62901"/>
    <x v="50"/>
    <d v="2015-05-15T00:00:00"/>
    <x v="581"/>
    <x v="44"/>
    <x v="597"/>
    <n v="87110"/>
    <n v="15.936812"/>
    <n v="653.40929199999994"/>
    <n v="0.21015142848541413"/>
  </r>
  <r>
    <n v="22685"/>
    <s v="Not Specified"/>
    <x v="0"/>
    <n v="150.88999999999999"/>
    <n v="60.2"/>
    <n v="1072"/>
    <s v="Marion Owens"/>
    <s v="Delivery Truck"/>
    <s v="Corporate"/>
    <x v="1"/>
    <x v="1"/>
    <s v="Jumbo Drum"/>
    <x v="433"/>
    <n v="0.77"/>
    <x v="0"/>
    <x v="1"/>
    <x v="19"/>
    <s v="Bethlehem"/>
    <n v="18018"/>
    <x v="12"/>
    <d v="2015-03-30T00:00:00"/>
    <x v="582"/>
    <x v="17"/>
    <x v="598"/>
    <n v="89631"/>
    <n v="150.874911"/>
    <n v="452.62473299999999"/>
    <n v="-1.0680632694866219"/>
  </r>
  <r>
    <n v="26176"/>
    <s v="High"/>
    <x v="7"/>
    <n v="19.23"/>
    <n v="6.15"/>
    <n v="1075"/>
    <s v="Theodore Tyson"/>
    <s v="Regular Air"/>
    <s v="Home Office"/>
    <x v="1"/>
    <x v="2"/>
    <s v="Small Pack"/>
    <x v="159"/>
    <n v="0.44"/>
    <x v="0"/>
    <x v="2"/>
    <x v="12"/>
    <s v="Romeoville"/>
    <n v="60441"/>
    <x v="156"/>
    <d v="2015-03-10T00:00:00"/>
    <x v="583"/>
    <x v="21"/>
    <x v="599"/>
    <n v="86422"/>
    <n v="19.222308000000002"/>
    <n v="211.44538800000001"/>
    <n v="0.68999999999999984"/>
  </r>
  <r>
    <n v="23312"/>
    <s v="Not Specified"/>
    <x v="4"/>
    <n v="13.9"/>
    <n v="7.59"/>
    <n v="1080"/>
    <s v="Colleen Fletcher"/>
    <s v="Regular Air"/>
    <s v="Corporate"/>
    <x v="0"/>
    <x v="12"/>
    <s v="Small Pack"/>
    <x v="243"/>
    <n v="0.56000000000000005"/>
    <x v="0"/>
    <x v="2"/>
    <x v="12"/>
    <s v="Saint Charles"/>
    <n v="60174"/>
    <x v="100"/>
    <d v="2015-05-09T00:00:00"/>
    <x v="584"/>
    <x v="33"/>
    <x v="600"/>
    <n v="88461"/>
    <n v="13.88888"/>
    <n v="194.44432"/>
    <n v="5.021129270403752E-2"/>
  </r>
  <r>
    <n v="24324"/>
    <s v="Not Specified"/>
    <x v="8"/>
    <n v="55.99"/>
    <n v="5"/>
    <n v="1083"/>
    <s v="Hazel Dale"/>
    <s v="Express Air"/>
    <s v="Corporate"/>
    <x v="2"/>
    <x v="5"/>
    <s v="Small Pack"/>
    <x v="134"/>
    <n v="0.83"/>
    <x v="0"/>
    <x v="2"/>
    <x v="12"/>
    <s v="Springfield"/>
    <n v="62701"/>
    <x v="157"/>
    <d v="2015-04-02T00:00:00"/>
    <x v="585"/>
    <x v="12"/>
    <x v="601"/>
    <n v="88460"/>
    <n v="55.950807000000005"/>
    <n v="55.950807000000005"/>
    <n v="-4.3082655325443788"/>
  </r>
  <r>
    <n v="18047"/>
    <s v="Not Specified"/>
    <x v="5"/>
    <n v="7.64"/>
    <n v="5.83"/>
    <n v="1085"/>
    <s v="Ted Dunlap"/>
    <s v="Regular Air"/>
    <s v="Home Office"/>
    <x v="0"/>
    <x v="7"/>
    <s v="Wrap Bag"/>
    <x v="372"/>
    <n v="0.36"/>
    <x v="0"/>
    <x v="1"/>
    <x v="4"/>
    <s v="Deer Park"/>
    <n v="11729"/>
    <x v="99"/>
    <d v="2015-01-06T00:00:00"/>
    <x v="586"/>
    <x v="6"/>
    <x v="602"/>
    <n v="86122"/>
    <n v="7.6361799999999995"/>
    <n v="45.817079999999997"/>
    <n v="-0.85364985163204743"/>
  </r>
  <r>
    <n v="25279"/>
    <s v="High"/>
    <x v="7"/>
    <n v="9.06"/>
    <n v="9.86"/>
    <n v="1085"/>
    <s v="Ted Dunlap"/>
    <s v="Regular Air"/>
    <s v="Home Office"/>
    <x v="0"/>
    <x v="7"/>
    <s v="Small Box"/>
    <x v="204"/>
    <n v="0.4"/>
    <x v="0"/>
    <x v="1"/>
    <x v="4"/>
    <s v="Deer Park"/>
    <n v="11729"/>
    <x v="158"/>
    <d v="2015-04-25T00:00:00"/>
    <x v="587"/>
    <x v="17"/>
    <x v="603"/>
    <n v="86123"/>
    <n v="9.0563760000000002"/>
    <n v="27.169128000000001"/>
    <n v="-1.7249757045675413"/>
  </r>
  <r>
    <n v="23104"/>
    <s v="Not Specified"/>
    <x v="2"/>
    <n v="30.42"/>
    <n v="8.65"/>
    <n v="1085"/>
    <s v="Ted Dunlap"/>
    <s v="Regular Air"/>
    <s v="Corporate"/>
    <x v="2"/>
    <x v="13"/>
    <s v="Small Box"/>
    <x v="434"/>
    <n v="0.74"/>
    <x v="0"/>
    <x v="1"/>
    <x v="4"/>
    <s v="Deer Park"/>
    <n v="11729"/>
    <x v="116"/>
    <d v="2015-05-15T00:00:00"/>
    <x v="588"/>
    <x v="5"/>
    <x v="604"/>
    <n v="86124"/>
    <n v="30.401748000000001"/>
    <n v="304.01748000000003"/>
    <n v="-0.51528878822197055"/>
  </r>
  <r>
    <n v="23105"/>
    <s v="Not Specified"/>
    <x v="1"/>
    <n v="37.94"/>
    <n v="5.08"/>
    <n v="1085"/>
    <s v="Ted Dunlap"/>
    <s v="Regular Air"/>
    <s v="Corporate"/>
    <x v="0"/>
    <x v="7"/>
    <s v="Wrap Bag"/>
    <x v="320"/>
    <n v="0.38"/>
    <x v="0"/>
    <x v="1"/>
    <x v="4"/>
    <s v="Deer Park"/>
    <n v="11729"/>
    <x v="116"/>
    <d v="2015-05-14T00:00:00"/>
    <x v="589"/>
    <x v="15"/>
    <x v="605"/>
    <n v="86124"/>
    <n v="37.932411999999999"/>
    <n v="303.45929599999999"/>
    <n v="0.69"/>
  </r>
  <r>
    <n v="25280"/>
    <s v="High"/>
    <x v="7"/>
    <n v="14.27"/>
    <n v="7.27"/>
    <n v="1086"/>
    <s v="Leon Peele"/>
    <s v="Regular Air"/>
    <s v="Home Office"/>
    <x v="0"/>
    <x v="8"/>
    <s v="Small Box"/>
    <x v="435"/>
    <n v="0.38"/>
    <x v="0"/>
    <x v="1"/>
    <x v="4"/>
    <s v="Dix Hills"/>
    <n v="11746"/>
    <x v="158"/>
    <d v="2015-04-25T00:00:00"/>
    <x v="590"/>
    <x v="17"/>
    <x v="606"/>
    <n v="86123"/>
    <n v="14.264291999999999"/>
    <n v="42.792876"/>
    <n v="4.6971706454465072E-2"/>
  </r>
  <r>
    <n v="22537"/>
    <s v="Medium"/>
    <x v="1"/>
    <n v="15.14"/>
    <n v="4.53"/>
    <n v="1101"/>
    <s v="Kimberly McCarthy"/>
    <s v="Regular Air"/>
    <s v="Small Business"/>
    <x v="0"/>
    <x v="10"/>
    <s v="Small Box"/>
    <x v="436"/>
    <n v="0.81"/>
    <x v="0"/>
    <x v="0"/>
    <x v="1"/>
    <s v="Oxnard"/>
    <n v="93030"/>
    <x v="130"/>
    <d v="2015-05-06T00:00:00"/>
    <x v="591"/>
    <x v="17"/>
    <x v="607"/>
    <n v="91488"/>
    <n v="15.136972"/>
    <n v="45.410916"/>
    <n v="0.11532732261858109"/>
  </r>
  <r>
    <n v="21847"/>
    <s v="Not Specified"/>
    <x v="5"/>
    <n v="328.14"/>
    <n v="91.05"/>
    <n v="1103"/>
    <s v="Sidney Bowling"/>
    <s v="Delivery Truck"/>
    <s v="Home Office"/>
    <x v="0"/>
    <x v="15"/>
    <s v="Jumbo Drum"/>
    <x v="158"/>
    <n v="0.56999999999999995"/>
    <x v="0"/>
    <x v="2"/>
    <x v="32"/>
    <s v="Omaha"/>
    <n v="68046"/>
    <x v="98"/>
    <d v="2015-04-11T00:00:00"/>
    <x v="592"/>
    <x v="4"/>
    <x v="608"/>
    <n v="90977"/>
    <n v="327.97593000000001"/>
    <n v="2295.83151"/>
    <n v="0.33693085856183363"/>
  </r>
  <r>
    <n v="3847"/>
    <s v="Not Specified"/>
    <x v="5"/>
    <n v="328.14"/>
    <n v="91.05"/>
    <n v="1104"/>
    <s v="Timothy Ross"/>
    <s v="Delivery Truck"/>
    <s v="Home Office"/>
    <x v="0"/>
    <x v="15"/>
    <s v="Jumbo Drum"/>
    <x v="158"/>
    <n v="0.56999999999999995"/>
    <x v="0"/>
    <x v="1"/>
    <x v="4"/>
    <s v="New York City"/>
    <n v="10282"/>
    <x v="98"/>
    <d v="2015-04-11T00:00:00"/>
    <x v="592"/>
    <x v="30"/>
    <x v="609"/>
    <n v="27456"/>
    <n v="327.97593000000001"/>
    <n v="9511.3019700000004"/>
    <n v="8.1327979167632292E-2"/>
  </r>
  <r>
    <n v="2808"/>
    <s v="Medium"/>
    <x v="7"/>
    <n v="6.35"/>
    <n v="1.02"/>
    <n v="1106"/>
    <s v="Maxine Collier Grady"/>
    <s v="Regular Air"/>
    <s v="Small Business"/>
    <x v="0"/>
    <x v="7"/>
    <s v="Wrap Bag"/>
    <x v="318"/>
    <n v="0.39"/>
    <x v="0"/>
    <x v="2"/>
    <x v="7"/>
    <s v="Dallas"/>
    <n v="75220"/>
    <x v="135"/>
    <d v="2015-05-23T00:00:00"/>
    <x v="593"/>
    <x v="52"/>
    <x v="610"/>
    <n v="20261"/>
    <n v="6.3474599999999999"/>
    <n v="330.06792000000002"/>
    <n v="0.25719848023361697"/>
  </r>
  <r>
    <n v="106"/>
    <s v="High"/>
    <x v="0"/>
    <n v="9.31"/>
    <n v="3.98"/>
    <n v="1106"/>
    <s v="Maxine Collier Grady"/>
    <s v="Regular Air"/>
    <s v="Small Business"/>
    <x v="0"/>
    <x v="12"/>
    <s v="Small Pack"/>
    <x v="437"/>
    <n v="0.56000000000000005"/>
    <x v="0"/>
    <x v="2"/>
    <x v="7"/>
    <s v="Dallas"/>
    <n v="75220"/>
    <x v="8"/>
    <d v="2015-05-22T00:00:00"/>
    <x v="594"/>
    <x v="64"/>
    <x v="611"/>
    <n v="646"/>
    <n v="9.3090690000000009"/>
    <n v="567.85320900000011"/>
    <n v="-1.8570260324383261E-2"/>
  </r>
  <r>
    <n v="6443"/>
    <s v="Not Specified"/>
    <x v="4"/>
    <n v="140.81"/>
    <n v="24.49"/>
    <n v="1106"/>
    <s v="Maxine Collier Grady"/>
    <s v="Regular Air"/>
    <s v="Consumer"/>
    <x v="1"/>
    <x v="1"/>
    <s v="Large Box"/>
    <x v="438"/>
    <n v="0.56999999999999995"/>
    <x v="0"/>
    <x v="2"/>
    <x v="7"/>
    <s v="Dallas"/>
    <n v="75220"/>
    <x v="132"/>
    <d v="2015-06-08T00:00:00"/>
    <x v="595"/>
    <x v="65"/>
    <x v="612"/>
    <n v="45824"/>
    <n v="140.697352"/>
    <n v="11396.485511999999"/>
    <n v="0.10935998871617179"/>
  </r>
  <r>
    <n v="18106"/>
    <s v="High"/>
    <x v="0"/>
    <n v="9.31"/>
    <n v="3.98"/>
    <n v="1107"/>
    <s v="Joanna Keith"/>
    <s v="Regular Air"/>
    <s v="Small Business"/>
    <x v="0"/>
    <x v="12"/>
    <s v="Small Pack"/>
    <x v="437"/>
    <n v="0.56000000000000005"/>
    <x v="0"/>
    <x v="2"/>
    <x v="7"/>
    <s v="Lake Jackson"/>
    <n v="77566"/>
    <x v="8"/>
    <d v="2015-05-22T00:00:00"/>
    <x v="596"/>
    <x v="41"/>
    <x v="613"/>
    <n v="86411"/>
    <n v="9.3090690000000009"/>
    <n v="139.63603500000002"/>
    <n v="1.510427492551792E-2"/>
  </r>
  <r>
    <n v="20807"/>
    <s v="Medium"/>
    <x v="3"/>
    <n v="31.74"/>
    <n v="12.62"/>
    <n v="1108"/>
    <s v="Dwight Bishop"/>
    <s v="Express Air"/>
    <s v="Small Business"/>
    <x v="0"/>
    <x v="8"/>
    <s v="Small Box"/>
    <x v="383"/>
    <n v="0.37"/>
    <x v="0"/>
    <x v="2"/>
    <x v="7"/>
    <s v="Lancaster"/>
    <n v="75146"/>
    <x v="135"/>
    <d v="2015-05-20T00:00:00"/>
    <x v="597"/>
    <x v="23"/>
    <x v="614"/>
    <n v="86409"/>
    <n v="31.711433999999997"/>
    <n v="285.40290599999997"/>
    <n v="0.24804102753649973"/>
  </r>
  <r>
    <n v="20808"/>
    <s v="Medium"/>
    <x v="7"/>
    <n v="6.35"/>
    <n v="1.02"/>
    <n v="1108"/>
    <s v="Dwight Bishop"/>
    <s v="Regular Air"/>
    <s v="Small Business"/>
    <x v="0"/>
    <x v="7"/>
    <s v="Wrap Bag"/>
    <x v="318"/>
    <n v="0.39"/>
    <x v="0"/>
    <x v="2"/>
    <x v="7"/>
    <s v="Lancaster"/>
    <n v="75146"/>
    <x v="135"/>
    <d v="2015-05-23T00:00:00"/>
    <x v="598"/>
    <x v="13"/>
    <x v="615"/>
    <n v="86409"/>
    <n v="6.3474599999999999"/>
    <n v="82.516980000000004"/>
    <n v="0.69"/>
  </r>
  <r>
    <n v="20809"/>
    <s v="Medium"/>
    <x v="1"/>
    <n v="65.989999999999995"/>
    <n v="8.99"/>
    <n v="1108"/>
    <s v="Dwight Bishop"/>
    <s v="Express Air"/>
    <s v="Small Business"/>
    <x v="2"/>
    <x v="5"/>
    <s v="Small Box"/>
    <x v="210"/>
    <n v="0.56000000000000005"/>
    <x v="0"/>
    <x v="2"/>
    <x v="7"/>
    <s v="Lancaster"/>
    <n v="75146"/>
    <x v="135"/>
    <d v="2015-05-21T00:00:00"/>
    <x v="599"/>
    <x v="15"/>
    <x v="616"/>
    <n v="86409"/>
    <n v="65.976801999999992"/>
    <n v="527.81441599999994"/>
    <n v="0.35064715813168257"/>
  </r>
  <r>
    <n v="22480"/>
    <s v="Medium"/>
    <x v="4"/>
    <n v="8.3699999999999992"/>
    <n v="10.16"/>
    <n v="1109"/>
    <s v="Dennis Welch"/>
    <s v="Regular Air"/>
    <s v="Consumer"/>
    <x v="1"/>
    <x v="2"/>
    <s v="Large Box"/>
    <x v="439"/>
    <n v="0.59"/>
    <x v="0"/>
    <x v="2"/>
    <x v="7"/>
    <s v="Laredo"/>
    <n v="78041"/>
    <x v="159"/>
    <d v="2015-06-29T00:00:00"/>
    <x v="600"/>
    <x v="13"/>
    <x v="617"/>
    <n v="86410"/>
    <n v="8.3633039999999994"/>
    <n v="108.72295199999999"/>
    <n v="-1.5527296082209379"/>
  </r>
  <r>
    <n v="20176"/>
    <s v="Not Specified"/>
    <x v="9"/>
    <n v="300.98"/>
    <n v="54.92"/>
    <n v="1112"/>
    <s v="Luis Kerr"/>
    <s v="Delivery Truck"/>
    <s v="Corporate"/>
    <x v="1"/>
    <x v="14"/>
    <s v="Jumbo Box"/>
    <x v="52"/>
    <n v="0.55000000000000004"/>
    <x v="0"/>
    <x v="0"/>
    <x v="1"/>
    <s v="Yucaipa"/>
    <n v="92399"/>
    <x v="57"/>
    <d v="2015-04-04T00:00:00"/>
    <x v="601"/>
    <x v="1"/>
    <x v="618"/>
    <n v="90832"/>
    <n v="300.88970600000005"/>
    <n v="3610.6764720000006"/>
    <n v="0.36072724798884293"/>
  </r>
  <r>
    <n v="20177"/>
    <s v="Not Specified"/>
    <x v="1"/>
    <n v="2550.14"/>
    <n v="29.7"/>
    <n v="1112"/>
    <s v="Luis Kerr"/>
    <s v="Delivery Truck"/>
    <s v="Corporate"/>
    <x v="2"/>
    <x v="6"/>
    <s v="Jumbo Drum"/>
    <x v="440"/>
    <n v="0.56999999999999995"/>
    <x v="0"/>
    <x v="0"/>
    <x v="1"/>
    <s v="Yucaipa"/>
    <n v="92399"/>
    <x v="57"/>
    <d v="2015-04-04T00:00:00"/>
    <x v="602"/>
    <x v="14"/>
    <x v="619"/>
    <n v="90832"/>
    <n v="2549.6299719999997"/>
    <n v="5099.2599439999995"/>
    <n v="-1.1474027112453467"/>
  </r>
  <r>
    <n v="26060"/>
    <s v="Critical"/>
    <x v="0"/>
    <n v="2.89"/>
    <n v="0.5"/>
    <n v="1113"/>
    <s v="Julia Reynolds"/>
    <s v="Regular Air"/>
    <s v="Corporate"/>
    <x v="0"/>
    <x v="9"/>
    <s v="Small Box"/>
    <x v="277"/>
    <n v="0.38"/>
    <x v="0"/>
    <x v="0"/>
    <x v="21"/>
    <s v="Arvada"/>
    <n v="80004"/>
    <x v="34"/>
    <d v="2015-04-07T00:00:00"/>
    <x v="603"/>
    <x v="33"/>
    <x v="173"/>
    <n v="90833"/>
    <n v="2.8897110000000001"/>
    <n v="40.455954000000006"/>
    <n v="0.69"/>
  </r>
  <r>
    <n v="26061"/>
    <s v="Critical"/>
    <x v="6"/>
    <n v="55.99"/>
    <n v="5"/>
    <n v="1113"/>
    <s v="Julia Reynolds"/>
    <s v="Regular Air"/>
    <s v="Corporate"/>
    <x v="2"/>
    <x v="5"/>
    <s v="Small Pack"/>
    <x v="241"/>
    <n v="0.8"/>
    <x v="0"/>
    <x v="0"/>
    <x v="21"/>
    <s v="Arvada"/>
    <n v="80004"/>
    <x v="34"/>
    <d v="2015-04-08T00:00:00"/>
    <x v="604"/>
    <x v="29"/>
    <x v="620"/>
    <n v="90833"/>
    <n v="55.99"/>
    <n v="279.95"/>
    <n v="-0.72262773722627738"/>
  </r>
  <r>
    <n v="21579"/>
    <s v="Not Specified"/>
    <x v="2"/>
    <n v="64.650000000000006"/>
    <n v="35"/>
    <n v="1117"/>
    <s v="Samantha Koch"/>
    <s v="Regular Air"/>
    <s v="Home Office"/>
    <x v="0"/>
    <x v="10"/>
    <s v="Large Box"/>
    <x v="333"/>
    <n v="0.8"/>
    <x v="0"/>
    <x v="0"/>
    <x v="28"/>
    <s v="Tucson"/>
    <n v="85705"/>
    <x v="64"/>
    <d v="2015-02-06T00:00:00"/>
    <x v="605"/>
    <x v="0"/>
    <x v="621"/>
    <n v="86768"/>
    <n v="64.61121"/>
    <n v="258.44484"/>
    <n v="-0.50175504322766573"/>
  </r>
  <r>
    <n v="21329"/>
    <s v="Low"/>
    <x v="7"/>
    <n v="19.98"/>
    <n v="8.68"/>
    <n v="1121"/>
    <s v="Tonya Proctor"/>
    <s v="Regular Air"/>
    <s v="Consumer"/>
    <x v="0"/>
    <x v="7"/>
    <s v="Small Box"/>
    <x v="441"/>
    <n v="0.37"/>
    <x v="0"/>
    <x v="0"/>
    <x v="1"/>
    <s v="Temecula"/>
    <n v="92592"/>
    <x v="131"/>
    <d v="2015-02-14T00:00:00"/>
    <x v="606"/>
    <x v="15"/>
    <x v="622"/>
    <n v="86767"/>
    <n v="19.972007999999999"/>
    <n v="159.77606399999999"/>
    <n v="0.64270411806712691"/>
  </r>
  <r>
    <n v="21330"/>
    <s v="Low"/>
    <x v="4"/>
    <n v="125.99"/>
    <n v="7.69"/>
    <n v="1121"/>
    <s v="Tonya Proctor"/>
    <s v="Regular Air"/>
    <s v="Consumer"/>
    <x v="2"/>
    <x v="5"/>
    <s v="Small Box"/>
    <x v="442"/>
    <n v="0.57999999999999996"/>
    <x v="0"/>
    <x v="0"/>
    <x v="1"/>
    <s v="Temecula"/>
    <n v="92592"/>
    <x v="131"/>
    <d v="2015-02-09T00:00:00"/>
    <x v="607"/>
    <x v="4"/>
    <x v="623"/>
    <n v="86767"/>
    <n v="125.889208"/>
    <n v="881.22445599999992"/>
    <n v="0.53614135842833988"/>
  </r>
  <r>
    <n v="20612"/>
    <s v="High"/>
    <x v="9"/>
    <n v="7.3"/>
    <n v="7.72"/>
    <n v="1123"/>
    <s v="Peggy Lanier"/>
    <s v="Regular Air"/>
    <s v="Small Business"/>
    <x v="0"/>
    <x v="8"/>
    <s v="Small Box"/>
    <x v="443"/>
    <n v="0.38"/>
    <x v="0"/>
    <x v="0"/>
    <x v="1"/>
    <s v="Roseville"/>
    <n v="95661"/>
    <x v="24"/>
    <d v="2015-03-18T00:00:00"/>
    <x v="608"/>
    <x v="33"/>
    <x v="624"/>
    <n v="87015"/>
    <n v="7.2978100000000001"/>
    <n v="102.16934000000001"/>
    <n v="-1.2262522922497829"/>
  </r>
  <r>
    <n v="18212"/>
    <s v="High"/>
    <x v="3"/>
    <n v="175.99"/>
    <n v="4.99"/>
    <n v="1123"/>
    <s v="Peggy Lanier"/>
    <s v="Regular Air"/>
    <s v="Small Business"/>
    <x v="2"/>
    <x v="5"/>
    <s v="Small Box"/>
    <x v="32"/>
    <n v="0.59"/>
    <x v="0"/>
    <x v="0"/>
    <x v="1"/>
    <s v="Roseville"/>
    <n v="95661"/>
    <x v="105"/>
    <d v="2015-06-22T00:00:00"/>
    <x v="609"/>
    <x v="2"/>
    <x v="625"/>
    <n v="87016"/>
    <n v="175.83160900000001"/>
    <n v="3868.2953980000002"/>
    <n v="0.69000000000000006"/>
  </r>
  <r>
    <n v="18211"/>
    <s v="High"/>
    <x v="3"/>
    <n v="160.97999999999999"/>
    <n v="35.020000000000003"/>
    <n v="1124"/>
    <s v="Randy Jiang"/>
    <s v="Delivery Truck"/>
    <s v="Small Business"/>
    <x v="1"/>
    <x v="14"/>
    <s v="Jumbo Box"/>
    <x v="263"/>
    <n v="0.72"/>
    <x v="0"/>
    <x v="1"/>
    <x v="18"/>
    <s v="Norwich"/>
    <n v="6360"/>
    <x v="105"/>
    <d v="2015-06-21T00:00:00"/>
    <x v="610"/>
    <x v="8"/>
    <x v="626"/>
    <n v="87016"/>
    <n v="160.83511799999999"/>
    <n v="2895.0321239999998"/>
    <n v="-8.6667269752960782E-2"/>
  </r>
  <r>
    <n v="22052"/>
    <s v="Medium"/>
    <x v="1"/>
    <n v="4.0599999999999996"/>
    <n v="6.89"/>
    <n v="1127"/>
    <s v="Ray Grady"/>
    <s v="Regular Air"/>
    <s v="Consumer"/>
    <x v="0"/>
    <x v="15"/>
    <s v="Small Box"/>
    <x v="326"/>
    <n v="0.6"/>
    <x v="0"/>
    <x v="2"/>
    <x v="7"/>
    <s v="Eagle Pass"/>
    <n v="78852"/>
    <x v="152"/>
    <d v="2015-02-26T00:00:00"/>
    <x v="611"/>
    <x v="3"/>
    <x v="627"/>
    <n v="87221"/>
    <n v="4.0591879999999998"/>
    <n v="64.947007999999997"/>
    <n v="-1.4030115252207751"/>
  </r>
  <r>
    <n v="26377"/>
    <s v="Low"/>
    <x v="7"/>
    <n v="4.71"/>
    <n v="0.7"/>
    <n v="1127"/>
    <s v="Ray Grady"/>
    <s v="Regular Air"/>
    <s v="Consumer"/>
    <x v="0"/>
    <x v="3"/>
    <s v="Wrap Bag"/>
    <x v="444"/>
    <n v="0.8"/>
    <x v="0"/>
    <x v="2"/>
    <x v="7"/>
    <s v="Eagle Pass"/>
    <n v="78852"/>
    <x v="33"/>
    <d v="2015-06-26T00:00:00"/>
    <x v="612"/>
    <x v="22"/>
    <x v="628"/>
    <n v="87222"/>
    <n v="4.7081159999999995"/>
    <n v="89.45420399999999"/>
    <n v="5.0044189129474156E-2"/>
  </r>
  <r>
    <n v="26378"/>
    <s v="Low"/>
    <x v="2"/>
    <n v="4.2"/>
    <n v="2.2599999999999998"/>
    <n v="1128"/>
    <s v="Kurt O'Connor"/>
    <s v="Regular Air"/>
    <s v="Consumer"/>
    <x v="0"/>
    <x v="7"/>
    <s v="Wrap Bag"/>
    <x v="445"/>
    <n v="0.36"/>
    <x v="0"/>
    <x v="2"/>
    <x v="7"/>
    <s v="Edinburg"/>
    <n v="78539"/>
    <x v="33"/>
    <d v="2015-06-27T00:00:00"/>
    <x v="613"/>
    <x v="13"/>
    <x v="629"/>
    <n v="87222"/>
    <n v="4.1974800000000005"/>
    <n v="54.567240000000005"/>
    <n v="0.17473646596390924"/>
  </r>
  <r>
    <n v="4501"/>
    <s v="Low"/>
    <x v="7"/>
    <n v="8.6"/>
    <n v="6.19"/>
    <n v="1129"/>
    <s v="Pam Patton"/>
    <s v="Regular Air"/>
    <s v="Home Office"/>
    <x v="0"/>
    <x v="8"/>
    <s v="Small Box"/>
    <x v="331"/>
    <n v="0.38"/>
    <x v="0"/>
    <x v="1"/>
    <x v="15"/>
    <s v="Boston"/>
    <n v="2118"/>
    <x v="160"/>
    <d v="2015-02-23T00:00:00"/>
    <x v="614"/>
    <x v="25"/>
    <x v="630"/>
    <n v="32037"/>
    <n v="8.5965600000000002"/>
    <n v="318.07272"/>
    <n v="-0.20475357761663351"/>
  </r>
  <r>
    <n v="4502"/>
    <s v="Low"/>
    <x v="8"/>
    <n v="699.99"/>
    <n v="24.49"/>
    <n v="1129"/>
    <s v="Pam Patton"/>
    <s v="Regular Air"/>
    <s v="Home Office"/>
    <x v="2"/>
    <x v="16"/>
    <s v="Large Box"/>
    <x v="446"/>
    <n v="0.54"/>
    <x v="0"/>
    <x v="1"/>
    <x v="15"/>
    <s v="Boston"/>
    <n v="2118"/>
    <x v="160"/>
    <d v="2015-02-20T00:00:00"/>
    <x v="615"/>
    <x v="41"/>
    <x v="631"/>
    <n v="32037"/>
    <n v="699.50000699999998"/>
    <n v="10492.500104999999"/>
    <n v="3.2982476063395626E-2"/>
  </r>
  <r>
    <n v="6891"/>
    <s v="Not Specified"/>
    <x v="5"/>
    <n v="5.78"/>
    <n v="7.64"/>
    <n v="1129"/>
    <s v="Pam Patton"/>
    <s v="Express Air"/>
    <s v="Corporate"/>
    <x v="0"/>
    <x v="7"/>
    <s v="Small Box"/>
    <x v="447"/>
    <n v="0.36"/>
    <x v="0"/>
    <x v="1"/>
    <x v="15"/>
    <s v="Boston"/>
    <n v="2118"/>
    <x v="48"/>
    <d v="2015-03-31T00:00:00"/>
    <x v="616"/>
    <x v="30"/>
    <x v="632"/>
    <n v="49125"/>
    <n v="5.7771100000000004"/>
    <n v="167.53619"/>
    <n v="-0.65413449072769292"/>
  </r>
  <r>
    <n v="1917"/>
    <s v="Medium"/>
    <x v="1"/>
    <n v="7.64"/>
    <n v="1.39"/>
    <n v="1129"/>
    <s v="Pam Patton"/>
    <s v="Regular Air"/>
    <s v="Home Office"/>
    <x v="0"/>
    <x v="4"/>
    <s v="Small Box"/>
    <x v="448"/>
    <n v="0.36"/>
    <x v="0"/>
    <x v="1"/>
    <x v="15"/>
    <s v="Boston"/>
    <n v="2118"/>
    <x v="8"/>
    <d v="2015-05-23T00:00:00"/>
    <x v="617"/>
    <x v="52"/>
    <x v="633"/>
    <n v="13735"/>
    <n v="7.6384719999999993"/>
    <n v="397.20054399999998"/>
    <n v="0.2884667371163156"/>
  </r>
  <r>
    <n v="5568"/>
    <s v="Low"/>
    <x v="9"/>
    <n v="30.98"/>
    <n v="6.5"/>
    <n v="1129"/>
    <s v="Pam Patton"/>
    <s v="Regular Air"/>
    <s v="Corporate"/>
    <x v="2"/>
    <x v="13"/>
    <s v="Small Box"/>
    <x v="449"/>
    <n v="0.79"/>
    <x v="0"/>
    <x v="1"/>
    <x v="15"/>
    <s v="Boston"/>
    <n v="2118"/>
    <x v="1"/>
    <d v="2015-06-17T00:00:00"/>
    <x v="618"/>
    <x v="60"/>
    <x v="634"/>
    <n v="39430"/>
    <n v="30.970706"/>
    <n v="1362.7110640000001"/>
    <n v="-0.10825094400528493"/>
  </r>
  <r>
    <n v="8099"/>
    <s v="Low"/>
    <x v="1"/>
    <n v="4.9800000000000004"/>
    <n v="6.07"/>
    <n v="1129"/>
    <s v="Pam Patton"/>
    <s v="Regular Air"/>
    <s v="Home Office"/>
    <x v="0"/>
    <x v="7"/>
    <s v="Small Box"/>
    <x v="46"/>
    <n v="0.36"/>
    <x v="0"/>
    <x v="1"/>
    <x v="15"/>
    <s v="Boston"/>
    <n v="2118"/>
    <x v="161"/>
    <d v="2015-01-28T00:00:00"/>
    <x v="619"/>
    <x v="22"/>
    <x v="635"/>
    <n v="57794"/>
    <n v="4.9790040000000007"/>
    <n v="94.601076000000006"/>
    <n v="-0.44473933649289099"/>
  </r>
  <r>
    <n v="19917"/>
    <s v="Medium"/>
    <x v="1"/>
    <n v="7.64"/>
    <n v="1.39"/>
    <n v="1131"/>
    <s v="Benjamin Strauss"/>
    <s v="Regular Air"/>
    <s v="Home Office"/>
    <x v="0"/>
    <x v="4"/>
    <s v="Small Box"/>
    <x v="448"/>
    <n v="0.36"/>
    <x v="0"/>
    <x v="2"/>
    <x v="7"/>
    <s v="El Paso"/>
    <n v="79907"/>
    <x v="8"/>
    <d v="2015-05-23T00:00:00"/>
    <x v="620"/>
    <x v="13"/>
    <x v="636"/>
    <n v="88103"/>
    <n v="7.6384719999999993"/>
    <n v="99.300135999999995"/>
    <n v="0.69"/>
  </r>
  <r>
    <n v="23860"/>
    <s v="Medium"/>
    <x v="2"/>
    <n v="6.37"/>
    <n v="5.19"/>
    <n v="1132"/>
    <s v="Michael Robbins"/>
    <s v="Regular Air"/>
    <s v="Corporate"/>
    <x v="0"/>
    <x v="8"/>
    <s v="Small Box"/>
    <x v="214"/>
    <n v="0.38"/>
    <x v="0"/>
    <x v="2"/>
    <x v="7"/>
    <s v="Euless"/>
    <n v="76039"/>
    <x v="104"/>
    <d v="2015-02-11T00:00:00"/>
    <x v="621"/>
    <x v="6"/>
    <x v="637"/>
    <n v="88101"/>
    <n v="6.3661779999999997"/>
    <n v="38.197068000000002"/>
    <n v="-1.2790318302387267"/>
  </r>
  <r>
    <n v="22501"/>
    <s v="Low"/>
    <x v="7"/>
    <n v="8.6"/>
    <n v="6.19"/>
    <n v="1132"/>
    <s v="Michael Robbins"/>
    <s v="Regular Air"/>
    <s v="Home Office"/>
    <x v="0"/>
    <x v="8"/>
    <s v="Small Box"/>
    <x v="331"/>
    <n v="0.38"/>
    <x v="0"/>
    <x v="2"/>
    <x v="7"/>
    <s v="Euless"/>
    <n v="76039"/>
    <x v="160"/>
    <d v="2015-02-23T00:00:00"/>
    <x v="614"/>
    <x v="23"/>
    <x v="638"/>
    <n v="88102"/>
    <n v="8.5965600000000002"/>
    <n v="77.369039999999998"/>
    <n v="-0.84175570505210395"/>
  </r>
  <r>
    <n v="22502"/>
    <s v="Low"/>
    <x v="8"/>
    <n v="699.99"/>
    <n v="24.49"/>
    <n v="1132"/>
    <s v="Michael Robbins"/>
    <s v="Regular Air"/>
    <s v="Home Office"/>
    <x v="2"/>
    <x v="16"/>
    <s v="Large Box"/>
    <x v="446"/>
    <n v="0.54"/>
    <x v="0"/>
    <x v="2"/>
    <x v="7"/>
    <s v="Euless"/>
    <n v="76039"/>
    <x v="160"/>
    <d v="2015-02-20T00:00:00"/>
    <x v="615"/>
    <x v="0"/>
    <x v="639"/>
    <n v="88102"/>
    <n v="699.50000699999998"/>
    <n v="2798.0000279999999"/>
    <n v="0.12368441064638784"/>
  </r>
  <r>
    <n v="23568"/>
    <s v="Low"/>
    <x v="9"/>
    <n v="30.98"/>
    <n v="6.5"/>
    <n v="1132"/>
    <s v="Michael Robbins"/>
    <s v="Regular Air"/>
    <s v="Corporate"/>
    <x v="2"/>
    <x v="13"/>
    <s v="Small Box"/>
    <x v="449"/>
    <n v="0.79"/>
    <x v="0"/>
    <x v="2"/>
    <x v="7"/>
    <s v="Euless"/>
    <n v="76039"/>
    <x v="1"/>
    <d v="2015-06-17T00:00:00"/>
    <x v="622"/>
    <x v="21"/>
    <x v="640"/>
    <n v="88104"/>
    <n v="30.970706"/>
    <n v="340.67776600000002"/>
    <n v="-0.34640562128400693"/>
  </r>
  <r>
    <n v="26099"/>
    <s v="Low"/>
    <x v="1"/>
    <n v="4.9800000000000004"/>
    <n v="6.07"/>
    <n v="1133"/>
    <s v="Marjorie Owens"/>
    <s v="Regular Air"/>
    <s v="Home Office"/>
    <x v="0"/>
    <x v="7"/>
    <s v="Small Box"/>
    <x v="46"/>
    <n v="0.36"/>
    <x v="0"/>
    <x v="2"/>
    <x v="7"/>
    <s v="Farmers Branch"/>
    <n v="75234"/>
    <x v="161"/>
    <d v="2015-01-28T00:00:00"/>
    <x v="619"/>
    <x v="29"/>
    <x v="641"/>
    <n v="88105"/>
    <n v="4.9790040000000007"/>
    <n v="24.895020000000002"/>
    <n v="-1.6902017291066282"/>
  </r>
  <r>
    <n v="22119"/>
    <s v="High"/>
    <x v="3"/>
    <n v="270.97000000000003"/>
    <n v="28.06"/>
    <n v="1136"/>
    <s v="Carmen McPherson"/>
    <s v="Delivery Truck"/>
    <s v="Consumer"/>
    <x v="2"/>
    <x v="6"/>
    <s v="Jumbo Drum"/>
    <x v="450"/>
    <n v="0.56000000000000005"/>
    <x v="0"/>
    <x v="2"/>
    <x v="12"/>
    <s v="Carol Stream"/>
    <n v="60188"/>
    <x v="22"/>
    <d v="2015-01-04T00:00:00"/>
    <x v="623"/>
    <x v="41"/>
    <x v="642"/>
    <n v="87940"/>
    <n v="270.72612700000002"/>
    <n v="4060.8919050000004"/>
    <n v="0.69"/>
  </r>
  <r>
    <n v="19357"/>
    <s v="Medium"/>
    <x v="1"/>
    <n v="160.97999999999999"/>
    <n v="30"/>
    <n v="1138"/>
    <s v="Malcolm Floyd"/>
    <s v="Delivery Truck"/>
    <s v="Home Office"/>
    <x v="1"/>
    <x v="1"/>
    <s v="Jumbo Drum"/>
    <x v="48"/>
    <n v="0.62"/>
    <x v="0"/>
    <x v="2"/>
    <x v="7"/>
    <s v="The Colony"/>
    <n v="75056"/>
    <x v="160"/>
    <d v="2015-02-19T00:00:00"/>
    <x v="624"/>
    <x v="12"/>
    <x v="643"/>
    <n v="86574"/>
    <n v="160.94780399999999"/>
    <n v="160.94780399999999"/>
    <n v="-0.26555145721855677"/>
  </r>
  <r>
    <n v="25467"/>
    <s v="Medium"/>
    <x v="5"/>
    <n v="363.25"/>
    <n v="19.989999999999998"/>
    <n v="1142"/>
    <s v="Russell Chan"/>
    <s v="Regular Air"/>
    <s v="Home Office"/>
    <x v="0"/>
    <x v="15"/>
    <s v="Small Box"/>
    <x v="451"/>
    <n v="0.56999999999999995"/>
    <x v="0"/>
    <x v="2"/>
    <x v="7"/>
    <s v="Waco"/>
    <n v="76706"/>
    <x v="148"/>
    <d v="2015-01-06T00:00:00"/>
    <x v="625"/>
    <x v="4"/>
    <x v="644"/>
    <n v="86573"/>
    <n v="363.068375"/>
    <n v="2541.4786250000002"/>
    <n v="0.69"/>
  </r>
  <r>
    <n v="24539"/>
    <s v="Medium"/>
    <x v="0"/>
    <n v="18.97"/>
    <n v="9.5399999999999991"/>
    <n v="1142"/>
    <s v="Russell Chan"/>
    <s v="Regular Air"/>
    <s v="Home Office"/>
    <x v="0"/>
    <x v="7"/>
    <s v="Small Box"/>
    <x v="62"/>
    <n v="0.37"/>
    <x v="0"/>
    <x v="2"/>
    <x v="7"/>
    <s v="Waco"/>
    <n v="76706"/>
    <x v="132"/>
    <d v="2015-06-09T00:00:00"/>
    <x v="626"/>
    <x v="21"/>
    <x v="645"/>
    <n v="86575"/>
    <n v="18.968102999999999"/>
    <n v="208.64913300000001"/>
    <n v="0.37719067070760315"/>
  </r>
  <r>
    <n v="25179"/>
    <s v="Low"/>
    <x v="5"/>
    <n v="7.59"/>
    <n v="4"/>
    <n v="1151"/>
    <s v="Edna Huang"/>
    <s v="Regular Air"/>
    <s v="Corporate"/>
    <x v="1"/>
    <x v="2"/>
    <s v="Wrap Bag"/>
    <x v="150"/>
    <n v="0.42"/>
    <x v="0"/>
    <x v="1"/>
    <x v="15"/>
    <s v="South Hadley"/>
    <n v="1075"/>
    <x v="62"/>
    <d v="2015-06-09T00:00:00"/>
    <x v="627"/>
    <x v="12"/>
    <x v="646"/>
    <n v="91344"/>
    <n v="7.5862049999999996"/>
    <n v="7.5862049999999996"/>
    <n v="0.69"/>
  </r>
  <r>
    <n v="24224"/>
    <s v="Critical"/>
    <x v="3"/>
    <n v="9.11"/>
    <n v="2.15"/>
    <n v="1155"/>
    <s v="Alex Nicholson"/>
    <s v="Express Air"/>
    <s v="Consumer"/>
    <x v="0"/>
    <x v="7"/>
    <s v="Wrap Bag"/>
    <x v="452"/>
    <n v="0.4"/>
    <x v="0"/>
    <x v="0"/>
    <x v="1"/>
    <s v="Montebello"/>
    <n v="90640"/>
    <x v="22"/>
    <d v="2015-01-04T00:00:00"/>
    <x v="628"/>
    <x v="0"/>
    <x v="647"/>
    <n v="90853"/>
    <n v="9.101801"/>
    <n v="36.407204"/>
    <n v="0.58993315896541709"/>
  </r>
  <r>
    <n v="24225"/>
    <s v="Critical"/>
    <x v="4"/>
    <n v="15.04"/>
    <n v="1.97"/>
    <n v="1155"/>
    <s v="Alex Nicholson"/>
    <s v="Regular Air"/>
    <s v="Consumer"/>
    <x v="0"/>
    <x v="7"/>
    <s v="Wrap Bag"/>
    <x v="231"/>
    <n v="0.39"/>
    <x v="0"/>
    <x v="0"/>
    <x v="1"/>
    <s v="Montebello"/>
    <n v="90640"/>
    <x v="22"/>
    <d v="2015-01-02T00:00:00"/>
    <x v="629"/>
    <x v="21"/>
    <x v="648"/>
    <n v="90853"/>
    <n v="15.027968"/>
    <n v="165.307648"/>
    <n v="0.69"/>
  </r>
  <r>
    <n v="20212"/>
    <s v="High"/>
    <x v="2"/>
    <n v="175.99"/>
    <n v="8.99"/>
    <n v="1156"/>
    <s v="Edith Forbes"/>
    <s v="Regular Air"/>
    <s v="Consumer"/>
    <x v="2"/>
    <x v="5"/>
    <s v="Small Box"/>
    <x v="44"/>
    <n v="0.56999999999999995"/>
    <x v="0"/>
    <x v="1"/>
    <x v="15"/>
    <s v="Tewksbury"/>
    <n v="1876"/>
    <x v="79"/>
    <d v="2015-02-15T00:00:00"/>
    <x v="630"/>
    <x v="4"/>
    <x v="649"/>
    <n v="90855"/>
    <n v="175.88440600000001"/>
    <n v="1231.190842"/>
    <n v="4.7809792472184962E-2"/>
  </r>
  <r>
    <n v="20897"/>
    <s v="High"/>
    <x v="7"/>
    <n v="100.98"/>
    <n v="35.840000000000003"/>
    <n v="1159"/>
    <s v="Arlene Weeks"/>
    <s v="Delivery Truck"/>
    <s v="Consumer"/>
    <x v="1"/>
    <x v="14"/>
    <s v="Jumbo Box"/>
    <x v="77"/>
    <n v="0.62"/>
    <x v="0"/>
    <x v="1"/>
    <x v="2"/>
    <s v="Union City"/>
    <n v="7086"/>
    <x v="135"/>
    <d v="2015-05-21T00:00:00"/>
    <x v="631"/>
    <x v="12"/>
    <x v="650"/>
    <n v="90854"/>
    <n v="100.93960800000001"/>
    <n v="100.93960800000001"/>
    <n v="-1.3793227990970653"/>
  </r>
  <r>
    <n v="18860"/>
    <s v="Not Specified"/>
    <x v="3"/>
    <n v="9.7799999999999994"/>
    <n v="1.39"/>
    <n v="1170"/>
    <s v="Jessie Houston"/>
    <s v="Regular Air"/>
    <s v="Consumer"/>
    <x v="0"/>
    <x v="4"/>
    <s v="Small Box"/>
    <x v="453"/>
    <n v="0.39"/>
    <x v="0"/>
    <x v="1"/>
    <x v="42"/>
    <s v="Newark"/>
    <n v="19711"/>
    <x v="42"/>
    <d v="2015-06-03T00:00:00"/>
    <x v="632"/>
    <x v="22"/>
    <x v="651"/>
    <n v="87520"/>
    <n v="9.7711980000000001"/>
    <n v="185.652762"/>
    <n v="0.69"/>
  </r>
  <r>
    <n v="18861"/>
    <s v="Not Specified"/>
    <x v="6"/>
    <n v="200.99"/>
    <n v="8.08"/>
    <n v="1170"/>
    <s v="Jessie Houston"/>
    <s v="Regular Air"/>
    <s v="Consumer"/>
    <x v="2"/>
    <x v="5"/>
    <s v="Small Box"/>
    <x v="454"/>
    <n v="0.59"/>
    <x v="0"/>
    <x v="1"/>
    <x v="42"/>
    <s v="Newark"/>
    <n v="19711"/>
    <x v="42"/>
    <d v="2015-06-04T00:00:00"/>
    <x v="633"/>
    <x v="6"/>
    <x v="652"/>
    <n v="87520"/>
    <n v="200.99"/>
    <n v="1205.94"/>
    <n v="0.26157614048127847"/>
  </r>
  <r>
    <n v="19182"/>
    <s v="High"/>
    <x v="9"/>
    <n v="4.4800000000000004"/>
    <n v="49"/>
    <n v="1178"/>
    <s v="Sandy Hunt"/>
    <s v="Regular Air"/>
    <s v="Consumer"/>
    <x v="0"/>
    <x v="15"/>
    <s v="Large Box"/>
    <x v="238"/>
    <n v="0.6"/>
    <x v="0"/>
    <x v="3"/>
    <x v="26"/>
    <s v="Altamonte Springs"/>
    <n v="32701"/>
    <x v="37"/>
    <d v="2015-04-11T00:00:00"/>
    <x v="634"/>
    <x v="14"/>
    <x v="653"/>
    <n v="89787"/>
    <n v="4.4786560000000009"/>
    <n v="8.9573120000000017"/>
    <n v="2.9946877912395147"/>
  </r>
  <r>
    <n v="19183"/>
    <s v="High"/>
    <x v="2"/>
    <n v="350.99"/>
    <n v="39"/>
    <n v="1178"/>
    <s v="Sandy Hunt"/>
    <s v="Delivery Truck"/>
    <s v="Consumer"/>
    <x v="1"/>
    <x v="1"/>
    <s v="Jumbo Drum"/>
    <x v="455"/>
    <n v="0.55000000000000004"/>
    <x v="0"/>
    <x v="3"/>
    <x v="26"/>
    <s v="Altamonte Springs"/>
    <n v="32701"/>
    <x v="37"/>
    <d v="2015-04-11T00:00:00"/>
    <x v="635"/>
    <x v="5"/>
    <x v="654"/>
    <n v="89787"/>
    <n v="350.77940599999999"/>
    <n v="3507.7940600000002"/>
    <n v="-8.6294435350948717E-2"/>
  </r>
  <r>
    <n v="19184"/>
    <s v="High"/>
    <x v="3"/>
    <n v="40.98"/>
    <n v="6.5"/>
    <n v="1178"/>
    <s v="Sandy Hunt"/>
    <s v="Express Air"/>
    <s v="Consumer"/>
    <x v="2"/>
    <x v="13"/>
    <s v="Small Box"/>
    <x v="456"/>
    <n v="0.74"/>
    <x v="0"/>
    <x v="3"/>
    <x v="26"/>
    <s v="Altamonte Springs"/>
    <n v="32701"/>
    <x v="37"/>
    <d v="2015-04-11T00:00:00"/>
    <x v="636"/>
    <x v="4"/>
    <x v="655"/>
    <n v="89787"/>
    <n v="40.943117999999998"/>
    <n v="286.60182599999996"/>
    <n v="2.1261907430236468E-2"/>
  </r>
  <r>
    <n v="19185"/>
    <s v="High"/>
    <x v="3"/>
    <n v="349.45"/>
    <n v="60"/>
    <n v="1178"/>
    <s v="Sandy Hunt"/>
    <s v="Delivery Truck"/>
    <s v="Consumer"/>
    <x v="1"/>
    <x v="11"/>
    <s v="Jumbo Drum"/>
    <x v="356"/>
    <m/>
    <x v="0"/>
    <x v="3"/>
    <x v="26"/>
    <s v="Altamonte Springs"/>
    <n v="32701"/>
    <x v="37"/>
    <d v="2015-04-10T00:00:00"/>
    <x v="637"/>
    <x v="4"/>
    <x v="656"/>
    <n v="89787"/>
    <n v="349.13549499999999"/>
    <n v="2443.9484649999999"/>
    <n v="-0.15997763581044178"/>
  </r>
  <r>
    <n v="19484"/>
    <s v="High"/>
    <x v="8"/>
    <n v="2.61"/>
    <n v="0.5"/>
    <n v="1182"/>
    <s v="Jesse Williamson"/>
    <s v="Regular Air"/>
    <s v="Home Office"/>
    <x v="0"/>
    <x v="9"/>
    <s v="Small Box"/>
    <x v="413"/>
    <n v="0.39"/>
    <x v="0"/>
    <x v="0"/>
    <x v="17"/>
    <s v="Spanish Fork"/>
    <n v="84660"/>
    <x v="94"/>
    <d v="2015-05-23T00:00:00"/>
    <x v="638"/>
    <x v="41"/>
    <x v="657"/>
    <n v="86913"/>
    <n v="2.6081729999999999"/>
    <n v="39.122594999999997"/>
    <n v="0.69"/>
  </r>
  <r>
    <n v="21522"/>
    <s v="Not Specified"/>
    <x v="7"/>
    <n v="35.99"/>
    <n v="3.3"/>
    <n v="1183"/>
    <s v="Becky O'Brien"/>
    <s v="Regular Air"/>
    <s v="Home Office"/>
    <x v="2"/>
    <x v="5"/>
    <s v="Small Pack"/>
    <x v="457"/>
    <n v="0.39"/>
    <x v="0"/>
    <x v="0"/>
    <x v="17"/>
    <s v="Springville"/>
    <n v="84663"/>
    <x v="159"/>
    <d v="2015-06-29T00:00:00"/>
    <x v="639"/>
    <x v="23"/>
    <x v="658"/>
    <n v="86914"/>
    <n v="35.975604000000004"/>
    <n v="323.78043600000001"/>
    <n v="0.69"/>
  </r>
  <r>
    <n v="22190"/>
    <s v="Medium"/>
    <x v="6"/>
    <n v="6783.02"/>
    <n v="24.49"/>
    <n v="1185"/>
    <s v="Lee Xu"/>
    <s v="Regular Air"/>
    <s v="Consumer"/>
    <x v="2"/>
    <x v="6"/>
    <s v="Large Box"/>
    <x v="458"/>
    <n v="0.39"/>
    <x v="0"/>
    <x v="3"/>
    <x v="43"/>
    <s v="Madison"/>
    <n v="35756"/>
    <x v="68"/>
    <d v="2015-03-22T00:00:00"/>
    <x v="640"/>
    <x v="17"/>
    <x v="659"/>
    <n v="85938"/>
    <n v="6783.02"/>
    <n v="20349.060000000001"/>
    <n v="1.9997518556091578E-4"/>
  </r>
  <r>
    <n v="20764"/>
    <s v="Not Specified"/>
    <x v="4"/>
    <n v="11.7"/>
    <n v="6.96"/>
    <n v="1185"/>
    <s v="Lee Xu"/>
    <s v="Regular Air"/>
    <s v="Consumer"/>
    <x v="0"/>
    <x v="15"/>
    <s v="Medium Box"/>
    <x v="459"/>
    <n v="0.5"/>
    <x v="0"/>
    <x v="3"/>
    <x v="43"/>
    <s v="Madison"/>
    <n v="35756"/>
    <x v="98"/>
    <d v="2015-04-13T00:00:00"/>
    <x v="641"/>
    <x v="15"/>
    <x v="660"/>
    <n v="85940"/>
    <n v="11.69064"/>
    <n v="93.525120000000001"/>
    <n v="0.32535307517084283"/>
  </r>
  <r>
    <n v="24358"/>
    <s v="Critical"/>
    <x v="8"/>
    <n v="400.97"/>
    <n v="48.26"/>
    <n v="1186"/>
    <s v="Glenda Herbert"/>
    <s v="Delivery Truck"/>
    <s v="Consumer"/>
    <x v="2"/>
    <x v="6"/>
    <s v="Jumbo Box"/>
    <x v="460"/>
    <n v="0.36"/>
    <x v="0"/>
    <x v="0"/>
    <x v="1"/>
    <s v="Huntington Beach"/>
    <n v="92646"/>
    <x v="37"/>
    <d v="2015-04-10T00:00:00"/>
    <x v="642"/>
    <x v="5"/>
    <x v="661"/>
    <n v="85939"/>
    <n v="400.68932100000001"/>
    <n v="4006.8932100000002"/>
    <n v="0.68999999999999984"/>
  </r>
  <r>
    <n v="18829"/>
    <s v="Low"/>
    <x v="2"/>
    <n v="10.89"/>
    <n v="4.5"/>
    <n v="1189"/>
    <s v="Dwight Stephenson"/>
    <s v="Regular Air"/>
    <s v="Consumer"/>
    <x v="0"/>
    <x v="15"/>
    <s v="Small Box"/>
    <x v="76"/>
    <n v="0.59"/>
    <x v="0"/>
    <x v="0"/>
    <x v="1"/>
    <s v="Huntington Beach"/>
    <n v="92646"/>
    <x v="77"/>
    <d v="2015-06-22T00:00:00"/>
    <x v="643"/>
    <x v="33"/>
    <x v="662"/>
    <n v="87584"/>
    <n v="10.883466"/>
    <n v="152.36852400000001"/>
    <n v="-0.16817572997589073"/>
  </r>
  <r>
    <n v="18830"/>
    <s v="Low"/>
    <x v="9"/>
    <n v="10.64"/>
    <n v="5.16"/>
    <n v="1189"/>
    <s v="Dwight Stephenson"/>
    <s v="Regular Air"/>
    <s v="Consumer"/>
    <x v="1"/>
    <x v="2"/>
    <s v="Small Box"/>
    <x v="304"/>
    <n v="0.56999999999999995"/>
    <x v="0"/>
    <x v="0"/>
    <x v="1"/>
    <s v="Huntington Beach"/>
    <n v="92646"/>
    <x v="77"/>
    <d v="2015-06-22T00:00:00"/>
    <x v="644"/>
    <x v="3"/>
    <x v="663"/>
    <n v="87584"/>
    <n v="10.636808"/>
    <n v="170.188928"/>
    <n v="9.8163945539800027E-2"/>
  </r>
  <r>
    <n v="18831"/>
    <s v="Low"/>
    <x v="9"/>
    <n v="7.96"/>
    <n v="4.95"/>
    <n v="1189"/>
    <s v="Dwight Stephenson"/>
    <s v="Regular Air"/>
    <s v="Consumer"/>
    <x v="1"/>
    <x v="2"/>
    <s v="Small Box"/>
    <x v="461"/>
    <n v="0.41"/>
    <x v="0"/>
    <x v="0"/>
    <x v="1"/>
    <s v="Huntington Beach"/>
    <n v="92646"/>
    <x v="77"/>
    <d v="2015-06-19T00:00:00"/>
    <x v="645"/>
    <x v="0"/>
    <x v="664"/>
    <n v="87584"/>
    <n v="7.9576120000000001"/>
    <n v="31.830448000000001"/>
    <n v="0.69"/>
  </r>
  <r>
    <n v="19553"/>
    <s v="Low"/>
    <x v="9"/>
    <n v="28.53"/>
    <n v="1.49"/>
    <n v="1191"/>
    <s v="John Morse"/>
    <s v="Regular Air"/>
    <s v="Small Business"/>
    <x v="0"/>
    <x v="8"/>
    <s v="Small Box"/>
    <x v="107"/>
    <n v="0.38"/>
    <x v="0"/>
    <x v="1"/>
    <x v="18"/>
    <s v="New Britain"/>
    <n v="6050"/>
    <x v="162"/>
    <d v="2015-07-01T00:00:00"/>
    <x v="646"/>
    <x v="17"/>
    <x v="665"/>
    <n v="87587"/>
    <n v="28.521440999999999"/>
    <n v="85.564323000000002"/>
    <n v="0.66907361548851862"/>
  </r>
  <r>
    <n v="830"/>
    <s v="Low"/>
    <x v="9"/>
    <n v="10.64"/>
    <n v="5.16"/>
    <n v="1193"/>
    <s v="Louis Parrish"/>
    <s v="Regular Air"/>
    <s v="Consumer"/>
    <x v="1"/>
    <x v="2"/>
    <s v="Small Box"/>
    <x v="304"/>
    <n v="0.56999999999999995"/>
    <x v="0"/>
    <x v="1"/>
    <x v="41"/>
    <s v="Washington"/>
    <n v="20016"/>
    <x v="77"/>
    <d v="2015-06-22T00:00:00"/>
    <x v="647"/>
    <x v="49"/>
    <x v="666"/>
    <n v="5984"/>
    <n v="10.636808"/>
    <n v="670.11890400000004"/>
    <n v="2.0775941230486684E-2"/>
  </r>
  <r>
    <n v="831"/>
    <s v="Low"/>
    <x v="9"/>
    <n v="7.96"/>
    <n v="4.95"/>
    <n v="1193"/>
    <s v="Louis Parrish"/>
    <s v="Regular Air"/>
    <s v="Consumer"/>
    <x v="1"/>
    <x v="2"/>
    <s v="Small Box"/>
    <x v="461"/>
    <n v="0.41"/>
    <x v="0"/>
    <x v="1"/>
    <x v="41"/>
    <s v="Washington"/>
    <n v="20016"/>
    <x v="77"/>
    <d v="2015-06-19T00:00:00"/>
    <x v="648"/>
    <x v="7"/>
    <x v="667"/>
    <n v="5984"/>
    <n v="7.9576120000000001"/>
    <n v="135.279404"/>
    <n v="0.14891908172143767"/>
  </r>
  <r>
    <n v="4131"/>
    <s v="High"/>
    <x v="5"/>
    <n v="52.4"/>
    <n v="16.11"/>
    <n v="1193"/>
    <s v="Louis Parrish"/>
    <s v="Regular Air"/>
    <s v="Consumer"/>
    <x v="0"/>
    <x v="8"/>
    <s v="Small Box"/>
    <x v="462"/>
    <n v="0.39"/>
    <x v="0"/>
    <x v="1"/>
    <x v="41"/>
    <s v="Washington"/>
    <n v="20016"/>
    <x v="147"/>
    <d v="2015-02-27T00:00:00"/>
    <x v="649"/>
    <x v="66"/>
    <x v="668"/>
    <n v="29350"/>
    <n v="52.373799999999996"/>
    <n v="4451.7729999999992"/>
    <n v="0.13003612318753113"/>
  </r>
  <r>
    <n v="4133"/>
    <s v="High"/>
    <x v="5"/>
    <n v="36.549999999999997"/>
    <n v="13.89"/>
    <n v="1193"/>
    <s v="Louis Parrish"/>
    <s v="Express Air"/>
    <s v="Consumer"/>
    <x v="0"/>
    <x v="0"/>
    <s v="Wrap Bag"/>
    <x v="463"/>
    <n v="0.41"/>
    <x v="0"/>
    <x v="1"/>
    <x v="41"/>
    <s v="Washington"/>
    <n v="20016"/>
    <x v="147"/>
    <d v="2015-02-26T00:00:00"/>
    <x v="650"/>
    <x v="67"/>
    <x v="669"/>
    <n v="29350"/>
    <n v="36.531724999999994"/>
    <n v="3032.1331749999995"/>
    <n v="7.8952455563808033E-2"/>
  </r>
  <r>
    <n v="5468"/>
    <s v="Not Specified"/>
    <x v="9"/>
    <n v="5.98"/>
    <n v="1.49"/>
    <n v="1193"/>
    <s v="Louis Parrish"/>
    <s v="Regular Air"/>
    <s v="Small Business"/>
    <x v="0"/>
    <x v="8"/>
    <s v="Small Box"/>
    <x v="370"/>
    <n v="0.39"/>
    <x v="0"/>
    <x v="1"/>
    <x v="41"/>
    <s v="Washington"/>
    <n v="20016"/>
    <x v="90"/>
    <d v="2015-05-03T00:00:00"/>
    <x v="651"/>
    <x v="66"/>
    <x v="670"/>
    <n v="38852"/>
    <n v="5.9782060000000001"/>
    <n v="508.14751000000001"/>
    <n v="7.3534807376653466E-2"/>
  </r>
  <r>
    <n v="1552"/>
    <s v="Low"/>
    <x v="3"/>
    <n v="49.99"/>
    <n v="19.989999999999998"/>
    <n v="1193"/>
    <s v="Louis Parrish"/>
    <s v="Regular Air"/>
    <s v="Small Business"/>
    <x v="2"/>
    <x v="13"/>
    <s v="Small Box"/>
    <x v="84"/>
    <n v="0.41"/>
    <x v="0"/>
    <x v="1"/>
    <x v="41"/>
    <s v="Washington"/>
    <n v="20016"/>
    <x v="162"/>
    <d v="2015-06-30T00:00:00"/>
    <x v="652"/>
    <x v="68"/>
    <x v="671"/>
    <n v="11206"/>
    <n v="49.945008999999999"/>
    <n v="2397.3604319999999"/>
    <n v="-7.1756021101242141E-3"/>
  </r>
  <r>
    <n v="1553"/>
    <s v="Low"/>
    <x v="9"/>
    <n v="28.53"/>
    <n v="1.49"/>
    <n v="1193"/>
    <s v="Louis Parrish"/>
    <s v="Regular Air"/>
    <s v="Small Business"/>
    <x v="0"/>
    <x v="8"/>
    <s v="Small Box"/>
    <x v="107"/>
    <n v="0.38"/>
    <x v="0"/>
    <x v="1"/>
    <x v="41"/>
    <s v="Washington"/>
    <n v="20016"/>
    <x v="162"/>
    <d v="2015-07-01T00:00:00"/>
    <x v="653"/>
    <x v="21"/>
    <x v="672"/>
    <n v="11206"/>
    <n v="28.521440999999999"/>
    <n v="313.73585099999997"/>
    <n v="0.12165597273815734"/>
  </r>
  <r>
    <n v="23468"/>
    <s v="Not Specified"/>
    <x v="9"/>
    <n v="5.98"/>
    <n v="1.49"/>
    <n v="1194"/>
    <s v="Sidney Brewer"/>
    <s v="Regular Air"/>
    <s v="Small Business"/>
    <x v="0"/>
    <x v="8"/>
    <s v="Small Box"/>
    <x v="370"/>
    <n v="0.39"/>
    <x v="0"/>
    <x v="3"/>
    <x v="26"/>
    <s v="Immokalee"/>
    <n v="34142"/>
    <x v="90"/>
    <d v="2015-05-03T00:00:00"/>
    <x v="654"/>
    <x v="34"/>
    <x v="673"/>
    <n v="87586"/>
    <n v="5.9782060000000001"/>
    <n v="125.542326"/>
    <n v="0.16020009379396588"/>
  </r>
  <r>
    <n v="19358"/>
    <s v="High"/>
    <x v="4"/>
    <n v="355.98"/>
    <n v="58.92"/>
    <n v="1197"/>
    <s v="Grace McNeill Hunt"/>
    <s v="Delivery Truck"/>
    <s v="Small Business"/>
    <x v="1"/>
    <x v="1"/>
    <s v="Jumbo Drum"/>
    <x v="464"/>
    <n v="0.64"/>
    <x v="0"/>
    <x v="1"/>
    <x v="15"/>
    <s v="Sudbury"/>
    <n v="1776"/>
    <x v="103"/>
    <d v="2015-03-20T00:00:00"/>
    <x v="655"/>
    <x v="0"/>
    <x v="674"/>
    <n v="87583"/>
    <n v="355.69521600000002"/>
    <n v="1422.7808640000001"/>
    <n v="7.6857595452055602E-2"/>
  </r>
  <r>
    <n v="22132"/>
    <s v="High"/>
    <x v="10"/>
    <n v="15.14"/>
    <n v="4.53"/>
    <n v="1199"/>
    <s v="Edward Lamm"/>
    <s v="Regular Air"/>
    <s v="Consumer"/>
    <x v="0"/>
    <x v="10"/>
    <s v="Small Box"/>
    <x v="436"/>
    <n v="0.81"/>
    <x v="0"/>
    <x v="1"/>
    <x v="16"/>
    <s v="Nashua"/>
    <n v="3060"/>
    <x v="147"/>
    <d v="2015-02-28T00:00:00"/>
    <x v="656"/>
    <x v="29"/>
    <x v="675"/>
    <n v="87585"/>
    <n v="15.12486"/>
    <n v="75.624300000000005"/>
    <n v="-0.33121724092058002"/>
  </r>
  <r>
    <n v="22131"/>
    <s v="High"/>
    <x v="5"/>
    <n v="52.4"/>
    <n v="16.11"/>
    <n v="1200"/>
    <s v="Beth English"/>
    <s v="Regular Air"/>
    <s v="Consumer"/>
    <x v="0"/>
    <x v="8"/>
    <s v="Small Box"/>
    <x v="462"/>
    <n v="0.39"/>
    <x v="0"/>
    <x v="1"/>
    <x v="2"/>
    <s v="Elmwood Park"/>
    <n v="7407"/>
    <x v="147"/>
    <d v="2015-02-27T00:00:00"/>
    <x v="657"/>
    <x v="34"/>
    <x v="676"/>
    <n v="87585"/>
    <n v="52.373799999999996"/>
    <n v="1099.8498"/>
    <n v="0.69"/>
  </r>
  <r>
    <n v="22133"/>
    <s v="High"/>
    <x v="5"/>
    <n v="36.549999999999997"/>
    <n v="13.89"/>
    <n v="1202"/>
    <s v="Faye Wolf"/>
    <s v="Express Air"/>
    <s v="Consumer"/>
    <x v="0"/>
    <x v="0"/>
    <s v="Wrap Bag"/>
    <x v="463"/>
    <n v="0.41"/>
    <x v="0"/>
    <x v="1"/>
    <x v="2"/>
    <s v="South Orange"/>
    <n v="7079"/>
    <x v="147"/>
    <d v="2015-02-26T00:00:00"/>
    <x v="658"/>
    <x v="34"/>
    <x v="677"/>
    <n v="87585"/>
    <n v="36.531724999999994"/>
    <n v="767.16622499999994"/>
    <n v="0.46183665536238488"/>
  </r>
  <r>
    <n v="19552"/>
    <s v="Low"/>
    <x v="3"/>
    <n v="49.99"/>
    <n v="19.989999999999998"/>
    <n v="1203"/>
    <s v="Judy Merritt"/>
    <s v="Regular Air"/>
    <s v="Small Business"/>
    <x v="2"/>
    <x v="13"/>
    <s v="Small Box"/>
    <x v="84"/>
    <n v="0.41"/>
    <x v="0"/>
    <x v="1"/>
    <x v="31"/>
    <s v="Cranston"/>
    <n v="2920"/>
    <x v="162"/>
    <d v="2015-06-30T00:00:00"/>
    <x v="659"/>
    <x v="1"/>
    <x v="678"/>
    <n v="87587"/>
    <n v="49.945008999999999"/>
    <n v="599.34010799999999"/>
    <n v="-1.4351204220248428E-2"/>
  </r>
  <r>
    <n v="18636"/>
    <s v="Low"/>
    <x v="0"/>
    <n v="3.08"/>
    <n v="0.5"/>
    <n v="1211"/>
    <s v="Debra Proctor"/>
    <s v="Regular Air"/>
    <s v="Corporate"/>
    <x v="0"/>
    <x v="9"/>
    <s v="Small Box"/>
    <x v="465"/>
    <n v="0.37"/>
    <x v="0"/>
    <x v="2"/>
    <x v="38"/>
    <s v="Fort Wayne"/>
    <n v="46806"/>
    <x v="108"/>
    <d v="2015-02-06T00:00:00"/>
    <x v="660"/>
    <x v="0"/>
    <x v="679"/>
    <n v="88598"/>
    <n v="3.0796920000000001"/>
    <n v="12.318768"/>
    <n v="0.69"/>
  </r>
  <r>
    <n v="22528"/>
    <s v="High"/>
    <x v="4"/>
    <n v="4.91"/>
    <n v="4.97"/>
    <n v="1212"/>
    <s v="Eileen Fletcher"/>
    <s v="Regular Air"/>
    <s v="Corporate"/>
    <x v="0"/>
    <x v="8"/>
    <s v="Small Box"/>
    <x v="466"/>
    <n v="0.38"/>
    <x v="0"/>
    <x v="2"/>
    <x v="38"/>
    <s v="Gary"/>
    <n v="46404"/>
    <x v="43"/>
    <d v="2015-01-16T00:00:00"/>
    <x v="661"/>
    <x v="1"/>
    <x v="680"/>
    <n v="88600"/>
    <n v="4.906072"/>
    <n v="58.872864"/>
    <n v="-1.6923240033927056"/>
  </r>
  <r>
    <n v="22529"/>
    <s v="High"/>
    <x v="0"/>
    <n v="3499.99"/>
    <n v="24.49"/>
    <n v="1212"/>
    <s v="Eileen Fletcher"/>
    <s v="Regular Air"/>
    <s v="Corporate"/>
    <x v="2"/>
    <x v="16"/>
    <s v="Large Box"/>
    <x v="467"/>
    <n v="0.37"/>
    <x v="0"/>
    <x v="2"/>
    <x v="38"/>
    <s v="Gary"/>
    <n v="46404"/>
    <x v="43"/>
    <d v="2015-01-16T00:00:00"/>
    <x v="662"/>
    <x v="12"/>
    <x v="681"/>
    <n v="88600"/>
    <n v="3499.6400009999998"/>
    <n v="3499.6400009999998"/>
    <n v="-0.83362692593570742"/>
  </r>
  <r>
    <n v="24270"/>
    <s v="Low"/>
    <x v="8"/>
    <n v="29.89"/>
    <n v="1.99"/>
    <n v="1213"/>
    <s v="Jeremy Pratt"/>
    <s v="Express Air"/>
    <s v="Corporate"/>
    <x v="2"/>
    <x v="13"/>
    <s v="Small Pack"/>
    <x v="468"/>
    <n v="0.5"/>
    <x v="0"/>
    <x v="2"/>
    <x v="38"/>
    <s v="Granger"/>
    <n v="46530"/>
    <x v="128"/>
    <d v="2015-02-09T00:00:00"/>
    <x v="663"/>
    <x v="13"/>
    <x v="682"/>
    <n v="88599"/>
    <n v="29.869077000000001"/>
    <n v="388.298001"/>
    <n v="0.69"/>
  </r>
  <r>
    <n v="24271"/>
    <s v="Low"/>
    <x v="9"/>
    <n v="8.34"/>
    <n v="4.82"/>
    <n v="1213"/>
    <s v="Jeremy Pratt"/>
    <s v="Regular Air"/>
    <s v="Corporate"/>
    <x v="0"/>
    <x v="7"/>
    <s v="Small Box"/>
    <x v="329"/>
    <n v="0.4"/>
    <x v="0"/>
    <x v="2"/>
    <x v="38"/>
    <s v="Granger"/>
    <n v="46530"/>
    <x v="128"/>
    <d v="2015-02-08T00:00:00"/>
    <x v="664"/>
    <x v="29"/>
    <x v="683"/>
    <n v="88599"/>
    <n v="8.3374980000000001"/>
    <n v="41.687489999999997"/>
    <n v="-0.15507279870580076"/>
  </r>
  <r>
    <n v="22530"/>
    <s v="High"/>
    <x v="9"/>
    <n v="5.84"/>
    <n v="1.2"/>
    <n v="1213"/>
    <s v="Jeremy Pratt"/>
    <s v="Regular Air"/>
    <s v="Corporate"/>
    <x v="0"/>
    <x v="0"/>
    <s v="Wrap Bag"/>
    <x v="469"/>
    <n v="0.55000000000000004"/>
    <x v="0"/>
    <x v="2"/>
    <x v="38"/>
    <s v="Granger"/>
    <n v="46530"/>
    <x v="43"/>
    <d v="2015-01-17T00:00:00"/>
    <x v="665"/>
    <x v="14"/>
    <x v="684"/>
    <n v="88600"/>
    <n v="5.8382480000000001"/>
    <n v="11.676496"/>
    <n v="-8.5178875638839747E-4"/>
  </r>
  <r>
    <n v="7632"/>
    <s v="Medium"/>
    <x v="3"/>
    <n v="130.97999999999999"/>
    <n v="30"/>
    <n v="1217"/>
    <s v="Billy Perry Browning"/>
    <s v="Delivery Truck"/>
    <s v="Small Business"/>
    <x v="1"/>
    <x v="1"/>
    <s v="Jumbo Drum"/>
    <x v="185"/>
    <n v="0.78"/>
    <x v="0"/>
    <x v="1"/>
    <x v="15"/>
    <s v="Boston"/>
    <n v="2112"/>
    <x v="65"/>
    <d v="2015-05-01T00:00:00"/>
    <x v="666"/>
    <x v="44"/>
    <x v="685"/>
    <n v="54595"/>
    <n v="130.86211799999998"/>
    <n v="5365.3468379999995"/>
    <n v="-8.0198671215111789E-2"/>
  </r>
  <r>
    <n v="25631"/>
    <s v="Medium"/>
    <x v="1"/>
    <n v="8.34"/>
    <n v="2.64"/>
    <n v="1226"/>
    <s v="Ken Cash"/>
    <s v="Regular Air"/>
    <s v="Small Business"/>
    <x v="0"/>
    <x v="12"/>
    <s v="Small Pack"/>
    <x v="120"/>
    <n v="0.59"/>
    <x v="0"/>
    <x v="1"/>
    <x v="31"/>
    <s v="Pawtucket"/>
    <n v="2861"/>
    <x v="65"/>
    <d v="2015-04-30T00:00:00"/>
    <x v="667"/>
    <x v="15"/>
    <x v="686"/>
    <n v="90800"/>
    <n v="8.3383319999999994"/>
    <n v="66.706655999999995"/>
    <n v="0.10173808810308661"/>
  </r>
  <r>
    <n v="25632"/>
    <s v="Medium"/>
    <x v="3"/>
    <n v="130.97999999999999"/>
    <n v="30"/>
    <n v="1227"/>
    <s v="Elsie Hwang"/>
    <s v="Delivery Truck"/>
    <s v="Small Business"/>
    <x v="1"/>
    <x v="1"/>
    <s v="Jumbo Drum"/>
    <x v="185"/>
    <n v="0.78"/>
    <x v="0"/>
    <x v="1"/>
    <x v="9"/>
    <s v="South Burlington"/>
    <n v="5403"/>
    <x v="65"/>
    <d v="2015-05-01T00:00:00"/>
    <x v="666"/>
    <x v="5"/>
    <x v="687"/>
    <n v="90800"/>
    <n v="130.86211799999998"/>
    <n v="1308.6211799999999"/>
    <n v="-0.32881411430843471"/>
  </r>
  <r>
    <n v="7810"/>
    <s v="Medium"/>
    <x v="6"/>
    <n v="7.1"/>
    <n v="6.05"/>
    <n v="1228"/>
    <s v="Hazel Jennings"/>
    <s v="Regular Air"/>
    <s v="Small Business"/>
    <x v="0"/>
    <x v="8"/>
    <s v="Small Box"/>
    <x v="227"/>
    <n v="0.39"/>
    <x v="0"/>
    <x v="1"/>
    <x v="19"/>
    <s v="Philadelphia"/>
    <n v="19140"/>
    <x v="160"/>
    <d v="2015-02-17T00:00:00"/>
    <x v="668"/>
    <x v="46"/>
    <x v="688"/>
    <n v="55874"/>
    <n v="7.1"/>
    <n v="198.79999999999998"/>
    <n v="-0.28800938562467077"/>
  </r>
  <r>
    <n v="7811"/>
    <s v="Medium"/>
    <x v="0"/>
    <n v="4.9800000000000004"/>
    <n v="4.62"/>
    <n v="1228"/>
    <s v="Hazel Jennings"/>
    <s v="Express Air"/>
    <s v="Small Business"/>
    <x v="2"/>
    <x v="13"/>
    <s v="Small Pack"/>
    <x v="139"/>
    <n v="0.64"/>
    <x v="0"/>
    <x v="1"/>
    <x v="19"/>
    <s v="Philadelphia"/>
    <n v="19140"/>
    <x v="160"/>
    <d v="2015-02-18T00:00:00"/>
    <x v="669"/>
    <x v="44"/>
    <x v="689"/>
    <n v="55874"/>
    <n v="4.9795020000000001"/>
    <n v="204.159582"/>
    <n v="-0.48935611038107751"/>
  </r>
  <r>
    <n v="7812"/>
    <s v="Medium"/>
    <x v="2"/>
    <n v="5.68"/>
    <n v="1.39"/>
    <n v="1228"/>
    <s v="Hazel Jennings"/>
    <s v="Regular Air"/>
    <s v="Small Business"/>
    <x v="0"/>
    <x v="4"/>
    <s v="Small Box"/>
    <x v="360"/>
    <n v="0.38"/>
    <x v="0"/>
    <x v="1"/>
    <x v="19"/>
    <s v="Philadelphia"/>
    <n v="19140"/>
    <x v="160"/>
    <d v="2015-02-16T00:00:00"/>
    <x v="670"/>
    <x v="40"/>
    <x v="690"/>
    <n v="55874"/>
    <n v="5.6765919999999994"/>
    <n v="136.23820799999999"/>
    <n v="0.25484443758202729"/>
  </r>
  <r>
    <n v="25811"/>
    <s v="Medium"/>
    <x v="0"/>
    <n v="4.9800000000000004"/>
    <n v="4.62"/>
    <n v="1229"/>
    <s v="Patrick Byrne"/>
    <s v="Express Air"/>
    <s v="Small Business"/>
    <x v="2"/>
    <x v="13"/>
    <s v="Small Pack"/>
    <x v="139"/>
    <n v="0.64"/>
    <x v="0"/>
    <x v="2"/>
    <x v="7"/>
    <s v="Sulphur Springs"/>
    <n v="75482"/>
    <x v="160"/>
    <d v="2015-02-18T00:00:00"/>
    <x v="669"/>
    <x v="5"/>
    <x v="691"/>
    <n v="90378"/>
    <n v="4.9795020000000001"/>
    <n v="49.795020000000001"/>
    <n v="-2.0064655172413794"/>
  </r>
  <r>
    <n v="21206"/>
    <s v="Critical"/>
    <x v="10"/>
    <n v="120.98"/>
    <n v="9.07"/>
    <n v="1233"/>
    <s v="Gary Hester"/>
    <s v="Express Air"/>
    <s v="Consumer"/>
    <x v="0"/>
    <x v="8"/>
    <s v="Small Box"/>
    <x v="470"/>
    <n v="0.35"/>
    <x v="0"/>
    <x v="2"/>
    <x v="7"/>
    <s v="Flower Mound"/>
    <n v="75028"/>
    <x v="37"/>
    <d v="2015-04-11T00:00:00"/>
    <x v="671"/>
    <x v="29"/>
    <x v="692"/>
    <n v="89375"/>
    <n v="120.85902"/>
    <n v="604.29510000000005"/>
    <n v="0.52347099816978737"/>
  </r>
  <r>
    <n v="21207"/>
    <s v="Critical"/>
    <x v="1"/>
    <n v="152.47999999999999"/>
    <n v="6.5"/>
    <n v="1233"/>
    <s v="Gary Hester"/>
    <s v="Express Air"/>
    <s v="Consumer"/>
    <x v="2"/>
    <x v="13"/>
    <s v="Small Box"/>
    <x v="208"/>
    <n v="0.74"/>
    <x v="0"/>
    <x v="2"/>
    <x v="7"/>
    <s v="Flower Mound"/>
    <n v="75028"/>
    <x v="37"/>
    <d v="2015-04-11T00:00:00"/>
    <x v="672"/>
    <x v="12"/>
    <x v="693"/>
    <n v="89375"/>
    <n v="152.44950399999999"/>
    <n v="152.44950399999999"/>
    <n v="-3.4657319992633968"/>
  </r>
  <r>
    <n v="19874"/>
    <s v="High"/>
    <x v="3"/>
    <n v="99.99"/>
    <n v="19.989999999999998"/>
    <n v="1233"/>
    <s v="Gary Hester"/>
    <s v="Regular Air"/>
    <s v="Consumer"/>
    <x v="2"/>
    <x v="13"/>
    <s v="Small Box"/>
    <x v="419"/>
    <n v="0.52"/>
    <x v="0"/>
    <x v="2"/>
    <x v="7"/>
    <s v="Flower Mound"/>
    <n v="75028"/>
    <x v="141"/>
    <d v="2015-06-06T00:00:00"/>
    <x v="673"/>
    <x v="12"/>
    <x v="694"/>
    <n v="89376"/>
    <n v="99.900008999999997"/>
    <n v="99.900008999999997"/>
    <n v="-1.6536098310291858"/>
  </r>
  <r>
    <n v="19875"/>
    <s v="High"/>
    <x v="7"/>
    <n v="205.99"/>
    <n v="5.26"/>
    <n v="1233"/>
    <s v="Gary Hester"/>
    <s v="Regular Air"/>
    <s v="Consumer"/>
    <x v="2"/>
    <x v="5"/>
    <s v="Small Box"/>
    <x v="291"/>
    <n v="0.56000000000000005"/>
    <x v="0"/>
    <x v="2"/>
    <x v="7"/>
    <s v="Flower Mound"/>
    <n v="75028"/>
    <x v="141"/>
    <d v="2015-06-05T00:00:00"/>
    <x v="674"/>
    <x v="6"/>
    <x v="695"/>
    <n v="89376"/>
    <n v="205.90760400000002"/>
    <n v="1235.4456240000002"/>
    <n v="-7.9912822375591253E-4"/>
  </r>
  <r>
    <n v="20592"/>
    <s v="Medium"/>
    <x v="9"/>
    <n v="128.24"/>
    <n v="12.65"/>
    <n v="1237"/>
    <s v="Eva Simpson"/>
    <s v="Regular Air"/>
    <s v="Corporate"/>
    <x v="1"/>
    <x v="1"/>
    <s v="Medium Box"/>
    <x v="212"/>
    <m/>
    <x v="0"/>
    <x v="2"/>
    <x v="7"/>
    <s v="Carrollton"/>
    <n v="75007"/>
    <x v="70"/>
    <d v="2015-02-02T00:00:00"/>
    <x v="675"/>
    <x v="23"/>
    <x v="696"/>
    <n v="86075"/>
    <n v="128.201528"/>
    <n v="1153.813752"/>
    <n v="0.69"/>
  </r>
  <r>
    <n v="18625"/>
    <s v="Not Specified"/>
    <x v="1"/>
    <n v="7.38"/>
    <n v="5.21"/>
    <n v="1237"/>
    <s v="Eva Simpson"/>
    <s v="Regular Air"/>
    <s v="Corporate"/>
    <x v="1"/>
    <x v="2"/>
    <s v="Small Box"/>
    <x v="143"/>
    <n v="0.56000000000000005"/>
    <x v="0"/>
    <x v="2"/>
    <x v="7"/>
    <s v="Carrollton"/>
    <n v="75007"/>
    <x v="48"/>
    <d v="2015-03-30T00:00:00"/>
    <x v="676"/>
    <x v="17"/>
    <x v="697"/>
    <n v="86076"/>
    <n v="7.3785239999999996"/>
    <n v="22.135572"/>
    <n v="0.31566068515497553"/>
  </r>
  <r>
    <n v="20432"/>
    <s v="Medium"/>
    <x v="5"/>
    <n v="300.98"/>
    <n v="13.99"/>
    <n v="1237"/>
    <s v="Eva Simpson"/>
    <s v="Regular Air"/>
    <s v="Corporate"/>
    <x v="2"/>
    <x v="6"/>
    <s v="Medium Box"/>
    <x v="471"/>
    <n v="0.39"/>
    <x v="0"/>
    <x v="2"/>
    <x v="7"/>
    <s v="Carrollton"/>
    <n v="75007"/>
    <x v="40"/>
    <d v="2015-05-26T00:00:00"/>
    <x v="677"/>
    <x v="16"/>
    <x v="698"/>
    <n v="86077"/>
    <n v="300.82951000000003"/>
    <n v="6016.5902000000006"/>
    <n v="0.69"/>
  </r>
  <r>
    <n v="20433"/>
    <s v="Medium"/>
    <x v="7"/>
    <n v="205.99"/>
    <n v="5"/>
    <n v="1237"/>
    <s v="Eva Simpson"/>
    <s v="Express Air"/>
    <s v="Corporate"/>
    <x v="2"/>
    <x v="5"/>
    <s v="Small Box"/>
    <x v="472"/>
    <n v="0.59"/>
    <x v="0"/>
    <x v="2"/>
    <x v="7"/>
    <s v="Carrollton"/>
    <n v="75007"/>
    <x v="40"/>
    <d v="2015-05-26T00:00:00"/>
    <x v="678"/>
    <x v="21"/>
    <x v="699"/>
    <n v="86077"/>
    <n v="205.90760400000002"/>
    <n v="2264.9836440000004"/>
    <n v="7.4307862679955788E-3"/>
  </r>
  <r>
    <n v="20593"/>
    <s v="Medium"/>
    <x v="0"/>
    <n v="160.97999999999999"/>
    <n v="30"/>
    <n v="1238"/>
    <s v="April Bowers"/>
    <s v="Delivery Truck"/>
    <s v="Corporate"/>
    <x v="1"/>
    <x v="1"/>
    <s v="Jumbo Drum"/>
    <x v="48"/>
    <n v="0.62"/>
    <x v="0"/>
    <x v="2"/>
    <x v="7"/>
    <s v="Cedar Hill"/>
    <n v="75104"/>
    <x v="70"/>
    <d v="2015-02-02T00:00:00"/>
    <x v="679"/>
    <x v="5"/>
    <x v="700"/>
    <n v="86075"/>
    <n v="160.96390199999999"/>
    <n v="1609.6390199999998"/>
    <n v="0.48253775991484515"/>
  </r>
  <r>
    <n v="20920"/>
    <s v="Not Specified"/>
    <x v="6"/>
    <n v="387.99"/>
    <n v="19.989999999999998"/>
    <n v="1241"/>
    <s v="Bradley Schroeder"/>
    <s v="Regular Air"/>
    <s v="Corporate"/>
    <x v="0"/>
    <x v="8"/>
    <s v="Small Box"/>
    <x v="473"/>
    <n v="0.38"/>
    <x v="0"/>
    <x v="3"/>
    <x v="43"/>
    <s v="Auburn"/>
    <n v="36830"/>
    <x v="44"/>
    <d v="2015-03-17T00:00:00"/>
    <x v="680"/>
    <x v="24"/>
    <x v="701"/>
    <n v="90880"/>
    <n v="387.99"/>
    <n v="8923.77"/>
    <n v="-7.557603289399961E-3"/>
  </r>
  <r>
    <n v="20233"/>
    <s v="Critical"/>
    <x v="2"/>
    <n v="200.97"/>
    <n v="15.59"/>
    <n v="1241"/>
    <s v="Bradley Schroeder"/>
    <s v="Delivery Truck"/>
    <s v="Small Business"/>
    <x v="2"/>
    <x v="6"/>
    <s v="Jumbo Drum"/>
    <x v="474"/>
    <n v="0.36"/>
    <x v="0"/>
    <x v="3"/>
    <x v="43"/>
    <s v="Auburn"/>
    <n v="36830"/>
    <x v="78"/>
    <d v="2015-03-25T00:00:00"/>
    <x v="681"/>
    <x v="4"/>
    <x v="702"/>
    <n v="90881"/>
    <n v="200.84941799999999"/>
    <n v="1405.9459259999999"/>
    <n v="0.39413269277818552"/>
  </r>
  <r>
    <n v="5117"/>
    <s v="High"/>
    <x v="10"/>
    <n v="22.38"/>
    <n v="15.1"/>
    <n v="1246"/>
    <s v="Lois Hansen"/>
    <s v="Regular Air"/>
    <s v="Home Office"/>
    <x v="0"/>
    <x v="8"/>
    <s v="Small Box"/>
    <x v="429"/>
    <n v="0.38"/>
    <x v="0"/>
    <x v="1"/>
    <x v="4"/>
    <s v="New York City"/>
    <n v="10009"/>
    <x v="121"/>
    <d v="2015-04-06T00:00:00"/>
    <x v="682"/>
    <x v="61"/>
    <x v="703"/>
    <n v="36452"/>
    <n v="22.357620000000001"/>
    <n v="581.29812000000004"/>
    <n v="-0.19029611667669649"/>
  </r>
  <r>
    <n v="5118"/>
    <s v="High"/>
    <x v="7"/>
    <n v="6.98"/>
    <n v="2.83"/>
    <n v="1246"/>
    <s v="Lois Hansen"/>
    <s v="Regular Air"/>
    <s v="Home Office"/>
    <x v="1"/>
    <x v="2"/>
    <s v="Small Pack"/>
    <x v="475"/>
    <n v="0.37"/>
    <x v="0"/>
    <x v="1"/>
    <x v="4"/>
    <s v="New York City"/>
    <n v="10009"/>
    <x v="121"/>
    <d v="2015-04-07T00:00:00"/>
    <x v="683"/>
    <x v="8"/>
    <x v="704"/>
    <n v="36452"/>
    <n v="6.9772080000000001"/>
    <n v="125.589744"/>
    <n v="0.35534445474204512"/>
  </r>
  <r>
    <n v="6581"/>
    <s v="Low"/>
    <x v="9"/>
    <n v="256.99"/>
    <n v="11.25"/>
    <n v="1246"/>
    <s v="Lois Hansen"/>
    <s v="Regular Air"/>
    <s v="Home Office"/>
    <x v="2"/>
    <x v="13"/>
    <s v="Small Box"/>
    <x v="476"/>
    <n v="0.51"/>
    <x v="0"/>
    <x v="1"/>
    <x v="4"/>
    <s v="New York City"/>
    <n v="10009"/>
    <x v="55"/>
    <d v="2015-05-22T00:00:00"/>
    <x v="684"/>
    <x v="19"/>
    <x v="705"/>
    <n v="46853"/>
    <n v="256.91290300000003"/>
    <n v="8221.2128960000009"/>
    <n v="0.18132293446669293"/>
  </r>
  <r>
    <n v="23117"/>
    <s v="High"/>
    <x v="10"/>
    <n v="22.38"/>
    <n v="15.1"/>
    <n v="1247"/>
    <s v="Henry O'Connell"/>
    <s v="Regular Air"/>
    <s v="Home Office"/>
    <x v="0"/>
    <x v="8"/>
    <s v="Small Box"/>
    <x v="429"/>
    <n v="0.38"/>
    <x v="0"/>
    <x v="2"/>
    <x v="7"/>
    <s v="Leander"/>
    <n v="78641"/>
    <x v="121"/>
    <d v="2015-04-06T00:00:00"/>
    <x v="682"/>
    <x v="4"/>
    <x v="706"/>
    <n v="91555"/>
    <n v="22.357620000000001"/>
    <n v="156.50334000000001"/>
    <n v="-0.70681414765630124"/>
  </r>
  <r>
    <n v="23118"/>
    <s v="High"/>
    <x v="7"/>
    <n v="6.98"/>
    <n v="2.83"/>
    <n v="1247"/>
    <s v="Henry O'Connell"/>
    <s v="Regular Air"/>
    <s v="Home Office"/>
    <x v="1"/>
    <x v="2"/>
    <s v="Small Pack"/>
    <x v="475"/>
    <n v="0.37"/>
    <x v="0"/>
    <x v="2"/>
    <x v="7"/>
    <s v="Leander"/>
    <n v="78641"/>
    <x v="121"/>
    <d v="2015-04-07T00:00:00"/>
    <x v="685"/>
    <x v="29"/>
    <x v="707"/>
    <n v="91555"/>
    <n v="6.9772080000000001"/>
    <n v="34.886040000000001"/>
    <n v="0.69"/>
  </r>
  <r>
    <n v="18413"/>
    <s v="High"/>
    <x v="6"/>
    <n v="3.89"/>
    <n v="7.01"/>
    <n v="1250"/>
    <s v="Kara Patton"/>
    <s v="Regular Air"/>
    <s v="Corporate"/>
    <x v="0"/>
    <x v="8"/>
    <s v="Small Box"/>
    <x v="477"/>
    <n v="0.37"/>
    <x v="0"/>
    <x v="2"/>
    <x v="12"/>
    <s v="Carpentersville"/>
    <n v="60110"/>
    <x v="37"/>
    <d v="2015-04-09T00:00:00"/>
    <x v="686"/>
    <x v="34"/>
    <x v="708"/>
    <n v="87877"/>
    <n v="3.89"/>
    <n v="81.69"/>
    <n v="-2.9795527790751986"/>
  </r>
  <r>
    <n v="18414"/>
    <s v="High"/>
    <x v="3"/>
    <n v="120.98"/>
    <n v="30"/>
    <n v="1250"/>
    <s v="Kara Patton"/>
    <s v="Delivery Truck"/>
    <s v="Corporate"/>
    <x v="1"/>
    <x v="1"/>
    <s v="Jumbo Drum"/>
    <x v="478"/>
    <n v="0.64"/>
    <x v="0"/>
    <x v="2"/>
    <x v="12"/>
    <s v="Carpentersville"/>
    <n v="60110"/>
    <x v="37"/>
    <d v="2015-04-11T00:00:00"/>
    <x v="687"/>
    <x v="2"/>
    <x v="709"/>
    <n v="87877"/>
    <n v="120.87111800000001"/>
    <n v="2659.1645960000001"/>
    <n v="2.9505731315910132E-2"/>
  </r>
  <r>
    <n v="18415"/>
    <s v="High"/>
    <x v="10"/>
    <n v="30.98"/>
    <n v="5.76"/>
    <n v="1250"/>
    <s v="Kara Patton"/>
    <s v="Regular Air"/>
    <s v="Corporate"/>
    <x v="0"/>
    <x v="7"/>
    <s v="Small Box"/>
    <x v="479"/>
    <n v="0.4"/>
    <x v="0"/>
    <x v="2"/>
    <x v="12"/>
    <s v="Carpentersville"/>
    <n v="60110"/>
    <x v="37"/>
    <d v="2015-04-10T00:00:00"/>
    <x v="688"/>
    <x v="15"/>
    <x v="710"/>
    <n v="87877"/>
    <n v="30.949020000000001"/>
    <n v="247.59216000000001"/>
    <n v="0.48499601099193329"/>
  </r>
  <r>
    <n v="19322"/>
    <s v="Low"/>
    <x v="1"/>
    <n v="46.89"/>
    <n v="5.0999999999999996"/>
    <n v="1253"/>
    <s v="Vickie Coates"/>
    <s v="Regular Air"/>
    <s v="Home Office"/>
    <x v="0"/>
    <x v="15"/>
    <s v="Medium Box"/>
    <x v="480"/>
    <n v="0.46"/>
    <x v="0"/>
    <x v="2"/>
    <x v="7"/>
    <s v="Cedar Park"/>
    <n v="78613"/>
    <x v="45"/>
    <d v="2015-04-23T00:00:00"/>
    <x v="689"/>
    <x v="13"/>
    <x v="711"/>
    <n v="89981"/>
    <n v="46.880622000000002"/>
    <n v="609.44808599999999"/>
    <n v="0.69"/>
  </r>
  <r>
    <n v="19323"/>
    <s v="Low"/>
    <x v="5"/>
    <n v="140.97999999999999"/>
    <n v="36.090000000000003"/>
    <n v="1253"/>
    <s v="Vickie Coates"/>
    <s v="Delivery Truck"/>
    <s v="Home Office"/>
    <x v="1"/>
    <x v="14"/>
    <s v="Jumbo Box"/>
    <x v="481"/>
    <n v="0.77"/>
    <x v="0"/>
    <x v="2"/>
    <x v="7"/>
    <s v="Cedar Park"/>
    <n v="78613"/>
    <x v="45"/>
    <d v="2015-04-25T00:00:00"/>
    <x v="690"/>
    <x v="29"/>
    <x v="712"/>
    <n v="89981"/>
    <n v="140.90950999999998"/>
    <n v="704.54754999999989"/>
    <n v="-0.53356501344316687"/>
  </r>
  <r>
    <n v="19324"/>
    <s v="Low"/>
    <x v="10"/>
    <n v="212.6"/>
    <n v="110.2"/>
    <n v="1253"/>
    <s v="Vickie Coates"/>
    <s v="Delivery Truck"/>
    <s v="Home Office"/>
    <x v="1"/>
    <x v="11"/>
    <s v="Jumbo Box"/>
    <x v="482"/>
    <n v="0.73"/>
    <x v="0"/>
    <x v="2"/>
    <x v="7"/>
    <s v="Cedar Park"/>
    <n v="78613"/>
    <x v="45"/>
    <d v="2015-04-25T00:00:00"/>
    <x v="691"/>
    <x v="1"/>
    <x v="713"/>
    <n v="89981"/>
    <n v="212.38739999999999"/>
    <n v="2548.6487999999999"/>
    <n v="-1.4769939003337553"/>
  </r>
  <r>
    <n v="23455"/>
    <s v="Medium"/>
    <x v="7"/>
    <n v="2.08"/>
    <n v="1.49"/>
    <n v="1254"/>
    <s v="Anne Bland"/>
    <s v="Regular Air"/>
    <s v="Home Office"/>
    <x v="0"/>
    <x v="8"/>
    <s v="Small Box"/>
    <x v="483"/>
    <n v="0.36"/>
    <x v="0"/>
    <x v="2"/>
    <x v="7"/>
    <s v="Channelview"/>
    <n v="77530"/>
    <x v="8"/>
    <d v="2015-05-23T00:00:00"/>
    <x v="692"/>
    <x v="3"/>
    <x v="714"/>
    <n v="89982"/>
    <n v="2.0791680000000001"/>
    <n v="33.266688000000002"/>
    <n v="-0.33406870002961209"/>
  </r>
  <r>
    <n v="23815"/>
    <s v="Critical"/>
    <x v="2"/>
    <n v="80.98"/>
    <n v="35"/>
    <n v="1254"/>
    <s v="Anne Bland"/>
    <s v="Regular Air"/>
    <s v="Home Office"/>
    <x v="0"/>
    <x v="10"/>
    <s v="Large Box"/>
    <x v="484"/>
    <n v="0.81"/>
    <x v="0"/>
    <x v="2"/>
    <x v="7"/>
    <s v="Channelview"/>
    <n v="77530"/>
    <x v="14"/>
    <d v="2015-03-13T00:00:00"/>
    <x v="693"/>
    <x v="14"/>
    <x v="715"/>
    <n v="89983"/>
    <n v="80.931412000000009"/>
    <n v="161.86282400000002"/>
    <n v="-1.2661033624631057"/>
  </r>
  <r>
    <n v="23926"/>
    <s v="Medium"/>
    <x v="2"/>
    <n v="3.95"/>
    <n v="2"/>
    <n v="1254"/>
    <s v="Anne Bland"/>
    <s v="Regular Air"/>
    <s v="Home Office"/>
    <x v="0"/>
    <x v="3"/>
    <s v="Wrap Bag"/>
    <x v="485"/>
    <n v="0.53"/>
    <x v="0"/>
    <x v="2"/>
    <x v="7"/>
    <s v="Channelview"/>
    <n v="77530"/>
    <x v="120"/>
    <d v="2015-03-25T00:00:00"/>
    <x v="694"/>
    <x v="29"/>
    <x v="716"/>
    <n v="89984"/>
    <n v="3.9476300000000002"/>
    <n v="19.738150000000001"/>
    <n v="-0.49237029501525942"/>
  </r>
  <r>
    <n v="18131"/>
    <s v="Medium"/>
    <x v="0"/>
    <n v="115.99"/>
    <n v="56.14"/>
    <n v="1257"/>
    <s v="Ryan Foster"/>
    <s v="Delivery Truck"/>
    <s v="Home Office"/>
    <x v="2"/>
    <x v="6"/>
    <s v="Jumbo Drum"/>
    <x v="486"/>
    <n v="0.4"/>
    <x v="0"/>
    <x v="0"/>
    <x v="21"/>
    <s v="Aurora"/>
    <n v="80013"/>
    <x v="55"/>
    <d v="2015-05-23T00:00:00"/>
    <x v="695"/>
    <x v="29"/>
    <x v="717"/>
    <n v="86535"/>
    <n v="115.97840099999999"/>
    <n v="579.89200499999993"/>
    <n v="-0.27201985604368334"/>
  </r>
  <r>
    <n v="18693"/>
    <s v="Critical"/>
    <x v="7"/>
    <n v="2.52"/>
    <n v="1.92"/>
    <n v="1257"/>
    <s v="Ryan Foster"/>
    <s v="Regular Air"/>
    <s v="Home Office"/>
    <x v="0"/>
    <x v="12"/>
    <s v="Wrap Bag"/>
    <x v="487"/>
    <n v="0.82"/>
    <x v="0"/>
    <x v="0"/>
    <x v="21"/>
    <s v="Aurora"/>
    <n v="80013"/>
    <x v="158"/>
    <d v="2015-04-24T00:00:00"/>
    <x v="696"/>
    <x v="12"/>
    <x v="718"/>
    <n v="86536"/>
    <n v="2.5189919999999999"/>
    <n v="2.5189919999999999"/>
    <n v="-2.6223642172523962"/>
  </r>
  <r>
    <n v="24939"/>
    <s v="High"/>
    <x v="9"/>
    <n v="3.69"/>
    <n v="2.5"/>
    <n v="1259"/>
    <s v="Keith Hobbs"/>
    <s v="Express Air"/>
    <s v="Home Office"/>
    <x v="0"/>
    <x v="4"/>
    <s v="Small Box"/>
    <x v="488"/>
    <n v="0.39"/>
    <x v="0"/>
    <x v="3"/>
    <x v="35"/>
    <s v="Danville"/>
    <n v="40422"/>
    <x v="18"/>
    <d v="2015-04-20T00:00:00"/>
    <x v="697"/>
    <x v="23"/>
    <x v="207"/>
    <n v="86534"/>
    <n v="3.6888929999999998"/>
    <n v="33.200036999999995"/>
    <n v="-56.835291073738688"/>
  </r>
  <r>
    <n v="21771"/>
    <s v="Critical"/>
    <x v="1"/>
    <n v="73.98"/>
    <n v="14.52"/>
    <n v="1261"/>
    <s v="Vickie Gonzalez"/>
    <s v="Regular Air"/>
    <s v="Home Office"/>
    <x v="2"/>
    <x v="13"/>
    <s v="Small Box"/>
    <x v="414"/>
    <n v="0.65"/>
    <x v="0"/>
    <x v="0"/>
    <x v="21"/>
    <s v="Broomfield"/>
    <n v="80020"/>
    <x v="163"/>
    <d v="2015-05-10T00:00:00"/>
    <x v="698"/>
    <x v="29"/>
    <x v="719"/>
    <n v="89730"/>
    <n v="73.965204"/>
    <n v="369.82601999999997"/>
    <n v="0.11510985379266586"/>
  </r>
  <r>
    <n v="24559"/>
    <s v="Critical"/>
    <x v="5"/>
    <n v="5.28"/>
    <n v="6.26"/>
    <n v="1265"/>
    <s v="Danielle Kramer"/>
    <s v="Regular Air"/>
    <s v="Home Office"/>
    <x v="0"/>
    <x v="7"/>
    <s v="Small Box"/>
    <x v="489"/>
    <n v="0.4"/>
    <x v="0"/>
    <x v="2"/>
    <x v="23"/>
    <s v="Altus"/>
    <n v="73521"/>
    <x v="164"/>
    <d v="2015-06-12T00:00:00"/>
    <x v="699"/>
    <x v="12"/>
    <x v="720"/>
    <n v="89729"/>
    <n v="5.2773599999999998"/>
    <n v="5.2773599999999998"/>
    <n v="-1.5910489510489512"/>
  </r>
  <r>
    <n v="22363"/>
    <s v="Critical"/>
    <x v="0"/>
    <n v="13.99"/>
    <n v="7.51"/>
    <n v="1267"/>
    <s v="Rosemary Branch"/>
    <s v="Regular Air"/>
    <s v="Corporate"/>
    <x v="2"/>
    <x v="6"/>
    <s v="Medium Box"/>
    <x v="490"/>
    <n v="0.39"/>
    <x v="0"/>
    <x v="3"/>
    <x v="26"/>
    <s v="Boca Raton"/>
    <n v="33433"/>
    <x v="104"/>
    <d v="2015-02-11T00:00:00"/>
    <x v="700"/>
    <x v="14"/>
    <x v="721"/>
    <n v="89514"/>
    <n v="13.988601000000001"/>
    <n v="27.977202000000002"/>
    <n v="17.880804020100502"/>
  </r>
  <r>
    <n v="21848"/>
    <s v="Not Specified"/>
    <x v="4"/>
    <n v="128.24"/>
    <n v="12.65"/>
    <n v="1267"/>
    <s v="Rosemary Branch"/>
    <s v="Regular Air"/>
    <s v="Corporate"/>
    <x v="1"/>
    <x v="1"/>
    <s v="Medium Box"/>
    <x v="212"/>
    <m/>
    <x v="0"/>
    <x v="3"/>
    <x v="26"/>
    <s v="Boca Raton"/>
    <n v="33433"/>
    <x v="3"/>
    <d v="2015-05-13T00:00:00"/>
    <x v="701"/>
    <x v="17"/>
    <x v="722"/>
    <n v="89515"/>
    <n v="128.13740800000002"/>
    <n v="384.41222400000004"/>
    <n v="-1.0352144962340355"/>
  </r>
  <r>
    <n v="21849"/>
    <s v="Not Specified"/>
    <x v="7"/>
    <n v="5.98"/>
    <n v="4.38"/>
    <n v="1267"/>
    <s v="Rosemary Branch"/>
    <s v="Regular Air"/>
    <s v="Corporate"/>
    <x v="2"/>
    <x v="13"/>
    <s v="Small Pack"/>
    <x v="491"/>
    <n v="0.75"/>
    <x v="0"/>
    <x v="3"/>
    <x v="26"/>
    <s v="Boca Raton"/>
    <n v="33433"/>
    <x v="3"/>
    <d v="2015-05-14T00:00:00"/>
    <x v="702"/>
    <x v="21"/>
    <x v="723"/>
    <n v="89515"/>
    <n v="5.977608"/>
    <n v="65.753687999999997"/>
    <n v="-21.825146953405017"/>
  </r>
  <r>
    <n v="19550"/>
    <s v="Medium"/>
    <x v="8"/>
    <n v="125.99"/>
    <n v="7.69"/>
    <n v="1271"/>
    <s v="Joanne Church"/>
    <s v="Regular Air"/>
    <s v="Corporate"/>
    <x v="2"/>
    <x v="5"/>
    <s v="Small Box"/>
    <x v="19"/>
    <n v="0.59"/>
    <x v="0"/>
    <x v="0"/>
    <x v="1"/>
    <s v="La Mesa"/>
    <n v="91941"/>
    <x v="37"/>
    <d v="2015-04-10T00:00:00"/>
    <x v="703"/>
    <x v="15"/>
    <x v="724"/>
    <n v="88410"/>
    <n v="125.90180699999999"/>
    <n v="1007.2144559999999"/>
    <n v="0.69"/>
  </r>
  <r>
    <n v="19398"/>
    <s v="Low"/>
    <x v="10"/>
    <n v="34.229999999999997"/>
    <n v="5.0199999999999996"/>
    <n v="1271"/>
    <s v="Joanne Church"/>
    <s v="Regular Air"/>
    <s v="Corporate"/>
    <x v="1"/>
    <x v="2"/>
    <s v="Small Box"/>
    <x v="492"/>
    <n v="0.55000000000000004"/>
    <x v="0"/>
    <x v="0"/>
    <x v="1"/>
    <s v="La Mesa"/>
    <n v="91941"/>
    <x v="90"/>
    <d v="2015-05-06T00:00:00"/>
    <x v="704"/>
    <x v="4"/>
    <x v="725"/>
    <n v="88411"/>
    <n v="34.195769999999996"/>
    <n v="239.37038999999999"/>
    <n v="0.69"/>
  </r>
  <r>
    <n v="20628"/>
    <s v="Critical"/>
    <x v="8"/>
    <n v="40.98"/>
    <n v="7.47"/>
    <n v="1279"/>
    <s v="Josephine Rao"/>
    <s v="Regular Air"/>
    <s v="Corporate"/>
    <x v="0"/>
    <x v="8"/>
    <s v="Small Box"/>
    <x v="493"/>
    <n v="0.37"/>
    <x v="0"/>
    <x v="2"/>
    <x v="38"/>
    <s v="Hammond"/>
    <n v="46324"/>
    <x v="151"/>
    <d v="2015-03-02T00:00:00"/>
    <x v="705"/>
    <x v="14"/>
    <x v="726"/>
    <n v="90114"/>
    <n v="40.951313999999996"/>
    <n v="81.902627999999993"/>
    <n v="0.67034798534798534"/>
  </r>
  <r>
    <n v="25005"/>
    <s v="Not Specified"/>
    <x v="6"/>
    <n v="442.14"/>
    <n v="14.7"/>
    <n v="1279"/>
    <s v="Josephine Rao"/>
    <s v="Delivery Truck"/>
    <s v="Corporate"/>
    <x v="2"/>
    <x v="6"/>
    <s v="Jumbo Drum"/>
    <x v="110"/>
    <n v="0.56000000000000005"/>
    <x v="0"/>
    <x v="2"/>
    <x v="38"/>
    <s v="Hammond"/>
    <n v="46324"/>
    <x v="93"/>
    <d v="2015-03-05T00:00:00"/>
    <x v="706"/>
    <x v="29"/>
    <x v="727"/>
    <n v="90115"/>
    <n v="442.14"/>
    <n v="2210.6999999999998"/>
    <n v="0.21401503836404448"/>
  </r>
  <r>
    <n v="2628"/>
    <s v="Critical"/>
    <x v="8"/>
    <n v="40.98"/>
    <n v="7.47"/>
    <n v="1280"/>
    <s v="Harold Albright"/>
    <s v="Regular Air"/>
    <s v="Corporate"/>
    <x v="0"/>
    <x v="8"/>
    <s v="Small Box"/>
    <x v="493"/>
    <n v="0.37"/>
    <x v="0"/>
    <x v="0"/>
    <x v="0"/>
    <s v="Seattle"/>
    <n v="98119"/>
    <x v="151"/>
    <d v="2015-03-02T00:00:00"/>
    <x v="705"/>
    <x v="15"/>
    <x v="728"/>
    <n v="19042"/>
    <n v="40.951313999999996"/>
    <n v="327.61051199999997"/>
    <n v="0.16758188089496659"/>
  </r>
  <r>
    <n v="22125"/>
    <s v="Low"/>
    <x v="10"/>
    <n v="238.4"/>
    <n v="24.49"/>
    <n v="1281"/>
    <s v="Pauline Denton"/>
    <s v="Regular Air"/>
    <s v="Small Business"/>
    <x v="1"/>
    <x v="1"/>
    <s v="Large Box"/>
    <x v="494"/>
    <m/>
    <x v="0"/>
    <x v="2"/>
    <x v="38"/>
    <s v="Vincennes"/>
    <n v="47591"/>
    <x v="76"/>
    <d v="2015-01-26T00:00:00"/>
    <x v="707"/>
    <x v="15"/>
    <x v="729"/>
    <n v="89112"/>
    <n v="238.16159999999999"/>
    <n v="1905.2927999999999"/>
    <n v="0.49325691744153283"/>
  </r>
  <r>
    <n v="22126"/>
    <s v="Low"/>
    <x v="9"/>
    <n v="199.99"/>
    <n v="24.49"/>
    <n v="1281"/>
    <s v="Pauline Denton"/>
    <s v="Express Air"/>
    <s v="Small Business"/>
    <x v="2"/>
    <x v="16"/>
    <s v="Large Box"/>
    <x v="495"/>
    <n v="0.46"/>
    <x v="0"/>
    <x v="2"/>
    <x v="38"/>
    <s v="Vincennes"/>
    <n v="47591"/>
    <x v="76"/>
    <d v="2015-01-26T00:00:00"/>
    <x v="708"/>
    <x v="29"/>
    <x v="730"/>
    <n v="89112"/>
    <n v="199.930003"/>
    <n v="999.65001499999994"/>
    <n v="0.69"/>
  </r>
  <r>
    <n v="4125"/>
    <s v="Low"/>
    <x v="10"/>
    <n v="238.4"/>
    <n v="24.49"/>
    <n v="1282"/>
    <s v="Dana Sharpe"/>
    <s v="Regular Air"/>
    <s v="Small Business"/>
    <x v="1"/>
    <x v="1"/>
    <s v="Large Box"/>
    <x v="494"/>
    <m/>
    <x v="0"/>
    <x v="1"/>
    <x v="19"/>
    <s v="Philadelphia"/>
    <n v="19134"/>
    <x v="76"/>
    <d v="2015-01-26T00:00:00"/>
    <x v="709"/>
    <x v="54"/>
    <x v="731"/>
    <n v="29319"/>
    <n v="238.16159999999999"/>
    <n v="7144.848"/>
    <n v="6.9228884991712245E-2"/>
  </r>
  <r>
    <n v="4126"/>
    <s v="Low"/>
    <x v="9"/>
    <n v="199.99"/>
    <n v="24.49"/>
    <n v="1282"/>
    <s v="Dana Sharpe"/>
    <s v="Express Air"/>
    <s v="Small Business"/>
    <x v="2"/>
    <x v="16"/>
    <s v="Large Box"/>
    <x v="495"/>
    <n v="0.46"/>
    <x v="0"/>
    <x v="1"/>
    <x v="19"/>
    <s v="Philadelphia"/>
    <n v="19134"/>
    <x v="76"/>
    <d v="2015-01-26T00:00:00"/>
    <x v="710"/>
    <x v="34"/>
    <x v="732"/>
    <n v="29319"/>
    <n v="199.930003"/>
    <n v="4198.5300630000002"/>
    <n v="8.8814341409895498E-2"/>
  </r>
  <r>
    <n v="19990"/>
    <s v="Not Specified"/>
    <x v="7"/>
    <n v="150.97999999999999"/>
    <n v="13.99"/>
    <n v="1298"/>
    <s v="Herbert Beard"/>
    <s v="Regular Air"/>
    <s v="Home Office"/>
    <x v="2"/>
    <x v="6"/>
    <s v="Medium Box"/>
    <x v="216"/>
    <n v="0.38"/>
    <x v="0"/>
    <x v="2"/>
    <x v="7"/>
    <s v="Sulphur Springs"/>
    <n v="75482"/>
    <x v="6"/>
    <d v="2015-02-15T00:00:00"/>
    <x v="711"/>
    <x v="6"/>
    <x v="733"/>
    <n v="90662"/>
    <n v="150.91960799999998"/>
    <n v="905.51764799999989"/>
    <n v="0.69"/>
  </r>
  <r>
    <n v="19991"/>
    <s v="Not Specified"/>
    <x v="7"/>
    <n v="176.19"/>
    <n v="11.87"/>
    <n v="1298"/>
    <s v="Herbert Beard"/>
    <s v="Regular Air"/>
    <s v="Home Office"/>
    <x v="0"/>
    <x v="10"/>
    <s v="Small Box"/>
    <x v="496"/>
    <n v="0.62"/>
    <x v="0"/>
    <x v="2"/>
    <x v="7"/>
    <s v="Sulphur Springs"/>
    <n v="75482"/>
    <x v="6"/>
    <d v="2015-02-14T00:00:00"/>
    <x v="712"/>
    <x v="0"/>
    <x v="734"/>
    <n v="90662"/>
    <n v="176.11952399999998"/>
    <n v="704.47809599999994"/>
    <n v="0.47312177601726357"/>
  </r>
  <r>
    <n v="23120"/>
    <s v="High"/>
    <x v="9"/>
    <n v="39.479999999999997"/>
    <n v="1.99"/>
    <n v="1303"/>
    <s v="Cindy Harvey"/>
    <s v="Regular Air"/>
    <s v="Consumer"/>
    <x v="2"/>
    <x v="13"/>
    <s v="Small Pack"/>
    <x v="246"/>
    <n v="0.54"/>
    <x v="0"/>
    <x v="0"/>
    <x v="17"/>
    <s v="Tooele"/>
    <n v="84074"/>
    <x v="153"/>
    <d v="2015-02-21T00:00:00"/>
    <x v="713"/>
    <x v="1"/>
    <x v="735"/>
    <n v="87003"/>
    <n v="39.468155999999993"/>
    <n v="473.61787199999992"/>
    <n v="0.69"/>
  </r>
  <r>
    <n v="20652"/>
    <s v="Low"/>
    <x v="0"/>
    <n v="65.989999999999995"/>
    <n v="5.31"/>
    <n v="1303"/>
    <s v="Cindy Harvey"/>
    <s v="Regular Air"/>
    <s v="Consumer"/>
    <x v="2"/>
    <x v="5"/>
    <s v="Small Box"/>
    <x v="497"/>
    <n v="0.56999999999999995"/>
    <x v="0"/>
    <x v="0"/>
    <x v="17"/>
    <s v="Tooele"/>
    <n v="84074"/>
    <x v="153"/>
    <d v="2015-02-26T00:00:00"/>
    <x v="714"/>
    <x v="23"/>
    <x v="736"/>
    <n v="87005"/>
    <n v="65.983401000000001"/>
    <n v="593.85060899999996"/>
    <n v="0.46631164090147148"/>
  </r>
  <r>
    <n v="25092"/>
    <s v="Medium"/>
    <x v="4"/>
    <n v="2.88"/>
    <n v="0.5"/>
    <n v="1304"/>
    <s v="Sherri McIntosh"/>
    <s v="Regular Air"/>
    <s v="Consumer"/>
    <x v="0"/>
    <x v="9"/>
    <s v="Small Box"/>
    <x v="498"/>
    <n v="0.39"/>
    <x v="0"/>
    <x v="0"/>
    <x v="17"/>
    <s v="West Jordan"/>
    <n v="84084"/>
    <x v="45"/>
    <d v="2015-04-24T00:00:00"/>
    <x v="715"/>
    <x v="17"/>
    <x v="737"/>
    <n v="87004"/>
    <n v="2.8776959999999998"/>
    <n v="8.633087999999999"/>
    <n v="0.69"/>
  </r>
  <r>
    <n v="26274"/>
    <s v="High"/>
    <x v="7"/>
    <n v="62.18"/>
    <n v="10.84"/>
    <n v="1305"/>
    <s v="Chris Pritchard"/>
    <s v="Regular Air"/>
    <s v="Consumer"/>
    <x v="1"/>
    <x v="2"/>
    <s v="Medium Box"/>
    <x v="499"/>
    <n v="0.63"/>
    <x v="0"/>
    <x v="0"/>
    <x v="17"/>
    <s v="West Valley City"/>
    <n v="84120"/>
    <x v="149"/>
    <d v="2015-02-19T00:00:00"/>
    <x v="716"/>
    <x v="17"/>
    <x v="738"/>
    <n v="87002"/>
    <n v="62.155127999999998"/>
    <n v="186.465384"/>
    <n v="0.69"/>
  </r>
  <r>
    <n v="22832"/>
    <s v="Low"/>
    <x v="7"/>
    <n v="8.33"/>
    <n v="1.99"/>
    <n v="1307"/>
    <s v="Teresa Hill"/>
    <s v="Regular Air"/>
    <s v="Small Business"/>
    <x v="2"/>
    <x v="13"/>
    <s v="Small Pack"/>
    <x v="140"/>
    <n v="0.52"/>
    <x v="0"/>
    <x v="0"/>
    <x v="6"/>
    <s v="Coos Bay"/>
    <n v="97420"/>
    <x v="133"/>
    <d v="2015-07-07T00:00:00"/>
    <x v="717"/>
    <x v="3"/>
    <x v="739"/>
    <n v="91451"/>
    <n v="8.3266679999999997"/>
    <n v="133.226688"/>
    <n v="0.34200822794453756"/>
  </r>
  <r>
    <n v="3167"/>
    <s v="Medium"/>
    <x v="7"/>
    <n v="5.34"/>
    <n v="2.99"/>
    <n v="1314"/>
    <s v="Keith Marsh"/>
    <s v="Regular Air"/>
    <s v="Home Office"/>
    <x v="0"/>
    <x v="8"/>
    <s v="Small Box"/>
    <x v="289"/>
    <n v="0.38"/>
    <x v="0"/>
    <x v="0"/>
    <x v="1"/>
    <s v="Los Angeles"/>
    <n v="90058"/>
    <x v="25"/>
    <d v="2015-04-01T00:00:00"/>
    <x v="718"/>
    <x v="43"/>
    <x v="740"/>
    <n v="22755"/>
    <n v="5.3378639999999997"/>
    <n v="240.20388"/>
    <n v="1.4343308395677472E-2"/>
  </r>
  <r>
    <n v="3168"/>
    <s v="Medium"/>
    <x v="2"/>
    <n v="55.99"/>
    <n v="5"/>
    <n v="1314"/>
    <s v="Keith Marsh"/>
    <s v="Regular Air"/>
    <s v="Home Office"/>
    <x v="2"/>
    <x v="5"/>
    <s v="Small Pack"/>
    <x v="241"/>
    <n v="0.8"/>
    <x v="0"/>
    <x v="0"/>
    <x v="1"/>
    <s v="Los Angeles"/>
    <n v="90058"/>
    <x v="25"/>
    <d v="2015-04-01T00:00:00"/>
    <x v="719"/>
    <x v="29"/>
    <x v="741"/>
    <n v="22755"/>
    <n v="55.956406000000001"/>
    <n v="279.78203000000002"/>
    <n v="-1.1619934143870314"/>
  </r>
  <r>
    <n v="3791"/>
    <s v="Low"/>
    <x v="5"/>
    <n v="80.98"/>
    <n v="35"/>
    <n v="1314"/>
    <s v="Keith Marsh"/>
    <s v="Regular Air"/>
    <s v="Home Office"/>
    <x v="0"/>
    <x v="10"/>
    <s v="Large Box"/>
    <x v="484"/>
    <n v="0.81"/>
    <x v="0"/>
    <x v="0"/>
    <x v="1"/>
    <s v="Los Angeles"/>
    <n v="90058"/>
    <x v="99"/>
    <d v="2015-01-09T00:00:00"/>
    <x v="720"/>
    <x v="53"/>
    <x v="742"/>
    <n v="27013"/>
    <n v="80.939509999999999"/>
    <n v="2751.9433399999998"/>
    <n v="-0.27539135279121335"/>
  </r>
  <r>
    <n v="3792"/>
    <s v="Low"/>
    <x v="5"/>
    <n v="279.48"/>
    <n v="35"/>
    <n v="1314"/>
    <s v="Keith Marsh"/>
    <s v="Regular Air"/>
    <s v="Home Office"/>
    <x v="0"/>
    <x v="10"/>
    <s v="Large Box"/>
    <x v="284"/>
    <n v="0.8"/>
    <x v="0"/>
    <x v="0"/>
    <x v="1"/>
    <s v="Los Angeles"/>
    <n v="90058"/>
    <x v="99"/>
    <d v="2015-01-05T00:00:00"/>
    <x v="721"/>
    <x v="27"/>
    <x v="743"/>
    <n v="27013"/>
    <n v="279.34026"/>
    <n v="8659.5480599999992"/>
    <n v="-3.2909501563784825E-2"/>
  </r>
  <r>
    <n v="21166"/>
    <s v="Medium"/>
    <x v="6"/>
    <n v="4.91"/>
    <n v="5.68"/>
    <n v="1315"/>
    <s v="Adam Saunders Gray"/>
    <s v="Regular Air"/>
    <s v="Home Office"/>
    <x v="0"/>
    <x v="8"/>
    <s v="Small Box"/>
    <x v="500"/>
    <n v="0.36"/>
    <x v="0"/>
    <x v="0"/>
    <x v="21"/>
    <s v="Colorado Springs"/>
    <n v="80906"/>
    <x v="25"/>
    <d v="2015-03-31T00:00:00"/>
    <x v="722"/>
    <x v="23"/>
    <x v="744"/>
    <n v="87602"/>
    <n v="4.91"/>
    <n v="44.19"/>
    <n v="-1.967857142857143"/>
  </r>
  <r>
    <n v="21167"/>
    <s v="Medium"/>
    <x v="7"/>
    <n v="5.34"/>
    <n v="2.99"/>
    <n v="1316"/>
    <s v="Marion Lindsey"/>
    <s v="Regular Air"/>
    <s v="Home Office"/>
    <x v="0"/>
    <x v="8"/>
    <s v="Small Box"/>
    <x v="289"/>
    <n v="0.38"/>
    <x v="0"/>
    <x v="0"/>
    <x v="21"/>
    <s v="Commerce City"/>
    <n v="80022"/>
    <x v="25"/>
    <d v="2015-04-01T00:00:00"/>
    <x v="718"/>
    <x v="21"/>
    <x v="745"/>
    <n v="87602"/>
    <n v="5.3378639999999997"/>
    <n v="58.716504"/>
    <n v="5.8680496514198259E-2"/>
  </r>
  <r>
    <n v="21168"/>
    <s v="Medium"/>
    <x v="2"/>
    <n v="55.99"/>
    <n v="5"/>
    <n v="1316"/>
    <s v="Marion Lindsey"/>
    <s v="Regular Air"/>
    <s v="Home Office"/>
    <x v="2"/>
    <x v="5"/>
    <s v="Small Pack"/>
    <x v="241"/>
    <n v="0.8"/>
    <x v="0"/>
    <x v="0"/>
    <x v="21"/>
    <s v="Commerce City"/>
    <n v="80022"/>
    <x v="25"/>
    <d v="2015-04-01T00:00:00"/>
    <x v="719"/>
    <x v="12"/>
    <x v="746"/>
    <n v="87602"/>
    <n v="55.956406000000001"/>
    <n v="55.956406000000001"/>
    <n v="-5.8094765723934145"/>
  </r>
  <r>
    <n v="21791"/>
    <s v="Low"/>
    <x v="5"/>
    <n v="80.98"/>
    <n v="35"/>
    <n v="1316"/>
    <s v="Marion Lindsey"/>
    <s v="Regular Air"/>
    <s v="Home Office"/>
    <x v="0"/>
    <x v="10"/>
    <s v="Large Box"/>
    <x v="484"/>
    <n v="0.81"/>
    <x v="0"/>
    <x v="0"/>
    <x v="21"/>
    <s v="Commerce City"/>
    <n v="80022"/>
    <x v="99"/>
    <d v="2015-01-09T00:00:00"/>
    <x v="720"/>
    <x v="15"/>
    <x v="747"/>
    <n v="87603"/>
    <n v="80.939509999999999"/>
    <n v="647.51607999999999"/>
    <n v="-1.1704089312594079"/>
  </r>
  <r>
    <n v="21792"/>
    <s v="Low"/>
    <x v="5"/>
    <n v="279.48"/>
    <n v="35"/>
    <n v="1316"/>
    <s v="Marion Lindsey"/>
    <s v="Regular Air"/>
    <s v="Home Office"/>
    <x v="0"/>
    <x v="10"/>
    <s v="Large Box"/>
    <x v="284"/>
    <n v="0.8"/>
    <x v="0"/>
    <x v="0"/>
    <x v="21"/>
    <s v="Commerce City"/>
    <n v="80022"/>
    <x v="99"/>
    <d v="2015-01-05T00:00:00"/>
    <x v="721"/>
    <x v="15"/>
    <x v="748"/>
    <n v="87603"/>
    <n v="279.34026"/>
    <n v="2234.72208"/>
    <n v="-0.1275242804003599"/>
  </r>
  <r>
    <n v="21006"/>
    <s v="Low"/>
    <x v="1"/>
    <n v="55.99"/>
    <n v="3.3"/>
    <n v="1338"/>
    <s v="Denise McIntosh"/>
    <s v="Regular Air"/>
    <s v="Home Office"/>
    <x v="2"/>
    <x v="5"/>
    <s v="Small Pack"/>
    <x v="501"/>
    <n v="0.59"/>
    <x v="0"/>
    <x v="2"/>
    <x v="12"/>
    <s v="Chicago"/>
    <n v="60623"/>
    <x v="104"/>
    <d v="2015-02-10T00:00:00"/>
    <x v="723"/>
    <x v="3"/>
    <x v="749"/>
    <n v="91244"/>
    <n v="55.978802000000002"/>
    <n v="895.66083200000003"/>
    <n v="0.69"/>
  </r>
  <r>
    <n v="3004"/>
    <s v="Low"/>
    <x v="6"/>
    <n v="22.38"/>
    <n v="15.1"/>
    <n v="1340"/>
    <s v="Marie Bass"/>
    <s v="Express Air"/>
    <s v="Home Office"/>
    <x v="0"/>
    <x v="8"/>
    <s v="Small Box"/>
    <x v="429"/>
    <n v="0.38"/>
    <x v="0"/>
    <x v="1"/>
    <x v="4"/>
    <s v="New York City"/>
    <n v="10170"/>
    <x v="104"/>
    <d v="2015-02-17T00:00:00"/>
    <x v="724"/>
    <x v="30"/>
    <x v="750"/>
    <n v="21636"/>
    <n v="22.38"/>
    <n v="649.02"/>
    <n v="-7.7118122692916152E-2"/>
  </r>
  <r>
    <n v="3005"/>
    <s v="Low"/>
    <x v="8"/>
    <n v="5.98"/>
    <n v="4.6900000000000004"/>
    <n v="1340"/>
    <s v="Marie Bass"/>
    <s v="Regular Air"/>
    <s v="Home Office"/>
    <x v="0"/>
    <x v="10"/>
    <s v="Small Box"/>
    <x v="502"/>
    <n v="0.68"/>
    <x v="0"/>
    <x v="1"/>
    <x v="4"/>
    <s v="New York City"/>
    <n v="10170"/>
    <x v="104"/>
    <d v="2015-02-15T00:00:00"/>
    <x v="725"/>
    <x v="21"/>
    <x v="751"/>
    <n v="21636"/>
    <n v="5.9758140000000006"/>
    <n v="65.733954000000011"/>
    <n v="-0.33278867102396514"/>
  </r>
  <r>
    <n v="3006"/>
    <s v="Low"/>
    <x v="1"/>
    <n v="55.99"/>
    <n v="3.3"/>
    <n v="1340"/>
    <s v="Marie Bass"/>
    <s v="Regular Air"/>
    <s v="Home Office"/>
    <x v="2"/>
    <x v="5"/>
    <s v="Small Pack"/>
    <x v="501"/>
    <n v="0.59"/>
    <x v="0"/>
    <x v="1"/>
    <x v="4"/>
    <s v="New York City"/>
    <n v="10170"/>
    <x v="104"/>
    <d v="2015-02-10T00:00:00"/>
    <x v="726"/>
    <x v="49"/>
    <x v="752"/>
    <n v="21636"/>
    <n v="55.978802000000002"/>
    <n v="3526.664526"/>
    <n v="0.12228843503822066"/>
  </r>
  <r>
    <n v="3431"/>
    <s v="Not Specified"/>
    <x v="8"/>
    <n v="3.98"/>
    <n v="0.83"/>
    <n v="1340"/>
    <s v="Marie Bass"/>
    <s v="Regular Air"/>
    <s v="Home Office"/>
    <x v="0"/>
    <x v="0"/>
    <s v="Wrap Bag"/>
    <x v="503"/>
    <n v="0.51"/>
    <x v="0"/>
    <x v="1"/>
    <x v="4"/>
    <s v="New York City"/>
    <n v="10170"/>
    <x v="132"/>
    <d v="2015-06-09T00:00:00"/>
    <x v="727"/>
    <x v="69"/>
    <x v="753"/>
    <n v="24455"/>
    <n v="3.977214"/>
    <n v="302.26826399999999"/>
    <n v="9.6800424253137687E-2"/>
  </r>
  <r>
    <n v="21005"/>
    <s v="Low"/>
    <x v="8"/>
    <n v="5.98"/>
    <n v="4.6900000000000004"/>
    <n v="1341"/>
    <s v="Edward Bynum"/>
    <s v="Regular Air"/>
    <s v="Home Office"/>
    <x v="0"/>
    <x v="10"/>
    <s v="Small Box"/>
    <x v="502"/>
    <n v="0.68"/>
    <x v="0"/>
    <x v="1"/>
    <x v="19"/>
    <s v="Chambersburg"/>
    <n v="17201"/>
    <x v="104"/>
    <d v="2015-02-15T00:00:00"/>
    <x v="728"/>
    <x v="17"/>
    <x v="754"/>
    <n v="91244"/>
    <n v="5.9758140000000006"/>
    <n v="17.927442000000003"/>
    <n v="-0.63448826759860211"/>
  </r>
  <r>
    <n v="21430"/>
    <s v="Not Specified"/>
    <x v="6"/>
    <n v="20.89"/>
    <n v="1.99"/>
    <n v="1341"/>
    <s v="Edward Bynum"/>
    <s v="Regular Air"/>
    <s v="Home Office"/>
    <x v="2"/>
    <x v="13"/>
    <s v="Small Pack"/>
    <x v="504"/>
    <n v="0.48"/>
    <x v="0"/>
    <x v="1"/>
    <x v="19"/>
    <s v="Chambersburg"/>
    <n v="17201"/>
    <x v="132"/>
    <d v="2015-06-08T00:00:00"/>
    <x v="729"/>
    <x v="0"/>
    <x v="755"/>
    <n v="91245"/>
    <n v="20.89"/>
    <n v="83.56"/>
    <n v="-6.2618259224219486E-2"/>
  </r>
  <r>
    <n v="21431"/>
    <s v="Not Specified"/>
    <x v="8"/>
    <n v="3.98"/>
    <n v="0.83"/>
    <n v="1341"/>
    <s v="Edward Bynum"/>
    <s v="Regular Air"/>
    <s v="Home Office"/>
    <x v="0"/>
    <x v="0"/>
    <s v="Wrap Bag"/>
    <x v="503"/>
    <n v="0.51"/>
    <x v="0"/>
    <x v="1"/>
    <x v="19"/>
    <s v="Chambersburg"/>
    <n v="17201"/>
    <x v="132"/>
    <d v="2015-06-09T00:00:00"/>
    <x v="730"/>
    <x v="22"/>
    <x v="756"/>
    <n v="91245"/>
    <n v="3.977214"/>
    <n v="75.567065999999997"/>
    <n v="0.58082308018667805"/>
  </r>
  <r>
    <n v="20804"/>
    <s v="Low"/>
    <x v="10"/>
    <n v="2.62"/>
    <n v="0.8"/>
    <n v="1347"/>
    <s v="Vivian Goldstein"/>
    <s v="Regular Air"/>
    <s v="Home Office"/>
    <x v="0"/>
    <x v="3"/>
    <s v="Wrap Bag"/>
    <x v="505"/>
    <n v="0.39"/>
    <x v="0"/>
    <x v="3"/>
    <x v="26"/>
    <s v="Brandon"/>
    <n v="33511"/>
    <x v="122"/>
    <d v="2015-05-06T00:00:00"/>
    <x v="731"/>
    <x v="34"/>
    <x v="757"/>
    <n v="89686"/>
    <n v="2.6173800000000003"/>
    <n v="54.964980000000004"/>
    <n v="-1.8220381797146161"/>
  </r>
  <r>
    <n v="22414"/>
    <s v="High"/>
    <x v="6"/>
    <n v="12.2"/>
    <n v="6.02"/>
    <n v="1350"/>
    <s v="Jackie Burke"/>
    <s v="Express Air"/>
    <s v="Home Office"/>
    <x v="1"/>
    <x v="2"/>
    <s v="Small Pack"/>
    <x v="506"/>
    <n v="0.43"/>
    <x v="0"/>
    <x v="3"/>
    <x v="26"/>
    <s v="Carol City"/>
    <n v="33055"/>
    <x v="89"/>
    <d v="2015-04-18T00:00:00"/>
    <x v="732"/>
    <x v="0"/>
    <x v="758"/>
    <n v="88233"/>
    <n v="12.2"/>
    <n v="48.8"/>
    <n v="-3.0636201991465151"/>
  </r>
  <r>
    <n v="18499"/>
    <s v="Not Specified"/>
    <x v="10"/>
    <n v="110.99"/>
    <n v="8.99"/>
    <n v="1351"/>
    <s v="Janet McCullough"/>
    <s v="Express Air"/>
    <s v="Home Office"/>
    <x v="2"/>
    <x v="5"/>
    <s v="Small Box"/>
    <x v="507"/>
    <n v="0.56999999999999995"/>
    <x v="0"/>
    <x v="3"/>
    <x v="26"/>
    <s v="Coconut Creek"/>
    <n v="33063"/>
    <x v="39"/>
    <d v="2015-01-29T00:00:00"/>
    <x v="733"/>
    <x v="4"/>
    <x v="759"/>
    <n v="88232"/>
    <n v="110.87900999999999"/>
    <n v="776.15306999999996"/>
    <n v="5.2334894389754378"/>
  </r>
  <r>
    <n v="24232"/>
    <s v="High"/>
    <x v="5"/>
    <n v="17.670000000000002"/>
    <n v="8.99"/>
    <n v="1352"/>
    <s v="Vivian Clarke"/>
    <s v="Regular Air"/>
    <s v="Home Office"/>
    <x v="1"/>
    <x v="2"/>
    <s v="Small Pack"/>
    <x v="283"/>
    <n v="0.47"/>
    <x v="0"/>
    <x v="1"/>
    <x v="30"/>
    <s v="Camp Springs"/>
    <n v="20746"/>
    <x v="122"/>
    <d v="2015-05-01T00:00:00"/>
    <x v="734"/>
    <x v="3"/>
    <x v="760"/>
    <n v="88234"/>
    <n v="17.661165"/>
    <n v="282.57864000000001"/>
    <n v="0.1624216765453006"/>
  </r>
  <r>
    <n v="20870"/>
    <s v="High"/>
    <x v="10"/>
    <n v="4.13"/>
    <n v="0.99"/>
    <n v="1354"/>
    <s v="Aaron Dillon"/>
    <s v="Regular Air"/>
    <s v="Consumer"/>
    <x v="0"/>
    <x v="9"/>
    <s v="Small Box"/>
    <x v="508"/>
    <n v="0.39"/>
    <x v="0"/>
    <x v="2"/>
    <x v="7"/>
    <s v="Weatherford"/>
    <n v="76086"/>
    <x v="143"/>
    <d v="2015-02-11T00:00:00"/>
    <x v="735"/>
    <x v="14"/>
    <x v="161"/>
    <n v="91209"/>
    <n v="4.1258699999999999"/>
    <n v="8.2517399999999999"/>
    <n v="-0.12906024096385543"/>
  </r>
  <r>
    <n v="20871"/>
    <s v="High"/>
    <x v="7"/>
    <n v="4.9800000000000004"/>
    <n v="0.49"/>
    <n v="1354"/>
    <s v="Aaron Dillon"/>
    <s v="Regular Air"/>
    <s v="Consumer"/>
    <x v="0"/>
    <x v="9"/>
    <s v="Small Box"/>
    <x v="509"/>
    <n v="0.39"/>
    <x v="0"/>
    <x v="2"/>
    <x v="7"/>
    <s v="Weatherford"/>
    <n v="76086"/>
    <x v="143"/>
    <d v="2015-02-13T00:00:00"/>
    <x v="736"/>
    <x v="14"/>
    <x v="761"/>
    <n v="91209"/>
    <n v="4.978008"/>
    <n v="9.956016"/>
    <n v="0.43928286852589649"/>
  </r>
  <r>
    <n v="18733"/>
    <s v="Medium"/>
    <x v="9"/>
    <n v="125.99"/>
    <n v="7.69"/>
    <n v="1357"/>
    <s v="Marguerite Yu"/>
    <s v="Regular Air"/>
    <s v="Home Office"/>
    <x v="2"/>
    <x v="5"/>
    <s v="Small Box"/>
    <x v="442"/>
    <n v="0.57999999999999996"/>
    <x v="0"/>
    <x v="2"/>
    <x v="7"/>
    <s v="Weslaco"/>
    <n v="78596"/>
    <x v="26"/>
    <d v="2015-06-05T00:00:00"/>
    <x v="737"/>
    <x v="23"/>
    <x v="762"/>
    <n v="88184"/>
    <n v="125.952203"/>
    <n v="1133.569827"/>
    <n v="0.51032241633983599"/>
  </r>
  <r>
    <n v="18645"/>
    <s v="High"/>
    <x v="8"/>
    <n v="119.99"/>
    <n v="16.8"/>
    <n v="1357"/>
    <s v="Marguerite Yu"/>
    <s v="Delivery Truck"/>
    <s v="Home Office"/>
    <x v="2"/>
    <x v="6"/>
    <s v="Jumbo Box"/>
    <x v="510"/>
    <n v="0.35"/>
    <x v="0"/>
    <x v="2"/>
    <x v="7"/>
    <s v="Weslaco"/>
    <n v="78596"/>
    <x v="162"/>
    <d v="2015-06-30T00:00:00"/>
    <x v="738"/>
    <x v="41"/>
    <x v="763"/>
    <n v="88185"/>
    <n v="119.90600699999999"/>
    <n v="1798.5901049999998"/>
    <n v="0.69"/>
  </r>
  <r>
    <n v="20830"/>
    <s v="High"/>
    <x v="9"/>
    <n v="14.34"/>
    <n v="5"/>
    <n v="1360"/>
    <s v="Arlene Gibbons"/>
    <s v="Regular Air"/>
    <s v="Consumer"/>
    <x v="1"/>
    <x v="2"/>
    <s v="Small Pack"/>
    <x v="511"/>
    <n v="0.49"/>
    <x v="0"/>
    <x v="2"/>
    <x v="25"/>
    <s v="Muscatine"/>
    <n v="52761"/>
    <x v="161"/>
    <d v="2015-01-27T00:00:00"/>
    <x v="739"/>
    <x v="15"/>
    <x v="764"/>
    <n v="89595"/>
    <n v="14.335698000000001"/>
    <n v="114.68558400000001"/>
    <n v="0.69"/>
  </r>
  <r>
    <n v="20829"/>
    <s v="High"/>
    <x v="0"/>
    <n v="2.89"/>
    <n v="0.5"/>
    <n v="1361"/>
    <s v="Kristina Collier"/>
    <s v="Regular Air"/>
    <s v="Consumer"/>
    <x v="0"/>
    <x v="9"/>
    <s v="Small Box"/>
    <x v="277"/>
    <n v="0.38"/>
    <x v="0"/>
    <x v="2"/>
    <x v="22"/>
    <s v="Allen Park"/>
    <n v="48101"/>
    <x v="161"/>
    <d v="2015-01-28T00:00:00"/>
    <x v="461"/>
    <x v="12"/>
    <x v="765"/>
    <n v="89595"/>
    <n v="2.8897110000000001"/>
    <n v="2.8897110000000001"/>
    <n v="0.39727272727272728"/>
  </r>
  <r>
    <n v="24432"/>
    <s v="Critical"/>
    <x v="0"/>
    <n v="6.48"/>
    <n v="6.22"/>
    <n v="1361"/>
    <s v="Kristina Collier"/>
    <s v="Express Air"/>
    <s v="Consumer"/>
    <x v="0"/>
    <x v="7"/>
    <s v="Small Box"/>
    <x v="512"/>
    <n v="0.37"/>
    <x v="0"/>
    <x v="2"/>
    <x v="22"/>
    <s v="Allen Park"/>
    <n v="48101"/>
    <x v="104"/>
    <d v="2015-02-11T00:00:00"/>
    <x v="740"/>
    <x v="23"/>
    <x v="766"/>
    <n v="89596"/>
    <n v="6.4793520000000004"/>
    <n v="58.314168000000002"/>
    <n v="-0.22503887129283043"/>
  </r>
  <r>
    <n v="24433"/>
    <s v="Critical"/>
    <x v="9"/>
    <n v="85.99"/>
    <n v="3.3"/>
    <n v="1361"/>
    <s v="Kristina Collier"/>
    <s v="Regular Air"/>
    <s v="Consumer"/>
    <x v="2"/>
    <x v="5"/>
    <s v="Small Pack"/>
    <x v="181"/>
    <n v="0.37"/>
    <x v="0"/>
    <x v="2"/>
    <x v="22"/>
    <s v="Allen Park"/>
    <n v="48101"/>
    <x v="104"/>
    <d v="2015-02-12T00:00:00"/>
    <x v="741"/>
    <x v="3"/>
    <x v="767"/>
    <n v="89596"/>
    <n v="85.964202999999998"/>
    <n v="1375.427248"/>
    <n v="0.69"/>
  </r>
  <r>
    <n v="23011"/>
    <s v="Medium"/>
    <x v="5"/>
    <n v="12.97"/>
    <n v="1.49"/>
    <n v="1363"/>
    <s v="Earl Roy"/>
    <s v="Regular Air"/>
    <s v="Consumer"/>
    <x v="0"/>
    <x v="8"/>
    <s v="Small Box"/>
    <x v="513"/>
    <n v="0.35"/>
    <x v="0"/>
    <x v="3"/>
    <x v="26"/>
    <s v="Casselberry"/>
    <n v="32707"/>
    <x v="128"/>
    <d v="2015-02-06T00:00:00"/>
    <x v="742"/>
    <x v="14"/>
    <x v="768"/>
    <n v="89993"/>
    <n v="12.963515000000001"/>
    <n v="25.927030000000002"/>
    <n v="0.20728100113765641"/>
  </r>
  <r>
    <n v="23012"/>
    <s v="Medium"/>
    <x v="2"/>
    <n v="5.81"/>
    <n v="3.37"/>
    <n v="1363"/>
    <s v="Earl Roy"/>
    <s v="Regular Air"/>
    <s v="Consumer"/>
    <x v="0"/>
    <x v="3"/>
    <s v="Wrap Bag"/>
    <x v="514"/>
    <n v="0.54"/>
    <x v="0"/>
    <x v="3"/>
    <x v="26"/>
    <s v="Casselberry"/>
    <n v="32707"/>
    <x v="128"/>
    <d v="2015-02-06T00:00:00"/>
    <x v="743"/>
    <x v="23"/>
    <x v="769"/>
    <n v="89993"/>
    <n v="5.806514"/>
    <n v="52.258626"/>
    <n v="-2.7903854790419165"/>
  </r>
  <r>
    <n v="19333"/>
    <s v="Not Specified"/>
    <x v="10"/>
    <n v="5.98"/>
    <n v="5.35"/>
    <n v="1364"/>
    <s v="Chris Ford"/>
    <s v="Regular Air"/>
    <s v="Home Office"/>
    <x v="0"/>
    <x v="7"/>
    <s v="Small Box"/>
    <x v="515"/>
    <n v="0.4"/>
    <x v="0"/>
    <x v="1"/>
    <x v="30"/>
    <s v="Camp Springs"/>
    <n v="20746"/>
    <x v="83"/>
    <d v="2015-03-17T00:00:00"/>
    <x v="744"/>
    <x v="5"/>
    <x v="770"/>
    <n v="89994"/>
    <n v="5.9740200000000003"/>
    <n v="59.740200000000002"/>
    <n v="-1.5741192884548307"/>
  </r>
  <r>
    <n v="20539"/>
    <s v="Medium"/>
    <x v="9"/>
    <n v="73.98"/>
    <n v="14.52"/>
    <n v="1367"/>
    <s v="James Hunter"/>
    <s v="Regular Air"/>
    <s v="Consumer"/>
    <x v="2"/>
    <x v="13"/>
    <s v="Small Box"/>
    <x v="414"/>
    <n v="0.65"/>
    <x v="0"/>
    <x v="2"/>
    <x v="7"/>
    <s v="Lubbock"/>
    <n v="79424"/>
    <x v="0"/>
    <d v="2015-01-10T00:00:00"/>
    <x v="745"/>
    <x v="12"/>
    <x v="771"/>
    <n v="90513"/>
    <n v="73.957806000000005"/>
    <n v="73.957806000000005"/>
    <n v="-4.1284687420906092"/>
  </r>
  <r>
    <n v="26034"/>
    <s v="Medium"/>
    <x v="3"/>
    <n v="4.55"/>
    <n v="1.49"/>
    <n v="1368"/>
    <s v="Patsy Harmon"/>
    <s v="Regular Air"/>
    <s v="Consumer"/>
    <x v="0"/>
    <x v="8"/>
    <s v="Small Box"/>
    <x v="516"/>
    <n v="0.35"/>
    <x v="0"/>
    <x v="2"/>
    <x v="7"/>
    <s v="Lufkin"/>
    <n v="75901"/>
    <x v="165"/>
    <d v="2015-03-25T00:00:00"/>
    <x v="746"/>
    <x v="6"/>
    <x v="772"/>
    <n v="90514"/>
    <n v="4.5459049999999994"/>
    <n v="27.275429999999997"/>
    <n v="0.66396856581532415"/>
  </r>
  <r>
    <n v="26035"/>
    <s v="Medium"/>
    <x v="8"/>
    <n v="9.7799999999999994"/>
    <n v="5.76"/>
    <n v="1369"/>
    <s v="Joe D Dean"/>
    <s v="Express Air"/>
    <s v="Consumer"/>
    <x v="0"/>
    <x v="4"/>
    <s v="Small Box"/>
    <x v="453"/>
    <n v="0.35"/>
    <x v="0"/>
    <x v="2"/>
    <x v="7"/>
    <s v="Mansfield"/>
    <n v="76063"/>
    <x v="165"/>
    <d v="2015-03-25T00:00:00"/>
    <x v="747"/>
    <x v="21"/>
    <x v="773"/>
    <n v="90514"/>
    <n v="9.7731539999999999"/>
    <n v="107.504694"/>
    <n v="0.18190028901734104"/>
  </r>
  <r>
    <n v="24534"/>
    <s v="Critical"/>
    <x v="2"/>
    <n v="44.01"/>
    <n v="3.5"/>
    <n v="1374"/>
    <s v="Earl Buck"/>
    <s v="Regular Air"/>
    <s v="Home Office"/>
    <x v="0"/>
    <x v="15"/>
    <s v="Small Box"/>
    <x v="517"/>
    <n v="0.59"/>
    <x v="0"/>
    <x v="0"/>
    <x v="1"/>
    <s v="Stockton"/>
    <n v="95207"/>
    <x v="31"/>
    <d v="2015-06-08T00:00:00"/>
    <x v="748"/>
    <x v="12"/>
    <x v="774"/>
    <n v="88212"/>
    <n v="43.983593999999997"/>
    <n v="43.983593999999997"/>
    <n v="-0.45232211333617384"/>
  </r>
  <r>
    <n v="19932"/>
    <s v="Low"/>
    <x v="5"/>
    <n v="2.89"/>
    <n v="0.5"/>
    <n v="1380"/>
    <s v="Jeanne Walker"/>
    <s v="Regular Air"/>
    <s v="Home Office"/>
    <x v="0"/>
    <x v="9"/>
    <s v="Small Box"/>
    <x v="277"/>
    <n v="0.38"/>
    <x v="0"/>
    <x v="1"/>
    <x v="16"/>
    <s v="Portsmouth"/>
    <n v="3801"/>
    <x v="150"/>
    <d v="2015-07-03T00:00:00"/>
    <x v="749"/>
    <x v="23"/>
    <x v="775"/>
    <n v="88213"/>
    <n v="2.8885550000000002"/>
    <n v="25.996995000000002"/>
    <n v="0.69"/>
  </r>
  <r>
    <n v="19018"/>
    <s v="Medium"/>
    <x v="9"/>
    <n v="2.23"/>
    <n v="4.57"/>
    <n v="1383"/>
    <s v="Christina Hanna"/>
    <s v="Regular Air"/>
    <s v="Consumer"/>
    <x v="1"/>
    <x v="2"/>
    <s v="Small Pack"/>
    <x v="518"/>
    <n v="0.41"/>
    <x v="0"/>
    <x v="0"/>
    <x v="17"/>
    <s v="West Valley City"/>
    <n v="84120"/>
    <x v="90"/>
    <d v="2015-05-02T00:00:00"/>
    <x v="750"/>
    <x v="1"/>
    <x v="776"/>
    <n v="89406"/>
    <n v="2.2293310000000002"/>
    <n v="26.751972000000002"/>
    <n v="-3.2536636427076062"/>
  </r>
  <r>
    <n v="25790"/>
    <s v="Not Specified"/>
    <x v="8"/>
    <n v="11.29"/>
    <n v="5.03"/>
    <n v="1384"/>
    <s v="George McLamb"/>
    <s v="Regular Air"/>
    <s v="Consumer"/>
    <x v="0"/>
    <x v="10"/>
    <s v="Small Box"/>
    <x v="519"/>
    <n v="0.59"/>
    <x v="0"/>
    <x v="3"/>
    <x v="8"/>
    <s v="Alexandria"/>
    <n v="22304"/>
    <x v="133"/>
    <d v="2015-07-02T00:00:00"/>
    <x v="751"/>
    <x v="21"/>
    <x v="777"/>
    <n v="89407"/>
    <n v="11.282096999999998"/>
    <n v="124.10306699999998"/>
    <n v="-1.3235103101152783"/>
  </r>
  <r>
    <n v="22984"/>
    <s v="Low"/>
    <x v="1"/>
    <n v="70.97"/>
    <n v="3.5"/>
    <n v="1384"/>
    <s v="George McLamb"/>
    <s v="Regular Air"/>
    <s v="Consumer"/>
    <x v="0"/>
    <x v="15"/>
    <s v="Small Box"/>
    <x v="235"/>
    <n v="0.59"/>
    <x v="0"/>
    <x v="3"/>
    <x v="8"/>
    <s v="Alexandria"/>
    <n v="22304"/>
    <x v="31"/>
    <d v="2015-06-14T00:00:00"/>
    <x v="752"/>
    <x v="34"/>
    <x v="778"/>
    <n v="89408"/>
    <n v="70.955805999999995"/>
    <n v="1490.0719259999998"/>
    <n v="1.5399161444714657E-2"/>
  </r>
  <r>
    <n v="18970"/>
    <s v="Critical"/>
    <x v="2"/>
    <n v="1.74"/>
    <n v="4.08"/>
    <n v="1389"/>
    <s v="Jean Khan"/>
    <s v="Regular Air"/>
    <s v="Corporate"/>
    <x v="1"/>
    <x v="2"/>
    <s v="Small Pack"/>
    <x v="60"/>
    <n v="0.53"/>
    <x v="0"/>
    <x v="0"/>
    <x v="1"/>
    <s v="Menlo Park"/>
    <n v="94025"/>
    <x v="51"/>
    <d v="2015-01-26T00:00:00"/>
    <x v="753"/>
    <x v="12"/>
    <x v="779"/>
    <n v="88726"/>
    <n v="1.7389559999999999"/>
    <n v="1.7389559999999999"/>
    <n v="-3.9975451263537907"/>
  </r>
  <r>
    <n v="19852"/>
    <s v="High"/>
    <x v="4"/>
    <n v="2.62"/>
    <n v="0.8"/>
    <n v="1389"/>
    <s v="Jean Khan"/>
    <s v="Express Air"/>
    <s v="Small Business"/>
    <x v="0"/>
    <x v="3"/>
    <s v="Wrap Bag"/>
    <x v="505"/>
    <n v="0.39"/>
    <x v="0"/>
    <x v="0"/>
    <x v="1"/>
    <s v="Menlo Park"/>
    <n v="94025"/>
    <x v="116"/>
    <d v="2015-05-15T00:00:00"/>
    <x v="754"/>
    <x v="1"/>
    <x v="780"/>
    <n v="88728"/>
    <n v="2.6179040000000002"/>
    <n v="31.414848000000003"/>
    <n v="0.69"/>
  </r>
  <r>
    <n v="19111"/>
    <s v="High"/>
    <x v="3"/>
    <n v="2.61"/>
    <n v="0.5"/>
    <n v="1389"/>
    <s v="Jean Khan"/>
    <s v="Regular Air"/>
    <s v="Consumer"/>
    <x v="0"/>
    <x v="9"/>
    <s v="Small Box"/>
    <x v="413"/>
    <n v="0.39"/>
    <x v="0"/>
    <x v="0"/>
    <x v="1"/>
    <s v="Menlo Park"/>
    <n v="94025"/>
    <x v="26"/>
    <d v="2015-06-05T00:00:00"/>
    <x v="755"/>
    <x v="7"/>
    <x v="781"/>
    <n v="88729"/>
    <n v="2.6076509999999997"/>
    <n v="44.330066999999993"/>
    <n v="0.69"/>
  </r>
  <r>
    <n v="18702"/>
    <s v="Critical"/>
    <x v="10"/>
    <n v="8.17"/>
    <n v="1.69"/>
    <n v="1390"/>
    <s v="Hazel Jones"/>
    <s v="Regular Air"/>
    <s v="Corporate"/>
    <x v="0"/>
    <x v="7"/>
    <s v="Wrap Bag"/>
    <x v="520"/>
    <n v="0.38"/>
    <x v="0"/>
    <x v="0"/>
    <x v="1"/>
    <s v="Stockton"/>
    <n v="95207"/>
    <x v="41"/>
    <d v="2015-05-16T00:00:00"/>
    <x v="756"/>
    <x v="22"/>
    <x v="782"/>
    <n v="88731"/>
    <n v="8.1618300000000001"/>
    <n v="155.07477"/>
    <n v="0.69"/>
  </r>
  <r>
    <n v="18703"/>
    <s v="Critical"/>
    <x v="9"/>
    <n v="110.99"/>
    <n v="2.5"/>
    <n v="1390"/>
    <s v="Hazel Jones"/>
    <s v="Regular Air"/>
    <s v="Corporate"/>
    <x v="2"/>
    <x v="5"/>
    <s v="Small Box"/>
    <x v="170"/>
    <n v="0.56999999999999995"/>
    <x v="0"/>
    <x v="0"/>
    <x v="1"/>
    <s v="Stockton"/>
    <n v="95207"/>
    <x v="41"/>
    <d v="2015-05-18T00:00:00"/>
    <x v="757"/>
    <x v="51"/>
    <x v="783"/>
    <n v="88731"/>
    <n v="110.95670299999999"/>
    <n v="4216.3547140000001"/>
    <n v="0.69"/>
  </r>
  <r>
    <n v="20523"/>
    <s v="Not Specified"/>
    <x v="6"/>
    <n v="2.88"/>
    <n v="0.7"/>
    <n v="1391"/>
    <s v="Carolyn Greer"/>
    <s v="Express Air"/>
    <s v="Consumer"/>
    <x v="0"/>
    <x v="0"/>
    <s v="Wrap Bag"/>
    <x v="122"/>
    <n v="0.56000000000000005"/>
    <x v="0"/>
    <x v="0"/>
    <x v="1"/>
    <s v="Sunnyvale"/>
    <n v="94086"/>
    <x v="158"/>
    <d v="2015-04-24T00:00:00"/>
    <x v="758"/>
    <x v="12"/>
    <x v="784"/>
    <n v="88727"/>
    <n v="2.88"/>
    <n v="2.88"/>
    <n v="-1.3819095477386863E-2"/>
  </r>
  <r>
    <n v="20163"/>
    <s v="Low"/>
    <x v="8"/>
    <n v="12.28"/>
    <n v="6.13"/>
    <n v="1391"/>
    <s v="Carolyn Greer"/>
    <s v="Regular Air"/>
    <s v="Small Business"/>
    <x v="0"/>
    <x v="10"/>
    <s v="Small Box"/>
    <x v="521"/>
    <n v="0.56999999999999995"/>
    <x v="0"/>
    <x v="0"/>
    <x v="1"/>
    <s v="Sunnyvale"/>
    <n v="94086"/>
    <x v="32"/>
    <d v="2015-05-10T00:00:00"/>
    <x v="759"/>
    <x v="39"/>
    <x v="785"/>
    <n v="88730"/>
    <n v="12.271403999999999"/>
    <n v="404.95633199999997"/>
    <n v="3.9107779973818681E-2"/>
  </r>
  <r>
    <n v="5297"/>
    <s v="Not Specified"/>
    <x v="6"/>
    <n v="8.6"/>
    <n v="6.19"/>
    <n v="1402"/>
    <s v="Wesley Tate"/>
    <s v="Regular Air"/>
    <s v="Corporate"/>
    <x v="0"/>
    <x v="8"/>
    <s v="Small Box"/>
    <x v="331"/>
    <n v="0.38"/>
    <x v="0"/>
    <x v="2"/>
    <x v="12"/>
    <s v="Chicago"/>
    <n v="60653"/>
    <x v="43"/>
    <d v="2015-01-15T00:00:00"/>
    <x v="760"/>
    <x v="68"/>
    <x v="786"/>
    <n v="37729"/>
    <n v="8.6"/>
    <n v="412.79999999999995"/>
    <n v="-9.5678849717564587E-2"/>
  </r>
  <r>
    <n v="6080"/>
    <s v="Medium"/>
    <x v="7"/>
    <n v="30.73"/>
    <n v="4"/>
    <n v="1402"/>
    <s v="Wesley Tate"/>
    <s v="Regular Air"/>
    <s v="Home Office"/>
    <x v="2"/>
    <x v="13"/>
    <s v="Small Box"/>
    <x v="88"/>
    <n v="0.75"/>
    <x v="0"/>
    <x v="2"/>
    <x v="12"/>
    <s v="Chicago"/>
    <n v="60653"/>
    <x v="72"/>
    <d v="2015-01-22T00:00:00"/>
    <x v="761"/>
    <x v="68"/>
    <x v="787"/>
    <n v="43079"/>
    <n v="30.717708000000002"/>
    <n v="1474.4499840000001"/>
    <n v="-1.4632189409081951E-2"/>
  </r>
  <r>
    <n v="23297"/>
    <s v="Not Specified"/>
    <x v="6"/>
    <n v="8.6"/>
    <n v="6.19"/>
    <n v="1405"/>
    <s v="Crystal Floyd"/>
    <s v="Regular Air"/>
    <s v="Corporate"/>
    <x v="0"/>
    <x v="8"/>
    <s v="Small Box"/>
    <x v="331"/>
    <n v="0.38"/>
    <x v="0"/>
    <x v="2"/>
    <x v="22"/>
    <s v="Battle Creek"/>
    <n v="49017"/>
    <x v="43"/>
    <d v="2015-01-15T00:00:00"/>
    <x v="762"/>
    <x v="1"/>
    <x v="788"/>
    <n v="86144"/>
    <n v="8.6"/>
    <n v="103.19999999999999"/>
    <n v="-0.29661105653299991"/>
  </r>
  <r>
    <n v="24080"/>
    <s v="Medium"/>
    <x v="7"/>
    <n v="30.73"/>
    <n v="4"/>
    <n v="1405"/>
    <s v="Crystal Floyd"/>
    <s v="Regular Air"/>
    <s v="Home Office"/>
    <x v="2"/>
    <x v="13"/>
    <s v="Small Box"/>
    <x v="88"/>
    <n v="0.75"/>
    <x v="0"/>
    <x v="2"/>
    <x v="22"/>
    <s v="Battle Creek"/>
    <n v="49017"/>
    <x v="72"/>
    <d v="2015-01-22T00:00:00"/>
    <x v="761"/>
    <x v="1"/>
    <x v="789"/>
    <n v="86145"/>
    <n v="30.717708000000002"/>
    <n v="368.61249600000002"/>
    <n v="-5.8528757636327804E-2"/>
  </r>
  <r>
    <n v="19417"/>
    <s v="Medium"/>
    <x v="6"/>
    <n v="65.989999999999995"/>
    <n v="5.26"/>
    <n v="1410"/>
    <s v="Charles Ward"/>
    <s v="Regular Air"/>
    <s v="Corporate"/>
    <x v="2"/>
    <x v="5"/>
    <s v="Small Box"/>
    <x v="522"/>
    <n v="0.59"/>
    <x v="0"/>
    <x v="0"/>
    <x v="1"/>
    <s v="Moreno Valley"/>
    <n v="92553"/>
    <x v="74"/>
    <d v="2015-04-08T00:00:00"/>
    <x v="763"/>
    <x v="23"/>
    <x v="790"/>
    <n v="87086"/>
    <n v="65.989999999999995"/>
    <n v="593.91"/>
    <n v="0.69"/>
  </r>
  <r>
    <n v="24407"/>
    <s v="Not Specified"/>
    <x v="4"/>
    <n v="3.38"/>
    <n v="0.85"/>
    <n v="1412"/>
    <s v="Marc Ray"/>
    <s v="Regular Air"/>
    <s v="Corporate"/>
    <x v="0"/>
    <x v="0"/>
    <s v="Wrap Bag"/>
    <x v="523"/>
    <n v="0.48"/>
    <x v="0"/>
    <x v="0"/>
    <x v="1"/>
    <s v="Mountain View"/>
    <n v="94043"/>
    <x v="23"/>
    <d v="2015-02-04T00:00:00"/>
    <x v="764"/>
    <x v="1"/>
    <x v="791"/>
    <n v="87087"/>
    <n v="3.3772959999999999"/>
    <n v="40.527552"/>
    <n v="0.52701880958515845"/>
  </r>
  <r>
    <n v="1417"/>
    <s v="Medium"/>
    <x v="6"/>
    <n v="65.989999999999995"/>
    <n v="5.26"/>
    <n v="1413"/>
    <s v="Pamela Wiley"/>
    <s v="Regular Air"/>
    <s v="Corporate"/>
    <x v="2"/>
    <x v="5"/>
    <s v="Small Box"/>
    <x v="522"/>
    <n v="0.59"/>
    <x v="0"/>
    <x v="1"/>
    <x v="15"/>
    <s v="Boston"/>
    <n v="2113"/>
    <x v="74"/>
    <d v="2015-04-08T00:00:00"/>
    <x v="765"/>
    <x v="47"/>
    <x v="792"/>
    <n v="10277"/>
    <n v="65.989999999999995"/>
    <n v="2375.64"/>
    <n v="0.25280663148275928"/>
  </r>
  <r>
    <n v="6406"/>
    <s v="Not Specified"/>
    <x v="1"/>
    <n v="16.48"/>
    <n v="1.99"/>
    <n v="1413"/>
    <s v="Pamela Wiley"/>
    <s v="Express Air"/>
    <s v="Corporate"/>
    <x v="2"/>
    <x v="13"/>
    <s v="Small Pack"/>
    <x v="524"/>
    <n v="0.42"/>
    <x v="0"/>
    <x v="1"/>
    <x v="15"/>
    <s v="Boston"/>
    <n v="2113"/>
    <x v="23"/>
    <d v="2015-02-04T00:00:00"/>
    <x v="766"/>
    <x v="38"/>
    <x v="793"/>
    <n v="45539"/>
    <n v="16.476704000000002"/>
    <n v="444.87100800000002"/>
    <n v="0.14365610037972593"/>
  </r>
  <r>
    <n v="25129"/>
    <s v="Critical"/>
    <x v="1"/>
    <n v="417.4"/>
    <n v="75.23"/>
    <n v="1416"/>
    <s v="Betsy Gibson"/>
    <s v="Delivery Truck"/>
    <s v="Small Business"/>
    <x v="1"/>
    <x v="11"/>
    <s v="Jumbo Box"/>
    <x v="249"/>
    <n v="0.79"/>
    <x v="0"/>
    <x v="2"/>
    <x v="38"/>
    <s v="Indianapolis"/>
    <n v="46203"/>
    <x v="166"/>
    <d v="2015-05-07T00:00:00"/>
    <x v="767"/>
    <x v="12"/>
    <x v="794"/>
    <n v="90538"/>
    <n v="417.31651999999997"/>
    <n v="417.31651999999997"/>
    <n v="-1.3473088431909341"/>
  </r>
  <r>
    <n v="24722"/>
    <s v="High"/>
    <x v="7"/>
    <n v="46.89"/>
    <n v="5.0999999999999996"/>
    <n v="1416"/>
    <s v="Betsy Gibson"/>
    <s v="Regular Air"/>
    <s v="Small Business"/>
    <x v="0"/>
    <x v="15"/>
    <s v="Medium Box"/>
    <x v="480"/>
    <n v="0.46"/>
    <x v="0"/>
    <x v="2"/>
    <x v="38"/>
    <s v="Indianapolis"/>
    <n v="46203"/>
    <x v="97"/>
    <d v="2015-06-27T00:00:00"/>
    <x v="768"/>
    <x v="0"/>
    <x v="795"/>
    <n v="90540"/>
    <n v="46.871243999999997"/>
    <n v="187.48497599999999"/>
    <n v="0.47708230655495315"/>
  </r>
  <r>
    <n v="22823"/>
    <s v="Low"/>
    <x v="8"/>
    <n v="4.84"/>
    <n v="0.71"/>
    <n v="1418"/>
    <s v="Rebecca Lindsey"/>
    <s v="Regular Air"/>
    <s v="Small Business"/>
    <x v="0"/>
    <x v="0"/>
    <s v="Wrap Bag"/>
    <x v="525"/>
    <n v="0.52"/>
    <x v="0"/>
    <x v="2"/>
    <x v="38"/>
    <s v="Kokomo"/>
    <n v="46901"/>
    <x v="167"/>
    <d v="2015-01-03T00:00:00"/>
    <x v="769"/>
    <x v="15"/>
    <x v="796"/>
    <n v="90539"/>
    <n v="4.8366119999999997"/>
    <n v="38.692895999999998"/>
    <n v="0.69"/>
  </r>
  <r>
    <n v="24295"/>
    <s v="Not Specified"/>
    <x v="0"/>
    <n v="124.49"/>
    <n v="51.94"/>
    <n v="1419"/>
    <s v="Brooke Lancaster"/>
    <s v="Delivery Truck"/>
    <s v="Small Business"/>
    <x v="1"/>
    <x v="11"/>
    <s v="Jumbo Box"/>
    <x v="156"/>
    <n v="0.63"/>
    <x v="0"/>
    <x v="2"/>
    <x v="38"/>
    <s v="Lafayette"/>
    <n v="47905"/>
    <x v="97"/>
    <d v="2015-06-26T00:00:00"/>
    <x v="770"/>
    <x v="8"/>
    <x v="797"/>
    <n v="90540"/>
    <n v="124.47755099999999"/>
    <n v="2240.595918"/>
    <n v="-3.9844218726326958E-2"/>
  </r>
  <r>
    <n v="19024"/>
    <s v="Low"/>
    <x v="5"/>
    <n v="350.99"/>
    <n v="39"/>
    <n v="1424"/>
    <s v="Robyn Zhou"/>
    <s v="Delivery Truck"/>
    <s v="Home Office"/>
    <x v="1"/>
    <x v="1"/>
    <s v="Jumbo Drum"/>
    <x v="455"/>
    <n v="0.55000000000000004"/>
    <x v="0"/>
    <x v="0"/>
    <x v="21"/>
    <s v="Englewood"/>
    <n v="80112"/>
    <x v="38"/>
    <d v="2015-01-14T00:00:00"/>
    <x v="771"/>
    <x v="17"/>
    <x v="798"/>
    <n v="89448"/>
    <n v="350.814505"/>
    <n v="1052.4435149999999"/>
    <n v="0.44239706689671393"/>
  </r>
  <r>
    <n v="19025"/>
    <s v="Low"/>
    <x v="6"/>
    <n v="8.74"/>
    <n v="1.39"/>
    <n v="1424"/>
    <s v="Robyn Zhou"/>
    <s v="Regular Air"/>
    <s v="Home Office"/>
    <x v="0"/>
    <x v="4"/>
    <s v="Small Box"/>
    <x v="526"/>
    <n v="0.38"/>
    <x v="0"/>
    <x v="0"/>
    <x v="21"/>
    <s v="Englewood"/>
    <n v="80112"/>
    <x v="38"/>
    <d v="2015-01-16T00:00:00"/>
    <x v="772"/>
    <x v="4"/>
    <x v="799"/>
    <n v="89448"/>
    <n v="8.74"/>
    <n v="61.18"/>
    <n v="0.69"/>
  </r>
  <r>
    <n v="19026"/>
    <s v="Low"/>
    <x v="1"/>
    <n v="1.98"/>
    <n v="0.7"/>
    <n v="1424"/>
    <s v="Robyn Zhou"/>
    <s v="Regular Air"/>
    <s v="Home Office"/>
    <x v="0"/>
    <x v="3"/>
    <s v="Wrap Bag"/>
    <x v="133"/>
    <n v="0.83"/>
    <x v="0"/>
    <x v="0"/>
    <x v="21"/>
    <s v="Englewood"/>
    <n v="80112"/>
    <x v="38"/>
    <d v="2015-01-16T00:00:00"/>
    <x v="773"/>
    <x v="21"/>
    <x v="800"/>
    <n v="89448"/>
    <n v="1.9796039999999999"/>
    <n v="21.775644"/>
    <n v="-0.9177866312527666"/>
  </r>
  <r>
    <n v="23620"/>
    <s v="Not Specified"/>
    <x v="5"/>
    <n v="8.0399999999999991"/>
    <n v="8.94"/>
    <n v="1424"/>
    <s v="Robyn Zhou"/>
    <s v="Regular Air"/>
    <s v="Home Office"/>
    <x v="0"/>
    <x v="8"/>
    <s v="Small Box"/>
    <x v="376"/>
    <n v="0.4"/>
    <x v="0"/>
    <x v="0"/>
    <x v="21"/>
    <s v="Englewood"/>
    <n v="80112"/>
    <x v="105"/>
    <d v="2015-06-22T00:00:00"/>
    <x v="774"/>
    <x v="41"/>
    <x v="801"/>
    <n v="89449"/>
    <n v="8.0359799999999986"/>
    <n v="120.53969999999998"/>
    <n v="-1.3546044825313115"/>
  </r>
  <r>
    <n v="22824"/>
    <s v="Low"/>
    <x v="7"/>
    <n v="2036.48"/>
    <n v="14.7"/>
    <n v="1425"/>
    <s v="Gregory Crane"/>
    <s v="Delivery Truck"/>
    <s v="Small Business"/>
    <x v="2"/>
    <x v="6"/>
    <s v="Jumbo Drum"/>
    <x v="220"/>
    <n v="0.55000000000000004"/>
    <x v="0"/>
    <x v="0"/>
    <x v="21"/>
    <s v="Fort Collins"/>
    <n v="80525"/>
    <x v="167"/>
    <d v="2015-01-06T00:00:00"/>
    <x v="775"/>
    <x v="12"/>
    <x v="802"/>
    <n v="89450"/>
    <n v="2035.6654080000001"/>
    <n v="2035.6654080000001"/>
    <n v="-2.3802331067155986"/>
  </r>
  <r>
    <n v="22407"/>
    <s v="Low"/>
    <x v="3"/>
    <n v="125.99"/>
    <n v="2.5"/>
    <n v="1427"/>
    <s v="Stacy Gould"/>
    <s v="Regular Air"/>
    <s v="Home Office"/>
    <x v="2"/>
    <x v="5"/>
    <s v="Small Box"/>
    <x v="418"/>
    <n v="0.6"/>
    <x v="0"/>
    <x v="2"/>
    <x v="22"/>
    <s v="Bay City"/>
    <n v="48708"/>
    <x v="64"/>
    <d v="2015-02-09T00:00:00"/>
    <x v="776"/>
    <x v="8"/>
    <x v="803"/>
    <n v="90905"/>
    <n v="125.876609"/>
    <n v="2265.7789619999999"/>
    <n v="0.69"/>
  </r>
  <r>
    <n v="19810"/>
    <s v="Not Specified"/>
    <x v="5"/>
    <n v="9.7799999999999994"/>
    <n v="1.39"/>
    <n v="1432"/>
    <s v="Kerry Green"/>
    <s v="Regular Air"/>
    <s v="Corporate"/>
    <x v="0"/>
    <x v="4"/>
    <s v="Small Box"/>
    <x v="453"/>
    <n v="0.39"/>
    <x v="0"/>
    <x v="2"/>
    <x v="38"/>
    <s v="Indianapolis"/>
    <n v="46203"/>
    <x v="93"/>
    <d v="2015-03-06T00:00:00"/>
    <x v="777"/>
    <x v="21"/>
    <x v="804"/>
    <n v="86826"/>
    <n v="9.7751099999999997"/>
    <n v="107.52620999999999"/>
    <n v="0.69"/>
  </r>
  <r>
    <n v="18762"/>
    <s v="Low"/>
    <x v="8"/>
    <n v="10.98"/>
    <n v="4.8"/>
    <n v="1432"/>
    <s v="Kerry Green"/>
    <s v="Regular Air"/>
    <s v="Corporate"/>
    <x v="0"/>
    <x v="4"/>
    <s v="Small Box"/>
    <x v="182"/>
    <n v="0.36"/>
    <x v="0"/>
    <x v="2"/>
    <x v="38"/>
    <s v="Indianapolis"/>
    <n v="46203"/>
    <x v="105"/>
    <d v="2015-06-27T00:00:00"/>
    <x v="778"/>
    <x v="3"/>
    <x v="805"/>
    <n v="86827"/>
    <n v="10.972314000000001"/>
    <n v="175.55702400000001"/>
    <n v="0.32031959324496095"/>
  </r>
  <r>
    <n v="19811"/>
    <s v="Not Specified"/>
    <x v="1"/>
    <n v="3.28"/>
    <n v="3.97"/>
    <n v="1433"/>
    <s v="Frances Jackson"/>
    <s v="Express Air"/>
    <s v="Corporate"/>
    <x v="0"/>
    <x v="0"/>
    <s v="Wrap Bag"/>
    <x v="365"/>
    <n v="0.56000000000000005"/>
    <x v="0"/>
    <x v="2"/>
    <x v="38"/>
    <s v="Jeffersonville"/>
    <n v="47130"/>
    <x v="93"/>
    <d v="2015-03-06T00:00:00"/>
    <x v="779"/>
    <x v="4"/>
    <x v="806"/>
    <n v="86826"/>
    <n v="3.2793439999999996"/>
    <n v="22.955407999999998"/>
    <n v="-2.6381709741550696"/>
  </r>
  <r>
    <n v="20124"/>
    <s v="High"/>
    <x v="8"/>
    <n v="300.98"/>
    <n v="64.73"/>
    <n v="1433"/>
    <s v="Frances Jackson"/>
    <s v="Delivery Truck"/>
    <s v="Corporate"/>
    <x v="1"/>
    <x v="1"/>
    <s v="Jumbo Drum"/>
    <x v="527"/>
    <n v="0.56000000000000005"/>
    <x v="0"/>
    <x v="2"/>
    <x v="38"/>
    <s v="Jeffersonville"/>
    <n v="47130"/>
    <x v="168"/>
    <d v="2015-05-21T00:00:00"/>
    <x v="780"/>
    <x v="33"/>
    <x v="807"/>
    <n v="86828"/>
    <n v="300.76931400000001"/>
    <n v="4210.7703959999999"/>
    <n v="0.32659442406593309"/>
  </r>
  <r>
    <n v="20125"/>
    <s v="High"/>
    <x v="0"/>
    <n v="20.98"/>
    <n v="45"/>
    <n v="1433"/>
    <s v="Frances Jackson"/>
    <s v="Delivery Truck"/>
    <s v="Corporate"/>
    <x v="0"/>
    <x v="10"/>
    <s v="Jumbo Drum"/>
    <x v="528"/>
    <n v="0.61"/>
    <x v="0"/>
    <x v="2"/>
    <x v="38"/>
    <s v="Jeffersonville"/>
    <n v="47130"/>
    <x v="168"/>
    <d v="2015-05-19T00:00:00"/>
    <x v="781"/>
    <x v="46"/>
    <x v="808"/>
    <n v="86828"/>
    <n v="20.977902"/>
    <n v="587.38125600000001"/>
    <n v="0.36847173606601563"/>
  </r>
  <r>
    <n v="21955"/>
    <s v="Critical"/>
    <x v="0"/>
    <n v="80.98"/>
    <n v="35"/>
    <n v="1438"/>
    <s v="Jean Weiss Diaz"/>
    <s v="Regular Air"/>
    <s v="Corporate"/>
    <x v="0"/>
    <x v="10"/>
    <s v="Large Box"/>
    <x v="354"/>
    <n v="0.83"/>
    <x v="0"/>
    <x v="1"/>
    <x v="10"/>
    <s v="Elyria"/>
    <n v="44035"/>
    <x v="46"/>
    <d v="2015-01-24T00:00:00"/>
    <x v="782"/>
    <x v="17"/>
    <x v="809"/>
    <n v="90120"/>
    <n v="80.971902"/>
    <n v="242.915706"/>
    <n v="-1.528482992943285"/>
  </r>
  <r>
    <n v="23415"/>
    <s v="Critical"/>
    <x v="5"/>
    <n v="6.48"/>
    <n v="6.22"/>
    <n v="1439"/>
    <s v="Kyle Kaufman"/>
    <s v="Regular Air"/>
    <s v="Corporate"/>
    <x v="0"/>
    <x v="7"/>
    <s v="Small Box"/>
    <x v="512"/>
    <n v="0.37"/>
    <x v="0"/>
    <x v="1"/>
    <x v="10"/>
    <s v="Euclid"/>
    <n v="44117"/>
    <x v="65"/>
    <d v="2015-04-29T00:00:00"/>
    <x v="783"/>
    <x v="17"/>
    <x v="653"/>
    <n v="90121"/>
    <n v="6.4767600000000005"/>
    <n v="19.430280000000003"/>
    <n v="-1.3546132339235788"/>
  </r>
  <r>
    <n v="22672"/>
    <s v="Not Specified"/>
    <x v="7"/>
    <n v="177.98"/>
    <n v="0.99"/>
    <n v="1442"/>
    <s v="Rodney Field"/>
    <s v="Regular Air"/>
    <s v="Corporate"/>
    <x v="0"/>
    <x v="15"/>
    <s v="Small Box"/>
    <x v="529"/>
    <n v="0.56000000000000005"/>
    <x v="0"/>
    <x v="2"/>
    <x v="33"/>
    <s v="Springfield"/>
    <n v="65807"/>
    <x v="97"/>
    <d v="2015-06-27T00:00:00"/>
    <x v="784"/>
    <x v="41"/>
    <x v="810"/>
    <n v="89076"/>
    <n v="177.90880799999999"/>
    <n v="2668.6321199999998"/>
    <n v="0.69"/>
  </r>
  <r>
    <n v="21945"/>
    <s v="Low"/>
    <x v="1"/>
    <n v="15.99"/>
    <n v="13.18"/>
    <n v="1442"/>
    <s v="Rodney Field"/>
    <s v="Express Air"/>
    <s v="Corporate"/>
    <x v="0"/>
    <x v="8"/>
    <s v="Small Box"/>
    <x v="222"/>
    <n v="0.37"/>
    <x v="0"/>
    <x v="2"/>
    <x v="33"/>
    <s v="Springfield"/>
    <n v="65807"/>
    <x v="111"/>
    <d v="2015-02-03T00:00:00"/>
    <x v="785"/>
    <x v="4"/>
    <x v="811"/>
    <n v="89077"/>
    <n v="15.986802000000001"/>
    <n v="111.90761400000001"/>
    <n v="-0.62580264976022115"/>
  </r>
  <r>
    <n v="21946"/>
    <s v="Low"/>
    <x v="3"/>
    <n v="46.94"/>
    <n v="6.77"/>
    <n v="1442"/>
    <s v="Rodney Field"/>
    <s v="Express Air"/>
    <s v="Corporate"/>
    <x v="1"/>
    <x v="2"/>
    <s v="Small Box"/>
    <x v="530"/>
    <n v="0.44"/>
    <x v="0"/>
    <x v="2"/>
    <x v="33"/>
    <s v="Springfield"/>
    <n v="65807"/>
    <x v="111"/>
    <d v="2015-01-30T00:00:00"/>
    <x v="786"/>
    <x v="5"/>
    <x v="812"/>
    <n v="89077"/>
    <n v="46.897753999999999"/>
    <n v="468.97753999999998"/>
    <n v="0.69"/>
  </r>
  <r>
    <n v="23793"/>
    <s v="Medium"/>
    <x v="10"/>
    <n v="218.08"/>
    <n v="18.059999999999999"/>
    <n v="1450"/>
    <s v="Veronica Peck"/>
    <s v="Express Air"/>
    <s v="Consumer"/>
    <x v="1"/>
    <x v="1"/>
    <s v="Large Box"/>
    <x v="531"/>
    <n v="0.56999999999999995"/>
    <x v="0"/>
    <x v="0"/>
    <x v="1"/>
    <s v="South Lake Tahoe"/>
    <n v="96150"/>
    <x v="84"/>
    <d v="2015-05-25T00:00:00"/>
    <x v="787"/>
    <x v="1"/>
    <x v="813"/>
    <n v="86735"/>
    <n v="217.86192000000003"/>
    <n v="2614.3430400000002"/>
    <n v="0.55728900363826894"/>
  </r>
  <r>
    <n v="25006"/>
    <s v="High"/>
    <x v="5"/>
    <n v="85.99"/>
    <n v="0.99"/>
    <n v="1459"/>
    <s v="Steve Raynor"/>
    <s v="Regular Air"/>
    <s v="Consumer"/>
    <x v="2"/>
    <x v="5"/>
    <s v="Wrap Bag"/>
    <x v="141"/>
    <n v="0.55000000000000004"/>
    <x v="0"/>
    <x v="3"/>
    <x v="39"/>
    <s v="Taylors"/>
    <n v="29687"/>
    <x v="121"/>
    <d v="2015-04-07T00:00:00"/>
    <x v="788"/>
    <x v="0"/>
    <x v="814"/>
    <n v="86734"/>
    <n v="85.94700499999999"/>
    <n v="343.78801999999996"/>
    <n v="0.12418049650253736"/>
  </r>
  <r>
    <n v="18105"/>
    <s v="High"/>
    <x v="5"/>
    <n v="12.95"/>
    <n v="4.9800000000000004"/>
    <n v="1461"/>
    <s v="Norman Adams"/>
    <s v="Regular Air"/>
    <s v="Consumer"/>
    <x v="0"/>
    <x v="8"/>
    <s v="Small Box"/>
    <x v="532"/>
    <n v="0.4"/>
    <x v="0"/>
    <x v="2"/>
    <x v="38"/>
    <s v="Lafayette"/>
    <n v="47905"/>
    <x v="42"/>
    <d v="2015-06-04T00:00:00"/>
    <x v="789"/>
    <x v="22"/>
    <x v="815"/>
    <n v="86397"/>
    <n v="12.943524999999999"/>
    <n v="245.926975"/>
    <n v="0.53165418449833568"/>
  </r>
  <r>
    <n v="23735"/>
    <s v="High"/>
    <x v="6"/>
    <n v="65.989999999999995"/>
    <n v="8.99"/>
    <n v="1466"/>
    <s v="Wesley Reid"/>
    <s v="Regular Air"/>
    <s v="Small Business"/>
    <x v="2"/>
    <x v="5"/>
    <s v="Small Box"/>
    <x v="377"/>
    <n v="0.56000000000000005"/>
    <x v="0"/>
    <x v="2"/>
    <x v="32"/>
    <s v="Columbus"/>
    <n v="68601"/>
    <x v="164"/>
    <d v="2015-06-13T00:00:00"/>
    <x v="790"/>
    <x v="5"/>
    <x v="816"/>
    <n v="91115"/>
    <n v="65.989999999999995"/>
    <n v="659.9"/>
    <n v="0.44047368146486504"/>
  </r>
  <r>
    <n v="25917"/>
    <s v="Low"/>
    <x v="7"/>
    <n v="130.97999999999999"/>
    <n v="54.74"/>
    <n v="1466"/>
    <s v="Wesley Reid"/>
    <s v="Delivery Truck"/>
    <s v="Small Business"/>
    <x v="1"/>
    <x v="14"/>
    <s v="Jumbo Box"/>
    <x v="136"/>
    <n v="0.69"/>
    <x v="0"/>
    <x v="2"/>
    <x v="32"/>
    <s v="Columbus"/>
    <n v="68601"/>
    <x v="20"/>
    <d v="2015-06-12T00:00:00"/>
    <x v="791"/>
    <x v="33"/>
    <x v="817"/>
    <n v="91116"/>
    <n v="130.92760799999999"/>
    <n v="1832.9865119999999"/>
    <n v="-0.4062413704073729"/>
  </r>
  <r>
    <n v="25915"/>
    <s v="Low"/>
    <x v="7"/>
    <n v="105.29"/>
    <n v="10.119999999999999"/>
    <n v="1469"/>
    <s v="Vicki Zhu Daniels"/>
    <s v="Regular Air"/>
    <s v="Small Business"/>
    <x v="1"/>
    <x v="2"/>
    <s v="Large Box"/>
    <x v="533"/>
    <n v="0.79"/>
    <x v="0"/>
    <x v="0"/>
    <x v="17"/>
    <s v="Clearfield"/>
    <n v="84015"/>
    <x v="20"/>
    <d v="2015-06-16T00:00:00"/>
    <x v="792"/>
    <x v="23"/>
    <x v="818"/>
    <n v="91116"/>
    <n v="105.24788400000001"/>
    <n v="947.23095600000011"/>
    <n v="0.62636928048987928"/>
  </r>
  <r>
    <n v="25916"/>
    <s v="Low"/>
    <x v="8"/>
    <n v="31.76"/>
    <n v="45.51"/>
    <n v="1469"/>
    <s v="Vicki Zhu Daniels"/>
    <s v="Delivery Truck"/>
    <s v="Small Business"/>
    <x v="1"/>
    <x v="11"/>
    <s v="Jumbo Box"/>
    <x v="123"/>
    <n v="0.65"/>
    <x v="0"/>
    <x v="0"/>
    <x v="17"/>
    <s v="Clearfield"/>
    <n v="84015"/>
    <x v="20"/>
    <d v="2015-06-14T00:00:00"/>
    <x v="793"/>
    <x v="8"/>
    <x v="819"/>
    <n v="91116"/>
    <n v="31.737768000000003"/>
    <n v="571.27982400000008"/>
    <n v="-2.9935848111639767"/>
  </r>
  <r>
    <n v="21710"/>
    <s v="High"/>
    <x v="9"/>
    <n v="420.98"/>
    <n v="19.989999999999998"/>
    <n v="1471"/>
    <s v="Danielle Daniel"/>
    <s v="Regular Air"/>
    <s v="Home Office"/>
    <x v="0"/>
    <x v="8"/>
    <s v="Small Box"/>
    <x v="534"/>
    <n v="0.35"/>
    <x v="0"/>
    <x v="1"/>
    <x v="10"/>
    <s v="Westerville"/>
    <n v="43081"/>
    <x v="68"/>
    <d v="2015-03-22T00:00:00"/>
    <x v="794"/>
    <x v="5"/>
    <x v="820"/>
    <n v="87077"/>
    <n v="420.85370600000005"/>
    <n v="4208.5370600000006"/>
    <n v="0.69"/>
  </r>
  <r>
    <n v="23958"/>
    <s v="Not Specified"/>
    <x v="1"/>
    <n v="30.98"/>
    <n v="6.5"/>
    <n v="1472"/>
    <s v="Tommy Ellis Ritchie"/>
    <s v="Express Air"/>
    <s v="Home Office"/>
    <x v="2"/>
    <x v="13"/>
    <s v="Small Box"/>
    <x v="449"/>
    <n v="0.79"/>
    <x v="0"/>
    <x v="1"/>
    <x v="10"/>
    <s v="Westlake"/>
    <n v="44145"/>
    <x v="133"/>
    <d v="2015-07-01T00:00:00"/>
    <x v="795"/>
    <x v="7"/>
    <x v="821"/>
    <n v="87078"/>
    <n v="30.973804000000001"/>
    <n v="526.55466799999999"/>
    <n v="-8.0710448733021037E-2"/>
  </r>
  <r>
    <n v="22313"/>
    <s v="Medium"/>
    <x v="5"/>
    <n v="20.27"/>
    <n v="3.99"/>
    <n v="1472"/>
    <s v="Tommy Ellis Ritchie"/>
    <s v="Regular Air"/>
    <s v="Home Office"/>
    <x v="0"/>
    <x v="15"/>
    <s v="Small Box"/>
    <x v="535"/>
    <n v="0.56999999999999995"/>
    <x v="0"/>
    <x v="1"/>
    <x v="10"/>
    <s v="Westlake"/>
    <n v="44145"/>
    <x v="40"/>
    <d v="2015-05-26T00:00:00"/>
    <x v="796"/>
    <x v="54"/>
    <x v="822"/>
    <n v="87079"/>
    <n v="20.259865000000001"/>
    <n v="607.79595000000006"/>
    <n v="0.49754488705836936"/>
  </r>
  <r>
    <n v="24937"/>
    <s v="Critical"/>
    <x v="7"/>
    <n v="9.7799999999999994"/>
    <n v="1.99"/>
    <n v="1473"/>
    <s v="Paul Puckett"/>
    <s v="Express Air"/>
    <s v="Home Office"/>
    <x v="2"/>
    <x v="13"/>
    <s v="Small Pack"/>
    <x v="536"/>
    <n v="0.43"/>
    <x v="0"/>
    <x v="1"/>
    <x v="10"/>
    <s v="Wooster"/>
    <n v="44691"/>
    <x v="72"/>
    <d v="2015-01-22T00:00:00"/>
    <x v="797"/>
    <x v="23"/>
    <x v="823"/>
    <n v="87076"/>
    <n v="9.7760879999999997"/>
    <n v="87.984791999999999"/>
    <n v="0.69"/>
  </r>
  <r>
    <n v="7544"/>
    <s v="Not Specified"/>
    <x v="8"/>
    <n v="8.9499999999999993"/>
    <n v="2.0099999999999998"/>
    <n v="1481"/>
    <s v="Marvin MacDonald"/>
    <s v="Regular Air"/>
    <s v="Corporate"/>
    <x v="0"/>
    <x v="7"/>
    <s v="Wrap Bag"/>
    <x v="537"/>
    <n v="0.39"/>
    <x v="0"/>
    <x v="0"/>
    <x v="1"/>
    <s v="Los Angeles"/>
    <n v="90049"/>
    <x v="12"/>
    <d v="2015-03-28T00:00:00"/>
    <x v="798"/>
    <x v="47"/>
    <x v="824"/>
    <n v="53953"/>
    <n v="8.9437349999999984"/>
    <n v="321.97445999999997"/>
    <n v="0.29816349748090365"/>
  </r>
  <r>
    <n v="25544"/>
    <s v="Not Specified"/>
    <x v="8"/>
    <n v="8.9499999999999993"/>
    <n v="2.0099999999999998"/>
    <n v="1482"/>
    <s v="Michael Tanner"/>
    <s v="Regular Air"/>
    <s v="Corporate"/>
    <x v="0"/>
    <x v="7"/>
    <s v="Wrap Bag"/>
    <x v="537"/>
    <n v="0.39"/>
    <x v="0"/>
    <x v="2"/>
    <x v="22"/>
    <s v="Bay City"/>
    <n v="48708"/>
    <x v="12"/>
    <d v="2015-03-28T00:00:00"/>
    <x v="799"/>
    <x v="23"/>
    <x v="825"/>
    <n v="91362"/>
    <n v="8.9437349999999984"/>
    <n v="80.493614999999991"/>
    <n v="0.69"/>
  </r>
  <r>
    <n v="22745"/>
    <s v="Not Specified"/>
    <x v="5"/>
    <n v="9.65"/>
    <n v="6.22"/>
    <n v="1482"/>
    <s v="Michael Tanner"/>
    <s v="Regular Air"/>
    <s v="Corporate"/>
    <x v="1"/>
    <x v="2"/>
    <s v="Small Box"/>
    <x v="105"/>
    <n v="0.55000000000000004"/>
    <x v="0"/>
    <x v="2"/>
    <x v="22"/>
    <s v="Bay City"/>
    <n v="48708"/>
    <x v="136"/>
    <d v="2015-02-28T00:00:00"/>
    <x v="800"/>
    <x v="41"/>
    <x v="826"/>
    <n v="91363"/>
    <n v="9.6451750000000001"/>
    <n v="144.67762500000001"/>
    <n v="-9.6756971058543681E-2"/>
  </r>
  <r>
    <n v="21806"/>
    <s v="High"/>
    <x v="2"/>
    <n v="99.99"/>
    <n v="19.989999999999998"/>
    <n v="1484"/>
    <s v="Alison Stewart"/>
    <s v="Regular Air"/>
    <s v="Home Office"/>
    <x v="2"/>
    <x v="13"/>
    <s v="Small Box"/>
    <x v="419"/>
    <n v="0.52"/>
    <x v="0"/>
    <x v="2"/>
    <x v="12"/>
    <s v="Des Plaines"/>
    <n v="60016"/>
    <x v="140"/>
    <d v="2015-03-14T00:00:00"/>
    <x v="801"/>
    <x v="17"/>
    <x v="827"/>
    <n v="91235"/>
    <n v="99.930005999999992"/>
    <n v="299.79001799999998"/>
    <n v="-0.43949834619625139"/>
  </r>
  <r>
    <n v="21807"/>
    <s v="High"/>
    <x v="6"/>
    <n v="193.17"/>
    <n v="19.989999999999998"/>
    <n v="1484"/>
    <s v="Alison Stewart"/>
    <s v="Regular Air"/>
    <s v="Home Office"/>
    <x v="0"/>
    <x v="10"/>
    <s v="Small Box"/>
    <x v="538"/>
    <n v="0.71"/>
    <x v="0"/>
    <x v="2"/>
    <x v="12"/>
    <s v="Des Plaines"/>
    <n v="60016"/>
    <x v="140"/>
    <d v="2015-03-12T00:00:00"/>
    <x v="802"/>
    <x v="29"/>
    <x v="828"/>
    <n v="91235"/>
    <n v="193.17"/>
    <n v="965.84999999999991"/>
    <n v="0.2904879555281038"/>
  </r>
  <r>
    <n v="21808"/>
    <s v="High"/>
    <x v="4"/>
    <n v="20.99"/>
    <n v="3.3"/>
    <n v="1484"/>
    <s v="Alison Stewart"/>
    <s v="Express Air"/>
    <s v="Home Office"/>
    <x v="2"/>
    <x v="5"/>
    <s v="Small Pack"/>
    <x v="321"/>
    <n v="0.81"/>
    <x v="0"/>
    <x v="2"/>
    <x v="12"/>
    <s v="Des Plaines"/>
    <n v="60016"/>
    <x v="140"/>
    <d v="2015-03-11T00:00:00"/>
    <x v="803"/>
    <x v="21"/>
    <x v="829"/>
    <n v="91235"/>
    <n v="20.973208"/>
    <n v="230.705288"/>
    <n v="-0.49784507260606686"/>
  </r>
  <r>
    <n v="22763"/>
    <s v="Not Specified"/>
    <x v="7"/>
    <n v="11.5"/>
    <n v="7.19"/>
    <n v="1485"/>
    <s v="Wayne Sutherland"/>
    <s v="Regular Air"/>
    <s v="Home Office"/>
    <x v="0"/>
    <x v="8"/>
    <s v="Small Box"/>
    <x v="539"/>
    <n v="0.4"/>
    <x v="0"/>
    <x v="2"/>
    <x v="12"/>
    <s v="Downers Grove"/>
    <n v="60516"/>
    <x v="63"/>
    <d v="2015-02-23T00:00:00"/>
    <x v="804"/>
    <x v="33"/>
    <x v="830"/>
    <n v="91236"/>
    <n v="11.4954"/>
    <n v="160.93559999999999"/>
    <n v="-0.14801267346809455"/>
  </r>
  <r>
    <n v="22764"/>
    <s v="Not Specified"/>
    <x v="1"/>
    <n v="15.7"/>
    <n v="11.25"/>
    <n v="1485"/>
    <s v="Wayne Sutherland"/>
    <s v="Regular Air"/>
    <s v="Home Office"/>
    <x v="0"/>
    <x v="10"/>
    <s v="Small Box"/>
    <x v="540"/>
    <n v="0.6"/>
    <x v="0"/>
    <x v="2"/>
    <x v="12"/>
    <s v="Downers Grove"/>
    <n v="60516"/>
    <x v="63"/>
    <d v="2015-02-21T00:00:00"/>
    <x v="805"/>
    <x v="12"/>
    <x v="831"/>
    <n v="91236"/>
    <n v="15.696859999999999"/>
    <n v="15.696859999999999"/>
    <n v="-0.9383539094650204"/>
  </r>
  <r>
    <n v="22765"/>
    <s v="Not Specified"/>
    <x v="5"/>
    <n v="225.02"/>
    <n v="28.66"/>
    <n v="1485"/>
    <s v="Wayne Sutherland"/>
    <s v="Delivery Truck"/>
    <s v="Home Office"/>
    <x v="0"/>
    <x v="10"/>
    <s v="Jumbo Drum"/>
    <x v="541"/>
    <n v="0.72"/>
    <x v="0"/>
    <x v="2"/>
    <x v="12"/>
    <s v="Downers Grove"/>
    <n v="60516"/>
    <x v="63"/>
    <d v="2015-02-22T00:00:00"/>
    <x v="806"/>
    <x v="34"/>
    <x v="832"/>
    <n v="91236"/>
    <n v="224.90749000000002"/>
    <n v="4723.0572900000006"/>
    <n v="0.30817865561841251"/>
  </r>
  <r>
    <n v="18460"/>
    <s v="High"/>
    <x v="7"/>
    <n v="119.99"/>
    <n v="14"/>
    <n v="1492"/>
    <s v="Don Beard"/>
    <s v="Delivery Truck"/>
    <s v="Corporate"/>
    <x v="2"/>
    <x v="6"/>
    <s v="Jumbo Drum"/>
    <x v="319"/>
    <n v="0.36"/>
    <x v="0"/>
    <x v="2"/>
    <x v="33"/>
    <s v="Ozark"/>
    <n v="65721"/>
    <x v="154"/>
    <d v="2015-06-18T00:00:00"/>
    <x v="807"/>
    <x v="6"/>
    <x v="833"/>
    <n v="88004"/>
    <n v="119.942004"/>
    <n v="719.65202399999998"/>
    <n v="0.69"/>
  </r>
  <r>
    <n v="19472"/>
    <s v="Critical"/>
    <x v="2"/>
    <n v="8.3699999999999992"/>
    <n v="10.16"/>
    <n v="1494"/>
    <s v="Kate Lehman"/>
    <s v="Regular Air"/>
    <s v="Corporate"/>
    <x v="1"/>
    <x v="2"/>
    <s v="Large Box"/>
    <x v="439"/>
    <n v="0.59"/>
    <x v="0"/>
    <x v="1"/>
    <x v="30"/>
    <s v="Dundalk"/>
    <n v="21222"/>
    <x v="140"/>
    <d v="2015-03-13T00:00:00"/>
    <x v="808"/>
    <x v="8"/>
    <x v="834"/>
    <n v="85880"/>
    <n v="8.3649779999999989"/>
    <n v="150.56960399999997"/>
    <n v="-1.6217330626744484"/>
  </r>
  <r>
    <n v="19473"/>
    <s v="Critical"/>
    <x v="3"/>
    <n v="6.48"/>
    <n v="9.17"/>
    <n v="1494"/>
    <s v="Kate Lehman"/>
    <s v="Express Air"/>
    <s v="Corporate"/>
    <x v="0"/>
    <x v="7"/>
    <s v="Small Box"/>
    <x v="92"/>
    <n v="0.37"/>
    <x v="0"/>
    <x v="1"/>
    <x v="30"/>
    <s v="Dundalk"/>
    <n v="21222"/>
    <x v="140"/>
    <d v="2015-03-13T00:00:00"/>
    <x v="809"/>
    <x v="6"/>
    <x v="835"/>
    <n v="85880"/>
    <n v="6.4741680000000006"/>
    <n v="38.845008000000007"/>
    <n v="-1.8154648956356738"/>
  </r>
  <r>
    <n v="24286"/>
    <s v="Critical"/>
    <x v="3"/>
    <n v="6.28"/>
    <n v="5.29"/>
    <n v="1497"/>
    <s v="Gloria Jacobs"/>
    <s v="Regular Air"/>
    <s v="Corporate"/>
    <x v="1"/>
    <x v="2"/>
    <s v="Small Box"/>
    <x v="148"/>
    <n v="0.43"/>
    <x v="0"/>
    <x v="1"/>
    <x v="4"/>
    <s v="Elmira"/>
    <n v="14901"/>
    <x v="140"/>
    <d v="2015-03-12T00:00:00"/>
    <x v="810"/>
    <x v="14"/>
    <x v="836"/>
    <n v="85880"/>
    <n v="6.2743479999999998"/>
    <n v="12.548696"/>
    <n v="-0.71661931818181812"/>
  </r>
  <r>
    <n v="24287"/>
    <s v="Critical"/>
    <x v="9"/>
    <n v="15.14"/>
    <n v="4.53"/>
    <n v="1497"/>
    <s v="Gloria Jacobs"/>
    <s v="Regular Air"/>
    <s v="Corporate"/>
    <x v="0"/>
    <x v="10"/>
    <s v="Small Box"/>
    <x v="436"/>
    <n v="0.81"/>
    <x v="0"/>
    <x v="1"/>
    <x v="4"/>
    <s v="Elmira"/>
    <n v="14901"/>
    <x v="140"/>
    <d v="2015-03-13T00:00:00"/>
    <x v="811"/>
    <x v="7"/>
    <x v="837"/>
    <n v="85880"/>
    <n v="15.135458"/>
    <n v="257.30278599999997"/>
    <n v="-0.36174190784092236"/>
  </r>
  <r>
    <n v="20016"/>
    <s v="Medium"/>
    <x v="5"/>
    <n v="2.16"/>
    <n v="6.05"/>
    <n v="1499"/>
    <s v="Charlotte L Doyle"/>
    <s v="Regular Air"/>
    <s v="Home Office"/>
    <x v="0"/>
    <x v="8"/>
    <s v="Small Box"/>
    <x v="542"/>
    <n v="0.37"/>
    <x v="0"/>
    <x v="3"/>
    <x v="26"/>
    <s v="Coral Gables"/>
    <n v="33134"/>
    <x v="128"/>
    <d v="2015-02-05T00:00:00"/>
    <x v="812"/>
    <x v="15"/>
    <x v="450"/>
    <n v="90731"/>
    <n v="2.1589200000000002"/>
    <n v="17.271360000000001"/>
    <n v="-16.077783754706832"/>
  </r>
  <r>
    <n v="20017"/>
    <s v="Medium"/>
    <x v="9"/>
    <n v="6.48"/>
    <n v="6.6"/>
    <n v="1499"/>
    <s v="Charlotte L Doyle"/>
    <s v="Regular Air"/>
    <s v="Home Office"/>
    <x v="0"/>
    <x v="7"/>
    <s v="Small Box"/>
    <x v="205"/>
    <n v="0.37"/>
    <x v="0"/>
    <x v="3"/>
    <x v="26"/>
    <s v="Coral Gables"/>
    <n v="33134"/>
    <x v="128"/>
    <d v="2015-02-05T00:00:00"/>
    <x v="813"/>
    <x v="23"/>
    <x v="838"/>
    <n v="90731"/>
    <n v="6.4780560000000005"/>
    <n v="58.302504000000006"/>
    <n v="-2.4792112867584568"/>
  </r>
  <r>
    <n v="20018"/>
    <s v="Medium"/>
    <x v="4"/>
    <n v="146.05000000000001"/>
    <n v="80.2"/>
    <n v="1499"/>
    <s v="Charlotte L Doyle"/>
    <s v="Delivery Truck"/>
    <s v="Home Office"/>
    <x v="1"/>
    <x v="11"/>
    <s v="Jumbo Box"/>
    <x v="115"/>
    <n v="0.71"/>
    <x v="0"/>
    <x v="3"/>
    <x v="26"/>
    <s v="Coral Gables"/>
    <n v="33134"/>
    <x v="128"/>
    <d v="2015-02-05T00:00:00"/>
    <x v="814"/>
    <x v="21"/>
    <x v="839"/>
    <n v="90731"/>
    <n v="145.93316000000002"/>
    <n v="1605.2647600000003"/>
    <n v="-1.7944224028350216E-2"/>
  </r>
  <r>
    <n v="21682"/>
    <s v="Critical"/>
    <x v="4"/>
    <n v="3.69"/>
    <n v="0.5"/>
    <n v="1502"/>
    <s v="Renee Huang"/>
    <s v="Regular Air"/>
    <s v="Small Business"/>
    <x v="0"/>
    <x v="9"/>
    <s v="Small Box"/>
    <x v="543"/>
    <n v="0.38"/>
    <x v="0"/>
    <x v="3"/>
    <x v="26"/>
    <s v="Coral Springs"/>
    <n v="33065"/>
    <x v="163"/>
    <d v="2015-05-10T00:00:00"/>
    <x v="815"/>
    <x v="51"/>
    <x v="840"/>
    <n v="89193"/>
    <n v="3.6870479999999999"/>
    <n v="140.10782399999999"/>
    <n v="-2.8236884802595997E-2"/>
  </r>
  <r>
    <n v="18868"/>
    <s v="Low"/>
    <x v="4"/>
    <n v="5.84"/>
    <n v="1"/>
    <n v="1502"/>
    <s v="Renee Huang"/>
    <s v="Express Air"/>
    <s v="Small Business"/>
    <x v="0"/>
    <x v="0"/>
    <s v="Wrap Bag"/>
    <x v="544"/>
    <n v="0.38"/>
    <x v="0"/>
    <x v="3"/>
    <x v="26"/>
    <s v="Coral Springs"/>
    <n v="33065"/>
    <x v="159"/>
    <d v="2015-07-03T00:00:00"/>
    <x v="816"/>
    <x v="21"/>
    <x v="841"/>
    <n v="89194"/>
    <n v="5.8353279999999996"/>
    <n v="64.188608000000002"/>
    <n v="11.922495520443068"/>
  </r>
  <r>
    <n v="18869"/>
    <s v="Low"/>
    <x v="6"/>
    <n v="205.99"/>
    <n v="8.99"/>
    <n v="1502"/>
    <s v="Renee Huang"/>
    <s v="Regular Air"/>
    <s v="Small Business"/>
    <x v="2"/>
    <x v="5"/>
    <s v="Small Box"/>
    <x v="545"/>
    <n v="0.6"/>
    <x v="0"/>
    <x v="3"/>
    <x v="26"/>
    <s v="Coral Springs"/>
    <n v="33065"/>
    <x v="159"/>
    <d v="2015-07-02T00:00:00"/>
    <x v="817"/>
    <x v="13"/>
    <x v="842"/>
    <n v="89194"/>
    <n v="205.99"/>
    <n v="2677.87"/>
    <n v="7.6598837209302328E-2"/>
  </r>
  <r>
    <n v="18061"/>
    <s v="Low"/>
    <x v="6"/>
    <n v="85.99"/>
    <n v="0.99"/>
    <n v="1505"/>
    <s v="Kay Schultz"/>
    <s v="Regular Air"/>
    <s v="Small Business"/>
    <x v="2"/>
    <x v="5"/>
    <s v="Wrap Bag"/>
    <x v="163"/>
    <n v="0.85"/>
    <x v="0"/>
    <x v="2"/>
    <x v="7"/>
    <s v="College Station"/>
    <n v="77840"/>
    <x v="1"/>
    <d v="2015-06-18T00:00:00"/>
    <x v="818"/>
    <x v="6"/>
    <x v="843"/>
    <n v="86181"/>
    <n v="85.99"/>
    <n v="515.93999999999994"/>
    <n v="-0.29694273544723149"/>
  </r>
  <r>
    <n v="23329"/>
    <s v="Critical"/>
    <x v="3"/>
    <n v="20.98"/>
    <n v="1.49"/>
    <n v="1511"/>
    <s v="Joseph Dawson"/>
    <s v="Regular Air"/>
    <s v="Corporate"/>
    <x v="0"/>
    <x v="8"/>
    <s v="Small Box"/>
    <x v="546"/>
    <n v="0.35"/>
    <x v="0"/>
    <x v="2"/>
    <x v="38"/>
    <s v="Muncie"/>
    <n v="47302"/>
    <x v="33"/>
    <d v="2015-06-24T00:00:00"/>
    <x v="819"/>
    <x v="33"/>
    <x v="844"/>
    <n v="90303"/>
    <n v="20.961117999999999"/>
    <n v="293.45565199999999"/>
    <n v="0.69"/>
  </r>
  <r>
    <n v="23470"/>
    <s v="Critical"/>
    <x v="2"/>
    <n v="55.48"/>
    <n v="4.8499999999999996"/>
    <n v="1519"/>
    <s v="Randall Boykin"/>
    <s v="Regular Air"/>
    <s v="Consumer"/>
    <x v="0"/>
    <x v="7"/>
    <s v="Small Box"/>
    <x v="547"/>
    <n v="0.37"/>
    <x v="0"/>
    <x v="1"/>
    <x v="14"/>
    <s v="Auburn"/>
    <n v="4210"/>
    <x v="110"/>
    <d v="2015-06-14T00:00:00"/>
    <x v="820"/>
    <x v="22"/>
    <x v="845"/>
    <n v="89957"/>
    <n v="55.446711999999998"/>
    <n v="1053.4875279999999"/>
    <n v="0.69"/>
  </r>
  <r>
    <n v="23471"/>
    <s v="Critical"/>
    <x v="10"/>
    <n v="122.99"/>
    <n v="70.2"/>
    <n v="1522"/>
    <s v="Earl Watts"/>
    <s v="Delivery Truck"/>
    <s v="Consumer"/>
    <x v="1"/>
    <x v="1"/>
    <s v="Jumbo Drum"/>
    <x v="36"/>
    <n v="0.74"/>
    <x v="0"/>
    <x v="2"/>
    <x v="3"/>
    <s v="Hopkins"/>
    <n v="55305"/>
    <x v="110"/>
    <d v="2015-06-15T00:00:00"/>
    <x v="821"/>
    <x v="7"/>
    <x v="846"/>
    <n v="89957"/>
    <n v="122.86700999999999"/>
    <n v="2088.7391699999998"/>
    <n v="-0.44386529248955303"/>
  </r>
  <r>
    <n v="19269"/>
    <s v="High"/>
    <x v="7"/>
    <n v="11.34"/>
    <n v="5.01"/>
    <n v="1526"/>
    <s v="Larry Hall"/>
    <s v="Regular Air"/>
    <s v="Home Office"/>
    <x v="0"/>
    <x v="7"/>
    <s v="Small Box"/>
    <x v="195"/>
    <n v="0.36"/>
    <x v="0"/>
    <x v="3"/>
    <x v="43"/>
    <s v="Birmingham"/>
    <n v="35211"/>
    <x v="104"/>
    <d v="2015-02-11T00:00:00"/>
    <x v="822"/>
    <x v="5"/>
    <x v="847"/>
    <n v="86812"/>
    <n v="11.335464"/>
    <n v="113.35464"/>
    <n v="-1.637877607547823"/>
  </r>
  <r>
    <n v="24974"/>
    <s v="Critical"/>
    <x v="9"/>
    <n v="30.98"/>
    <n v="8.99"/>
    <n v="1527"/>
    <s v="Neil Parker"/>
    <s v="Express Air"/>
    <s v="Small Business"/>
    <x v="0"/>
    <x v="0"/>
    <s v="Small Pack"/>
    <x v="548"/>
    <n v="0.57999999999999996"/>
    <x v="0"/>
    <x v="3"/>
    <x v="43"/>
    <s v="Decatur"/>
    <n v="35601"/>
    <x v="85"/>
    <d v="2015-01-11T00:00:00"/>
    <x v="823"/>
    <x v="29"/>
    <x v="848"/>
    <n v="86813"/>
    <n v="30.970706"/>
    <n v="154.85353000000001"/>
    <n v="3.1405874745981817E-3"/>
  </r>
  <r>
    <n v="22253"/>
    <s v="Low"/>
    <x v="9"/>
    <n v="65.989999999999995"/>
    <n v="5.26"/>
    <n v="1527"/>
    <s v="Neil Parker"/>
    <s v="Regular Air"/>
    <s v="Home Office"/>
    <x v="2"/>
    <x v="5"/>
    <s v="Small Box"/>
    <x v="167"/>
    <n v="0.56000000000000005"/>
    <x v="0"/>
    <x v="3"/>
    <x v="43"/>
    <s v="Decatur"/>
    <n v="35601"/>
    <x v="25"/>
    <d v="2015-04-09T00:00:00"/>
    <x v="824"/>
    <x v="24"/>
    <x v="849"/>
    <n v="86814"/>
    <n v="65.970202999999998"/>
    <n v="1517.3146689999999"/>
    <n v="-3.9701222616505709E-2"/>
  </r>
  <r>
    <n v="21455"/>
    <s v="Low"/>
    <x v="3"/>
    <n v="50.98"/>
    <n v="6.5"/>
    <n v="1527"/>
    <s v="Neil Parker"/>
    <s v="Regular Air"/>
    <s v="Home Office"/>
    <x v="2"/>
    <x v="13"/>
    <s v="Small Box"/>
    <x v="338"/>
    <n v="0.73"/>
    <x v="0"/>
    <x v="3"/>
    <x v="43"/>
    <s v="Decatur"/>
    <n v="35601"/>
    <x v="8"/>
    <d v="2015-05-28T00:00:00"/>
    <x v="825"/>
    <x v="46"/>
    <x v="850"/>
    <n v="86815"/>
    <n v="50.934117999999998"/>
    <n v="1426.1553039999999"/>
    <n v="5.0290595595559713E-2"/>
  </r>
  <r>
    <n v="24975"/>
    <s v="Critical"/>
    <x v="0"/>
    <n v="525.98"/>
    <n v="19.989999999999998"/>
    <n v="1528"/>
    <s v="Brad Stark"/>
    <s v="Regular Air"/>
    <s v="Small Business"/>
    <x v="0"/>
    <x v="8"/>
    <s v="Small Box"/>
    <x v="549"/>
    <n v="0.37"/>
    <x v="0"/>
    <x v="3"/>
    <x v="24"/>
    <s v="Eden"/>
    <n v="27288"/>
    <x v="85"/>
    <d v="2015-01-11T00:00:00"/>
    <x v="826"/>
    <x v="23"/>
    <x v="851"/>
    <n v="86813"/>
    <n v="525.92740200000003"/>
    <n v="4733.3466180000005"/>
    <n v="-3.2905964668418407E-2"/>
  </r>
  <r>
    <n v="21199"/>
    <s v="Critical"/>
    <x v="8"/>
    <n v="4.91"/>
    <n v="0.5"/>
    <n v="1531"/>
    <s v="Jon Ayers"/>
    <s v="Regular Air"/>
    <s v="Consumer"/>
    <x v="0"/>
    <x v="9"/>
    <s v="Small Box"/>
    <x v="550"/>
    <n v="0.36"/>
    <x v="0"/>
    <x v="3"/>
    <x v="26"/>
    <s v="Palm Coast"/>
    <n v="32137"/>
    <x v="60"/>
    <d v="2015-01-18T00:00:00"/>
    <x v="827"/>
    <x v="6"/>
    <x v="852"/>
    <n v="88852"/>
    <n v="4.9065630000000002"/>
    <n v="29.439378000000001"/>
    <n v="-5.5880935506732818"/>
  </r>
  <r>
    <n v="21596"/>
    <s v="High"/>
    <x v="1"/>
    <n v="4.8899999999999997"/>
    <n v="4.93"/>
    <n v="1533"/>
    <s v="Nicole Reid"/>
    <s v="Regular Air"/>
    <s v="Corporate"/>
    <x v="2"/>
    <x v="13"/>
    <s v="Small Pack"/>
    <x v="154"/>
    <n v="0.66"/>
    <x v="0"/>
    <x v="2"/>
    <x v="33"/>
    <s v="University City"/>
    <n v="63130"/>
    <x v="92"/>
    <d v="2015-02-07T00:00:00"/>
    <x v="828"/>
    <x v="33"/>
    <x v="853"/>
    <n v="91328"/>
    <n v="4.8890219999999998"/>
    <n v="68.446308000000002"/>
    <n v="-0.76268071882178079"/>
  </r>
  <r>
    <n v="21597"/>
    <s v="High"/>
    <x v="8"/>
    <n v="10.06"/>
    <n v="2.06"/>
    <n v="1533"/>
    <s v="Nicole Reid"/>
    <s v="Regular Air"/>
    <s v="Corporate"/>
    <x v="0"/>
    <x v="7"/>
    <s v="Wrap Bag"/>
    <x v="85"/>
    <n v="0.39"/>
    <x v="0"/>
    <x v="2"/>
    <x v="33"/>
    <s v="University City"/>
    <n v="63130"/>
    <x v="92"/>
    <d v="2015-02-07T00:00:00"/>
    <x v="829"/>
    <x v="29"/>
    <x v="854"/>
    <n v="91328"/>
    <n v="10.052958"/>
    <n v="50.264790000000005"/>
    <n v="0.69"/>
  </r>
  <r>
    <n v="23147"/>
    <s v="Low"/>
    <x v="6"/>
    <n v="599.99"/>
    <n v="24.49"/>
    <n v="1548"/>
    <s v="John Bray"/>
    <s v="Regular Air"/>
    <s v="Corporate"/>
    <x v="2"/>
    <x v="16"/>
    <s v="Large Box"/>
    <x v="551"/>
    <n v="0.44"/>
    <x v="0"/>
    <x v="2"/>
    <x v="38"/>
    <s v="Richmond"/>
    <n v="47374"/>
    <x v="96"/>
    <d v="2015-06-25T00:00:00"/>
    <x v="830"/>
    <x v="8"/>
    <x v="855"/>
    <n v="88487"/>
    <n v="599.99"/>
    <n v="10799.82"/>
    <n v="-3.3330700755822083E-2"/>
  </r>
  <r>
    <n v="19627"/>
    <s v="Low"/>
    <x v="8"/>
    <n v="17.7"/>
    <n v="9.4700000000000006"/>
    <n v="1551"/>
    <s v="Laurence Flowers"/>
    <s v="Regular Air"/>
    <s v="Consumer"/>
    <x v="0"/>
    <x v="10"/>
    <s v="Small Box"/>
    <x v="552"/>
    <n v="0.59"/>
    <x v="0"/>
    <x v="3"/>
    <x v="37"/>
    <s v="Biloxi"/>
    <n v="39530"/>
    <x v="97"/>
    <d v="2015-07-01T00:00:00"/>
    <x v="831"/>
    <x v="8"/>
    <x v="856"/>
    <n v="87488"/>
    <n v="17.687609999999999"/>
    <n v="318.37698"/>
    <n v="-0.81000432367712105"/>
  </r>
  <r>
    <n v="20993"/>
    <s v="Critical"/>
    <x v="0"/>
    <n v="348.21"/>
    <n v="40.19"/>
    <n v="1552"/>
    <s v="Gary Koch"/>
    <s v="Delivery Truck"/>
    <s v="Small Business"/>
    <x v="1"/>
    <x v="11"/>
    <s v="Jumbo Box"/>
    <x v="553"/>
    <n v="0.62"/>
    <x v="0"/>
    <x v="3"/>
    <x v="37"/>
    <s v="Clinton"/>
    <n v="39056"/>
    <x v="167"/>
    <d v="2015-01-04T00:00:00"/>
    <x v="832"/>
    <x v="14"/>
    <x v="857"/>
    <n v="87486"/>
    <n v="348.17517899999996"/>
    <n v="696.35035799999991"/>
    <n v="-0.46589269425325486"/>
  </r>
  <r>
    <n v="24862"/>
    <s v="Not Specified"/>
    <x v="9"/>
    <n v="12.28"/>
    <n v="6.35"/>
    <n v="1553"/>
    <s v="Tara Powers Underwood"/>
    <s v="Regular Air"/>
    <s v="Small Business"/>
    <x v="0"/>
    <x v="7"/>
    <s v="Small Box"/>
    <x v="554"/>
    <n v="0.38"/>
    <x v="0"/>
    <x v="3"/>
    <x v="37"/>
    <s v="Greenville"/>
    <n v="38701"/>
    <x v="27"/>
    <d v="2015-03-24T00:00:00"/>
    <x v="833"/>
    <x v="4"/>
    <x v="858"/>
    <n v="87484"/>
    <n v="12.276316"/>
    <n v="85.934212000000002"/>
    <n v="0.78459956586313251"/>
  </r>
  <r>
    <n v="26135"/>
    <s v="High"/>
    <x v="7"/>
    <n v="10.98"/>
    <n v="3.99"/>
    <n v="1554"/>
    <s v="Joan Floyd"/>
    <s v="Regular Air"/>
    <s v="Small Business"/>
    <x v="0"/>
    <x v="15"/>
    <s v="Small Box"/>
    <x v="555"/>
    <n v="0.57999999999999996"/>
    <x v="0"/>
    <x v="3"/>
    <x v="37"/>
    <s v="Gulfport"/>
    <n v="39503"/>
    <x v="73"/>
    <d v="2015-05-18T00:00:00"/>
    <x v="834"/>
    <x v="41"/>
    <x v="859"/>
    <n v="87485"/>
    <n v="10.975608000000001"/>
    <n v="164.63412000000002"/>
    <n v="2.7931250725815815"/>
  </r>
  <r>
    <n v="25409"/>
    <s v="High"/>
    <x v="9"/>
    <n v="124.49"/>
    <n v="51.94"/>
    <n v="1554"/>
    <s v="Joan Floyd"/>
    <s v="Delivery Truck"/>
    <s v="Consumer"/>
    <x v="1"/>
    <x v="11"/>
    <s v="Jumbo Box"/>
    <x v="156"/>
    <n v="0.63"/>
    <x v="0"/>
    <x v="3"/>
    <x v="37"/>
    <s v="Gulfport"/>
    <n v="39503"/>
    <x v="169"/>
    <d v="2015-02-14T00:00:00"/>
    <x v="835"/>
    <x v="4"/>
    <x v="860"/>
    <n v="87487"/>
    <n v="124.452653"/>
    <n v="871.16857099999993"/>
    <n v="-4.4899874843554455E-3"/>
  </r>
  <r>
    <n v="18294"/>
    <s v="Not Specified"/>
    <x v="2"/>
    <n v="2.89"/>
    <n v="0.99"/>
    <n v="1556"/>
    <s v="Carol Wood"/>
    <s v="Regular Air"/>
    <s v="Consumer"/>
    <x v="0"/>
    <x v="9"/>
    <s v="Small Box"/>
    <x v="556"/>
    <n v="0.38"/>
    <x v="0"/>
    <x v="3"/>
    <x v="8"/>
    <s v="Alexandria"/>
    <n v="22304"/>
    <x v="144"/>
    <d v="2015-06-03T00:00:00"/>
    <x v="836"/>
    <x v="6"/>
    <x v="861"/>
    <n v="87425"/>
    <n v="2.8882660000000002"/>
    <n v="17.329596000000002"/>
    <n v="-0.12055788842231553"/>
  </r>
  <r>
    <n v="18295"/>
    <s v="Not Specified"/>
    <x v="4"/>
    <n v="22.84"/>
    <n v="11.54"/>
    <n v="1556"/>
    <s v="Carol Wood"/>
    <s v="Regular Air"/>
    <s v="Consumer"/>
    <x v="0"/>
    <x v="7"/>
    <s v="Small Box"/>
    <x v="64"/>
    <n v="0.39"/>
    <x v="0"/>
    <x v="3"/>
    <x v="8"/>
    <s v="Alexandria"/>
    <n v="22304"/>
    <x v="144"/>
    <d v="2015-06-03T00:00:00"/>
    <x v="837"/>
    <x v="23"/>
    <x v="862"/>
    <n v="87425"/>
    <n v="22.821728"/>
    <n v="205.39555200000001"/>
    <n v="-2.4460545193687233"/>
  </r>
  <r>
    <n v="18511"/>
    <s v="Low"/>
    <x v="3"/>
    <n v="60.98"/>
    <n v="49"/>
    <n v="1557"/>
    <s v="James Nicholson"/>
    <s v="Regular Air"/>
    <s v="Consumer"/>
    <x v="0"/>
    <x v="15"/>
    <s v="Large Box"/>
    <x v="557"/>
    <n v="0.59"/>
    <x v="0"/>
    <x v="3"/>
    <x v="8"/>
    <s v="Annandale"/>
    <n v="22003"/>
    <x v="78"/>
    <d v="2015-04-02T00:00:00"/>
    <x v="838"/>
    <x v="41"/>
    <x v="863"/>
    <n v="87426"/>
    <n v="60.925117999999998"/>
    <n v="913.87676999999996"/>
    <n v="-1.0854209772401719"/>
  </r>
  <r>
    <n v="18512"/>
    <s v="Low"/>
    <x v="5"/>
    <n v="29.89"/>
    <n v="1.99"/>
    <n v="1557"/>
    <s v="James Nicholson"/>
    <s v="Regular Air"/>
    <s v="Consumer"/>
    <x v="2"/>
    <x v="13"/>
    <s v="Small Pack"/>
    <x v="468"/>
    <n v="0.5"/>
    <x v="0"/>
    <x v="3"/>
    <x v="8"/>
    <s v="Annandale"/>
    <n v="22003"/>
    <x v="78"/>
    <d v="2015-03-27T00:00:00"/>
    <x v="839"/>
    <x v="1"/>
    <x v="864"/>
    <n v="87426"/>
    <n v="29.875055"/>
    <n v="358.50065999999998"/>
    <n v="0.60763974639386475"/>
  </r>
  <r>
    <n v="26229"/>
    <s v="Critical"/>
    <x v="10"/>
    <n v="226.67"/>
    <n v="28.16"/>
    <n v="1559"/>
    <s v="Zachary Maynard"/>
    <s v="Delivery Truck"/>
    <s v="Consumer"/>
    <x v="1"/>
    <x v="1"/>
    <s v="Jumbo Drum"/>
    <x v="558"/>
    <n v="0.59"/>
    <x v="0"/>
    <x v="3"/>
    <x v="8"/>
    <s v="Blacksburg"/>
    <n v="24060"/>
    <x v="112"/>
    <d v="2015-04-17T00:00:00"/>
    <x v="840"/>
    <x v="29"/>
    <x v="865"/>
    <n v="87424"/>
    <n v="226.44332999999997"/>
    <n v="1132.2166499999998"/>
    <n v="-0.3590759561134288"/>
  </r>
  <r>
    <n v="19130"/>
    <s v="High"/>
    <x v="1"/>
    <n v="11.34"/>
    <n v="11.25"/>
    <n v="1561"/>
    <s v="Edwin Coley"/>
    <s v="Regular Air"/>
    <s v="Corporate"/>
    <x v="0"/>
    <x v="7"/>
    <s v="Small Box"/>
    <x v="559"/>
    <n v="0.36"/>
    <x v="0"/>
    <x v="2"/>
    <x v="7"/>
    <s v="Mansfield"/>
    <n v="76063"/>
    <x v="151"/>
    <d v="2015-03-02T00:00:00"/>
    <x v="841"/>
    <x v="23"/>
    <x v="866"/>
    <n v="88093"/>
    <n v="11.337731999999999"/>
    <n v="102.03958799999999"/>
    <n v="-1.4677068557919621"/>
  </r>
  <r>
    <n v="19208"/>
    <s v="Critical"/>
    <x v="5"/>
    <n v="12.2"/>
    <n v="6.02"/>
    <n v="1561"/>
    <s v="Edwin Coley"/>
    <s v="Regular Air"/>
    <s v="Corporate"/>
    <x v="1"/>
    <x v="2"/>
    <s v="Small Pack"/>
    <x v="506"/>
    <n v="0.43"/>
    <x v="0"/>
    <x v="2"/>
    <x v="7"/>
    <s v="Mansfield"/>
    <n v="76063"/>
    <x v="53"/>
    <d v="2015-04-14T00:00:00"/>
    <x v="842"/>
    <x v="29"/>
    <x v="867"/>
    <n v="88094"/>
    <n v="12.193899999999999"/>
    <n v="60.969499999999996"/>
    <n v="-0.10389488503050212"/>
  </r>
  <r>
    <n v="20464"/>
    <s v="Medium"/>
    <x v="8"/>
    <n v="20.95"/>
    <n v="5.99"/>
    <n v="1574"/>
    <s v="Sherry Hurley"/>
    <s v="Regular Air"/>
    <s v="Consumer"/>
    <x v="2"/>
    <x v="13"/>
    <s v="Small Box"/>
    <x v="560"/>
    <n v="0.65"/>
    <x v="0"/>
    <x v="3"/>
    <x v="24"/>
    <s v="Fayetteville"/>
    <n v="28314"/>
    <x v="170"/>
    <d v="2015-02-10T00:00:00"/>
    <x v="843"/>
    <x v="22"/>
    <x v="868"/>
    <n v="86966"/>
    <n v="20.935334999999998"/>
    <n v="397.77136499999995"/>
    <n v="6.9580991313234544E-2"/>
  </r>
  <r>
    <n v="22127"/>
    <s v="Low"/>
    <x v="10"/>
    <n v="11.58"/>
    <n v="6.97"/>
    <n v="1580"/>
    <s v="Ronnie Nolan"/>
    <s v="Regular Air"/>
    <s v="Corporate"/>
    <x v="0"/>
    <x v="4"/>
    <s v="Small Box"/>
    <x v="240"/>
    <n v="0.35"/>
    <x v="0"/>
    <x v="1"/>
    <x v="14"/>
    <s v="Waterville"/>
    <n v="4901"/>
    <x v="160"/>
    <d v="2015-02-20T00:00:00"/>
    <x v="844"/>
    <x v="12"/>
    <x v="869"/>
    <n v="90934"/>
    <n v="11.56842"/>
    <n v="11.56842"/>
    <n v="-0.57797660013764629"/>
  </r>
  <r>
    <n v="25013"/>
    <s v="Medium"/>
    <x v="9"/>
    <n v="19.04"/>
    <n v="6.38"/>
    <n v="1590"/>
    <s v="Lucille Buchanan"/>
    <s v="Express Air"/>
    <s v="Corporate"/>
    <x v="1"/>
    <x v="2"/>
    <s v="Small Box"/>
    <x v="561"/>
    <n v="0.56000000000000005"/>
    <x v="0"/>
    <x v="1"/>
    <x v="10"/>
    <s v="Willoughby"/>
    <n v="44094"/>
    <x v="36"/>
    <d v="2015-04-04T00:00:00"/>
    <x v="845"/>
    <x v="4"/>
    <x v="870"/>
    <n v="86668"/>
    <n v="19.034288"/>
    <n v="133.240016"/>
    <n v="0.58177879608414906"/>
  </r>
  <r>
    <n v="25011"/>
    <s v="Medium"/>
    <x v="1"/>
    <n v="5.53"/>
    <n v="6.98"/>
    <n v="1593"/>
    <s v="Ronald O'Neill"/>
    <s v="Regular Air"/>
    <s v="Corporate"/>
    <x v="0"/>
    <x v="8"/>
    <s v="Small Box"/>
    <x v="562"/>
    <n v="0.39"/>
    <x v="0"/>
    <x v="2"/>
    <x v="23"/>
    <s v="Bartlesville"/>
    <n v="74006"/>
    <x v="36"/>
    <d v="2015-04-06T00:00:00"/>
    <x v="846"/>
    <x v="15"/>
    <x v="871"/>
    <n v="86668"/>
    <n v="5.5288940000000002"/>
    <n v="44.231152000000002"/>
    <n v="-1.5944216349108786"/>
  </r>
  <r>
    <n v="21059"/>
    <s v="High"/>
    <x v="0"/>
    <n v="500.98"/>
    <n v="26"/>
    <n v="1595"/>
    <s v="Chad Henson"/>
    <s v="Delivery Truck"/>
    <s v="Corporate"/>
    <x v="1"/>
    <x v="1"/>
    <s v="Jumbo Drum"/>
    <x v="1"/>
    <n v="0.6"/>
    <x v="0"/>
    <x v="1"/>
    <x v="36"/>
    <s v="Huntington"/>
    <n v="25705"/>
    <x v="171"/>
    <d v="2015-05-12T00:00:00"/>
    <x v="847"/>
    <x v="33"/>
    <x v="872"/>
    <n v="90796"/>
    <n v="500.92990200000003"/>
    <n v="7013.0186280000007"/>
    <n v="0.69"/>
  </r>
  <r>
    <n v="21060"/>
    <s v="High"/>
    <x v="4"/>
    <n v="9.77"/>
    <n v="6.02"/>
    <n v="1595"/>
    <s v="Chad Henson"/>
    <s v="Regular Air"/>
    <s v="Corporate"/>
    <x v="1"/>
    <x v="2"/>
    <s v="Medium Box"/>
    <x v="563"/>
    <n v="0.48"/>
    <x v="0"/>
    <x v="1"/>
    <x v="36"/>
    <s v="Huntington"/>
    <n v="25705"/>
    <x v="171"/>
    <d v="2015-05-12T00:00:00"/>
    <x v="848"/>
    <x v="23"/>
    <x v="873"/>
    <n v="90796"/>
    <n v="9.7621839999999995"/>
    <n v="87.859656000000001"/>
    <n v="0.26135189759712557"/>
  </r>
  <r>
    <n v="21061"/>
    <s v="High"/>
    <x v="3"/>
    <n v="3.28"/>
    <n v="0.98"/>
    <n v="1595"/>
    <s v="Chad Henson"/>
    <s v="Regular Air"/>
    <s v="Corporate"/>
    <x v="0"/>
    <x v="0"/>
    <s v="Wrap Bag"/>
    <x v="564"/>
    <n v="0.59"/>
    <x v="0"/>
    <x v="1"/>
    <x v="36"/>
    <s v="Huntington"/>
    <n v="25705"/>
    <x v="171"/>
    <d v="2015-05-13T00:00:00"/>
    <x v="849"/>
    <x v="58"/>
    <x v="874"/>
    <n v="90796"/>
    <n v="3.2770479999999997"/>
    <n v="137.63601599999998"/>
    <n v="0.13154034229828851"/>
  </r>
  <r>
    <n v="21928"/>
    <s v="Critical"/>
    <x v="10"/>
    <n v="9.11"/>
    <n v="2.15"/>
    <n v="1602"/>
    <s v="Frank Hess"/>
    <s v="Regular Air"/>
    <s v="Home Office"/>
    <x v="0"/>
    <x v="7"/>
    <s v="Wrap Bag"/>
    <x v="452"/>
    <n v="0.4"/>
    <x v="0"/>
    <x v="1"/>
    <x v="30"/>
    <s v="Waldorf"/>
    <n v="20601"/>
    <x v="98"/>
    <d v="2015-04-12T00:00:00"/>
    <x v="850"/>
    <x v="14"/>
    <x v="379"/>
    <n v="89680"/>
    <n v="9.1008899999999997"/>
    <n v="18.201779999999999"/>
    <n v="-0.22567164179104476"/>
  </r>
  <r>
    <n v="23533"/>
    <s v="Critical"/>
    <x v="3"/>
    <n v="2.1800000000000002"/>
    <n v="0.78"/>
    <n v="1603"/>
    <s v="Alex Watkins"/>
    <s v="Regular Air"/>
    <s v="Small Business"/>
    <x v="0"/>
    <x v="3"/>
    <s v="Wrap Bag"/>
    <x v="565"/>
    <n v="0.52"/>
    <x v="0"/>
    <x v="1"/>
    <x v="4"/>
    <s v="Woodmere"/>
    <n v="11598"/>
    <x v="59"/>
    <d v="2015-01-18T00:00:00"/>
    <x v="851"/>
    <x v="23"/>
    <x v="875"/>
    <n v="89679"/>
    <n v="2.1780380000000004"/>
    <n v="19.602342000000004"/>
    <n v="0.12838912133891214"/>
  </r>
  <r>
    <n v="23534"/>
    <s v="Critical"/>
    <x v="5"/>
    <n v="179.29"/>
    <n v="29.21"/>
    <n v="1603"/>
    <s v="Alex Watkins"/>
    <s v="Delivery Truck"/>
    <s v="Small Business"/>
    <x v="1"/>
    <x v="11"/>
    <s v="Jumbo Box"/>
    <x v="218"/>
    <n v="0.76"/>
    <x v="0"/>
    <x v="1"/>
    <x v="4"/>
    <s v="Woodmere"/>
    <n v="11598"/>
    <x v="59"/>
    <d v="2015-01-18T00:00:00"/>
    <x v="852"/>
    <x v="12"/>
    <x v="876"/>
    <n v="89679"/>
    <n v="179.200355"/>
    <n v="179.200355"/>
    <n v="-2.878695763609088"/>
  </r>
  <r>
    <n v="18450"/>
    <s v="Medium"/>
    <x v="5"/>
    <n v="1.98"/>
    <n v="4.7699999999999996"/>
    <n v="1606"/>
    <s v="Don Rogers"/>
    <s v="Regular Air"/>
    <s v="Home Office"/>
    <x v="0"/>
    <x v="8"/>
    <s v="Small Box"/>
    <x v="566"/>
    <n v="0.4"/>
    <x v="0"/>
    <x v="1"/>
    <x v="4"/>
    <s v="Franklin Square"/>
    <n v="11010"/>
    <x v="0"/>
    <d v="2015-01-08T00:00:00"/>
    <x v="853"/>
    <x v="12"/>
    <x v="877"/>
    <n v="87993"/>
    <n v="1.9790099999999999"/>
    <n v="1.9790099999999999"/>
    <n v="-4.0679376770538251"/>
  </r>
  <r>
    <n v="18451"/>
    <s v="Medium"/>
    <x v="8"/>
    <n v="699.99"/>
    <n v="24.49"/>
    <n v="1606"/>
    <s v="Don Rogers"/>
    <s v="Express Air"/>
    <s v="Home Office"/>
    <x v="2"/>
    <x v="16"/>
    <s v="Large Box"/>
    <x v="199"/>
    <n v="0.41"/>
    <x v="0"/>
    <x v="1"/>
    <x v="4"/>
    <s v="Franklin Square"/>
    <n v="11010"/>
    <x v="0"/>
    <d v="2015-01-08T00:00:00"/>
    <x v="854"/>
    <x v="12"/>
    <x v="878"/>
    <n v="87993"/>
    <n v="699.50000699999998"/>
    <n v="699.50000699999998"/>
    <n v="-4.0623267663043476"/>
  </r>
  <r>
    <n v="18452"/>
    <s v="Medium"/>
    <x v="8"/>
    <n v="6783.02"/>
    <n v="24.49"/>
    <n v="1606"/>
    <s v="Don Rogers"/>
    <s v="Regular Air"/>
    <s v="Home Office"/>
    <x v="2"/>
    <x v="6"/>
    <s v="Large Box"/>
    <x v="458"/>
    <n v="0.39"/>
    <x v="0"/>
    <x v="1"/>
    <x v="4"/>
    <s v="Franklin Square"/>
    <n v="11010"/>
    <x v="0"/>
    <d v="2015-01-08T00:00:00"/>
    <x v="855"/>
    <x v="14"/>
    <x v="879"/>
    <n v="87993"/>
    <n v="6778.2718860000004"/>
    <n v="13556.543772000001"/>
    <n v="5.9433872389978619E-3"/>
  </r>
  <r>
    <n v="22921"/>
    <s v="Not Specified"/>
    <x v="0"/>
    <n v="15.16"/>
    <n v="15.09"/>
    <n v="1607"/>
    <s v="Kathleen Huang Hall"/>
    <s v="Regular Air"/>
    <s v="Home Office"/>
    <x v="0"/>
    <x v="8"/>
    <s v="Small Box"/>
    <x v="567"/>
    <n v="0.39"/>
    <x v="0"/>
    <x v="1"/>
    <x v="4"/>
    <s v="Freeport"/>
    <n v="11520"/>
    <x v="112"/>
    <d v="2015-04-15T00:00:00"/>
    <x v="856"/>
    <x v="4"/>
    <x v="880"/>
    <n v="87994"/>
    <n v="15.158484"/>
    <n v="106.109388"/>
    <n v="-1.810682412332101"/>
  </r>
  <r>
    <n v="24951"/>
    <s v="Low"/>
    <x v="10"/>
    <n v="5.68"/>
    <n v="3.6"/>
    <n v="1607"/>
    <s v="Kathleen Huang Hall"/>
    <s v="Express Air"/>
    <s v="Home Office"/>
    <x v="0"/>
    <x v="12"/>
    <s v="Small Pack"/>
    <x v="568"/>
    <n v="0.56000000000000005"/>
    <x v="0"/>
    <x v="1"/>
    <x v="4"/>
    <s v="Freeport"/>
    <n v="11520"/>
    <x v="92"/>
    <d v="2015-02-10T00:00:00"/>
    <x v="857"/>
    <x v="34"/>
    <x v="881"/>
    <n v="87995"/>
    <n v="5.6743199999999998"/>
    <n v="119.16072"/>
    <n v="-0.28133164343050276"/>
  </r>
  <r>
    <n v="22682"/>
    <s v="High"/>
    <x v="9"/>
    <n v="2.16"/>
    <n v="6.05"/>
    <n v="1609"/>
    <s v="Jerry Ennis"/>
    <s v="Regular Air"/>
    <s v="Consumer"/>
    <x v="0"/>
    <x v="8"/>
    <s v="Small Box"/>
    <x v="542"/>
    <n v="0.37"/>
    <x v="0"/>
    <x v="0"/>
    <x v="1"/>
    <s v="Sacramento"/>
    <n v="95823"/>
    <x v="171"/>
    <d v="2015-05-12T00:00:00"/>
    <x v="858"/>
    <x v="4"/>
    <x v="882"/>
    <n v="87824"/>
    <n v="2.1593520000000002"/>
    <n v="15.115464000000001"/>
    <n v="-5.2331311380704797"/>
  </r>
  <r>
    <n v="22683"/>
    <s v="High"/>
    <x v="9"/>
    <n v="9.7100000000000009"/>
    <n v="9.4499999999999993"/>
    <n v="1609"/>
    <s v="Jerry Ennis"/>
    <s v="Regular Air"/>
    <s v="Consumer"/>
    <x v="0"/>
    <x v="10"/>
    <s v="Small Box"/>
    <x v="173"/>
    <n v="0.6"/>
    <x v="0"/>
    <x v="0"/>
    <x v="1"/>
    <s v="Sacramento"/>
    <n v="95823"/>
    <x v="171"/>
    <d v="2015-05-11T00:00:00"/>
    <x v="859"/>
    <x v="14"/>
    <x v="883"/>
    <n v="87824"/>
    <n v="9.7070870000000014"/>
    <n v="19.414174000000003"/>
    <n v="-1.5662139219015281"/>
  </r>
  <r>
    <n v="18394"/>
    <s v="Low"/>
    <x v="2"/>
    <n v="40.97"/>
    <n v="1.99"/>
    <n v="1614"/>
    <s v="Wayne Lutz"/>
    <s v="Regular Air"/>
    <s v="Consumer"/>
    <x v="2"/>
    <x v="13"/>
    <s v="Small Pack"/>
    <x v="569"/>
    <n v="0.42"/>
    <x v="0"/>
    <x v="1"/>
    <x v="15"/>
    <s v="Hopkinton"/>
    <n v="1748"/>
    <x v="4"/>
    <d v="2015-04-12T00:00:00"/>
    <x v="860"/>
    <x v="1"/>
    <x v="884"/>
    <n v="87823"/>
    <n v="40.945417999999997"/>
    <n v="491.34501599999999"/>
    <n v="0.69"/>
  </r>
  <r>
    <n v="19501"/>
    <s v="High"/>
    <x v="3"/>
    <n v="12.88"/>
    <n v="4.59"/>
    <n v="1618"/>
    <s v="June Roberts"/>
    <s v="Regular Air"/>
    <s v="Consumer"/>
    <x v="0"/>
    <x v="12"/>
    <s v="Wrap Bag"/>
    <x v="570"/>
    <n v="0.82"/>
    <x v="0"/>
    <x v="2"/>
    <x v="38"/>
    <s v="Highland"/>
    <n v="46322"/>
    <x v="34"/>
    <d v="2015-04-06T00:00:00"/>
    <x v="861"/>
    <x v="13"/>
    <x v="885"/>
    <n v="90248"/>
    <n v="12.868408000000001"/>
    <n v="167.28930400000002"/>
    <n v="-1.1075064820084741"/>
  </r>
  <r>
    <n v="19502"/>
    <s v="High"/>
    <x v="1"/>
    <n v="45.99"/>
    <n v="4.99"/>
    <n v="1620"/>
    <s v="Gerald Petty"/>
    <s v="Express Air"/>
    <s v="Consumer"/>
    <x v="2"/>
    <x v="5"/>
    <s v="Small Box"/>
    <x v="571"/>
    <n v="0.56999999999999995"/>
    <x v="0"/>
    <x v="1"/>
    <x v="19"/>
    <s v="Lancaster"/>
    <n v="17602"/>
    <x v="34"/>
    <d v="2015-04-07T00:00:00"/>
    <x v="862"/>
    <x v="0"/>
    <x v="886"/>
    <n v="90248"/>
    <n v="45.980802000000004"/>
    <n v="183.92320800000002"/>
    <n v="2.4292988160235569E-2"/>
  </r>
  <r>
    <n v="23750"/>
    <s v="High"/>
    <x v="2"/>
    <n v="15.01"/>
    <n v="8.4"/>
    <n v="1623"/>
    <s v="Patrick Adcock"/>
    <s v="Regular Air"/>
    <s v="Small Business"/>
    <x v="0"/>
    <x v="8"/>
    <s v="Small Box"/>
    <x v="572"/>
    <n v="0.39"/>
    <x v="0"/>
    <x v="2"/>
    <x v="38"/>
    <s v="Schererville"/>
    <n v="46375"/>
    <x v="84"/>
    <d v="2015-05-26T00:00:00"/>
    <x v="863"/>
    <x v="2"/>
    <x v="887"/>
    <n v="87611"/>
    <n v="15.000994"/>
    <n v="330.02186799999998"/>
    <n v="4.8549723756906105E-3"/>
  </r>
  <r>
    <n v="23751"/>
    <s v="High"/>
    <x v="3"/>
    <n v="40.479999999999997"/>
    <n v="19.989999999999998"/>
    <n v="1623"/>
    <s v="Patrick Adcock"/>
    <s v="Regular Air"/>
    <s v="Small Business"/>
    <x v="2"/>
    <x v="13"/>
    <s v="Small Box"/>
    <x v="295"/>
    <n v="0.77"/>
    <x v="0"/>
    <x v="2"/>
    <x v="38"/>
    <s v="Schererville"/>
    <n v="46375"/>
    <x v="84"/>
    <d v="2015-05-26T00:00:00"/>
    <x v="864"/>
    <x v="1"/>
    <x v="888"/>
    <n v="87611"/>
    <n v="40.443567999999999"/>
    <n v="485.32281599999999"/>
    <n v="0.13841757683515379"/>
  </r>
  <r>
    <n v="23752"/>
    <s v="High"/>
    <x v="5"/>
    <n v="12.28"/>
    <n v="6.13"/>
    <n v="1623"/>
    <s v="Patrick Adcock"/>
    <s v="Regular Air"/>
    <s v="Small Business"/>
    <x v="0"/>
    <x v="10"/>
    <s v="Small Box"/>
    <x v="521"/>
    <n v="0.56999999999999995"/>
    <x v="0"/>
    <x v="2"/>
    <x v="38"/>
    <s v="Schererville"/>
    <n v="46375"/>
    <x v="84"/>
    <d v="2015-05-25T00:00:00"/>
    <x v="865"/>
    <x v="12"/>
    <x v="889"/>
    <n v="87611"/>
    <n v="12.273859999999999"/>
    <n v="12.273859999999999"/>
    <n v="7.1329418045915652E-2"/>
  </r>
  <r>
    <n v="21145"/>
    <s v="Medium"/>
    <x v="4"/>
    <n v="213.45"/>
    <n v="14.7"/>
    <n v="1625"/>
    <s v="Molly Browning"/>
    <s v="Delivery Truck"/>
    <s v="Home Office"/>
    <x v="2"/>
    <x v="6"/>
    <s v="Jumbo Drum"/>
    <x v="90"/>
    <n v="0.59"/>
    <x v="0"/>
    <x v="1"/>
    <x v="4"/>
    <s v="Glen Cove"/>
    <n v="11542"/>
    <x v="12"/>
    <d v="2015-03-29T00:00:00"/>
    <x v="866"/>
    <x v="1"/>
    <x v="890"/>
    <n v="90600"/>
    <n v="213.27923999999999"/>
    <n v="2559.35088"/>
    <n v="0.69"/>
  </r>
  <r>
    <n v="21146"/>
    <s v="Medium"/>
    <x v="10"/>
    <n v="55.98"/>
    <n v="13.88"/>
    <n v="1625"/>
    <s v="Molly Browning"/>
    <s v="Regular Air"/>
    <s v="Home Office"/>
    <x v="0"/>
    <x v="7"/>
    <s v="Small Box"/>
    <x v="573"/>
    <n v="0.36"/>
    <x v="0"/>
    <x v="1"/>
    <x v="4"/>
    <s v="Glen Cove"/>
    <n v="11542"/>
    <x v="12"/>
    <d v="2015-03-29T00:00:00"/>
    <x v="867"/>
    <x v="15"/>
    <x v="891"/>
    <n v="90600"/>
    <n v="55.924019999999999"/>
    <n v="447.39215999999999"/>
    <n v="0.69"/>
  </r>
  <r>
    <n v="21147"/>
    <s v="Medium"/>
    <x v="6"/>
    <n v="16.059999999999999"/>
    <n v="8.34"/>
    <n v="1625"/>
    <s v="Molly Browning"/>
    <s v="Regular Air"/>
    <s v="Home Office"/>
    <x v="0"/>
    <x v="10"/>
    <s v="Small Box"/>
    <x v="574"/>
    <n v="0.59"/>
    <x v="0"/>
    <x v="1"/>
    <x v="4"/>
    <s v="Glen Cove"/>
    <n v="11542"/>
    <x v="12"/>
    <d v="2015-03-28T00:00:00"/>
    <x v="868"/>
    <x v="12"/>
    <x v="892"/>
    <n v="90600"/>
    <n v="16.059999999999999"/>
    <n v="16.059999999999999"/>
    <n v="-1.4660751565762005"/>
  </r>
  <r>
    <n v="21270"/>
    <s v="Medium"/>
    <x v="6"/>
    <n v="209.37"/>
    <n v="69"/>
    <n v="1625"/>
    <s v="Molly Browning"/>
    <s v="Regular Air"/>
    <s v="Home Office"/>
    <x v="1"/>
    <x v="11"/>
    <s v="Large Box"/>
    <x v="575"/>
    <n v="0.79"/>
    <x v="0"/>
    <x v="1"/>
    <x v="4"/>
    <s v="Glen Cove"/>
    <n v="11542"/>
    <x v="160"/>
    <d v="2015-02-18T00:00:00"/>
    <x v="869"/>
    <x v="21"/>
    <x v="893"/>
    <n v="90601"/>
    <n v="209.37"/>
    <n v="2303.0700000000002"/>
    <n v="-0.13424899946935531"/>
  </r>
  <r>
    <n v="23604"/>
    <s v="High"/>
    <x v="2"/>
    <n v="43.57"/>
    <n v="16.36"/>
    <n v="1627"/>
    <s v="Aaron Day"/>
    <s v="Regular Air"/>
    <s v="Corporate"/>
    <x v="0"/>
    <x v="10"/>
    <s v="Small Box"/>
    <x v="576"/>
    <n v="0.55000000000000004"/>
    <x v="0"/>
    <x v="3"/>
    <x v="20"/>
    <s v="Greeneville"/>
    <n v="37743"/>
    <x v="5"/>
    <d v="2015-05-30T00:00:00"/>
    <x v="870"/>
    <x v="7"/>
    <x v="894"/>
    <n v="90602"/>
    <n v="43.543858"/>
    <n v="740.245586"/>
    <n v="-5.4646840148698889E-2"/>
  </r>
  <r>
    <n v="19769"/>
    <s v="High"/>
    <x v="4"/>
    <n v="8.09"/>
    <n v="7.96"/>
    <n v="1632"/>
    <s v="Lori Wolfe"/>
    <s v="Express Air"/>
    <s v="Home Office"/>
    <x v="1"/>
    <x v="2"/>
    <s v="Small Box"/>
    <x v="38"/>
    <n v="0.49"/>
    <x v="0"/>
    <x v="3"/>
    <x v="37"/>
    <s v="Hattiesburg"/>
    <n v="39401"/>
    <x v="43"/>
    <d v="2015-01-16T00:00:00"/>
    <x v="871"/>
    <x v="6"/>
    <x v="895"/>
    <n v="90530"/>
    <n v="8.0835279999999994"/>
    <n v="48.501167999999993"/>
    <n v="0.33127461139896375"/>
  </r>
  <r>
    <n v="20359"/>
    <s v="High"/>
    <x v="1"/>
    <n v="25.99"/>
    <n v="5.37"/>
    <n v="1632"/>
    <s v="Lori Wolfe"/>
    <s v="Regular Air"/>
    <s v="Home Office"/>
    <x v="0"/>
    <x v="0"/>
    <s v="Small Box"/>
    <x v="577"/>
    <n v="0.56000000000000005"/>
    <x v="0"/>
    <x v="3"/>
    <x v="37"/>
    <s v="Hattiesburg"/>
    <n v="39401"/>
    <x v="112"/>
    <d v="2015-04-17T00:00:00"/>
    <x v="872"/>
    <x v="23"/>
    <x v="896"/>
    <n v="90533"/>
    <n v="25.984801999999998"/>
    <n v="233.86321799999999"/>
    <n v="-0.36243216576221016"/>
  </r>
  <r>
    <n v="24786"/>
    <s v="Not Specified"/>
    <x v="9"/>
    <n v="5.98"/>
    <n v="3.85"/>
    <n v="1633"/>
    <s v="Gerald Raynor"/>
    <s v="Regular Air"/>
    <s v="Home Office"/>
    <x v="2"/>
    <x v="13"/>
    <s v="Small Pack"/>
    <x v="412"/>
    <n v="0.68"/>
    <x v="0"/>
    <x v="3"/>
    <x v="37"/>
    <s v="Horn Lake"/>
    <n v="38637"/>
    <x v="104"/>
    <d v="2015-02-12T00:00:00"/>
    <x v="873"/>
    <x v="6"/>
    <x v="897"/>
    <n v="90531"/>
    <n v="5.9782060000000001"/>
    <n v="35.869236000000001"/>
    <n v="-1.9747483134405814"/>
  </r>
  <r>
    <n v="26340"/>
    <s v="Not Specified"/>
    <x v="4"/>
    <n v="100.97"/>
    <n v="14"/>
    <n v="1634"/>
    <s v="Katherine W Epstein"/>
    <s v="Delivery Truck"/>
    <s v="Home Office"/>
    <x v="2"/>
    <x v="6"/>
    <s v="Jumbo Drum"/>
    <x v="578"/>
    <n v="0.37"/>
    <x v="0"/>
    <x v="3"/>
    <x v="37"/>
    <s v="Jackson"/>
    <n v="39212"/>
    <x v="37"/>
    <d v="2015-04-10T00:00:00"/>
    <x v="874"/>
    <x v="41"/>
    <x v="898"/>
    <n v="90532"/>
    <n v="100.889224"/>
    <n v="1513.33836"/>
    <n v="-4.9552388144232538E-2"/>
  </r>
  <r>
    <n v="19144"/>
    <s v="Critical"/>
    <x v="4"/>
    <n v="115.99"/>
    <n v="56.14"/>
    <n v="1636"/>
    <s v="Sidney Greenberg"/>
    <s v="Delivery Truck"/>
    <s v="Home Office"/>
    <x v="2"/>
    <x v="6"/>
    <s v="Jumbo Drum"/>
    <x v="486"/>
    <n v="0.4"/>
    <x v="0"/>
    <x v="0"/>
    <x v="1"/>
    <s v="Salinas"/>
    <n v="93905"/>
    <x v="101"/>
    <d v="2015-01-16T00:00:00"/>
    <x v="875"/>
    <x v="29"/>
    <x v="899"/>
    <n v="89704"/>
    <n v="115.89720799999999"/>
    <n v="579.48604"/>
    <n v="-0.48471547794574815"/>
  </r>
  <r>
    <n v="19145"/>
    <s v="Critical"/>
    <x v="4"/>
    <n v="4.28"/>
    <n v="0.94"/>
    <n v="1636"/>
    <s v="Sidney Greenberg"/>
    <s v="Regular Air"/>
    <s v="Home Office"/>
    <x v="0"/>
    <x v="0"/>
    <s v="Wrap Bag"/>
    <x v="579"/>
    <n v="0.56000000000000005"/>
    <x v="0"/>
    <x v="0"/>
    <x v="1"/>
    <s v="Salinas"/>
    <n v="93905"/>
    <x v="101"/>
    <d v="2015-01-17T00:00:00"/>
    <x v="876"/>
    <x v="4"/>
    <x v="900"/>
    <n v="89704"/>
    <n v="4.2765760000000004"/>
    <n v="29.936032000000004"/>
    <n v="0.36254969156956823"/>
  </r>
  <r>
    <n v="20869"/>
    <s v="High"/>
    <x v="7"/>
    <n v="136.97999999999999"/>
    <n v="24.49"/>
    <n v="1636"/>
    <s v="Sidney Greenberg"/>
    <s v="Express Air"/>
    <s v="Home Office"/>
    <x v="1"/>
    <x v="2"/>
    <s v="Large Box"/>
    <x v="580"/>
    <n v="0.59"/>
    <x v="0"/>
    <x v="0"/>
    <x v="1"/>
    <s v="Salinas"/>
    <n v="93905"/>
    <x v="38"/>
    <d v="2015-01-14T00:00:00"/>
    <x v="877"/>
    <x v="1"/>
    <x v="901"/>
    <n v="89706"/>
    <n v="136.925208"/>
    <n v="1643.102496"/>
    <n v="0.69"/>
  </r>
  <r>
    <n v="26109"/>
    <s v="Critical"/>
    <x v="4"/>
    <n v="55.48"/>
    <n v="6.79"/>
    <n v="1639"/>
    <s v="Marvin Rollins"/>
    <s v="Regular Air"/>
    <s v="Home Office"/>
    <x v="0"/>
    <x v="7"/>
    <s v="Small Box"/>
    <x v="581"/>
    <n v="0.37"/>
    <x v="0"/>
    <x v="1"/>
    <x v="18"/>
    <s v="Stamford"/>
    <n v="6901"/>
    <x v="115"/>
    <d v="2015-02-28T00:00:00"/>
    <x v="878"/>
    <x v="0"/>
    <x v="902"/>
    <n v="89705"/>
    <n v="55.435615999999996"/>
    <n v="221.74246399999998"/>
    <n v="0.69000000000000006"/>
  </r>
  <r>
    <n v="18274"/>
    <s v="Low"/>
    <x v="3"/>
    <n v="107.53"/>
    <n v="5.81"/>
    <n v="1644"/>
    <s v="Sam Woodward"/>
    <s v="Regular Air"/>
    <s v="Small Business"/>
    <x v="1"/>
    <x v="2"/>
    <s v="Medium Box"/>
    <x v="582"/>
    <n v="0.65"/>
    <x v="0"/>
    <x v="2"/>
    <x v="7"/>
    <s v="Friendswood"/>
    <n v="77546"/>
    <x v="110"/>
    <d v="2015-06-16T00:00:00"/>
    <x v="879"/>
    <x v="12"/>
    <x v="903"/>
    <n v="87342"/>
    <n v="107.433223"/>
    <n v="107.433223"/>
    <n v="0.69000000000000006"/>
  </r>
  <r>
    <n v="24265"/>
    <s v="Not Specified"/>
    <x v="2"/>
    <n v="3.29"/>
    <n v="1.35"/>
    <n v="1646"/>
    <s v="Eugene Brewer Knox"/>
    <s v="Regular Air"/>
    <s v="Small Business"/>
    <x v="0"/>
    <x v="3"/>
    <s v="Wrap Bag"/>
    <x v="93"/>
    <n v="0.4"/>
    <x v="0"/>
    <x v="1"/>
    <x v="4"/>
    <s v="Bethpage"/>
    <n v="11714"/>
    <x v="24"/>
    <d v="2015-03-17T00:00:00"/>
    <x v="880"/>
    <x v="21"/>
    <x v="707"/>
    <n v="90932"/>
    <n v="3.2880259999999999"/>
    <n v="36.168286000000002"/>
    <n v="0.23714206283013622"/>
  </r>
  <r>
    <n v="21947"/>
    <s v="Critical"/>
    <x v="4"/>
    <n v="46.89"/>
    <n v="5.0999999999999996"/>
    <n v="1648"/>
    <s v="Nina Bowles"/>
    <s v="Regular Air"/>
    <s v="Corporate"/>
    <x v="0"/>
    <x v="15"/>
    <s v="Medium Box"/>
    <x v="480"/>
    <n v="0.46"/>
    <x v="0"/>
    <x v="2"/>
    <x v="12"/>
    <s v="Woodstock"/>
    <n v="60098"/>
    <x v="78"/>
    <d v="2015-03-27T00:00:00"/>
    <x v="881"/>
    <x v="7"/>
    <x v="904"/>
    <n v="91043"/>
    <n v="46.852488000000001"/>
    <n v="796.49229600000001"/>
    <n v="0.69"/>
  </r>
  <r>
    <n v="21948"/>
    <s v="Critical"/>
    <x v="5"/>
    <n v="12.98"/>
    <n v="3.14"/>
    <n v="1648"/>
    <s v="Nina Bowles"/>
    <s v="Regular Air"/>
    <s v="Corporate"/>
    <x v="0"/>
    <x v="12"/>
    <s v="Small Pack"/>
    <x v="47"/>
    <n v="0.6"/>
    <x v="0"/>
    <x v="2"/>
    <x v="12"/>
    <s v="Woodstock"/>
    <n v="60098"/>
    <x v="78"/>
    <d v="2015-03-25T00:00:00"/>
    <x v="882"/>
    <x v="8"/>
    <x v="905"/>
    <n v="91043"/>
    <n v="12.973510000000001"/>
    <n v="233.52318000000002"/>
    <n v="0.16946673168136883"/>
  </r>
  <r>
    <n v="20603"/>
    <s v="Critical"/>
    <x v="9"/>
    <n v="48.58"/>
    <n v="3.99"/>
    <n v="1649"/>
    <s v="Roy Hardison"/>
    <s v="Express Air"/>
    <s v="Corporate"/>
    <x v="0"/>
    <x v="15"/>
    <s v="Small Box"/>
    <x v="583"/>
    <n v="0.56000000000000005"/>
    <x v="0"/>
    <x v="1"/>
    <x v="4"/>
    <s v="Woodmere"/>
    <n v="11598"/>
    <x v="152"/>
    <d v="2015-02-26T00:00:00"/>
    <x v="883"/>
    <x v="17"/>
    <x v="906"/>
    <n v="91041"/>
    <n v="48.565425999999995"/>
    <n v="145.69627799999998"/>
    <n v="0.69"/>
  </r>
  <r>
    <n v="24016"/>
    <s v="High"/>
    <x v="5"/>
    <n v="6.48"/>
    <n v="2.74"/>
    <n v="1650"/>
    <s v="Dan Lamm"/>
    <s v="Regular Air"/>
    <s v="Corporate"/>
    <x v="2"/>
    <x v="13"/>
    <s v="Small Pack"/>
    <x v="584"/>
    <n v="0.71"/>
    <x v="0"/>
    <x v="3"/>
    <x v="24"/>
    <s v="Asheboro"/>
    <n v="27203"/>
    <x v="19"/>
    <d v="2015-05-09T00:00:00"/>
    <x v="884"/>
    <x v="41"/>
    <x v="907"/>
    <n v="91042"/>
    <n v="6.4767600000000005"/>
    <n v="97.15140000000001"/>
    <n v="0.16013578020579189"/>
  </r>
  <r>
    <n v="24017"/>
    <s v="High"/>
    <x v="3"/>
    <n v="12.53"/>
    <n v="0.5"/>
    <n v="1650"/>
    <s v="Dan Lamm"/>
    <s v="Regular Air"/>
    <s v="Corporate"/>
    <x v="0"/>
    <x v="9"/>
    <s v="Small Box"/>
    <x v="585"/>
    <n v="0.38"/>
    <x v="0"/>
    <x v="3"/>
    <x v="24"/>
    <s v="Asheboro"/>
    <n v="27203"/>
    <x v="19"/>
    <d v="2015-05-10T00:00:00"/>
    <x v="885"/>
    <x v="4"/>
    <x v="908"/>
    <n v="91042"/>
    <n v="12.518723"/>
    <n v="87.631061000000003"/>
    <n v="0.18139399099866196"/>
  </r>
  <r>
    <n v="24019"/>
    <s v="High"/>
    <x v="4"/>
    <n v="65.989999999999995"/>
    <n v="8.99"/>
    <n v="1650"/>
    <s v="Dan Lamm"/>
    <s v="Express Air"/>
    <s v="Corporate"/>
    <x v="2"/>
    <x v="5"/>
    <s v="Small Box"/>
    <x v="586"/>
    <n v="0.55000000000000004"/>
    <x v="0"/>
    <x v="3"/>
    <x v="24"/>
    <s v="Asheboro"/>
    <n v="27203"/>
    <x v="19"/>
    <d v="2015-05-11T00:00:00"/>
    <x v="886"/>
    <x v="15"/>
    <x v="909"/>
    <n v="91042"/>
    <n v="65.937207999999998"/>
    <n v="527.49766399999999"/>
    <n v="-0.32391788631518431"/>
  </r>
  <r>
    <n v="19251"/>
    <s v="Not Specified"/>
    <x v="6"/>
    <n v="101.41"/>
    <n v="35"/>
    <n v="1653"/>
    <s v="Charles Cline"/>
    <s v="Express Air"/>
    <s v="Corporate"/>
    <x v="0"/>
    <x v="10"/>
    <s v="Large Box"/>
    <x v="308"/>
    <n v="0.82"/>
    <x v="0"/>
    <x v="0"/>
    <x v="1"/>
    <s v="Thousand Oaks"/>
    <n v="91360"/>
    <x v="76"/>
    <d v="2015-01-25T00:00:00"/>
    <x v="887"/>
    <x v="5"/>
    <x v="910"/>
    <n v="89885"/>
    <n v="101.41"/>
    <n v="1014.0999999999999"/>
    <n v="-0.4144903651115619"/>
  </r>
  <r>
    <n v="19252"/>
    <s v="Not Specified"/>
    <x v="10"/>
    <n v="95.99"/>
    <n v="4.9000000000000004"/>
    <n v="1653"/>
    <s v="Charles Cline"/>
    <s v="Regular Air"/>
    <s v="Corporate"/>
    <x v="2"/>
    <x v="5"/>
    <s v="Small Box"/>
    <x v="75"/>
    <n v="0.56000000000000005"/>
    <x v="0"/>
    <x v="0"/>
    <x v="1"/>
    <s v="Thousand Oaks"/>
    <n v="91360"/>
    <x v="76"/>
    <d v="2015-01-25T00:00:00"/>
    <x v="888"/>
    <x v="14"/>
    <x v="911"/>
    <n v="89885"/>
    <n v="95.894009999999994"/>
    <n v="191.78801999999999"/>
    <n v="-1.7934846461949263"/>
  </r>
  <r>
    <n v="24187"/>
    <s v="High"/>
    <x v="10"/>
    <n v="3.6"/>
    <n v="2.2000000000000002"/>
    <n v="1665"/>
    <s v="Elsie Pridgen"/>
    <s v="Regular Air"/>
    <s v="Consumer"/>
    <x v="0"/>
    <x v="7"/>
    <s v="Wrap Bag"/>
    <x v="587"/>
    <n v="0.39"/>
    <x v="0"/>
    <x v="0"/>
    <x v="1"/>
    <s v="Laguna Hills"/>
    <n v="92653"/>
    <x v="115"/>
    <d v="2015-02-27T00:00:00"/>
    <x v="889"/>
    <x v="14"/>
    <x v="912"/>
    <n v="90678"/>
    <n v="3.5964"/>
    <n v="7.1928000000000001"/>
    <n v="-1.187948350071736"/>
  </r>
  <r>
    <n v="21491"/>
    <s v="Low"/>
    <x v="9"/>
    <n v="35.409999999999997"/>
    <n v="1.99"/>
    <n v="1670"/>
    <s v="Carolyn Bowling"/>
    <s v="Regular Air"/>
    <s v="Small Business"/>
    <x v="2"/>
    <x v="13"/>
    <s v="Small Pack"/>
    <x v="588"/>
    <n v="0.43"/>
    <x v="0"/>
    <x v="3"/>
    <x v="8"/>
    <s v="Blacksburg"/>
    <n v="24060"/>
    <x v="158"/>
    <d v="2015-04-26T00:00:00"/>
    <x v="890"/>
    <x v="5"/>
    <x v="913"/>
    <n v="86722"/>
    <n v="35.399376999999994"/>
    <n v="353.99376999999993"/>
    <n v="5.203586199390509"/>
  </r>
  <r>
    <n v="21492"/>
    <s v="Low"/>
    <x v="6"/>
    <n v="142.86000000000001"/>
    <n v="19.989999999999998"/>
    <n v="1670"/>
    <s v="Carolyn Bowling"/>
    <s v="Regular Air"/>
    <s v="Small Business"/>
    <x v="0"/>
    <x v="10"/>
    <s v="Small Box"/>
    <x v="589"/>
    <n v="0.56000000000000005"/>
    <x v="0"/>
    <x v="3"/>
    <x v="8"/>
    <s v="Blacksburg"/>
    <n v="24060"/>
    <x v="158"/>
    <d v="2015-05-03T00:00:00"/>
    <x v="891"/>
    <x v="21"/>
    <x v="914"/>
    <n v="86722"/>
    <n v="142.86000000000001"/>
    <n v="1571.46"/>
    <n v="-0.46901132362736708"/>
  </r>
  <r>
    <n v="23578"/>
    <s v="Low"/>
    <x v="10"/>
    <n v="4.13"/>
    <n v="0.99"/>
    <n v="1671"/>
    <s v="Mitchell Ross"/>
    <s v="Regular Air"/>
    <s v="Small Business"/>
    <x v="0"/>
    <x v="9"/>
    <s v="Small Box"/>
    <x v="508"/>
    <n v="0.39"/>
    <x v="0"/>
    <x v="3"/>
    <x v="8"/>
    <s v="Burke"/>
    <n v="22015"/>
    <x v="170"/>
    <d v="2015-02-13T00:00:00"/>
    <x v="892"/>
    <x v="13"/>
    <x v="915"/>
    <n v="86724"/>
    <n v="4.1258699999999999"/>
    <n v="53.636310000000002"/>
    <n v="-0.77703220858895716"/>
  </r>
  <r>
    <n v="22007"/>
    <s v="Critical"/>
    <x v="9"/>
    <n v="223.98"/>
    <n v="15.01"/>
    <n v="1671"/>
    <s v="Mitchell Ross"/>
    <s v="Regular Air"/>
    <s v="Small Business"/>
    <x v="0"/>
    <x v="8"/>
    <s v="Small Box"/>
    <x v="590"/>
    <n v="0.38"/>
    <x v="0"/>
    <x v="3"/>
    <x v="8"/>
    <s v="Burke"/>
    <n v="22015"/>
    <x v="3"/>
    <d v="2015-05-13T00:00:00"/>
    <x v="893"/>
    <x v="34"/>
    <x v="916"/>
    <n v="86725"/>
    <n v="223.91280599999999"/>
    <n v="4702.1689259999994"/>
    <n v="1.4256919522147386E-4"/>
  </r>
  <r>
    <n v="25066"/>
    <s v="Low"/>
    <x v="1"/>
    <n v="284.98"/>
    <n v="69.55"/>
    <n v="1672"/>
    <s v="Sidney Scarborough"/>
    <s v="Delivery Truck"/>
    <s v="Small Business"/>
    <x v="1"/>
    <x v="1"/>
    <s v="Jumbo Drum"/>
    <x v="391"/>
    <n v="0.6"/>
    <x v="0"/>
    <x v="3"/>
    <x v="8"/>
    <s v="Charlottesville"/>
    <n v="22901"/>
    <x v="31"/>
    <d v="2015-06-12T00:00:00"/>
    <x v="894"/>
    <x v="17"/>
    <x v="917"/>
    <n v="86723"/>
    <n v="284.92300399999999"/>
    <n v="854.76901199999998"/>
    <n v="1.676346755910612E-2"/>
  </r>
  <r>
    <n v="25067"/>
    <s v="Low"/>
    <x v="4"/>
    <n v="55.48"/>
    <n v="14.3"/>
    <n v="1672"/>
    <s v="Sidney Scarborough"/>
    <s v="Regular Air"/>
    <s v="Small Business"/>
    <x v="0"/>
    <x v="7"/>
    <s v="Small Box"/>
    <x v="14"/>
    <n v="0.37"/>
    <x v="0"/>
    <x v="3"/>
    <x v="8"/>
    <s v="Charlottesville"/>
    <n v="22901"/>
    <x v="31"/>
    <d v="2015-06-09T00:00:00"/>
    <x v="895"/>
    <x v="7"/>
    <x v="918"/>
    <n v="86723"/>
    <n v="55.435615999999996"/>
    <n v="942.40547199999992"/>
    <n v="-0.23931736920840715"/>
  </r>
  <r>
    <n v="18150"/>
    <s v="Medium"/>
    <x v="8"/>
    <n v="13.73"/>
    <n v="6.85"/>
    <n v="1679"/>
    <s v="Jeanne Nguyen"/>
    <s v="Regular Air"/>
    <s v="Consumer"/>
    <x v="1"/>
    <x v="2"/>
    <s v="Wrap Bag"/>
    <x v="226"/>
    <n v="0.54"/>
    <x v="0"/>
    <x v="1"/>
    <x v="10"/>
    <s v="Fairborn"/>
    <n v="45324"/>
    <x v="80"/>
    <d v="2015-03-21T00:00:00"/>
    <x v="896"/>
    <x v="34"/>
    <x v="919"/>
    <n v="86646"/>
    <n v="13.720389000000001"/>
    <n v="288.12816900000001"/>
    <n v="-8.2128397917871604E-2"/>
  </r>
  <r>
    <n v="23524"/>
    <s v="Low"/>
    <x v="3"/>
    <n v="30.98"/>
    <n v="19.510000000000002"/>
    <n v="1680"/>
    <s v="Esther Whitaker"/>
    <s v="Regular Air"/>
    <s v="Consumer"/>
    <x v="0"/>
    <x v="4"/>
    <s v="Small Box"/>
    <x v="591"/>
    <n v="0.36"/>
    <x v="0"/>
    <x v="1"/>
    <x v="10"/>
    <s v="Fairfield"/>
    <n v="45014"/>
    <x v="32"/>
    <d v="2015-05-05T00:00:00"/>
    <x v="897"/>
    <x v="8"/>
    <x v="920"/>
    <n v="86645"/>
    <n v="30.952117999999999"/>
    <n v="557.13812399999995"/>
    <n v="-0.31776845050717034"/>
  </r>
  <r>
    <n v="23525"/>
    <s v="Low"/>
    <x v="9"/>
    <n v="49.34"/>
    <n v="10.25"/>
    <n v="1680"/>
    <s v="Esther Whitaker"/>
    <s v="Regular Air"/>
    <s v="Consumer"/>
    <x v="1"/>
    <x v="2"/>
    <s v="Large Box"/>
    <x v="592"/>
    <n v="0.56999999999999995"/>
    <x v="0"/>
    <x v="1"/>
    <x v="10"/>
    <s v="Fairfield"/>
    <n v="45014"/>
    <x v="32"/>
    <d v="2015-05-05T00:00:00"/>
    <x v="898"/>
    <x v="7"/>
    <x v="921"/>
    <n v="86645"/>
    <n v="49.325198"/>
    <n v="838.52836600000001"/>
    <n v="0.67876719032936905"/>
  </r>
  <r>
    <n v="1976"/>
    <s v="Not Specified"/>
    <x v="7"/>
    <n v="6.28"/>
    <n v="5.41"/>
    <n v="1682"/>
    <s v="Julie Edwards"/>
    <s v="Regular Air"/>
    <s v="Consumer"/>
    <x v="1"/>
    <x v="2"/>
    <s v="Small Box"/>
    <x v="593"/>
    <n v="0.53"/>
    <x v="0"/>
    <x v="2"/>
    <x v="12"/>
    <s v="Chicago"/>
    <n v="60611"/>
    <x v="79"/>
    <d v="2015-02-16T00:00:00"/>
    <x v="899"/>
    <x v="18"/>
    <x v="922"/>
    <n v="14115"/>
    <n v="6.277488"/>
    <n v="269.931984"/>
    <n v="-0.13491282339707536"/>
  </r>
  <r>
    <n v="5358"/>
    <s v="Not Specified"/>
    <x v="4"/>
    <n v="4.9800000000000004"/>
    <n v="4.7"/>
    <n v="1682"/>
    <s v="Julie Edwards"/>
    <s v="Regular Air"/>
    <s v="Consumer"/>
    <x v="0"/>
    <x v="7"/>
    <s v="Small Box"/>
    <x v="594"/>
    <n v="0.38"/>
    <x v="0"/>
    <x v="2"/>
    <x v="12"/>
    <s v="Chicago"/>
    <n v="60611"/>
    <x v="88"/>
    <d v="2015-03-15T00:00:00"/>
    <x v="900"/>
    <x v="31"/>
    <x v="923"/>
    <n v="38080"/>
    <n v="4.9760160000000004"/>
    <n v="233.87275200000002"/>
    <n v="-0.24935835029648643"/>
  </r>
  <r>
    <n v="19976"/>
    <s v="Not Specified"/>
    <x v="7"/>
    <n v="6.28"/>
    <n v="5.41"/>
    <n v="1683"/>
    <s v="Wesley Corbett"/>
    <s v="Regular Air"/>
    <s v="Consumer"/>
    <x v="1"/>
    <x v="2"/>
    <s v="Small Box"/>
    <x v="593"/>
    <n v="0.53"/>
    <x v="0"/>
    <x v="2"/>
    <x v="7"/>
    <s v="Conroe"/>
    <n v="77301"/>
    <x v="79"/>
    <d v="2015-02-16T00:00:00"/>
    <x v="901"/>
    <x v="21"/>
    <x v="924"/>
    <n v="90612"/>
    <n v="6.277488"/>
    <n v="69.052368000000001"/>
    <n v="-0.27425587467362927"/>
  </r>
  <r>
    <n v="23358"/>
    <s v="Not Specified"/>
    <x v="4"/>
    <n v="4.9800000000000004"/>
    <n v="4.7"/>
    <n v="1683"/>
    <s v="Wesley Corbett"/>
    <s v="Regular Air"/>
    <s v="Consumer"/>
    <x v="0"/>
    <x v="7"/>
    <s v="Small Box"/>
    <x v="594"/>
    <n v="0.38"/>
    <x v="0"/>
    <x v="2"/>
    <x v="7"/>
    <s v="Conroe"/>
    <n v="77301"/>
    <x v="88"/>
    <d v="2015-03-15T00:00:00"/>
    <x v="900"/>
    <x v="1"/>
    <x v="925"/>
    <n v="90613"/>
    <n v="4.9760160000000004"/>
    <n v="59.712192000000002"/>
    <n v="-0.97660311958405543"/>
  </r>
  <r>
    <n v="19751"/>
    <s v="Low"/>
    <x v="4"/>
    <n v="2.08"/>
    <n v="5.33"/>
    <n v="1686"/>
    <s v="Lynn O'Donnell"/>
    <s v="Regular Air"/>
    <s v="Corporate"/>
    <x v="1"/>
    <x v="2"/>
    <s v="Small Box"/>
    <x v="261"/>
    <n v="0.43"/>
    <x v="0"/>
    <x v="2"/>
    <x v="12"/>
    <s v="Elgin"/>
    <n v="60123"/>
    <x v="95"/>
    <d v="2015-03-10T00:00:00"/>
    <x v="902"/>
    <x v="23"/>
    <x v="926"/>
    <n v="86973"/>
    <n v="2.0783360000000002"/>
    <n v="18.705024000000002"/>
    <n v="-6.5587188612099636"/>
  </r>
  <r>
    <n v="25690"/>
    <s v="High"/>
    <x v="6"/>
    <n v="48.91"/>
    <n v="35"/>
    <n v="1689"/>
    <s v="Larry Church"/>
    <s v="Regular Air"/>
    <s v="Corporate"/>
    <x v="0"/>
    <x v="10"/>
    <s v="Large Box"/>
    <x v="595"/>
    <n v="0.83"/>
    <x v="0"/>
    <x v="2"/>
    <x v="38"/>
    <s v="Highland"/>
    <n v="46322"/>
    <x v="120"/>
    <d v="2015-03-25T00:00:00"/>
    <x v="903"/>
    <x v="5"/>
    <x v="927"/>
    <n v="91077"/>
    <n v="48.91"/>
    <n v="489.09999999999997"/>
    <n v="-1.2206530818391967"/>
  </r>
  <r>
    <n v="22798"/>
    <s v="Low"/>
    <x v="5"/>
    <n v="115.99"/>
    <n v="5.26"/>
    <n v="1690"/>
    <s v="Neil Bailey"/>
    <s v="Regular Air"/>
    <s v="Corporate"/>
    <x v="2"/>
    <x v="5"/>
    <s v="Small Box"/>
    <x v="596"/>
    <n v="0.56999999999999995"/>
    <x v="0"/>
    <x v="1"/>
    <x v="19"/>
    <s v="Harrisburg"/>
    <n v="17112"/>
    <x v="76"/>
    <d v="2015-01-28T00:00:00"/>
    <x v="904"/>
    <x v="23"/>
    <x v="928"/>
    <n v="91076"/>
    <n v="115.93200499999999"/>
    <n v="1043.3880449999999"/>
    <n v="0.69"/>
  </r>
  <r>
    <n v="23626"/>
    <s v="Not Specified"/>
    <x v="3"/>
    <n v="95.43"/>
    <n v="19.989999999999998"/>
    <n v="1690"/>
    <s v="Neil Bailey"/>
    <s v="Regular Air"/>
    <s v="Corporate"/>
    <x v="0"/>
    <x v="10"/>
    <s v="Small Box"/>
    <x v="303"/>
    <n v="0.79"/>
    <x v="0"/>
    <x v="1"/>
    <x v="19"/>
    <s v="Harrisburg"/>
    <n v="17112"/>
    <x v="144"/>
    <d v="2015-06-02T00:00:00"/>
    <x v="905"/>
    <x v="2"/>
    <x v="929"/>
    <n v="91078"/>
    <n v="95.344113000000007"/>
    <n v="2097.5704860000001"/>
    <n v="-6.9748246980911574E-2"/>
  </r>
  <r>
    <n v="19481"/>
    <s v="Not Specified"/>
    <x v="6"/>
    <n v="6.84"/>
    <n v="8.3699999999999992"/>
    <n v="1692"/>
    <s v="Rhonda Schroeder"/>
    <s v="Regular Air"/>
    <s v="Consumer"/>
    <x v="0"/>
    <x v="12"/>
    <s v="Small Pack"/>
    <x v="597"/>
    <n v="0.57999999999999996"/>
    <x v="0"/>
    <x v="2"/>
    <x v="13"/>
    <s v="Newton"/>
    <n v="67114"/>
    <x v="172"/>
    <d v="2015-01-24T00:00:00"/>
    <x v="906"/>
    <x v="29"/>
    <x v="930"/>
    <n v="90189"/>
    <n v="6.84"/>
    <n v="34.200000000000003"/>
    <n v="-3.2510319345473739"/>
  </r>
  <r>
    <n v="19482"/>
    <s v="Not Specified"/>
    <x v="8"/>
    <n v="30.98"/>
    <n v="5.76"/>
    <n v="1693"/>
    <s v="Melinda Thornton"/>
    <s v="Regular Air"/>
    <s v="Consumer"/>
    <x v="0"/>
    <x v="7"/>
    <s v="Small Box"/>
    <x v="479"/>
    <n v="0.4"/>
    <x v="0"/>
    <x v="3"/>
    <x v="8"/>
    <s v="Reston"/>
    <n v="20190"/>
    <x v="172"/>
    <d v="2015-01-25T00:00:00"/>
    <x v="907"/>
    <x v="21"/>
    <x v="931"/>
    <n v="90189"/>
    <n v="30.958314000000001"/>
    <n v="340.54145400000004"/>
    <n v="-8.3766252654236595E-2"/>
  </r>
  <r>
    <n v="21262"/>
    <s v="Low"/>
    <x v="0"/>
    <n v="15.67"/>
    <n v="1.39"/>
    <n v="1693"/>
    <s v="Melinda Thornton"/>
    <s v="Express Air"/>
    <s v="Consumer"/>
    <x v="0"/>
    <x v="4"/>
    <s v="Small Box"/>
    <x v="598"/>
    <n v="0.38"/>
    <x v="0"/>
    <x v="3"/>
    <x v="8"/>
    <s v="Reston"/>
    <n v="20190"/>
    <x v="171"/>
    <d v="2015-05-11T00:00:00"/>
    <x v="908"/>
    <x v="21"/>
    <x v="932"/>
    <n v="90190"/>
    <n v="15.668433"/>
    <n v="172.35276300000001"/>
    <n v="-1.4566430963900261"/>
  </r>
  <r>
    <n v="24941"/>
    <s v="Medium"/>
    <x v="6"/>
    <n v="13.43"/>
    <n v="5.5"/>
    <n v="1697"/>
    <s v="Holly Osborne"/>
    <s v="Regular Air"/>
    <s v="Home Office"/>
    <x v="0"/>
    <x v="10"/>
    <s v="Small Box"/>
    <x v="599"/>
    <n v="0.56999999999999995"/>
    <x v="0"/>
    <x v="3"/>
    <x v="40"/>
    <s v="Hot Springs"/>
    <n v="71901"/>
    <x v="59"/>
    <d v="2015-01-17T00:00:00"/>
    <x v="909"/>
    <x v="23"/>
    <x v="933"/>
    <n v="86338"/>
    <n v="13.43"/>
    <n v="120.87"/>
    <n v="-1.9590705573568012"/>
  </r>
  <r>
    <n v="18275"/>
    <s v="Low"/>
    <x v="5"/>
    <n v="3.98"/>
    <n v="5.26"/>
    <n v="1699"/>
    <s v="Joseph Hurst"/>
    <s v="Regular Air"/>
    <s v="Small Business"/>
    <x v="0"/>
    <x v="8"/>
    <s v="Small Box"/>
    <x v="600"/>
    <n v="0.38"/>
    <x v="0"/>
    <x v="1"/>
    <x v="19"/>
    <s v="Levittown"/>
    <n v="19057"/>
    <x v="78"/>
    <d v="2015-03-29T00:00:00"/>
    <x v="910"/>
    <x v="1"/>
    <x v="934"/>
    <n v="87345"/>
    <n v="3.9780099999999998"/>
    <n v="47.73612"/>
    <n v="-3.0850424757281552"/>
  </r>
  <r>
    <n v="18276"/>
    <s v="Low"/>
    <x v="0"/>
    <n v="6.48"/>
    <n v="5.4"/>
    <n v="1699"/>
    <s v="Joseph Hurst"/>
    <s v="Regular Air"/>
    <s v="Small Business"/>
    <x v="0"/>
    <x v="7"/>
    <s v="Small Box"/>
    <x v="601"/>
    <n v="0.37"/>
    <x v="0"/>
    <x v="1"/>
    <x v="19"/>
    <s v="Levittown"/>
    <n v="19057"/>
    <x v="78"/>
    <d v="2015-03-25T00:00:00"/>
    <x v="911"/>
    <x v="14"/>
    <x v="935"/>
    <n v="87345"/>
    <n v="6.4793520000000004"/>
    <n v="12.958704000000001"/>
    <n v="-1.3191042687193844"/>
  </r>
  <r>
    <n v="24158"/>
    <s v="Medium"/>
    <x v="5"/>
    <n v="14.81"/>
    <n v="13.32"/>
    <n v="1702"/>
    <s v="Sandra Berry"/>
    <s v="Regular Air"/>
    <s v="Home Office"/>
    <x v="0"/>
    <x v="15"/>
    <s v="Small Box"/>
    <x v="296"/>
    <n v="0.43"/>
    <x v="0"/>
    <x v="3"/>
    <x v="37"/>
    <s v="Meridian"/>
    <n v="39301"/>
    <x v="60"/>
    <d v="2015-01-20T00:00:00"/>
    <x v="912"/>
    <x v="17"/>
    <x v="936"/>
    <n v="90473"/>
    <n v="14.802595"/>
    <n v="44.407785000000004"/>
    <n v="-4.8598056537102474"/>
  </r>
  <r>
    <n v="24159"/>
    <s v="Medium"/>
    <x v="5"/>
    <n v="4.2"/>
    <n v="2.2599999999999998"/>
    <n v="1702"/>
    <s v="Sandra Berry"/>
    <s v="Express Air"/>
    <s v="Home Office"/>
    <x v="0"/>
    <x v="7"/>
    <s v="Wrap Bag"/>
    <x v="445"/>
    <n v="0.36"/>
    <x v="0"/>
    <x v="3"/>
    <x v="37"/>
    <s v="Meridian"/>
    <n v="39301"/>
    <x v="60"/>
    <d v="2015-01-19T00:00:00"/>
    <x v="913"/>
    <x v="17"/>
    <x v="937"/>
    <n v="90473"/>
    <n v="4.1978999999999997"/>
    <n v="12.593699999999998"/>
    <n v="1.502827560795873"/>
  </r>
  <r>
    <n v="25761"/>
    <s v="Medium"/>
    <x v="5"/>
    <n v="5.68"/>
    <n v="1.39"/>
    <n v="1708"/>
    <s v="Lillian Day"/>
    <s v="Regular Air"/>
    <s v="Small Business"/>
    <x v="0"/>
    <x v="4"/>
    <s v="Small Box"/>
    <x v="360"/>
    <n v="0.38"/>
    <x v="0"/>
    <x v="1"/>
    <x v="10"/>
    <s v="Shaker Heights"/>
    <n v="44118"/>
    <x v="60"/>
    <d v="2015-01-18T00:00:00"/>
    <x v="914"/>
    <x v="5"/>
    <x v="938"/>
    <n v="88781"/>
    <n v="5.6771599999999998"/>
    <n v="56.771599999999999"/>
    <n v="0.69000000000000006"/>
  </r>
  <r>
    <n v="26037"/>
    <s v="Not Specified"/>
    <x v="9"/>
    <n v="205.99"/>
    <n v="3"/>
    <n v="1708"/>
    <s v="Lillian Day"/>
    <s v="Regular Air"/>
    <s v="Small Business"/>
    <x v="2"/>
    <x v="5"/>
    <s v="Small Box"/>
    <x v="58"/>
    <n v="0.57999999999999996"/>
    <x v="0"/>
    <x v="1"/>
    <x v="10"/>
    <s v="Shaker Heights"/>
    <n v="44118"/>
    <x v="135"/>
    <d v="2015-05-21T00:00:00"/>
    <x v="915"/>
    <x v="30"/>
    <x v="939"/>
    <n v="88784"/>
    <n v="205.928203"/>
    <n v="5971.9178869999996"/>
    <n v="0.69"/>
  </r>
  <r>
    <n v="23822"/>
    <s v="Not Specified"/>
    <x v="0"/>
    <n v="14.28"/>
    <n v="2.99"/>
    <n v="1709"/>
    <s v="Dennis Bowen"/>
    <s v="Regular Air"/>
    <s v="Consumer"/>
    <x v="0"/>
    <x v="8"/>
    <s v="Small Box"/>
    <x v="602"/>
    <n v="0.39"/>
    <x v="0"/>
    <x v="1"/>
    <x v="19"/>
    <s v="Pottstown"/>
    <n v="19464"/>
    <x v="72"/>
    <d v="2015-01-22T00:00:00"/>
    <x v="916"/>
    <x v="14"/>
    <x v="940"/>
    <n v="88782"/>
    <n v="14.278571999999999"/>
    <n v="28.557143999999997"/>
    <n v="0.68999671484888314"/>
  </r>
  <r>
    <n v="24577"/>
    <s v="Medium"/>
    <x v="7"/>
    <n v="95.43"/>
    <n v="19.989999999999998"/>
    <n v="1709"/>
    <s v="Dennis Bowen"/>
    <s v="Regular Air"/>
    <s v="Small Business"/>
    <x v="0"/>
    <x v="10"/>
    <s v="Small Box"/>
    <x v="303"/>
    <n v="0.79"/>
    <x v="0"/>
    <x v="1"/>
    <x v="19"/>
    <s v="Pottstown"/>
    <n v="19464"/>
    <x v="16"/>
    <d v="2015-05-12T00:00:00"/>
    <x v="917"/>
    <x v="39"/>
    <x v="941"/>
    <n v="88783"/>
    <n v="95.391828000000004"/>
    <n v="3147.9303239999999"/>
    <n v="4.1626688316480963E-3"/>
  </r>
  <r>
    <n v="19287"/>
    <s v="Not Specified"/>
    <x v="8"/>
    <n v="7.59"/>
    <n v="4"/>
    <n v="1711"/>
    <s v="Sharon Long"/>
    <s v="Regular Air"/>
    <s v="Corporate"/>
    <x v="1"/>
    <x v="2"/>
    <s v="Wrap Bag"/>
    <x v="150"/>
    <n v="0.42"/>
    <x v="0"/>
    <x v="3"/>
    <x v="29"/>
    <s v="Marietta"/>
    <n v="30062"/>
    <x v="44"/>
    <d v="2015-03-18T00:00:00"/>
    <x v="918"/>
    <x v="17"/>
    <x v="942"/>
    <n v="87747"/>
    <n v="7.5846869999999997"/>
    <n v="22.754061"/>
    <n v="-7.4309608540925263"/>
  </r>
  <r>
    <n v="21655"/>
    <s v="Low"/>
    <x v="9"/>
    <n v="11.66"/>
    <n v="7.95"/>
    <n v="1712"/>
    <s v="Regina Langley"/>
    <s v="Regular Air"/>
    <s v="Corporate"/>
    <x v="0"/>
    <x v="0"/>
    <s v="Small Pack"/>
    <x v="603"/>
    <n v="0.57999999999999996"/>
    <x v="0"/>
    <x v="3"/>
    <x v="29"/>
    <s v="Martinez"/>
    <n v="30907"/>
    <x v="86"/>
    <d v="2015-04-20T00:00:00"/>
    <x v="919"/>
    <x v="2"/>
    <x v="943"/>
    <n v="87749"/>
    <n v="11.656502"/>
    <n v="256.44304399999999"/>
    <n v="-0.11631752207092624"/>
  </r>
  <r>
    <n v="25078"/>
    <s v="High"/>
    <x v="0"/>
    <n v="23.99"/>
    <n v="6.3"/>
    <n v="1713"/>
    <s v="Rosemary Stark"/>
    <s v="Regular Air"/>
    <s v="Corporate"/>
    <x v="2"/>
    <x v="6"/>
    <s v="Medium Box"/>
    <x v="604"/>
    <n v="0.38"/>
    <x v="0"/>
    <x v="3"/>
    <x v="29"/>
    <s v="Newnan"/>
    <n v="30265"/>
    <x v="124"/>
    <d v="2015-05-31T00:00:00"/>
    <x v="920"/>
    <x v="21"/>
    <x v="944"/>
    <n v="87748"/>
    <n v="23.987600999999998"/>
    <n v="263.86361099999999"/>
    <n v="-2.1808080452899187E-2"/>
  </r>
  <r>
    <n v="19884"/>
    <s v="Low"/>
    <x v="0"/>
    <n v="300.98"/>
    <n v="64.73"/>
    <n v="1718"/>
    <s v="Kathy Shah"/>
    <s v="Delivery Truck"/>
    <s v="Consumer"/>
    <x v="1"/>
    <x v="1"/>
    <s v="Jumbo Drum"/>
    <x v="527"/>
    <n v="0.56000000000000005"/>
    <x v="0"/>
    <x v="3"/>
    <x v="24"/>
    <s v="Garner"/>
    <n v="27529"/>
    <x v="129"/>
    <d v="2015-03-15T00:00:00"/>
    <x v="921"/>
    <x v="17"/>
    <x v="945"/>
    <n v="90621"/>
    <n v="300.94990200000001"/>
    <n v="902.84970599999997"/>
    <n v="-5.0171433264212535E-2"/>
  </r>
  <r>
    <n v="20619"/>
    <s v="Medium"/>
    <x v="2"/>
    <n v="16.48"/>
    <n v="1.99"/>
    <n v="1719"/>
    <s v="Russell W Melton"/>
    <s v="Regular Air"/>
    <s v="Corporate"/>
    <x v="2"/>
    <x v="13"/>
    <s v="Small Pack"/>
    <x v="524"/>
    <n v="0.42"/>
    <x v="0"/>
    <x v="3"/>
    <x v="43"/>
    <s v="Northport"/>
    <n v="35473"/>
    <x v="60"/>
    <d v="2015-01-19T00:00:00"/>
    <x v="922"/>
    <x v="15"/>
    <x v="946"/>
    <n v="90786"/>
    <n v="16.470112"/>
    <n v="131.760896"/>
    <n v="-1.1284788886287367"/>
  </r>
  <r>
    <n v="22596"/>
    <s v="High"/>
    <x v="7"/>
    <n v="12.44"/>
    <n v="6.27"/>
    <n v="1721"/>
    <s v="Jennifer Zimmerman"/>
    <s v="Regular Air"/>
    <s v="Corporate"/>
    <x v="0"/>
    <x v="10"/>
    <s v="Medium Box"/>
    <x v="605"/>
    <n v="0.56999999999999995"/>
    <x v="0"/>
    <x v="3"/>
    <x v="40"/>
    <s v="Jonesboro"/>
    <n v="72401"/>
    <x v="41"/>
    <d v="2015-05-17T00:00:00"/>
    <x v="923"/>
    <x v="25"/>
    <x v="947"/>
    <n v="90787"/>
    <n v="12.435024"/>
    <n v="460.095888"/>
    <n v="-0.556127672387835"/>
  </r>
  <r>
    <n v="5670"/>
    <s v="Low"/>
    <x v="10"/>
    <n v="49.99"/>
    <n v="19.989999999999998"/>
    <n v="1723"/>
    <s v="Constance Flowers"/>
    <s v="Express Air"/>
    <s v="Corporate"/>
    <x v="2"/>
    <x v="13"/>
    <s v="Small Box"/>
    <x v="606"/>
    <n v="0.45"/>
    <x v="0"/>
    <x v="0"/>
    <x v="1"/>
    <s v="San Diego"/>
    <n v="92037"/>
    <x v="70"/>
    <d v="2015-02-05T00:00:00"/>
    <x v="924"/>
    <x v="32"/>
    <x v="948"/>
    <n v="40101"/>
    <n v="49.940010000000001"/>
    <n v="2297.24046"/>
    <n v="6.1735052969297015E-3"/>
  </r>
  <r>
    <n v="6212"/>
    <s v="Medium"/>
    <x v="5"/>
    <n v="6.68"/>
    <n v="5.66"/>
    <n v="1723"/>
    <s v="Constance Flowers"/>
    <s v="Regular Air"/>
    <s v="Corporate"/>
    <x v="0"/>
    <x v="7"/>
    <s v="Small Box"/>
    <x v="424"/>
    <n v="0.37"/>
    <x v="0"/>
    <x v="0"/>
    <x v="1"/>
    <s v="San Diego"/>
    <n v="92037"/>
    <x v="131"/>
    <d v="2015-02-09T00:00:00"/>
    <x v="925"/>
    <x v="32"/>
    <x v="949"/>
    <n v="44002"/>
    <n v="6.67666"/>
    <n v="307.12635999999998"/>
    <n v="-0.20714797619418565"/>
  </r>
  <r>
    <n v="6213"/>
    <s v="Medium"/>
    <x v="9"/>
    <n v="17.7"/>
    <n v="9.4700000000000006"/>
    <n v="1723"/>
    <s v="Constance Flowers"/>
    <s v="Regular Air"/>
    <s v="Corporate"/>
    <x v="0"/>
    <x v="10"/>
    <s v="Small Box"/>
    <x v="552"/>
    <n v="0.59"/>
    <x v="0"/>
    <x v="0"/>
    <x v="1"/>
    <s v="San Diego"/>
    <n v="92037"/>
    <x v="131"/>
    <d v="2015-02-07T00:00:00"/>
    <x v="926"/>
    <x v="33"/>
    <x v="950"/>
    <n v="44002"/>
    <n v="17.694689999999998"/>
    <n v="247.72565999999998"/>
    <n v="-0.19984724078670993"/>
  </r>
  <r>
    <n v="4596"/>
    <s v="High"/>
    <x v="7"/>
    <n v="12.44"/>
    <n v="6.27"/>
    <n v="1723"/>
    <s v="Constance Flowers"/>
    <s v="Regular Air"/>
    <s v="Corporate"/>
    <x v="0"/>
    <x v="10"/>
    <s v="Medium Box"/>
    <x v="605"/>
    <n v="0.56999999999999995"/>
    <x v="0"/>
    <x v="0"/>
    <x v="1"/>
    <s v="San Diego"/>
    <n v="92037"/>
    <x v="41"/>
    <d v="2015-05-17T00:00:00"/>
    <x v="927"/>
    <x v="26"/>
    <x v="951"/>
    <n v="32710"/>
    <n v="12.435024"/>
    <n v="1815.513504"/>
    <n v="-3.2192128027210144E-2"/>
  </r>
  <r>
    <n v="18244"/>
    <s v="High"/>
    <x v="5"/>
    <n v="35.99"/>
    <n v="1.1000000000000001"/>
    <n v="1725"/>
    <s v="Linda Blake"/>
    <s v="Regular Air"/>
    <s v="Corporate"/>
    <x v="2"/>
    <x v="5"/>
    <s v="Small Box"/>
    <x v="337"/>
    <n v="0.55000000000000004"/>
    <x v="0"/>
    <x v="1"/>
    <x v="10"/>
    <s v="Hilliard"/>
    <n v="43026"/>
    <x v="163"/>
    <d v="2015-05-09T00:00:00"/>
    <x v="928"/>
    <x v="23"/>
    <x v="952"/>
    <n v="87193"/>
    <n v="35.972005000000003"/>
    <n v="323.74804500000005"/>
    <n v="0.57029362287811591"/>
  </r>
  <r>
    <n v="24872"/>
    <s v="Not Specified"/>
    <x v="10"/>
    <n v="14.98"/>
    <n v="7.69"/>
    <n v="1727"/>
    <s v="Juanita Ballard"/>
    <s v="Express Air"/>
    <s v="Small Business"/>
    <x v="0"/>
    <x v="10"/>
    <s v="Small Box"/>
    <x v="607"/>
    <n v="0.56999999999999995"/>
    <x v="0"/>
    <x v="1"/>
    <x v="10"/>
    <s v="Kent"/>
    <n v="44240"/>
    <x v="72"/>
    <d v="2015-01-23T00:00:00"/>
    <x v="929"/>
    <x v="15"/>
    <x v="953"/>
    <n v="87194"/>
    <n v="14.965020000000001"/>
    <n v="119.72016000000001"/>
    <n v="-0.66980228203118197"/>
  </r>
  <r>
    <n v="26066"/>
    <s v="High"/>
    <x v="7"/>
    <n v="55.48"/>
    <n v="6.79"/>
    <n v="1728"/>
    <s v="Carrie Lewis"/>
    <s v="Regular Air"/>
    <s v="Corporate"/>
    <x v="0"/>
    <x v="7"/>
    <s v="Small Box"/>
    <x v="581"/>
    <n v="0.37"/>
    <x v="0"/>
    <x v="1"/>
    <x v="10"/>
    <s v="Kettering"/>
    <n v="45429"/>
    <x v="11"/>
    <d v="2015-02-24T00:00:00"/>
    <x v="930"/>
    <x v="5"/>
    <x v="954"/>
    <n v="87195"/>
    <n v="55.457808"/>
    <n v="554.57808"/>
    <n v="0.69"/>
  </r>
  <r>
    <n v="24545"/>
    <s v="High"/>
    <x v="10"/>
    <n v="65.989999999999995"/>
    <n v="3.99"/>
    <n v="1730"/>
    <s v="Kerry Wilkerson"/>
    <s v="Express Air"/>
    <s v="Small Business"/>
    <x v="2"/>
    <x v="5"/>
    <s v="Small Box"/>
    <x v="382"/>
    <n v="0.59"/>
    <x v="0"/>
    <x v="0"/>
    <x v="44"/>
    <s v="Moscow"/>
    <n v="83843"/>
    <x v="74"/>
    <d v="2015-04-09T00:00:00"/>
    <x v="931"/>
    <x v="29"/>
    <x v="955"/>
    <n v="90653"/>
    <n v="65.924009999999996"/>
    <n v="329.62004999999999"/>
    <n v="-0.32479953089496444"/>
  </r>
  <r>
    <n v="566"/>
    <s v="Not Specified"/>
    <x v="1"/>
    <n v="60.98"/>
    <n v="49"/>
    <n v="1733"/>
    <s v="Nina Horne Kelly"/>
    <s v="Regular Air"/>
    <s v="Small Business"/>
    <x v="0"/>
    <x v="15"/>
    <s v="Large Box"/>
    <x v="557"/>
    <n v="0.59"/>
    <x v="0"/>
    <x v="1"/>
    <x v="41"/>
    <s v="Washington"/>
    <n v="20012"/>
    <x v="36"/>
    <d v="2015-04-06T00:00:00"/>
    <x v="932"/>
    <x v="53"/>
    <x v="956"/>
    <n v="3841"/>
    <n v="60.967803999999994"/>
    <n v="2072.9053359999998"/>
    <n v="-0.31257725732942054"/>
  </r>
  <r>
    <n v="567"/>
    <s v="Not Specified"/>
    <x v="1"/>
    <n v="1270.99"/>
    <n v="19.989999999999998"/>
    <n v="1733"/>
    <s v="Nina Horne Kelly"/>
    <s v="Regular Air"/>
    <s v="Small Business"/>
    <x v="0"/>
    <x v="8"/>
    <s v="Small Box"/>
    <x v="219"/>
    <n v="0.35"/>
    <x v="0"/>
    <x v="1"/>
    <x v="41"/>
    <s v="Washington"/>
    <n v="20012"/>
    <x v="36"/>
    <d v="2015-04-06T00:00:00"/>
    <x v="933"/>
    <x v="47"/>
    <x v="957"/>
    <n v="3841"/>
    <n v="1270.7358019999999"/>
    <n v="45746.488871999994"/>
    <n v="0.20176572615847929"/>
  </r>
  <r>
    <n v="8389"/>
    <s v="High"/>
    <x v="1"/>
    <n v="30.98"/>
    <n v="17.079999999999998"/>
    <n v="1733"/>
    <s v="Nina Horne Kelly"/>
    <s v="Regular Air"/>
    <s v="Small Business"/>
    <x v="0"/>
    <x v="7"/>
    <s v="Small Box"/>
    <x v="608"/>
    <n v="0.4"/>
    <x v="0"/>
    <x v="1"/>
    <x v="41"/>
    <s v="Washington"/>
    <n v="20012"/>
    <x v="162"/>
    <d v="2015-06-29T00:00:00"/>
    <x v="934"/>
    <x v="13"/>
    <x v="958"/>
    <n v="59937"/>
    <n v="30.973804000000001"/>
    <n v="402.65945199999999"/>
    <n v="-7.365658870507702E-2"/>
  </r>
  <r>
    <n v="18566"/>
    <s v="Not Specified"/>
    <x v="1"/>
    <n v="60.98"/>
    <n v="49"/>
    <n v="1734"/>
    <s v="Christopher Meadows"/>
    <s v="Regular Air"/>
    <s v="Small Business"/>
    <x v="0"/>
    <x v="15"/>
    <s v="Large Box"/>
    <x v="557"/>
    <n v="0.59"/>
    <x v="0"/>
    <x v="1"/>
    <x v="4"/>
    <s v="Harrison"/>
    <n v="10528"/>
    <x v="36"/>
    <d v="2015-04-06T00:00:00"/>
    <x v="935"/>
    <x v="23"/>
    <x v="959"/>
    <n v="88443"/>
    <n v="60.967803999999994"/>
    <n v="548.7102359999999"/>
    <n v="-1.062752646775746"/>
  </r>
  <r>
    <n v="18567"/>
    <s v="Not Specified"/>
    <x v="1"/>
    <n v="1270.99"/>
    <n v="19.989999999999998"/>
    <n v="1734"/>
    <s v="Christopher Meadows"/>
    <s v="Regular Air"/>
    <s v="Small Business"/>
    <x v="0"/>
    <x v="8"/>
    <s v="Small Box"/>
    <x v="219"/>
    <n v="0.35"/>
    <x v="0"/>
    <x v="1"/>
    <x v="4"/>
    <s v="Harrison"/>
    <n v="10528"/>
    <x v="36"/>
    <d v="2015-04-06T00:00:00"/>
    <x v="936"/>
    <x v="23"/>
    <x v="960"/>
    <n v="88443"/>
    <n v="1270.7358019999999"/>
    <n v="11436.622217999999"/>
    <n v="0.69"/>
  </r>
  <r>
    <n v="18568"/>
    <s v="Not Specified"/>
    <x v="5"/>
    <n v="205.99"/>
    <n v="8.99"/>
    <n v="1734"/>
    <s v="Christopher Meadows"/>
    <s v="Express Air"/>
    <s v="Small Business"/>
    <x v="2"/>
    <x v="5"/>
    <s v="Small Box"/>
    <x v="545"/>
    <n v="0.6"/>
    <x v="0"/>
    <x v="1"/>
    <x v="4"/>
    <s v="Harrison"/>
    <n v="10528"/>
    <x v="36"/>
    <d v="2015-04-06T00:00:00"/>
    <x v="937"/>
    <x v="22"/>
    <x v="961"/>
    <n v="88443"/>
    <n v="205.88700500000002"/>
    <n v="3911.8530950000004"/>
    <n v="0.47869150636062979"/>
  </r>
  <r>
    <n v="26389"/>
    <s v="High"/>
    <x v="1"/>
    <n v="30.98"/>
    <n v="17.079999999999998"/>
    <n v="1735"/>
    <s v="Eric West"/>
    <s v="Regular Air"/>
    <s v="Small Business"/>
    <x v="0"/>
    <x v="7"/>
    <s v="Small Box"/>
    <x v="608"/>
    <n v="0.4"/>
    <x v="0"/>
    <x v="1"/>
    <x v="4"/>
    <s v="Hempstead"/>
    <n v="11550"/>
    <x v="162"/>
    <d v="2015-06-29T00:00:00"/>
    <x v="938"/>
    <x v="17"/>
    <x v="962"/>
    <n v="88444"/>
    <n v="30.973804000000001"/>
    <n v="92.921412000000004"/>
    <n v="-0.159596558884604"/>
  </r>
  <r>
    <n v="18012"/>
    <s v="Not Specified"/>
    <x v="3"/>
    <n v="30.93"/>
    <n v="3.92"/>
    <n v="1737"/>
    <s v="Danielle Myers"/>
    <s v="Regular Air"/>
    <s v="Corporate"/>
    <x v="1"/>
    <x v="2"/>
    <s v="Small Pack"/>
    <x v="609"/>
    <n v="0.44"/>
    <x v="0"/>
    <x v="3"/>
    <x v="24"/>
    <s v="Garner"/>
    <n v="27529"/>
    <x v="26"/>
    <d v="2015-06-05T00:00:00"/>
    <x v="939"/>
    <x v="3"/>
    <x v="963"/>
    <n v="85866"/>
    <n v="30.902162999999998"/>
    <n v="494.43460799999997"/>
    <n v="-0.28865723834185425"/>
  </r>
  <r>
    <n v="18013"/>
    <s v="Not Specified"/>
    <x v="9"/>
    <n v="1.68"/>
    <n v="0.7"/>
    <n v="1737"/>
    <s v="Danielle Myers"/>
    <s v="Express Air"/>
    <s v="Corporate"/>
    <x v="0"/>
    <x v="0"/>
    <s v="Wrap Bag"/>
    <x v="610"/>
    <n v="0.6"/>
    <x v="0"/>
    <x v="3"/>
    <x v="24"/>
    <s v="Garner"/>
    <n v="27529"/>
    <x v="26"/>
    <d v="2015-06-05T00:00:00"/>
    <x v="940"/>
    <x v="21"/>
    <x v="964"/>
    <n v="85866"/>
    <n v="1.6794959999999999"/>
    <n v="18.474456"/>
    <n v="-5.2579545454545462"/>
  </r>
  <r>
    <n v="18306"/>
    <s v="Medium"/>
    <x v="4"/>
    <n v="175.99"/>
    <n v="4.99"/>
    <n v="1738"/>
    <s v="Dean Solomon"/>
    <s v="Regular Air"/>
    <s v="Corporate"/>
    <x v="2"/>
    <x v="5"/>
    <s v="Small Box"/>
    <x v="32"/>
    <n v="0.59"/>
    <x v="0"/>
    <x v="3"/>
    <x v="24"/>
    <s v="Gastonia"/>
    <n v="28052"/>
    <x v="145"/>
    <d v="2015-03-28T00:00:00"/>
    <x v="941"/>
    <x v="5"/>
    <x v="965"/>
    <n v="85865"/>
    <n v="175.849208"/>
    <n v="1758.49208"/>
    <n v="-11.085510717601625"/>
  </r>
  <r>
    <n v="18804"/>
    <s v="Low"/>
    <x v="7"/>
    <n v="35.44"/>
    <n v="19.989999999999998"/>
    <n v="1738"/>
    <s v="Dean Solomon"/>
    <s v="Regular Air"/>
    <s v="Corporate"/>
    <x v="0"/>
    <x v="7"/>
    <s v="Small Box"/>
    <x v="611"/>
    <n v="0.38"/>
    <x v="0"/>
    <x v="3"/>
    <x v="24"/>
    <s v="Gastonia"/>
    <n v="28052"/>
    <x v="110"/>
    <d v="2015-06-21T00:00:00"/>
    <x v="942"/>
    <x v="21"/>
    <x v="966"/>
    <n v="85868"/>
    <n v="35.425823999999999"/>
    <n v="389.68406399999998"/>
    <n v="-0.26651036282183826"/>
  </r>
  <r>
    <n v="22593"/>
    <s v="High"/>
    <x v="3"/>
    <n v="349.45"/>
    <n v="60"/>
    <n v="1739"/>
    <s v="Edna Pierce"/>
    <s v="Delivery Truck"/>
    <s v="Corporate"/>
    <x v="1"/>
    <x v="11"/>
    <s v="Jumbo Drum"/>
    <x v="356"/>
    <m/>
    <x v="0"/>
    <x v="3"/>
    <x v="24"/>
    <s v="Goldsboro"/>
    <n v="27534"/>
    <x v="32"/>
    <d v="2015-05-04T00:00:00"/>
    <x v="943"/>
    <x v="7"/>
    <x v="967"/>
    <n v="85867"/>
    <n v="349.13549499999999"/>
    <n v="5935.3034150000003"/>
    <n v="-1.5551263750104962E-2"/>
  </r>
  <r>
    <n v="20591"/>
    <s v="Medium"/>
    <x v="6"/>
    <n v="55.99"/>
    <n v="2.5"/>
    <n v="1743"/>
    <s v="Paige Jacobs"/>
    <s v="Regular Air"/>
    <s v="Consumer"/>
    <x v="2"/>
    <x v="5"/>
    <s v="Small Pack"/>
    <x v="612"/>
    <n v="0.83"/>
    <x v="0"/>
    <x v="2"/>
    <x v="7"/>
    <s v="Friendswood"/>
    <n v="77546"/>
    <x v="6"/>
    <d v="2015-02-14T00:00:00"/>
    <x v="944"/>
    <x v="12"/>
    <x v="968"/>
    <n v="91025"/>
    <n v="55.99"/>
    <n v="55.99"/>
    <n v="-2.323571593090211"/>
  </r>
  <r>
    <n v="2571"/>
    <s v="Not Specified"/>
    <x v="1"/>
    <n v="4.13"/>
    <n v="6.89"/>
    <n v="1745"/>
    <s v="Herbert Holden"/>
    <s v="Regular Air"/>
    <s v="Home Office"/>
    <x v="0"/>
    <x v="9"/>
    <s v="Small Box"/>
    <x v="613"/>
    <n v="0.39"/>
    <x v="0"/>
    <x v="3"/>
    <x v="29"/>
    <s v="Atlanta"/>
    <n v="30305"/>
    <x v="85"/>
    <d v="2015-01-10T00:00:00"/>
    <x v="945"/>
    <x v="23"/>
    <x v="969"/>
    <n v="18561"/>
    <n v="4.1291739999999999"/>
    <n v="37.162565999999998"/>
    <n v="-1.127904948768258"/>
  </r>
  <r>
    <n v="1863"/>
    <s v="Low"/>
    <x v="7"/>
    <n v="60.65"/>
    <n v="12.23"/>
    <n v="1745"/>
    <s v="Herbert Holden"/>
    <s v="Regular Air"/>
    <s v="Home Office"/>
    <x v="1"/>
    <x v="2"/>
    <s v="Medium Box"/>
    <x v="614"/>
    <n v="0.64"/>
    <x v="0"/>
    <x v="3"/>
    <x v="29"/>
    <s v="Atlanta"/>
    <n v="30305"/>
    <x v="79"/>
    <d v="2015-02-16T00:00:00"/>
    <x v="946"/>
    <x v="0"/>
    <x v="970"/>
    <n v="13408"/>
    <n v="60.62574"/>
    <n v="242.50296"/>
    <n v="0.45373797562020479"/>
  </r>
  <r>
    <n v="1692"/>
    <s v="High"/>
    <x v="7"/>
    <n v="124.49"/>
    <n v="51.94"/>
    <n v="1745"/>
    <s v="Herbert Holden"/>
    <s v="Delivery Truck"/>
    <s v="Consumer"/>
    <x v="1"/>
    <x v="11"/>
    <s v="Jumbo Box"/>
    <x v="156"/>
    <n v="0.63"/>
    <x v="0"/>
    <x v="3"/>
    <x v="29"/>
    <s v="Atlanta"/>
    <n v="30305"/>
    <x v="20"/>
    <d v="2015-06-14T00:00:00"/>
    <x v="947"/>
    <x v="0"/>
    <x v="971"/>
    <n v="12224"/>
    <n v="124.44020399999999"/>
    <n v="497.76081599999998"/>
    <n v="-0.40862231355848272"/>
  </r>
  <r>
    <n v="1693"/>
    <s v="High"/>
    <x v="10"/>
    <n v="35.99"/>
    <n v="5"/>
    <n v="1745"/>
    <s v="Herbert Holden"/>
    <s v="Regular Air"/>
    <s v="Consumer"/>
    <x v="2"/>
    <x v="5"/>
    <s v="Wrap Bag"/>
    <x v="615"/>
    <n v="0.82"/>
    <x v="0"/>
    <x v="3"/>
    <x v="29"/>
    <s v="Atlanta"/>
    <n v="30305"/>
    <x v="20"/>
    <d v="2015-06-12T00:00:00"/>
    <x v="948"/>
    <x v="42"/>
    <x v="972"/>
    <n v="12224"/>
    <n v="35.954010000000004"/>
    <n v="1941.5165400000003"/>
    <n v="-0.17667892925430212"/>
  </r>
  <r>
    <n v="19692"/>
    <s v="High"/>
    <x v="7"/>
    <n v="124.49"/>
    <n v="51.94"/>
    <n v="1748"/>
    <s v="Helen Simpson"/>
    <s v="Delivery Truck"/>
    <s v="Consumer"/>
    <x v="1"/>
    <x v="11"/>
    <s v="Jumbo Box"/>
    <x v="156"/>
    <n v="0.63"/>
    <x v="0"/>
    <x v="2"/>
    <x v="23"/>
    <s v="Enid"/>
    <n v="73703"/>
    <x v="20"/>
    <d v="2015-06-14T00:00:00"/>
    <x v="949"/>
    <x v="12"/>
    <x v="973"/>
    <n v="87245"/>
    <n v="124.44020399999999"/>
    <n v="124.44020399999999"/>
    <n v="-0.6144493595668824"/>
  </r>
  <r>
    <n v="20571"/>
    <s v="Not Specified"/>
    <x v="1"/>
    <n v="4.13"/>
    <n v="6.89"/>
    <n v="1749"/>
    <s v="Sherri P Stephens"/>
    <s v="Regular Air"/>
    <s v="Home Office"/>
    <x v="0"/>
    <x v="9"/>
    <s v="Small Box"/>
    <x v="613"/>
    <n v="0.39"/>
    <x v="0"/>
    <x v="2"/>
    <x v="23"/>
    <s v="Lawton"/>
    <n v="73505"/>
    <x v="85"/>
    <d v="2015-01-10T00:00:00"/>
    <x v="950"/>
    <x v="14"/>
    <x v="974"/>
    <n v="87243"/>
    <n v="4.1291739999999999"/>
    <n v="8.2583479999999998"/>
    <n v="-4.7336604514229634"/>
  </r>
  <r>
    <n v="19863"/>
    <s v="Low"/>
    <x v="7"/>
    <n v="60.65"/>
    <n v="12.23"/>
    <n v="1749"/>
    <s v="Sherri P Stephens"/>
    <s v="Regular Air"/>
    <s v="Home Office"/>
    <x v="1"/>
    <x v="2"/>
    <s v="Medium Box"/>
    <x v="614"/>
    <n v="0.64"/>
    <x v="0"/>
    <x v="2"/>
    <x v="23"/>
    <s v="Lawton"/>
    <n v="73505"/>
    <x v="79"/>
    <d v="2015-02-16T00:00:00"/>
    <x v="951"/>
    <x v="12"/>
    <x v="975"/>
    <n v="87244"/>
    <n v="60.62574"/>
    <n v="60.62574"/>
    <n v="0.69"/>
  </r>
  <r>
    <n v="19477"/>
    <s v="Low"/>
    <x v="7"/>
    <n v="8.5"/>
    <n v="1.99"/>
    <n v="1754"/>
    <s v="Nelson Hong"/>
    <s v="Regular Air"/>
    <s v="Consumer"/>
    <x v="2"/>
    <x v="13"/>
    <s v="Small Pack"/>
    <x v="302"/>
    <n v="0.49"/>
    <x v="0"/>
    <x v="0"/>
    <x v="1"/>
    <s v="Torrance"/>
    <n v="90503"/>
    <x v="139"/>
    <d v="2015-02-28T00:00:00"/>
    <x v="952"/>
    <x v="33"/>
    <x v="976"/>
    <n v="90178"/>
    <n v="8.4966000000000008"/>
    <n v="118.95240000000001"/>
    <n v="0.36497596356582612"/>
  </r>
  <r>
    <n v="19478"/>
    <s v="Low"/>
    <x v="10"/>
    <n v="15.99"/>
    <n v="9.4"/>
    <n v="1754"/>
    <s v="Nelson Hong"/>
    <s v="Regular Air"/>
    <s v="Consumer"/>
    <x v="2"/>
    <x v="6"/>
    <s v="Small Box"/>
    <x v="616"/>
    <n v="0.49"/>
    <x v="0"/>
    <x v="0"/>
    <x v="1"/>
    <s v="Torrance"/>
    <n v="90503"/>
    <x v="139"/>
    <d v="2015-02-27T00:00:00"/>
    <x v="953"/>
    <x v="29"/>
    <x v="977"/>
    <n v="90178"/>
    <n v="15.97401"/>
    <n v="79.870049999999992"/>
    <n v="-0.4557017742544357"/>
  </r>
  <r>
    <n v="19479"/>
    <s v="Low"/>
    <x v="3"/>
    <n v="95.99"/>
    <n v="8.99"/>
    <n v="1754"/>
    <s v="Nelson Hong"/>
    <s v="Regular Air"/>
    <s v="Consumer"/>
    <x v="2"/>
    <x v="5"/>
    <s v="Small Box"/>
    <x v="617"/>
    <n v="0.56999999999999995"/>
    <x v="0"/>
    <x v="0"/>
    <x v="1"/>
    <s v="Torrance"/>
    <n v="90503"/>
    <x v="139"/>
    <d v="2015-03-03T00:00:00"/>
    <x v="954"/>
    <x v="15"/>
    <x v="978"/>
    <n v="90178"/>
    <n v="95.903608999999989"/>
    <n v="767.22887199999991"/>
    <n v="1.1211835225098842E-2"/>
  </r>
  <r>
    <n v="25920"/>
    <s v="High"/>
    <x v="6"/>
    <n v="115.99"/>
    <n v="5.92"/>
    <n v="1764"/>
    <s v="Michele Bradshaw"/>
    <s v="Regular Air"/>
    <s v="Consumer"/>
    <x v="2"/>
    <x v="5"/>
    <s v="Small Box"/>
    <x v="618"/>
    <n v="0.57999999999999996"/>
    <x v="0"/>
    <x v="3"/>
    <x v="26"/>
    <s v="Dunedin"/>
    <n v="34698"/>
    <x v="46"/>
    <d v="2015-01-22T00:00:00"/>
    <x v="955"/>
    <x v="21"/>
    <x v="979"/>
    <n v="89775"/>
    <n v="115.99"/>
    <n v="1275.8899999999999"/>
    <n v="-1.4453387566570726E-2"/>
  </r>
  <r>
    <n v="25608"/>
    <s v="High"/>
    <x v="2"/>
    <n v="19.98"/>
    <n v="10.49"/>
    <n v="1764"/>
    <s v="Michele Bradshaw"/>
    <s v="Regular Air"/>
    <s v="Consumer"/>
    <x v="1"/>
    <x v="2"/>
    <s v="Small Box"/>
    <x v="619"/>
    <n v="0.49"/>
    <x v="0"/>
    <x v="3"/>
    <x v="26"/>
    <s v="Dunedin"/>
    <n v="34698"/>
    <x v="151"/>
    <d v="2015-03-03T00:00:00"/>
    <x v="956"/>
    <x v="29"/>
    <x v="980"/>
    <n v="89776"/>
    <n v="19.968012000000002"/>
    <n v="99.840060000000008"/>
    <n v="4.9741433684821512"/>
  </r>
  <r>
    <n v="25609"/>
    <s v="High"/>
    <x v="4"/>
    <n v="1.76"/>
    <n v="4.8600000000000003"/>
    <n v="1764"/>
    <s v="Michele Bradshaw"/>
    <s v="Regular Air"/>
    <s v="Consumer"/>
    <x v="1"/>
    <x v="2"/>
    <s v="Small Box"/>
    <x v="620"/>
    <n v="0.41"/>
    <x v="0"/>
    <x v="3"/>
    <x v="26"/>
    <s v="Dunedin"/>
    <n v="34698"/>
    <x v="151"/>
    <d v="2015-03-02T00:00:00"/>
    <x v="957"/>
    <x v="24"/>
    <x v="981"/>
    <n v="89776"/>
    <n v="1.7585919999999999"/>
    <n v="40.447615999999996"/>
    <n v="5.8591745400298354"/>
  </r>
  <r>
    <n v="25054"/>
    <s v="Not Specified"/>
    <x v="6"/>
    <n v="5.77"/>
    <n v="4.97"/>
    <n v="1765"/>
    <s v="Ralph Woods Scott"/>
    <s v="Regular Air"/>
    <s v="Consumer"/>
    <x v="0"/>
    <x v="8"/>
    <s v="Small Box"/>
    <x v="621"/>
    <n v="0.35"/>
    <x v="0"/>
    <x v="2"/>
    <x v="33"/>
    <s v="Creve Coeur"/>
    <n v="63141"/>
    <x v="82"/>
    <d v="2015-05-05T00:00:00"/>
    <x v="958"/>
    <x v="15"/>
    <x v="982"/>
    <n v="89777"/>
    <n v="5.77"/>
    <n v="46.16"/>
    <n v="6.7863818424566152E-2"/>
  </r>
  <r>
    <n v="20636"/>
    <s v="Critical"/>
    <x v="0"/>
    <n v="50.98"/>
    <n v="6.5"/>
    <n v="1767"/>
    <s v="Robert Rollins"/>
    <s v="Regular Air"/>
    <s v="Home Office"/>
    <x v="2"/>
    <x v="13"/>
    <s v="Small Box"/>
    <x v="338"/>
    <n v="0.73"/>
    <x v="0"/>
    <x v="3"/>
    <x v="29"/>
    <s v="Newnan"/>
    <n v="30265"/>
    <x v="173"/>
    <d v="2015-03-27T00:00:00"/>
    <x v="959"/>
    <x v="3"/>
    <x v="983"/>
    <n v="89211"/>
    <n v="50.974902"/>
    <n v="815.598432"/>
    <n v="6.5238426859216356E-3"/>
  </r>
  <r>
    <n v="24894"/>
    <s v="Medium"/>
    <x v="8"/>
    <n v="60.98"/>
    <n v="49"/>
    <n v="1771"/>
    <s v="Jeff Spivey"/>
    <s v="Regular Air"/>
    <s v="Home Office"/>
    <x v="0"/>
    <x v="15"/>
    <s v="Large Box"/>
    <x v="557"/>
    <n v="0.59"/>
    <x v="0"/>
    <x v="2"/>
    <x v="12"/>
    <s v="Freeport"/>
    <n v="61032"/>
    <x v="127"/>
    <d v="2015-03-07T00:00:00"/>
    <x v="960"/>
    <x v="4"/>
    <x v="984"/>
    <n v="89106"/>
    <n v="60.937313999999994"/>
    <n v="426.56119799999993"/>
    <n v="-1.9696467318428943"/>
  </r>
  <r>
    <n v="19826"/>
    <s v="Low"/>
    <x v="3"/>
    <n v="12.95"/>
    <n v="4.9800000000000004"/>
    <n v="1775"/>
    <s v="Marlene Kirk"/>
    <s v="Regular Air"/>
    <s v="Consumer"/>
    <x v="0"/>
    <x v="8"/>
    <s v="Small Box"/>
    <x v="532"/>
    <n v="0.4"/>
    <x v="0"/>
    <x v="2"/>
    <x v="38"/>
    <s v="South Bend"/>
    <n v="46614"/>
    <x v="110"/>
    <d v="2015-06-21T00:00:00"/>
    <x v="961"/>
    <x v="34"/>
    <x v="985"/>
    <n v="89944"/>
    <n v="12.938345"/>
    <n v="271.70524499999999"/>
    <n v="0.45964142613341247"/>
  </r>
  <r>
    <n v="20278"/>
    <s v="Not Specified"/>
    <x v="4"/>
    <n v="5.78"/>
    <n v="5.67"/>
    <n v="1776"/>
    <s v="Charlotte Patterson"/>
    <s v="Regular Air"/>
    <s v="Consumer"/>
    <x v="0"/>
    <x v="7"/>
    <s v="Small Box"/>
    <x v="221"/>
    <n v="0.36"/>
    <x v="0"/>
    <x v="2"/>
    <x v="38"/>
    <s v="Terre Haute"/>
    <n v="47802"/>
    <x v="128"/>
    <d v="2015-02-05T00:00:00"/>
    <x v="962"/>
    <x v="22"/>
    <x v="986"/>
    <n v="89941"/>
    <n v="5.7753760000000005"/>
    <n v="109.73214400000001"/>
    <n v="-0.50575208782959569"/>
  </r>
  <r>
    <n v="20391"/>
    <s v="Low"/>
    <x v="8"/>
    <n v="5.43"/>
    <n v="0.95"/>
    <n v="1777"/>
    <s v="Miriam Greenberg"/>
    <s v="Regular Air"/>
    <s v="Consumer"/>
    <x v="0"/>
    <x v="7"/>
    <s v="Wrap Bag"/>
    <x v="217"/>
    <n v="0.36"/>
    <x v="0"/>
    <x v="2"/>
    <x v="38"/>
    <s v="Valparaiso"/>
    <n v="46383"/>
    <x v="126"/>
    <d v="2015-04-26T00:00:00"/>
    <x v="963"/>
    <x v="4"/>
    <x v="987"/>
    <n v="89939"/>
    <n v="5.4261989999999996"/>
    <n v="37.983393"/>
    <n v="0.69"/>
  </r>
  <r>
    <n v="21163"/>
    <s v="Low"/>
    <x v="1"/>
    <n v="10.06"/>
    <n v="2.06"/>
    <n v="1777"/>
    <s v="Miriam Greenberg"/>
    <s v="Regular Air"/>
    <s v="Consumer"/>
    <x v="0"/>
    <x v="7"/>
    <s v="Wrap Bag"/>
    <x v="85"/>
    <n v="0.39"/>
    <x v="0"/>
    <x v="2"/>
    <x v="38"/>
    <s v="Valparaiso"/>
    <n v="46383"/>
    <x v="35"/>
    <d v="2015-01-08T00:00:00"/>
    <x v="964"/>
    <x v="13"/>
    <x v="988"/>
    <n v="89940"/>
    <n v="10.057988"/>
    <n v="130.75384399999999"/>
    <n v="0.69"/>
  </r>
  <r>
    <n v="20600"/>
    <s v="Not Specified"/>
    <x v="9"/>
    <n v="19.989999999999998"/>
    <n v="11.17"/>
    <n v="1777"/>
    <s v="Miriam Greenberg"/>
    <s v="Regular Air"/>
    <s v="Corporate"/>
    <x v="1"/>
    <x v="2"/>
    <s v="Large Box"/>
    <x v="172"/>
    <n v="0.6"/>
    <x v="0"/>
    <x v="2"/>
    <x v="38"/>
    <s v="Valparaiso"/>
    <n v="46383"/>
    <x v="57"/>
    <d v="2015-04-03T00:00:00"/>
    <x v="965"/>
    <x v="1"/>
    <x v="989"/>
    <n v="89942"/>
    <n v="19.984002999999998"/>
    <n v="239.80803599999996"/>
    <n v="-8.2971265053058282E-2"/>
  </r>
  <r>
    <n v="25498"/>
    <s v="High"/>
    <x v="2"/>
    <n v="13.99"/>
    <n v="7.51"/>
    <n v="1778"/>
    <s v="Ray Oakley"/>
    <s v="Regular Air"/>
    <s v="Consumer"/>
    <x v="2"/>
    <x v="6"/>
    <s v="Medium Box"/>
    <x v="490"/>
    <n v="0.39"/>
    <x v="0"/>
    <x v="2"/>
    <x v="38"/>
    <s v="West Lafayette"/>
    <n v="47906"/>
    <x v="16"/>
    <d v="2015-05-12T00:00:00"/>
    <x v="966"/>
    <x v="34"/>
    <x v="990"/>
    <n v="89943"/>
    <n v="13.981606000000001"/>
    <n v="293.61372600000004"/>
    <n v="2.2512031667766247E-2"/>
  </r>
  <r>
    <n v="25499"/>
    <s v="High"/>
    <x v="2"/>
    <n v="15.04"/>
    <n v="1.97"/>
    <n v="1778"/>
    <s v="Ray Oakley"/>
    <s v="Regular Air"/>
    <s v="Consumer"/>
    <x v="0"/>
    <x v="7"/>
    <s v="Wrap Bag"/>
    <x v="231"/>
    <n v="0.39"/>
    <x v="0"/>
    <x v="2"/>
    <x v="38"/>
    <s v="West Lafayette"/>
    <n v="47906"/>
    <x v="16"/>
    <d v="2015-05-10T00:00:00"/>
    <x v="967"/>
    <x v="17"/>
    <x v="991"/>
    <n v="89943"/>
    <n v="15.030975999999999"/>
    <n v="45.092928000000001"/>
    <n v="4.9765258215962449E-2"/>
  </r>
  <r>
    <n v="19237"/>
    <s v="High"/>
    <x v="6"/>
    <n v="55.48"/>
    <n v="14.3"/>
    <n v="1781"/>
    <s v="Jackie Capps"/>
    <s v="Regular Air"/>
    <s v="Corporate"/>
    <x v="0"/>
    <x v="7"/>
    <s v="Small Box"/>
    <x v="14"/>
    <n v="0.37"/>
    <x v="0"/>
    <x v="0"/>
    <x v="1"/>
    <s v="San Carlos"/>
    <n v="94070"/>
    <x v="20"/>
    <d v="2015-06-14T00:00:00"/>
    <x v="968"/>
    <x v="21"/>
    <x v="992"/>
    <n v="89857"/>
    <n v="55.48"/>
    <n v="610.28"/>
    <n v="0.69"/>
  </r>
  <r>
    <n v="19419"/>
    <s v="Low"/>
    <x v="9"/>
    <n v="5.08"/>
    <n v="2.0299999999999998"/>
    <n v="1781"/>
    <s v="Jackie Capps"/>
    <s v="Regular Air"/>
    <s v="Home Office"/>
    <x v="1"/>
    <x v="2"/>
    <s v="Wrap Bag"/>
    <x v="622"/>
    <n v="0.51"/>
    <x v="0"/>
    <x v="0"/>
    <x v="1"/>
    <s v="San Carlos"/>
    <n v="94070"/>
    <x v="0"/>
    <d v="2015-01-12T00:00:00"/>
    <x v="969"/>
    <x v="0"/>
    <x v="993"/>
    <n v="89858"/>
    <n v="5.0784760000000002"/>
    <n v="20.313904000000001"/>
    <n v="0.69"/>
  </r>
  <r>
    <n v="21283"/>
    <s v="High"/>
    <x v="9"/>
    <n v="3.28"/>
    <n v="3.97"/>
    <n v="1782"/>
    <s v="Lawrence Dennis"/>
    <s v="Regular Air"/>
    <s v="Home Office"/>
    <x v="0"/>
    <x v="0"/>
    <s v="Wrap Bag"/>
    <x v="623"/>
    <n v="0.56000000000000005"/>
    <x v="0"/>
    <x v="0"/>
    <x v="1"/>
    <s v="San Clemente"/>
    <n v="92672"/>
    <x v="61"/>
    <d v="2015-01-08T00:00:00"/>
    <x v="970"/>
    <x v="4"/>
    <x v="994"/>
    <n v="89856"/>
    <n v="3.2790159999999999"/>
    <n v="22.953112000000001"/>
    <n v="-3.6937566137566136"/>
  </r>
  <r>
    <n v="23966"/>
    <s v="Critical"/>
    <x v="7"/>
    <n v="205.99"/>
    <n v="8.99"/>
    <n v="1788"/>
    <s v="Valerie Siegel"/>
    <s v="Regular Air"/>
    <s v="Consumer"/>
    <x v="2"/>
    <x v="5"/>
    <s v="Small Box"/>
    <x v="20"/>
    <n v="0.56000000000000005"/>
    <x v="0"/>
    <x v="3"/>
    <x v="29"/>
    <s v="Woodstock"/>
    <n v="30188"/>
    <x v="72"/>
    <d v="2015-01-22T00:00:00"/>
    <x v="971"/>
    <x v="6"/>
    <x v="995"/>
    <n v="88256"/>
    <n v="205.90760400000002"/>
    <n v="1235.4456240000002"/>
    <n v="0.95285613715010964"/>
  </r>
  <r>
    <n v="21284"/>
    <s v="Critical"/>
    <x v="7"/>
    <n v="880.98"/>
    <n v="44.55"/>
    <n v="1793"/>
    <s v="Derek Jernigan"/>
    <s v="Delivery Truck"/>
    <s v="Home Office"/>
    <x v="1"/>
    <x v="14"/>
    <s v="Jumbo Box"/>
    <x v="270"/>
    <n v="0.62"/>
    <x v="0"/>
    <x v="2"/>
    <x v="12"/>
    <s v="Galesburg"/>
    <n v="61401"/>
    <x v="61"/>
    <d v="2015-01-07T00:00:00"/>
    <x v="972"/>
    <x v="15"/>
    <x v="996"/>
    <n v="87853"/>
    <n v="880.62760800000001"/>
    <n v="7045.0208640000001"/>
    <n v="-1.9668045172121857"/>
  </r>
  <r>
    <n v="22986"/>
    <s v="Critical"/>
    <x v="7"/>
    <n v="3.68"/>
    <n v="1.32"/>
    <n v="1802"/>
    <s v="Jack Morse"/>
    <s v="Regular Air"/>
    <s v="Corporate"/>
    <x v="0"/>
    <x v="12"/>
    <s v="Wrap Bag"/>
    <x v="300"/>
    <n v="0.83"/>
    <x v="0"/>
    <x v="3"/>
    <x v="26"/>
    <s v="Dunedin"/>
    <n v="34698"/>
    <x v="144"/>
    <d v="2015-06-02T00:00:00"/>
    <x v="973"/>
    <x v="21"/>
    <x v="997"/>
    <n v="91543"/>
    <n v="3.678528"/>
    <n v="40.463808"/>
    <n v="7.2881036570598203"/>
  </r>
  <r>
    <n v="18901"/>
    <s v="Medium"/>
    <x v="0"/>
    <n v="8.1199999999999992"/>
    <n v="2.83"/>
    <n v="1808"/>
    <s v="Joyce Knox"/>
    <s v="Express Air"/>
    <s v="Home Office"/>
    <x v="2"/>
    <x v="13"/>
    <s v="Small Pack"/>
    <x v="293"/>
    <n v="0.77"/>
    <x v="0"/>
    <x v="1"/>
    <x v="36"/>
    <s v="Parkersburg"/>
    <n v="26101"/>
    <x v="83"/>
    <d v="2015-03-18T00:00:00"/>
    <x v="974"/>
    <x v="5"/>
    <x v="998"/>
    <n v="89251"/>
    <n v="8.1191879999999994"/>
    <n v="81.191879999999998"/>
    <n v="-0.45983754512635377"/>
  </r>
  <r>
    <n v="21746"/>
    <s v="Not Specified"/>
    <x v="3"/>
    <n v="77.510000000000005"/>
    <n v="4"/>
    <n v="1814"/>
    <s v="Albert Tyson"/>
    <s v="Express Air"/>
    <s v="Home Office"/>
    <x v="2"/>
    <x v="13"/>
    <s v="Small Box"/>
    <x v="624"/>
    <n v="0.76"/>
    <x v="0"/>
    <x v="3"/>
    <x v="37"/>
    <s v="Olive Branch"/>
    <n v="38654"/>
    <x v="94"/>
    <d v="2015-05-25T00:00:00"/>
    <x v="975"/>
    <x v="7"/>
    <x v="999"/>
    <n v="90524"/>
    <n v="77.440241"/>
    <n v="1316.484097"/>
    <n v="-0.75854952558168143"/>
  </r>
  <r>
    <n v="21747"/>
    <s v="Not Specified"/>
    <x v="6"/>
    <n v="2.88"/>
    <n v="0.7"/>
    <n v="1814"/>
    <s v="Albert Tyson"/>
    <s v="Regular Air"/>
    <s v="Home Office"/>
    <x v="0"/>
    <x v="0"/>
    <s v="Wrap Bag"/>
    <x v="122"/>
    <n v="0.56000000000000005"/>
    <x v="0"/>
    <x v="3"/>
    <x v="37"/>
    <s v="Olive Branch"/>
    <n v="38654"/>
    <x v="94"/>
    <d v="2015-05-25T00:00:00"/>
    <x v="976"/>
    <x v="13"/>
    <x v="1000"/>
    <n v="90524"/>
    <n v="2.88"/>
    <n v="37.44"/>
    <n v="-3.7221755123489224"/>
  </r>
  <r>
    <n v="24463"/>
    <s v="Medium"/>
    <x v="2"/>
    <n v="90.97"/>
    <n v="14"/>
    <n v="1815"/>
    <s v="Marvin Yang"/>
    <s v="Delivery Truck"/>
    <s v="Home Office"/>
    <x v="2"/>
    <x v="6"/>
    <s v="Jumbo Drum"/>
    <x v="625"/>
    <n v="0.36"/>
    <x v="0"/>
    <x v="3"/>
    <x v="37"/>
    <s v="Pearl"/>
    <n v="39208"/>
    <x v="143"/>
    <d v="2015-02-12T00:00:00"/>
    <x v="977"/>
    <x v="33"/>
    <x v="1001"/>
    <n v="90525"/>
    <n v="90.915418000000003"/>
    <n v="1272.8158519999999"/>
    <n v="3.7467051885859033E-2"/>
  </r>
  <r>
    <n v="22843"/>
    <s v="Low"/>
    <x v="0"/>
    <n v="10.48"/>
    <n v="2.89"/>
    <n v="1816"/>
    <s v="Danielle Schneider"/>
    <s v="Regular Air"/>
    <s v="Consumer"/>
    <x v="0"/>
    <x v="0"/>
    <s v="Small Pack"/>
    <x v="626"/>
    <n v="0.6"/>
    <x v="0"/>
    <x v="2"/>
    <x v="22"/>
    <s v="Canton"/>
    <n v="48187"/>
    <x v="64"/>
    <d v="2015-02-07T00:00:00"/>
    <x v="978"/>
    <x v="22"/>
    <x v="1002"/>
    <n v="85990"/>
    <n v="10.478952"/>
    <n v="199.100088"/>
    <n v="0.2992469611621702"/>
  </r>
  <r>
    <n v="24622"/>
    <s v="Not Specified"/>
    <x v="2"/>
    <n v="17.98"/>
    <n v="8.51"/>
    <n v="1818"/>
    <s v="Ian Hall"/>
    <s v="Regular Air"/>
    <s v="Consumer"/>
    <x v="2"/>
    <x v="6"/>
    <s v="Medium Box"/>
    <x v="18"/>
    <n v="0.4"/>
    <x v="0"/>
    <x v="2"/>
    <x v="22"/>
    <s v="Dearborn"/>
    <n v="48126"/>
    <x v="112"/>
    <d v="2015-04-17T00:00:00"/>
    <x v="979"/>
    <x v="17"/>
    <x v="1003"/>
    <n v="85991"/>
    <n v="17.969211999999999"/>
    <n v="53.907635999999997"/>
    <n v="-0.83794054629301162"/>
  </r>
  <r>
    <n v="24623"/>
    <s v="Not Specified"/>
    <x v="10"/>
    <n v="9.99"/>
    <n v="4.78"/>
    <n v="1818"/>
    <s v="Ian Hall"/>
    <s v="Express Air"/>
    <s v="Consumer"/>
    <x v="0"/>
    <x v="7"/>
    <s v="Small Box"/>
    <x v="627"/>
    <n v="0.4"/>
    <x v="0"/>
    <x v="2"/>
    <x v="22"/>
    <s v="Dearborn"/>
    <n v="48126"/>
    <x v="112"/>
    <d v="2015-04-18T00:00:00"/>
    <x v="980"/>
    <x v="1"/>
    <x v="1004"/>
    <n v="85991"/>
    <n v="9.98001"/>
    <n v="119.76012"/>
    <n v="7.6840426424913968E-2"/>
  </r>
  <r>
    <n v="4843"/>
    <s v="Low"/>
    <x v="0"/>
    <n v="10.48"/>
    <n v="2.89"/>
    <n v="1821"/>
    <s v="Vanessa Boyer"/>
    <s v="Regular Air"/>
    <s v="Consumer"/>
    <x v="0"/>
    <x v="0"/>
    <s v="Small Pack"/>
    <x v="626"/>
    <n v="0.6"/>
    <x v="0"/>
    <x v="1"/>
    <x v="4"/>
    <s v="New York City"/>
    <n v="10177"/>
    <x v="64"/>
    <d v="2015-02-07T00:00:00"/>
    <x v="981"/>
    <x v="69"/>
    <x v="1005"/>
    <n v="34435"/>
    <n v="10.478952"/>
    <n v="796.400352"/>
    <n v="5.0549097602253221E-2"/>
  </r>
  <r>
    <n v="6621"/>
    <s v="Not Specified"/>
    <x v="8"/>
    <n v="18.649999999999999"/>
    <n v="3.77"/>
    <n v="1821"/>
    <s v="Vanessa Boyer"/>
    <s v="Regular Air"/>
    <s v="Consumer"/>
    <x v="1"/>
    <x v="2"/>
    <s v="Small Pack"/>
    <x v="628"/>
    <n v="0.39"/>
    <x v="0"/>
    <x v="1"/>
    <x v="4"/>
    <s v="New York City"/>
    <n v="10177"/>
    <x v="112"/>
    <d v="2015-04-16T00:00:00"/>
    <x v="982"/>
    <x v="53"/>
    <x v="1006"/>
    <n v="47108"/>
    <n v="18.636944999999997"/>
    <n v="633.65612999999985"/>
    <n v="0.2326145050027966"/>
  </r>
  <r>
    <n v="6622"/>
    <s v="Not Specified"/>
    <x v="2"/>
    <n v="17.98"/>
    <n v="8.51"/>
    <n v="1821"/>
    <s v="Vanessa Boyer"/>
    <s v="Regular Air"/>
    <s v="Consumer"/>
    <x v="2"/>
    <x v="6"/>
    <s v="Medium Box"/>
    <x v="18"/>
    <n v="0.4"/>
    <x v="0"/>
    <x v="1"/>
    <x v="4"/>
    <s v="New York City"/>
    <n v="10177"/>
    <x v="112"/>
    <d v="2015-04-17T00:00:00"/>
    <x v="983"/>
    <x v="13"/>
    <x v="1007"/>
    <n v="47108"/>
    <n v="17.969211999999999"/>
    <n v="233.59975599999999"/>
    <n v="-0.21485948180590234"/>
  </r>
  <r>
    <n v="6623"/>
    <s v="Not Specified"/>
    <x v="10"/>
    <n v="9.99"/>
    <n v="4.78"/>
    <n v="1821"/>
    <s v="Vanessa Boyer"/>
    <s v="Express Air"/>
    <s v="Consumer"/>
    <x v="0"/>
    <x v="7"/>
    <s v="Small Box"/>
    <x v="627"/>
    <n v="0.4"/>
    <x v="0"/>
    <x v="1"/>
    <x v="4"/>
    <s v="New York City"/>
    <n v="10177"/>
    <x v="112"/>
    <d v="2015-04-18T00:00:00"/>
    <x v="984"/>
    <x v="31"/>
    <x v="1008"/>
    <n v="47108"/>
    <n v="9.98001"/>
    <n v="469.06047000000001"/>
    <n v="1.7060311200651549E-2"/>
  </r>
  <r>
    <n v="6624"/>
    <s v="Not Specified"/>
    <x v="4"/>
    <n v="175.99"/>
    <n v="8.99"/>
    <n v="1821"/>
    <s v="Vanessa Boyer"/>
    <s v="Express Air"/>
    <s v="Consumer"/>
    <x v="2"/>
    <x v="5"/>
    <s v="Small Box"/>
    <x v="44"/>
    <n v="0.56999999999999995"/>
    <x v="0"/>
    <x v="1"/>
    <x v="4"/>
    <s v="New York City"/>
    <n v="10177"/>
    <x v="112"/>
    <d v="2015-04-16T00:00:00"/>
    <x v="985"/>
    <x v="3"/>
    <x v="1009"/>
    <n v="47108"/>
    <n v="175.849208"/>
    <n v="2813.5873280000001"/>
    <n v="-0.20041245214324069"/>
  </r>
  <r>
    <n v="19596"/>
    <s v="Medium"/>
    <x v="10"/>
    <n v="52.99"/>
    <n v="19.989999999999998"/>
    <n v="1826"/>
    <s v="Kate Peck"/>
    <s v="Express Air"/>
    <s v="Corporate"/>
    <x v="0"/>
    <x v="10"/>
    <s v="Small Box"/>
    <x v="629"/>
    <n v="0.81"/>
    <x v="0"/>
    <x v="2"/>
    <x v="25"/>
    <s v="Bettendorf"/>
    <n v="52722"/>
    <x v="106"/>
    <d v="2015-04-19T00:00:00"/>
    <x v="986"/>
    <x v="4"/>
    <x v="1010"/>
    <n v="86958"/>
    <n v="52.937010000000001"/>
    <n v="370.55907000000002"/>
    <n v="-1.5319470363458634"/>
  </r>
  <r>
    <n v="18199"/>
    <s v="Medium"/>
    <x v="6"/>
    <n v="9.27"/>
    <n v="4.3899999999999997"/>
    <n v="1826"/>
    <s v="Kate Peck"/>
    <s v="Regular Air"/>
    <s v="Corporate"/>
    <x v="0"/>
    <x v="7"/>
    <s v="Wrap Bag"/>
    <x v="630"/>
    <n v="0.38"/>
    <x v="0"/>
    <x v="2"/>
    <x v="25"/>
    <s v="Bettendorf"/>
    <n v="52722"/>
    <x v="3"/>
    <d v="2015-05-14T00:00:00"/>
    <x v="987"/>
    <x v="12"/>
    <x v="1011"/>
    <n v="86959"/>
    <n v="9.27"/>
    <n v="9.27"/>
    <n v="-0.71455399061032865"/>
  </r>
  <r>
    <n v="20551"/>
    <s v="Not Specified"/>
    <x v="6"/>
    <n v="5.98"/>
    <n v="0.96"/>
    <n v="1827"/>
    <s v="Vincent Hale"/>
    <s v="Regular Air"/>
    <s v="Corporate"/>
    <x v="0"/>
    <x v="0"/>
    <s v="Wrap Bag"/>
    <x v="631"/>
    <n v="0.6"/>
    <x v="0"/>
    <x v="2"/>
    <x v="25"/>
    <s v="Burlington"/>
    <n v="52601"/>
    <x v="153"/>
    <d v="2015-02-20T00:00:00"/>
    <x v="988"/>
    <x v="23"/>
    <x v="1012"/>
    <n v="86956"/>
    <n v="5.98"/>
    <n v="53.820000000000007"/>
    <n v="0.69"/>
  </r>
  <r>
    <n v="19597"/>
    <s v="Medium"/>
    <x v="8"/>
    <n v="100.98"/>
    <n v="57.38"/>
    <n v="1827"/>
    <s v="Vincent Hale"/>
    <s v="Delivery Truck"/>
    <s v="Corporate"/>
    <x v="1"/>
    <x v="14"/>
    <s v="Jumbo Box"/>
    <x v="632"/>
    <n v="0.78"/>
    <x v="0"/>
    <x v="2"/>
    <x v="25"/>
    <s v="Burlington"/>
    <n v="52601"/>
    <x v="106"/>
    <d v="2015-04-21T00:00:00"/>
    <x v="989"/>
    <x v="14"/>
    <x v="1013"/>
    <n v="86958"/>
    <n v="100.90931400000001"/>
    <n v="201.81862800000002"/>
    <n v="-1.9963774846739737"/>
  </r>
  <r>
    <n v="19598"/>
    <s v="Medium"/>
    <x v="9"/>
    <n v="85.99"/>
    <n v="0.99"/>
    <n v="1827"/>
    <s v="Vincent Hale"/>
    <s v="Regular Air"/>
    <s v="Corporate"/>
    <x v="2"/>
    <x v="5"/>
    <s v="Wrap Bag"/>
    <x v="141"/>
    <n v="0.55000000000000004"/>
    <x v="0"/>
    <x v="2"/>
    <x v="25"/>
    <s v="Burlington"/>
    <n v="52601"/>
    <x v="106"/>
    <d v="2015-04-20T00:00:00"/>
    <x v="990"/>
    <x v="29"/>
    <x v="1014"/>
    <n v="86958"/>
    <n v="85.964202999999998"/>
    <n v="429.82101499999999"/>
    <n v="0.69"/>
  </r>
  <r>
    <n v="20553"/>
    <s v="Not Specified"/>
    <x v="1"/>
    <n v="5.98"/>
    <n v="5.46"/>
    <n v="1828"/>
    <s v="Stacey Lucas"/>
    <s v="Regular Air"/>
    <s v="Corporate"/>
    <x v="0"/>
    <x v="7"/>
    <s v="Small Box"/>
    <x v="381"/>
    <n v="0.36"/>
    <x v="0"/>
    <x v="2"/>
    <x v="25"/>
    <s v="Cedar Falls"/>
    <n v="50613"/>
    <x v="153"/>
    <d v="2015-02-20T00:00:00"/>
    <x v="991"/>
    <x v="4"/>
    <x v="1015"/>
    <n v="86956"/>
    <n v="5.9788040000000002"/>
    <n v="41.851628000000005"/>
    <n v="-1.0517857142857143"/>
  </r>
  <r>
    <n v="21383"/>
    <s v="Low"/>
    <x v="5"/>
    <n v="7.1"/>
    <n v="6.05"/>
    <n v="1828"/>
    <s v="Stacey Lucas"/>
    <s v="Regular Air"/>
    <s v="Corporate"/>
    <x v="0"/>
    <x v="8"/>
    <s v="Small Box"/>
    <x v="227"/>
    <n v="0.39"/>
    <x v="0"/>
    <x v="2"/>
    <x v="25"/>
    <s v="Cedar Falls"/>
    <n v="50613"/>
    <x v="61"/>
    <d v="2015-01-06T00:00:00"/>
    <x v="992"/>
    <x v="33"/>
    <x v="1016"/>
    <n v="86960"/>
    <n v="7.0964499999999999"/>
    <n v="99.350300000000004"/>
    <n v="-1.0025349044459848"/>
  </r>
  <r>
    <n v="21384"/>
    <s v="Low"/>
    <x v="7"/>
    <n v="20.95"/>
    <n v="4"/>
    <n v="1828"/>
    <s v="Stacey Lucas"/>
    <s v="Regular Air"/>
    <s v="Corporate"/>
    <x v="2"/>
    <x v="13"/>
    <s v="Small Box"/>
    <x v="560"/>
    <n v="0.6"/>
    <x v="0"/>
    <x v="2"/>
    <x v="25"/>
    <s v="Cedar Falls"/>
    <n v="50613"/>
    <x v="61"/>
    <d v="2015-01-11T00:00:00"/>
    <x v="993"/>
    <x v="4"/>
    <x v="1017"/>
    <n v="86960"/>
    <n v="20.94162"/>
    <n v="146.59134"/>
    <n v="-1.3233844854286921E-2"/>
  </r>
  <r>
    <n v="23430"/>
    <s v="Critical"/>
    <x v="0"/>
    <n v="10.64"/>
    <n v="5.16"/>
    <n v="1829"/>
    <s v="Suzanne Cochran"/>
    <s v="Express Air"/>
    <s v="Corporate"/>
    <x v="1"/>
    <x v="2"/>
    <s v="Small Box"/>
    <x v="304"/>
    <n v="0.56999999999999995"/>
    <x v="0"/>
    <x v="2"/>
    <x v="25"/>
    <s v="Cedar Rapids"/>
    <n v="52402"/>
    <x v="78"/>
    <d v="2015-03-27T00:00:00"/>
    <x v="994"/>
    <x v="29"/>
    <x v="1018"/>
    <n v="86957"/>
    <n v="10.638936000000001"/>
    <n v="53.194680000000005"/>
    <n v="-0.19976076555023922"/>
  </r>
  <r>
    <n v="21385"/>
    <s v="Low"/>
    <x v="5"/>
    <n v="39.06"/>
    <n v="10.55"/>
    <n v="1829"/>
    <s v="Suzanne Cochran"/>
    <s v="Regular Air"/>
    <s v="Corporate"/>
    <x v="0"/>
    <x v="8"/>
    <s v="Small Box"/>
    <x v="410"/>
    <n v="0.37"/>
    <x v="0"/>
    <x v="2"/>
    <x v="25"/>
    <s v="Cedar Rapids"/>
    <n v="52402"/>
    <x v="61"/>
    <d v="2015-01-13T00:00:00"/>
    <x v="995"/>
    <x v="23"/>
    <x v="1019"/>
    <n v="86960"/>
    <n v="39.040469999999999"/>
    <n v="351.36423000000002"/>
    <n v="0.69"/>
  </r>
  <r>
    <n v="21386"/>
    <s v="Low"/>
    <x v="7"/>
    <n v="3.52"/>
    <n v="6.83"/>
    <n v="1829"/>
    <s v="Suzanne Cochran"/>
    <s v="Regular Air"/>
    <s v="Corporate"/>
    <x v="0"/>
    <x v="8"/>
    <s v="Small Box"/>
    <x v="633"/>
    <n v="0.38"/>
    <x v="0"/>
    <x v="2"/>
    <x v="25"/>
    <s v="Cedar Rapids"/>
    <n v="52402"/>
    <x v="61"/>
    <d v="2015-01-15T00:00:00"/>
    <x v="996"/>
    <x v="0"/>
    <x v="1020"/>
    <n v="86960"/>
    <n v="3.5185919999999999"/>
    <n v="14.074368"/>
    <n v="-3.6254237288135593"/>
  </r>
  <r>
    <n v="21387"/>
    <s v="Low"/>
    <x v="1"/>
    <n v="15.51"/>
    <n v="17.78"/>
    <n v="1829"/>
    <s v="Suzanne Cochran"/>
    <s v="Regular Air"/>
    <s v="Corporate"/>
    <x v="0"/>
    <x v="10"/>
    <s v="Small Box"/>
    <x v="242"/>
    <n v="0.59"/>
    <x v="0"/>
    <x v="2"/>
    <x v="25"/>
    <s v="Cedar Rapids"/>
    <n v="52402"/>
    <x v="61"/>
    <d v="2015-01-13T00:00:00"/>
    <x v="997"/>
    <x v="12"/>
    <x v="1021"/>
    <n v="86960"/>
    <n v="15.506898"/>
    <n v="15.506898"/>
    <n v="-2.2542293233082704"/>
  </r>
  <r>
    <n v="23589"/>
    <s v="High"/>
    <x v="0"/>
    <n v="155.99"/>
    <n v="8.99"/>
    <n v="1836"/>
    <s v="Dwight Albright Huffman"/>
    <s v="Express Air"/>
    <s v="Corporate"/>
    <x v="2"/>
    <x v="5"/>
    <s v="Small Box"/>
    <x v="359"/>
    <n v="0.57999999999999996"/>
    <x v="0"/>
    <x v="0"/>
    <x v="1"/>
    <s v="San Francisco"/>
    <n v="94110"/>
    <x v="47"/>
    <d v="2015-04-20T00:00:00"/>
    <x v="998"/>
    <x v="29"/>
    <x v="1022"/>
    <n v="86600"/>
    <n v="155.974401"/>
    <n v="779.87200499999994"/>
    <n v="-0.324162999570898"/>
  </r>
  <r>
    <n v="23590"/>
    <s v="High"/>
    <x v="0"/>
    <n v="5.98"/>
    <n v="5.46"/>
    <n v="1837"/>
    <s v="Herbert Williamson"/>
    <s v="Regular Air"/>
    <s v="Corporate"/>
    <x v="0"/>
    <x v="7"/>
    <s v="Small Box"/>
    <x v="381"/>
    <n v="0.36"/>
    <x v="0"/>
    <x v="0"/>
    <x v="1"/>
    <s v="San Gabriel"/>
    <n v="91776"/>
    <x v="47"/>
    <d v="2015-04-21T00:00:00"/>
    <x v="999"/>
    <x v="0"/>
    <x v="1023"/>
    <n v="86600"/>
    <n v="5.9794020000000003"/>
    <n v="23.917608000000001"/>
    <n v="-0.6742285714285714"/>
  </r>
  <r>
    <n v="18141"/>
    <s v="Not Specified"/>
    <x v="8"/>
    <n v="40.98"/>
    <n v="2.99"/>
    <n v="1840"/>
    <s v="Clifford Webb"/>
    <s v="Regular Air"/>
    <s v="Home Office"/>
    <x v="0"/>
    <x v="8"/>
    <s v="Small Box"/>
    <x v="385"/>
    <n v="0.36"/>
    <x v="0"/>
    <x v="1"/>
    <x v="15"/>
    <s v="Townsend"/>
    <n v="1469"/>
    <x v="25"/>
    <d v="2015-04-01T00:00:00"/>
    <x v="1000"/>
    <x v="13"/>
    <x v="1024"/>
    <n v="86599"/>
    <n v="40.951313999999996"/>
    <n v="532.36708199999998"/>
    <n v="0.69"/>
  </r>
  <r>
    <n v="19139"/>
    <s v="High"/>
    <x v="3"/>
    <n v="35.99"/>
    <n v="1.1000000000000001"/>
    <n v="1849"/>
    <s v="Michelle Steele"/>
    <s v="Regular Air"/>
    <s v="Consumer"/>
    <x v="2"/>
    <x v="5"/>
    <s v="Small Box"/>
    <x v="337"/>
    <n v="0.55000000000000004"/>
    <x v="0"/>
    <x v="3"/>
    <x v="43"/>
    <s v="Enterprise"/>
    <n v="36330"/>
    <x v="113"/>
    <d v="2015-04-03T00:00:00"/>
    <x v="1001"/>
    <x v="15"/>
    <x v="1025"/>
    <n v="89697"/>
    <n v="35.957609000000005"/>
    <n v="287.66087200000004"/>
    <n v="8.6884288985676447E-2"/>
  </r>
  <r>
    <n v="19140"/>
    <s v="High"/>
    <x v="0"/>
    <n v="125.99"/>
    <n v="2.5"/>
    <n v="1849"/>
    <s v="Michelle Steele"/>
    <s v="Regular Air"/>
    <s v="Consumer"/>
    <x v="2"/>
    <x v="5"/>
    <s v="Small Box"/>
    <x v="418"/>
    <n v="0.6"/>
    <x v="0"/>
    <x v="3"/>
    <x v="43"/>
    <s v="Enterprise"/>
    <n v="36330"/>
    <x v="113"/>
    <d v="2015-04-02T00:00:00"/>
    <x v="1002"/>
    <x v="14"/>
    <x v="1026"/>
    <n v="89697"/>
    <n v="125.977401"/>
    <n v="251.954802"/>
    <n v="-4.3888717576637033"/>
  </r>
  <r>
    <n v="19141"/>
    <s v="Not Specified"/>
    <x v="2"/>
    <n v="6.48"/>
    <n v="5.14"/>
    <n v="1852"/>
    <s v="Joy Kaplan McNeill"/>
    <s v="Express Air"/>
    <s v="Home Office"/>
    <x v="0"/>
    <x v="7"/>
    <s v="Small Box"/>
    <x v="339"/>
    <n v="0.37"/>
    <x v="0"/>
    <x v="0"/>
    <x v="1"/>
    <s v="Carlsbad"/>
    <n v="92008"/>
    <x v="91"/>
    <d v="2015-03-21T00:00:00"/>
    <x v="1003"/>
    <x v="5"/>
    <x v="1027"/>
    <n v="86847"/>
    <n v="6.4761120000000005"/>
    <n v="64.761120000000005"/>
    <n v="-0.41630084869768802"/>
  </r>
  <r>
    <n v="19142"/>
    <s v="Not Specified"/>
    <x v="1"/>
    <n v="30.73"/>
    <n v="4"/>
    <n v="1854"/>
    <s v="Erika Morgan"/>
    <s v="Regular Air"/>
    <s v="Home Office"/>
    <x v="2"/>
    <x v="13"/>
    <s v="Small Box"/>
    <x v="88"/>
    <n v="0.75"/>
    <x v="0"/>
    <x v="1"/>
    <x v="18"/>
    <s v="Seymour"/>
    <n v="6478"/>
    <x v="91"/>
    <d v="2015-03-22T00:00:00"/>
    <x v="1004"/>
    <x v="3"/>
    <x v="1028"/>
    <n v="86847"/>
    <n v="30.723853999999999"/>
    <n v="491.58166399999999"/>
    <n v="0.13936655049595956"/>
  </r>
  <r>
    <n v="20036"/>
    <s v="Critical"/>
    <x v="3"/>
    <n v="5.98"/>
    <n v="1.49"/>
    <n v="1860"/>
    <s v="Gina B Hess"/>
    <s v="Regular Air"/>
    <s v="Home Office"/>
    <x v="0"/>
    <x v="8"/>
    <s v="Small Box"/>
    <x v="370"/>
    <n v="0.39"/>
    <x v="0"/>
    <x v="1"/>
    <x v="15"/>
    <s v="Webster"/>
    <n v="1570"/>
    <x v="15"/>
    <d v="2015-06-17T00:00:00"/>
    <x v="1005"/>
    <x v="29"/>
    <x v="1029"/>
    <n v="86846"/>
    <n v="5.9746180000000004"/>
    <n v="29.873090000000001"/>
    <n v="0.47230988932524098"/>
  </r>
  <r>
    <n v="18879"/>
    <s v="Not Specified"/>
    <x v="4"/>
    <n v="8.09"/>
    <n v="7.96"/>
    <n v="1869"/>
    <s v="Roberta Daniel"/>
    <s v="Regular Air"/>
    <s v="Consumer"/>
    <x v="1"/>
    <x v="2"/>
    <s v="Small Box"/>
    <x v="38"/>
    <n v="0.49"/>
    <x v="0"/>
    <x v="0"/>
    <x v="27"/>
    <s v="Alamogordo"/>
    <n v="88310"/>
    <x v="32"/>
    <d v="2015-05-04T00:00:00"/>
    <x v="1006"/>
    <x v="5"/>
    <x v="1030"/>
    <n v="89209"/>
    <n v="8.0835279999999994"/>
    <n v="80.835279999999997"/>
    <n v="-1.1054138145612944"/>
  </r>
  <r>
    <n v="19415"/>
    <s v="Medium"/>
    <x v="9"/>
    <n v="90.48"/>
    <n v="19.989999999999998"/>
    <n v="1873"/>
    <s v="Lisa Kim"/>
    <s v="Regular Air"/>
    <s v="Corporate"/>
    <x v="0"/>
    <x v="4"/>
    <s v="Small Box"/>
    <x v="634"/>
    <n v="0.4"/>
    <x v="0"/>
    <x v="3"/>
    <x v="26"/>
    <s v="Palm Beach Gardens"/>
    <n v="33403"/>
    <x v="60"/>
    <d v="2015-01-19T00:00:00"/>
    <x v="1007"/>
    <x v="12"/>
    <x v="1031"/>
    <n v="90099"/>
    <n v="90.452855999999997"/>
    <n v="90.452855999999997"/>
    <n v="0.15401745410773396"/>
  </r>
  <r>
    <n v="19416"/>
    <s v="Medium"/>
    <x v="2"/>
    <n v="22.84"/>
    <n v="8.18"/>
    <n v="1873"/>
    <s v="Lisa Kim"/>
    <s v="Regular Air"/>
    <s v="Corporate"/>
    <x v="0"/>
    <x v="7"/>
    <s v="Small Box"/>
    <x v="635"/>
    <n v="0.39"/>
    <x v="0"/>
    <x v="3"/>
    <x v="26"/>
    <s v="Palm Beach Gardens"/>
    <n v="33403"/>
    <x v="60"/>
    <d v="2015-01-17T00:00:00"/>
    <x v="1008"/>
    <x v="4"/>
    <x v="1032"/>
    <n v="90099"/>
    <n v="22.826295999999999"/>
    <n v="159.78407199999998"/>
    <n v="-2.3471965374778669"/>
  </r>
  <r>
    <n v="20844"/>
    <s v="Critical"/>
    <x v="3"/>
    <n v="95.99"/>
    <n v="4.9000000000000004"/>
    <n v="1875"/>
    <s v="Martin Kirk"/>
    <s v="Regular Air"/>
    <s v="Consumer"/>
    <x v="2"/>
    <x v="5"/>
    <s v="Small Box"/>
    <x v="75"/>
    <n v="0.56000000000000005"/>
    <x v="0"/>
    <x v="3"/>
    <x v="8"/>
    <s v="Chesapeake"/>
    <n v="23320"/>
    <x v="134"/>
    <d v="2015-01-31T00:00:00"/>
    <x v="1009"/>
    <x v="0"/>
    <x v="1033"/>
    <n v="90899"/>
    <n v="95.903608999999989"/>
    <n v="383.61443599999996"/>
    <n v="0.10694310210444272"/>
  </r>
  <r>
    <n v="18284"/>
    <s v="Not Specified"/>
    <x v="3"/>
    <n v="5.78"/>
    <n v="5.67"/>
    <n v="1882"/>
    <s v="Anita Kent"/>
    <s v="Regular Air"/>
    <s v="Home Office"/>
    <x v="0"/>
    <x v="7"/>
    <s v="Small Box"/>
    <x v="221"/>
    <n v="0.36"/>
    <x v="0"/>
    <x v="1"/>
    <x v="2"/>
    <s v="Linden"/>
    <n v="7036"/>
    <x v="151"/>
    <d v="2015-03-03T00:00:00"/>
    <x v="1010"/>
    <x v="12"/>
    <x v="1034"/>
    <n v="87378"/>
    <n v="5.7747980000000005"/>
    <n v="5.7747980000000005"/>
    <n v="-0.70132158590308369"/>
  </r>
  <r>
    <n v="18283"/>
    <s v="Not Specified"/>
    <x v="5"/>
    <n v="535.64"/>
    <n v="14.7"/>
    <n v="1885"/>
    <s v="Jacob Hirsch"/>
    <s v="Delivery Truck"/>
    <s v="Home Office"/>
    <x v="2"/>
    <x v="6"/>
    <s v="Jumbo Drum"/>
    <x v="636"/>
    <n v="0.59"/>
    <x v="0"/>
    <x v="1"/>
    <x v="31"/>
    <s v="Barrington"/>
    <n v="2806"/>
    <x v="151"/>
    <d v="2015-03-03T00:00:00"/>
    <x v="1011"/>
    <x v="41"/>
    <x v="1035"/>
    <n v="87378"/>
    <n v="535.37217999999996"/>
    <n v="8030.582699999999"/>
    <n v="0.62702764223015739"/>
  </r>
  <r>
    <n v="19918"/>
    <s v="Low"/>
    <x v="3"/>
    <n v="78.8"/>
    <n v="35"/>
    <n v="1889"/>
    <s v="Oscar Bowers"/>
    <s v="Regular Air"/>
    <s v="Home Office"/>
    <x v="0"/>
    <x v="10"/>
    <s v="Large Box"/>
    <x v="637"/>
    <n v="0.83"/>
    <x v="0"/>
    <x v="1"/>
    <x v="10"/>
    <s v="Kettering"/>
    <n v="45429"/>
    <x v="89"/>
    <d v="2015-04-21T00:00:00"/>
    <x v="1012"/>
    <x v="33"/>
    <x v="1036"/>
    <n v="90631"/>
    <n v="78.729079999999996"/>
    <n v="1102.20712"/>
    <n v="-0.9675632917366761"/>
  </r>
  <r>
    <n v="23886"/>
    <s v="Not Specified"/>
    <x v="9"/>
    <n v="320.64"/>
    <n v="29.2"/>
    <n v="1891"/>
    <s v="Gretchen Levine"/>
    <s v="Delivery Truck"/>
    <s v="Home Office"/>
    <x v="1"/>
    <x v="11"/>
    <s v="Jumbo Box"/>
    <x v="638"/>
    <n v="0.66"/>
    <x v="0"/>
    <x v="1"/>
    <x v="10"/>
    <s v="Lima"/>
    <n v="45801"/>
    <x v="121"/>
    <d v="2015-04-07T00:00:00"/>
    <x v="1013"/>
    <x v="4"/>
    <x v="1037"/>
    <n v="90630"/>
    <n v="320.54380800000001"/>
    <n v="2243.8066560000002"/>
    <n v="0.19241641041254379"/>
  </r>
  <r>
    <n v="22858"/>
    <s v="Low"/>
    <x v="9"/>
    <n v="180.98"/>
    <n v="26.2"/>
    <n v="1893"/>
    <s v="Melanie Burgess"/>
    <s v="Delivery Truck"/>
    <s v="Consumer"/>
    <x v="1"/>
    <x v="1"/>
    <s v="Jumbo Drum"/>
    <x v="68"/>
    <n v="0.59"/>
    <x v="0"/>
    <x v="2"/>
    <x v="33"/>
    <s v="Webster Groves"/>
    <n v="63119"/>
    <x v="138"/>
    <d v="2015-04-30T00:00:00"/>
    <x v="1014"/>
    <x v="29"/>
    <x v="1038"/>
    <n v="91262"/>
    <n v="180.92570599999999"/>
    <n v="904.62852999999996"/>
    <n v="0.63357447358222452"/>
  </r>
  <r>
    <n v="23260"/>
    <s v="Critical"/>
    <x v="6"/>
    <n v="300.98"/>
    <n v="164.73"/>
    <n v="1894"/>
    <s v="Maureen Herbert Hood"/>
    <s v="Delivery Truck"/>
    <s v="Home Office"/>
    <x v="1"/>
    <x v="1"/>
    <s v="Jumbo Drum"/>
    <x v="527"/>
    <n v="0.56000000000000005"/>
    <x v="0"/>
    <x v="2"/>
    <x v="45"/>
    <s v="Appleton"/>
    <n v="54915"/>
    <x v="152"/>
    <d v="2015-02-25T00:00:00"/>
    <x v="1015"/>
    <x v="1"/>
    <x v="1039"/>
    <n v="91261"/>
    <n v="300.98"/>
    <n v="3611.76"/>
    <n v="0.69"/>
  </r>
  <r>
    <n v="23261"/>
    <s v="Critical"/>
    <x v="3"/>
    <n v="2.94"/>
    <n v="0.96"/>
    <n v="1894"/>
    <s v="Maureen Herbert Hood"/>
    <s v="Regular Air"/>
    <s v="Home Office"/>
    <x v="0"/>
    <x v="0"/>
    <s v="Wrap Bag"/>
    <x v="202"/>
    <n v="0.57999999999999996"/>
    <x v="0"/>
    <x v="2"/>
    <x v="45"/>
    <s v="Appleton"/>
    <n v="54915"/>
    <x v="152"/>
    <d v="2015-02-26T00:00:00"/>
    <x v="1016"/>
    <x v="12"/>
    <x v="1040"/>
    <n v="91261"/>
    <n v="2.937354"/>
    <n v="2.937354"/>
    <n v="-0.48806366047745359"/>
  </r>
  <r>
    <n v="23237"/>
    <s v="High"/>
    <x v="0"/>
    <n v="26.17"/>
    <n v="1.39"/>
    <n v="1894"/>
    <s v="Maureen Herbert Hood"/>
    <s v="Regular Air"/>
    <s v="Consumer"/>
    <x v="0"/>
    <x v="4"/>
    <s v="Small Box"/>
    <x v="639"/>
    <n v="0.38"/>
    <x v="0"/>
    <x v="2"/>
    <x v="45"/>
    <s v="Appleton"/>
    <n v="54915"/>
    <x v="103"/>
    <d v="2015-03-19T00:00:00"/>
    <x v="1017"/>
    <x v="13"/>
    <x v="1041"/>
    <n v="91263"/>
    <n v="26.167383000000001"/>
    <n v="340.17597899999998"/>
    <n v="0.69"/>
  </r>
  <r>
    <n v="19048"/>
    <s v="Low"/>
    <x v="8"/>
    <n v="172.99"/>
    <n v="19.989999999999998"/>
    <n v="1906"/>
    <s v="Penny Tuttle"/>
    <s v="Regular Air"/>
    <s v="Corporate"/>
    <x v="0"/>
    <x v="8"/>
    <s v="Small Box"/>
    <x v="640"/>
    <n v="0.39"/>
    <x v="0"/>
    <x v="1"/>
    <x v="10"/>
    <s v="Lima"/>
    <n v="45801"/>
    <x v="28"/>
    <d v="2015-05-17T00:00:00"/>
    <x v="1018"/>
    <x v="2"/>
    <x v="1042"/>
    <n v="86500"/>
    <n v="172.86890700000001"/>
    <n v="3803.1159540000003"/>
    <n v="0.69"/>
  </r>
  <r>
    <n v="19049"/>
    <s v="Low"/>
    <x v="3"/>
    <n v="7.64"/>
    <n v="1.39"/>
    <n v="1907"/>
    <s v="Amy Hall"/>
    <s v="Regular Air"/>
    <s v="Corporate"/>
    <x v="0"/>
    <x v="4"/>
    <s v="Small Box"/>
    <x v="448"/>
    <n v="0.36"/>
    <x v="0"/>
    <x v="1"/>
    <x v="10"/>
    <s v="Lorain"/>
    <n v="44052"/>
    <x v="28"/>
    <d v="2015-05-26T00:00:00"/>
    <x v="1019"/>
    <x v="12"/>
    <x v="1043"/>
    <n v="86500"/>
    <n v="7.6331239999999996"/>
    <n v="7.6331239999999996"/>
    <n v="8.249400479616309E-2"/>
  </r>
  <r>
    <n v="23812"/>
    <s v="Not Specified"/>
    <x v="1"/>
    <n v="29.17"/>
    <n v="6.27"/>
    <n v="1910"/>
    <s v="Sean Stephenson"/>
    <s v="Regular Air"/>
    <s v="Home Office"/>
    <x v="0"/>
    <x v="8"/>
    <s v="Small Box"/>
    <x v="178"/>
    <n v="0.37"/>
    <x v="0"/>
    <x v="3"/>
    <x v="29"/>
    <s v="Peachtree City"/>
    <n v="30269"/>
    <x v="167"/>
    <d v="2015-01-02T00:00:00"/>
    <x v="1020"/>
    <x v="14"/>
    <x v="1044"/>
    <n v="91371"/>
    <n v="29.164166000000002"/>
    <n v="58.328332000000003"/>
    <n v="0.58284902084649393"/>
  </r>
  <r>
    <n v="18962"/>
    <s v="Critical"/>
    <x v="9"/>
    <n v="11.99"/>
    <n v="5.99"/>
    <n v="1916"/>
    <s v="Marcia Feldman"/>
    <s v="Regular Air"/>
    <s v="Home Office"/>
    <x v="2"/>
    <x v="6"/>
    <s v="Medium Box"/>
    <x v="641"/>
    <n v="0.36"/>
    <x v="0"/>
    <x v="3"/>
    <x v="40"/>
    <s v="Little Rock"/>
    <n v="72209"/>
    <x v="139"/>
    <d v="2015-02-28T00:00:00"/>
    <x v="1021"/>
    <x v="4"/>
    <x v="1045"/>
    <n v="85893"/>
    <n v="11.986403000000001"/>
    <n v="83.904821000000013"/>
    <n v="-2.5803846153846157"/>
  </r>
  <r>
    <n v="18016"/>
    <s v="High"/>
    <x v="0"/>
    <n v="125.99"/>
    <n v="8.99"/>
    <n v="1916"/>
    <s v="Marcia Feldman"/>
    <s v="Regular Air"/>
    <s v="Home Office"/>
    <x v="2"/>
    <x v="5"/>
    <s v="Small Box"/>
    <x v="307"/>
    <n v="0.55000000000000004"/>
    <x v="0"/>
    <x v="3"/>
    <x v="40"/>
    <s v="Little Rock"/>
    <n v="72209"/>
    <x v="125"/>
    <d v="2015-04-18T00:00:00"/>
    <x v="1022"/>
    <x v="23"/>
    <x v="1046"/>
    <n v="85895"/>
    <n v="125.977401"/>
    <n v="1133.796609"/>
    <n v="-4.4957684093965035E-2"/>
  </r>
  <r>
    <n v="21000"/>
    <s v="Medium"/>
    <x v="4"/>
    <n v="18.7"/>
    <n v="8.99"/>
    <n v="1917"/>
    <s v="Tracy Buckley"/>
    <s v="Regular Air"/>
    <s v="Home Office"/>
    <x v="1"/>
    <x v="2"/>
    <s v="Small Pack"/>
    <x v="642"/>
    <n v="0.47"/>
    <x v="0"/>
    <x v="3"/>
    <x v="40"/>
    <s v="North Little Rock"/>
    <n v="72113"/>
    <x v="12"/>
    <d v="2015-03-28T00:00:00"/>
    <x v="1023"/>
    <x v="4"/>
    <x v="1047"/>
    <n v="85894"/>
    <n v="18.685040000000001"/>
    <n v="130.79527999999999"/>
    <n v="0.12203282159872951"/>
  </r>
  <r>
    <n v="19967"/>
    <s v="High"/>
    <x v="4"/>
    <n v="22.23"/>
    <n v="3.63"/>
    <n v="1917"/>
    <s v="Tracy Buckley"/>
    <s v="Regular Air"/>
    <s v="Home Office"/>
    <x v="1"/>
    <x v="2"/>
    <s v="Small Pack"/>
    <x v="643"/>
    <n v="0.52"/>
    <x v="0"/>
    <x v="3"/>
    <x v="40"/>
    <s v="North Little Rock"/>
    <n v="72113"/>
    <x v="151"/>
    <d v="2015-03-03T00:00:00"/>
    <x v="1024"/>
    <x v="5"/>
    <x v="1048"/>
    <n v="85897"/>
    <n v="22.212216000000002"/>
    <n v="222.12216000000001"/>
    <n v="-0.14077877620881471"/>
  </r>
  <r>
    <n v="22246"/>
    <s v="Low"/>
    <x v="10"/>
    <n v="10.44"/>
    <n v="5.75"/>
    <n v="1918"/>
    <s v="Hannah Tyson"/>
    <s v="Express Air"/>
    <s v="Home Office"/>
    <x v="0"/>
    <x v="8"/>
    <s v="Small Box"/>
    <x v="644"/>
    <n v="0.39"/>
    <x v="0"/>
    <x v="3"/>
    <x v="40"/>
    <s v="Paragould"/>
    <n v="72450"/>
    <x v="36"/>
    <d v="2015-04-11T00:00:00"/>
    <x v="1025"/>
    <x v="7"/>
    <x v="622"/>
    <n v="85898"/>
    <n v="10.42956"/>
    <n v="177.30252000000002"/>
    <n v="0.74817900499880974"/>
  </r>
  <r>
    <n v="24971"/>
    <s v="High"/>
    <x v="6"/>
    <n v="195.99"/>
    <n v="8.99"/>
    <n v="1919"/>
    <s v="Nathan Jenkins"/>
    <s v="Regular Air"/>
    <s v="Home Office"/>
    <x v="2"/>
    <x v="5"/>
    <s v="Small Box"/>
    <x v="258"/>
    <n v="0.6"/>
    <x v="0"/>
    <x v="3"/>
    <x v="40"/>
    <s v="Pine Bluff"/>
    <n v="71603"/>
    <x v="152"/>
    <d v="2015-02-25T00:00:00"/>
    <x v="1026"/>
    <x v="29"/>
    <x v="1049"/>
    <n v="85896"/>
    <n v="195.99"/>
    <n v="979.95"/>
    <n v="0.13011450511365566"/>
  </r>
  <r>
    <n v="21563"/>
    <s v="High"/>
    <x v="1"/>
    <n v="259.70999999999998"/>
    <n v="66.67"/>
    <n v="1927"/>
    <s v="Earl Alston"/>
    <s v="Delivery Truck"/>
    <s v="Home Office"/>
    <x v="1"/>
    <x v="11"/>
    <s v="Jumbo Box"/>
    <x v="112"/>
    <n v="0.65"/>
    <x v="0"/>
    <x v="3"/>
    <x v="39"/>
    <s v="Greenville"/>
    <n v="29611"/>
    <x v="92"/>
    <d v="2015-02-06T00:00:00"/>
    <x v="1027"/>
    <x v="15"/>
    <x v="1050"/>
    <n v="88579"/>
    <n v="259.65805799999998"/>
    <n v="2077.2644639999999"/>
    <n v="-8.2224055999772349E-3"/>
  </r>
  <r>
    <n v="22686"/>
    <s v="Not Specified"/>
    <x v="10"/>
    <n v="1889.99"/>
    <n v="19.989999999999998"/>
    <n v="1928"/>
    <s v="Gregory R Snow"/>
    <s v="Regular Air"/>
    <s v="Home Office"/>
    <x v="0"/>
    <x v="8"/>
    <s v="Small Box"/>
    <x v="645"/>
    <n v="0.36"/>
    <x v="0"/>
    <x v="3"/>
    <x v="39"/>
    <s v="Greer"/>
    <n v="29651"/>
    <x v="72"/>
    <d v="2015-01-21T00:00:00"/>
    <x v="1028"/>
    <x v="12"/>
    <x v="1051"/>
    <n v="88580"/>
    <n v="1888.1000100000001"/>
    <n v="1888.1000100000001"/>
    <n v="-2.3821414973908758E-2"/>
  </r>
  <r>
    <n v="18159"/>
    <s v="Low"/>
    <x v="2"/>
    <n v="3.58"/>
    <n v="1.63"/>
    <n v="1933"/>
    <s v="William Crawford"/>
    <s v="Regular Air"/>
    <s v="Corporate"/>
    <x v="0"/>
    <x v="3"/>
    <s v="Wrap Bag"/>
    <x v="6"/>
    <n v="0.36"/>
    <x v="0"/>
    <x v="2"/>
    <x v="7"/>
    <s v="Garland"/>
    <n v="75043"/>
    <x v="47"/>
    <d v="2015-04-23T00:00:00"/>
    <x v="1029"/>
    <x v="5"/>
    <x v="1052"/>
    <n v="86687"/>
    <n v="3.577852"/>
    <n v="35.77852"/>
    <n v="0.40276179516685851"/>
  </r>
  <r>
    <n v="19697"/>
    <s v="Low"/>
    <x v="7"/>
    <n v="180.98"/>
    <n v="30"/>
    <n v="1934"/>
    <s v="Scott Moore"/>
    <s v="Delivery Truck"/>
    <s v="Home Office"/>
    <x v="1"/>
    <x v="1"/>
    <s v="Jumbo Drum"/>
    <x v="646"/>
    <n v="0.69"/>
    <x v="0"/>
    <x v="2"/>
    <x v="7"/>
    <s v="Georgetown"/>
    <n v="78626"/>
    <x v="155"/>
    <d v="2015-05-30T00:00:00"/>
    <x v="1030"/>
    <x v="17"/>
    <x v="1053"/>
    <n v="86688"/>
    <n v="180.90760799999998"/>
    <n v="542.72282399999995"/>
    <n v="9.434345232796236E-2"/>
  </r>
  <r>
    <n v="19780"/>
    <s v="Critical"/>
    <x v="0"/>
    <n v="42.98"/>
    <n v="4.62"/>
    <n v="1935"/>
    <s v="Diana Coble Hubbard"/>
    <s v="Express Air"/>
    <s v="Corporate"/>
    <x v="0"/>
    <x v="15"/>
    <s v="Small Box"/>
    <x v="647"/>
    <n v="0.56000000000000005"/>
    <x v="0"/>
    <x v="2"/>
    <x v="7"/>
    <s v="Grand Prairie"/>
    <n v="75051"/>
    <x v="4"/>
    <d v="2015-04-10T00:00:00"/>
    <x v="1031"/>
    <x v="23"/>
    <x v="1054"/>
    <n v="86686"/>
    <n v="42.975701999999998"/>
    <n v="386.781318"/>
    <n v="0.69"/>
  </r>
  <r>
    <n v="19698"/>
    <s v="Low"/>
    <x v="2"/>
    <n v="3.25"/>
    <n v="49"/>
    <n v="1935"/>
    <s v="Diana Coble Hubbard"/>
    <s v="Regular Air"/>
    <s v="Home Office"/>
    <x v="0"/>
    <x v="15"/>
    <s v="Large Box"/>
    <x v="648"/>
    <n v="0.56000000000000005"/>
    <x v="0"/>
    <x v="2"/>
    <x v="7"/>
    <s v="Grand Prairie"/>
    <n v="75051"/>
    <x v="155"/>
    <d v="2015-06-05T00:00:00"/>
    <x v="1032"/>
    <x v="14"/>
    <x v="1055"/>
    <n v="86688"/>
    <n v="3.2480500000000001"/>
    <n v="6.4961000000000002"/>
    <n v="0.18899280575539584"/>
  </r>
  <r>
    <n v="19699"/>
    <s v="Low"/>
    <x v="0"/>
    <n v="110.98"/>
    <n v="13.99"/>
    <n v="1935"/>
    <s v="Diana Coble Hubbard"/>
    <s v="Regular Air"/>
    <s v="Home Office"/>
    <x v="1"/>
    <x v="2"/>
    <s v="Medium Box"/>
    <x v="649"/>
    <n v="0.69"/>
    <x v="0"/>
    <x v="2"/>
    <x v="7"/>
    <s v="Grand Prairie"/>
    <n v="75051"/>
    <x v="155"/>
    <d v="2015-06-04T00:00:00"/>
    <x v="1033"/>
    <x v="22"/>
    <x v="1056"/>
    <n v="86688"/>
    <n v="110.968902"/>
    <n v="2108.409138"/>
    <n v="0.69"/>
  </r>
  <r>
    <n v="19700"/>
    <s v="Low"/>
    <x v="5"/>
    <n v="3.95"/>
    <n v="2"/>
    <n v="1935"/>
    <s v="Diana Coble Hubbard"/>
    <s v="Express Air"/>
    <s v="Home Office"/>
    <x v="0"/>
    <x v="3"/>
    <s v="Wrap Bag"/>
    <x v="485"/>
    <n v="0.53"/>
    <x v="0"/>
    <x v="2"/>
    <x v="7"/>
    <s v="Grand Prairie"/>
    <n v="75051"/>
    <x v="155"/>
    <d v="2015-06-07T00:00:00"/>
    <x v="1034"/>
    <x v="24"/>
    <x v="1057"/>
    <n v="86688"/>
    <n v="3.9480250000000003"/>
    <n v="90.804575000000014"/>
    <n v="1.0393374741200834E-2"/>
  </r>
  <r>
    <n v="23551"/>
    <s v="Medium"/>
    <x v="10"/>
    <n v="152.47999999999999"/>
    <n v="4"/>
    <n v="1938"/>
    <s v="Franklin Spencer"/>
    <s v="Express Air"/>
    <s v="Corporate"/>
    <x v="2"/>
    <x v="13"/>
    <s v="Small Box"/>
    <x v="208"/>
    <n v="0.79"/>
    <x v="0"/>
    <x v="2"/>
    <x v="13"/>
    <s v="Emporia"/>
    <n v="66801"/>
    <x v="27"/>
    <d v="2015-03-23T00:00:00"/>
    <x v="1035"/>
    <x v="0"/>
    <x v="1058"/>
    <n v="88870"/>
    <n v="152.32751999999999"/>
    <n v="609.31007999999997"/>
    <n v="-0.93356862604582846"/>
  </r>
  <r>
    <n v="23550"/>
    <s v="Medium"/>
    <x v="4"/>
    <n v="6.84"/>
    <n v="8.3699999999999992"/>
    <n v="1940"/>
    <s v="Eileen McDonald"/>
    <s v="Regular Air"/>
    <s v="Corporate"/>
    <x v="0"/>
    <x v="12"/>
    <s v="Small Pack"/>
    <x v="597"/>
    <n v="0.57999999999999996"/>
    <x v="0"/>
    <x v="0"/>
    <x v="17"/>
    <s v="Draper"/>
    <n v="84020"/>
    <x v="27"/>
    <d v="2015-03-24T00:00:00"/>
    <x v="1036"/>
    <x v="12"/>
    <x v="1059"/>
    <n v="88870"/>
    <n v="6.8345279999999997"/>
    <n v="6.8345279999999997"/>
    <n v="-3.514898688915375"/>
  </r>
  <r>
    <n v="25531"/>
    <s v="Low"/>
    <x v="6"/>
    <n v="78.650000000000006"/>
    <n v="13.99"/>
    <n v="1940"/>
    <s v="Eileen McDonald"/>
    <s v="Regular Air"/>
    <s v="Corporate"/>
    <x v="0"/>
    <x v="15"/>
    <s v="Medium Box"/>
    <x v="650"/>
    <n v="0.52"/>
    <x v="0"/>
    <x v="0"/>
    <x v="17"/>
    <s v="Draper"/>
    <n v="84020"/>
    <x v="47"/>
    <d v="2015-04-26T00:00:00"/>
    <x v="1037"/>
    <x v="4"/>
    <x v="1060"/>
    <n v="88871"/>
    <n v="78.650000000000006"/>
    <n v="550.55000000000007"/>
    <n v="0.69"/>
  </r>
  <r>
    <n v="25532"/>
    <s v="Low"/>
    <x v="4"/>
    <n v="122.99"/>
    <n v="70.2"/>
    <n v="1940"/>
    <s v="Eileen McDonald"/>
    <s v="Delivery Truck"/>
    <s v="Corporate"/>
    <x v="1"/>
    <x v="1"/>
    <s v="Jumbo Drum"/>
    <x v="36"/>
    <n v="0.74"/>
    <x v="0"/>
    <x v="0"/>
    <x v="17"/>
    <s v="Draper"/>
    <n v="84020"/>
    <x v="47"/>
    <d v="2015-04-24T00:00:00"/>
    <x v="1038"/>
    <x v="5"/>
    <x v="1061"/>
    <n v="88871"/>
    <n v="122.89160799999999"/>
    <n v="1228.91608"/>
    <n v="-1.5355029099398283"/>
  </r>
  <r>
    <n v="20371"/>
    <s v="Medium"/>
    <x v="4"/>
    <n v="90.98"/>
    <n v="56.2"/>
    <n v="1946"/>
    <s v="Teresa Wallace"/>
    <s v="Regular Air"/>
    <s v="Consumer"/>
    <x v="1"/>
    <x v="2"/>
    <s v="Medium Box"/>
    <x v="384"/>
    <n v="0.74"/>
    <x v="0"/>
    <x v="1"/>
    <x v="19"/>
    <s v="Mount Lebanon"/>
    <n v="15228"/>
    <x v="161"/>
    <d v="2015-01-28T00:00:00"/>
    <x v="1039"/>
    <x v="1"/>
    <x v="1062"/>
    <n v="86331"/>
    <n v="90.907216000000005"/>
    <n v="1090.8865920000001"/>
    <n v="-1.8150096375524398"/>
  </r>
  <r>
    <n v="20372"/>
    <s v="Medium"/>
    <x v="8"/>
    <n v="5.98"/>
    <n v="5.35"/>
    <n v="1946"/>
    <s v="Teresa Wallace"/>
    <s v="Regular Air"/>
    <s v="Consumer"/>
    <x v="0"/>
    <x v="7"/>
    <s v="Small Box"/>
    <x v="515"/>
    <n v="0.4"/>
    <x v="0"/>
    <x v="1"/>
    <x v="19"/>
    <s v="Mount Lebanon"/>
    <n v="15228"/>
    <x v="161"/>
    <d v="2015-01-28T00:00:00"/>
    <x v="1040"/>
    <x v="17"/>
    <x v="1063"/>
    <n v="86331"/>
    <n v="5.9758140000000006"/>
    <n v="17.927442000000003"/>
    <n v="-2.0303222282905518"/>
  </r>
  <r>
    <n v="21762"/>
    <s v="Low"/>
    <x v="5"/>
    <n v="424.21"/>
    <n v="110.2"/>
    <n v="1949"/>
    <s v="Dana Waller"/>
    <s v="Delivery Truck"/>
    <s v="Small Business"/>
    <x v="1"/>
    <x v="11"/>
    <s v="Jumbo Box"/>
    <x v="651"/>
    <n v="0.67"/>
    <x v="0"/>
    <x v="0"/>
    <x v="5"/>
    <s v="Bozeman"/>
    <n v="59715"/>
    <x v="108"/>
    <d v="2015-02-05T00:00:00"/>
    <x v="1041"/>
    <x v="1"/>
    <x v="1064"/>
    <n v="90415"/>
    <n v="423.99789499999997"/>
    <n v="5087.9747399999997"/>
    <n v="-4.3240787644725061E-2"/>
  </r>
  <r>
    <n v="24793"/>
    <s v="Not Specified"/>
    <x v="0"/>
    <n v="6.68"/>
    <n v="4.91"/>
    <n v="1950"/>
    <s v="Leslie Shannon"/>
    <s v="Regular Air"/>
    <s v="Small Business"/>
    <x v="0"/>
    <x v="7"/>
    <s v="Small Box"/>
    <x v="652"/>
    <n v="0.37"/>
    <x v="0"/>
    <x v="0"/>
    <x v="5"/>
    <s v="Butte"/>
    <n v="59750"/>
    <x v="61"/>
    <d v="2015-01-08T00:00:00"/>
    <x v="1042"/>
    <x v="4"/>
    <x v="1065"/>
    <n v="90414"/>
    <n v="6.6793319999999996"/>
    <n v="46.755323999999995"/>
    <n v="-0.30335097001763667"/>
  </r>
  <r>
    <n v="23378"/>
    <s v="High"/>
    <x v="3"/>
    <n v="40.98"/>
    <n v="6.5"/>
    <n v="1956"/>
    <s v="Justin Frank"/>
    <s v="Regular Air"/>
    <s v="Consumer"/>
    <x v="2"/>
    <x v="13"/>
    <s v="Small Box"/>
    <x v="456"/>
    <n v="0.74"/>
    <x v="0"/>
    <x v="0"/>
    <x v="21"/>
    <s v="Louisville"/>
    <n v="80027"/>
    <x v="117"/>
    <d v="2015-06-21T00:00:00"/>
    <x v="1043"/>
    <x v="22"/>
    <x v="1066"/>
    <n v="89820"/>
    <n v="40.943117999999998"/>
    <n v="777.91924199999994"/>
    <n v="-6.7270487742833812E-2"/>
  </r>
  <r>
    <n v="21638"/>
    <s v="High"/>
    <x v="3"/>
    <n v="77.510000000000005"/>
    <n v="4"/>
    <n v="1957"/>
    <s v="Ted Crowder"/>
    <s v="Regular Air"/>
    <s v="Consumer"/>
    <x v="2"/>
    <x v="13"/>
    <s v="Small Box"/>
    <x v="624"/>
    <n v="0.76"/>
    <x v="0"/>
    <x v="2"/>
    <x v="33"/>
    <s v="University City"/>
    <n v="63130"/>
    <x v="74"/>
    <d v="2015-04-09T00:00:00"/>
    <x v="1044"/>
    <x v="12"/>
    <x v="1067"/>
    <n v="89818"/>
    <n v="77.440241"/>
    <n v="77.440241"/>
    <n v="-4.9968297405447268"/>
  </r>
  <r>
    <n v="24640"/>
    <s v="Low"/>
    <x v="3"/>
    <n v="30.98"/>
    <n v="6.5"/>
    <n v="1958"/>
    <s v="Vickie Martinez"/>
    <s v="Express Air"/>
    <s v="Consumer"/>
    <x v="2"/>
    <x v="13"/>
    <s v="Small Box"/>
    <x v="653"/>
    <n v="0.64"/>
    <x v="0"/>
    <x v="0"/>
    <x v="6"/>
    <s v="West Linn"/>
    <n v="97068"/>
    <x v="49"/>
    <d v="2015-06-22T00:00:00"/>
    <x v="1045"/>
    <x v="4"/>
    <x v="1068"/>
    <n v="89819"/>
    <n v="30.952117999999999"/>
    <n v="216.66482600000001"/>
    <n v="-0.2739062347068611"/>
  </r>
  <r>
    <n v="3956"/>
    <s v="Critical"/>
    <x v="6"/>
    <n v="20.28"/>
    <n v="14.39"/>
    <n v="1959"/>
    <s v="Bonnie Matthews Rowland"/>
    <s v="Regular Air"/>
    <s v="Corporate"/>
    <x v="1"/>
    <x v="2"/>
    <s v="Small Box"/>
    <x v="654"/>
    <n v="0.47"/>
    <x v="0"/>
    <x v="3"/>
    <x v="26"/>
    <s v="Miami"/>
    <n v="33916"/>
    <x v="46"/>
    <d v="2015-01-22T00:00:00"/>
    <x v="1046"/>
    <x v="23"/>
    <x v="1069"/>
    <n v="28225"/>
    <n v="20.28"/>
    <n v="182.52"/>
    <n v="-0.321526402640264"/>
  </r>
  <r>
    <n v="3684"/>
    <s v="Low"/>
    <x v="1"/>
    <n v="9.99"/>
    <n v="11.59"/>
    <n v="1959"/>
    <s v="Bonnie Matthews Rowland"/>
    <s v="Regular Air"/>
    <s v="Home Office"/>
    <x v="0"/>
    <x v="7"/>
    <s v="Small Box"/>
    <x v="655"/>
    <n v="0.4"/>
    <x v="0"/>
    <x v="3"/>
    <x v="26"/>
    <s v="Miami"/>
    <n v="33916"/>
    <x v="106"/>
    <d v="2015-04-27T00:00:00"/>
    <x v="1047"/>
    <x v="18"/>
    <x v="1070"/>
    <n v="26342"/>
    <n v="9.9880019999999998"/>
    <n v="429.48408599999999"/>
    <n v="-0.3600136721214926"/>
  </r>
  <r>
    <n v="3685"/>
    <s v="Low"/>
    <x v="1"/>
    <n v="48.04"/>
    <n v="5.79"/>
    <n v="1959"/>
    <s v="Bonnie Matthews Rowland"/>
    <s v="Regular Air"/>
    <s v="Home Office"/>
    <x v="0"/>
    <x v="7"/>
    <s v="Small Box"/>
    <x v="310"/>
    <n v="0.37"/>
    <x v="0"/>
    <x v="3"/>
    <x v="26"/>
    <s v="Miami"/>
    <n v="33916"/>
    <x v="106"/>
    <d v="2015-04-23T00:00:00"/>
    <x v="1048"/>
    <x v="70"/>
    <x v="1071"/>
    <n v="26342"/>
    <n v="48.030391999999999"/>
    <n v="3554.2490079999998"/>
    <n v="0.1734565774337144"/>
  </r>
  <r>
    <n v="3686"/>
    <s v="Low"/>
    <x v="7"/>
    <n v="6.68"/>
    <n v="4.91"/>
    <n v="1959"/>
    <s v="Bonnie Matthews Rowland"/>
    <s v="Regular Air"/>
    <s v="Home Office"/>
    <x v="0"/>
    <x v="7"/>
    <s v="Small Box"/>
    <x v="652"/>
    <n v="0.37"/>
    <x v="0"/>
    <x v="3"/>
    <x v="26"/>
    <s v="Miami"/>
    <n v="33916"/>
    <x v="106"/>
    <d v="2015-04-25T00:00:00"/>
    <x v="1049"/>
    <x v="29"/>
    <x v="1072"/>
    <n v="26342"/>
    <n v="6.6773280000000002"/>
    <n v="33.38664"/>
    <n v="-0.34750363901018921"/>
  </r>
  <r>
    <n v="21685"/>
    <s v="Low"/>
    <x v="1"/>
    <n v="48.04"/>
    <n v="5.79"/>
    <n v="1962"/>
    <s v="Sean Burton"/>
    <s v="Regular Air"/>
    <s v="Home Office"/>
    <x v="0"/>
    <x v="7"/>
    <s v="Small Box"/>
    <x v="310"/>
    <n v="0.37"/>
    <x v="0"/>
    <x v="2"/>
    <x v="22"/>
    <s v="Saginaw"/>
    <n v="48601"/>
    <x v="106"/>
    <d v="2015-04-23T00:00:00"/>
    <x v="1050"/>
    <x v="8"/>
    <x v="1073"/>
    <n v="88857"/>
    <n v="48.030391999999999"/>
    <n v="864.547056"/>
    <n v="0.69"/>
  </r>
  <r>
    <n v="21686"/>
    <s v="Low"/>
    <x v="7"/>
    <n v="6.68"/>
    <n v="4.91"/>
    <n v="1962"/>
    <s v="Sean Burton"/>
    <s v="Regular Air"/>
    <s v="Home Office"/>
    <x v="0"/>
    <x v="7"/>
    <s v="Small Box"/>
    <x v="652"/>
    <n v="0.37"/>
    <x v="0"/>
    <x v="2"/>
    <x v="22"/>
    <s v="Saginaw"/>
    <n v="48601"/>
    <x v="106"/>
    <d v="2015-04-25T00:00:00"/>
    <x v="1051"/>
    <x v="12"/>
    <x v="1074"/>
    <n v="88857"/>
    <n v="6.6773280000000002"/>
    <n v="6.6773280000000002"/>
    <n v="-1.4116019417475727"/>
  </r>
  <r>
    <n v="22488"/>
    <s v="Medium"/>
    <x v="0"/>
    <n v="78.650000000000006"/>
    <n v="13.99"/>
    <n v="1967"/>
    <s v="Carolyn Hoffman"/>
    <s v="Express Air"/>
    <s v="Small Business"/>
    <x v="0"/>
    <x v="15"/>
    <s v="Medium Box"/>
    <x v="650"/>
    <n v="0.52"/>
    <x v="0"/>
    <x v="2"/>
    <x v="25"/>
    <s v="Clinton"/>
    <n v="52732"/>
    <x v="103"/>
    <d v="2015-03-19T00:00:00"/>
    <x v="1052"/>
    <x v="15"/>
    <x v="1075"/>
    <n v="89456"/>
    <n v="78.64213500000001"/>
    <n v="629.13708000000008"/>
    <n v="0.69"/>
  </r>
  <r>
    <n v="26220"/>
    <s v="Medium"/>
    <x v="1"/>
    <n v="11.58"/>
    <n v="5.72"/>
    <n v="1971"/>
    <s v="Marsha Roy"/>
    <s v="Regular Air"/>
    <s v="Corporate"/>
    <x v="0"/>
    <x v="4"/>
    <s v="Small Box"/>
    <x v="240"/>
    <n v="0.35"/>
    <x v="0"/>
    <x v="3"/>
    <x v="37"/>
    <s v="Tupelo"/>
    <n v="38801"/>
    <x v="174"/>
    <d v="2015-01-19T00:00:00"/>
    <x v="1053"/>
    <x v="17"/>
    <x v="234"/>
    <n v="91550"/>
    <n v="11.577684"/>
    <n v="34.733052000000001"/>
    <n v="-7.3211950394588499"/>
  </r>
  <r>
    <n v="26223"/>
    <s v="Medium"/>
    <x v="5"/>
    <n v="350.99"/>
    <n v="39"/>
    <n v="1972"/>
    <s v="Priscilla Brandon"/>
    <s v="Delivery Truck"/>
    <s v="Corporate"/>
    <x v="1"/>
    <x v="1"/>
    <s v="Jumbo Drum"/>
    <x v="455"/>
    <n v="0.55000000000000004"/>
    <x v="0"/>
    <x v="1"/>
    <x v="19"/>
    <s v="Willow Grove"/>
    <n v="19090"/>
    <x v="174"/>
    <d v="2015-01-20T00:00:00"/>
    <x v="1054"/>
    <x v="6"/>
    <x v="1076"/>
    <n v="91550"/>
    <n v="350.814505"/>
    <n v="2104.8870299999999"/>
    <n v="0.69"/>
  </r>
  <r>
    <n v="26224"/>
    <s v="Medium"/>
    <x v="7"/>
    <n v="15.99"/>
    <n v="9.4"/>
    <n v="1972"/>
    <s v="Priscilla Brandon"/>
    <s v="Express Air"/>
    <s v="Corporate"/>
    <x v="2"/>
    <x v="6"/>
    <s v="Small Box"/>
    <x v="616"/>
    <n v="0.49"/>
    <x v="0"/>
    <x v="1"/>
    <x v="19"/>
    <s v="Willow Grove"/>
    <n v="19090"/>
    <x v="174"/>
    <d v="2015-01-20T00:00:00"/>
    <x v="1055"/>
    <x v="29"/>
    <x v="1077"/>
    <n v="91550"/>
    <n v="15.983604"/>
    <n v="79.918019999999999"/>
    <n v="-1.009094927536232"/>
  </r>
  <r>
    <n v="18795"/>
    <s v="Medium"/>
    <x v="3"/>
    <n v="20.48"/>
    <n v="6.32"/>
    <n v="1974"/>
    <s v="Robert Brantley"/>
    <s v="Regular Air"/>
    <s v="Consumer"/>
    <x v="0"/>
    <x v="15"/>
    <s v="Small Box"/>
    <x v="656"/>
    <n v="0.57999999999999996"/>
    <x v="0"/>
    <x v="2"/>
    <x v="22"/>
    <s v="Dearborn Heights"/>
    <n v="48127"/>
    <x v="135"/>
    <d v="2015-05-21T00:00:00"/>
    <x v="1056"/>
    <x v="29"/>
    <x v="1078"/>
    <n v="89040"/>
    <n v="20.461568"/>
    <n v="102.30784"/>
    <n v="-0.17057160169662697"/>
  </r>
  <r>
    <n v="18796"/>
    <s v="Medium"/>
    <x v="2"/>
    <n v="15.67"/>
    <n v="1.39"/>
    <n v="1974"/>
    <s v="Robert Brantley"/>
    <s v="Regular Air"/>
    <s v="Consumer"/>
    <x v="0"/>
    <x v="4"/>
    <s v="Small Box"/>
    <x v="598"/>
    <n v="0.38"/>
    <x v="0"/>
    <x v="2"/>
    <x v="22"/>
    <s v="Dearborn Heights"/>
    <n v="48127"/>
    <x v="135"/>
    <d v="2015-05-21T00:00:00"/>
    <x v="1057"/>
    <x v="17"/>
    <x v="1079"/>
    <n v="89040"/>
    <n v="15.660598"/>
    <n v="46.981794000000001"/>
    <n v="0.54978448275862069"/>
  </r>
  <r>
    <n v="25731"/>
    <s v="Critical"/>
    <x v="5"/>
    <n v="70.98"/>
    <n v="46.74"/>
    <n v="1976"/>
    <s v="Sherri F Vogel"/>
    <s v="Delivery Truck"/>
    <s v="Consumer"/>
    <x v="1"/>
    <x v="14"/>
    <s v="Jumbo Box"/>
    <x v="311"/>
    <n v="0.56000000000000005"/>
    <x v="0"/>
    <x v="2"/>
    <x v="22"/>
    <s v="East Lansing"/>
    <n v="48823"/>
    <x v="56"/>
    <d v="2015-01-11T00:00:00"/>
    <x v="1058"/>
    <x v="15"/>
    <x v="1080"/>
    <n v="89039"/>
    <n v="70.944510000000008"/>
    <n v="567.55608000000007"/>
    <n v="-1.5424061213758589"/>
  </r>
  <r>
    <n v="25732"/>
    <s v="Critical"/>
    <x v="5"/>
    <n v="11.55"/>
    <n v="2.36"/>
    <n v="1976"/>
    <s v="Sherri F Vogel"/>
    <s v="Regular Air"/>
    <s v="Consumer"/>
    <x v="0"/>
    <x v="0"/>
    <s v="Wrap Bag"/>
    <x v="99"/>
    <n v="0.55000000000000004"/>
    <x v="0"/>
    <x v="2"/>
    <x v="22"/>
    <s v="East Lansing"/>
    <n v="48823"/>
    <x v="56"/>
    <d v="2015-01-12T00:00:00"/>
    <x v="1059"/>
    <x v="1"/>
    <x v="1081"/>
    <n v="89039"/>
    <n v="11.544225000000001"/>
    <n v="138.53070000000002"/>
    <n v="0.69"/>
  </r>
  <r>
    <n v="24887"/>
    <s v="Critical"/>
    <x v="2"/>
    <n v="40.99"/>
    <n v="17.48"/>
    <n v="1976"/>
    <s v="Sherri F Vogel"/>
    <s v="Regular Air"/>
    <s v="Consumer"/>
    <x v="0"/>
    <x v="7"/>
    <s v="Small Box"/>
    <x v="399"/>
    <n v="0.36"/>
    <x v="0"/>
    <x v="2"/>
    <x v="22"/>
    <s v="East Lansing"/>
    <n v="48823"/>
    <x v="165"/>
    <d v="2015-03-25T00:00:00"/>
    <x v="1060"/>
    <x v="33"/>
    <x v="1082"/>
    <n v="89041"/>
    <n v="40.965406000000002"/>
    <n v="573.51568399999996"/>
    <n v="0.36615505571887602"/>
  </r>
  <r>
    <n v="21692"/>
    <s v="Not Specified"/>
    <x v="5"/>
    <n v="20.99"/>
    <n v="3.3"/>
    <n v="1979"/>
    <s v="Marianne Weiner Ennis"/>
    <s v="Regular Air"/>
    <s v="Corporate"/>
    <x v="2"/>
    <x v="5"/>
    <s v="Small Pack"/>
    <x v="321"/>
    <n v="0.81"/>
    <x v="0"/>
    <x v="0"/>
    <x v="21"/>
    <s v="Littleton"/>
    <n v="80122"/>
    <x v="130"/>
    <d v="2015-05-06T00:00:00"/>
    <x v="1061"/>
    <x v="0"/>
    <x v="1083"/>
    <n v="87757"/>
    <n v="20.979505"/>
    <n v="83.918019999999999"/>
    <n v="0.30080274914089378"/>
  </r>
  <r>
    <n v="24935"/>
    <s v="Not Specified"/>
    <x v="10"/>
    <n v="7.37"/>
    <n v="5.53"/>
    <n v="1984"/>
    <s v="Lynne Wilcox"/>
    <s v="Regular Air"/>
    <s v="Consumer"/>
    <x v="2"/>
    <x v="13"/>
    <s v="Small Pack"/>
    <x v="95"/>
    <n v="0.69"/>
    <x v="0"/>
    <x v="3"/>
    <x v="39"/>
    <s v="Hilton Head Island"/>
    <n v="29915"/>
    <x v="41"/>
    <d v="2015-05-16T00:00:00"/>
    <x v="1062"/>
    <x v="51"/>
    <x v="1084"/>
    <n v="91258"/>
    <n v="7.3626300000000002"/>
    <n v="279.77994000000001"/>
    <n v="1.077496008613968"/>
  </r>
  <r>
    <n v="20568"/>
    <s v="Not Specified"/>
    <x v="0"/>
    <n v="15.31"/>
    <n v="8.7799999999999994"/>
    <n v="1986"/>
    <s v="Lynda Rosenthal"/>
    <s v="Regular Air"/>
    <s v="Home Office"/>
    <x v="0"/>
    <x v="10"/>
    <s v="Small Box"/>
    <x v="657"/>
    <n v="0.56999999999999995"/>
    <x v="0"/>
    <x v="2"/>
    <x v="7"/>
    <s v="Midland"/>
    <n v="79701"/>
    <x v="166"/>
    <d v="2015-05-07T00:00:00"/>
    <x v="1063"/>
    <x v="24"/>
    <x v="1085"/>
    <n v="90888"/>
    <n v="15.308469000000001"/>
    <n v="352.094787"/>
    <n v="3.2217506631299755E-2"/>
  </r>
  <r>
    <n v="20569"/>
    <s v="Not Specified"/>
    <x v="5"/>
    <n v="7.99"/>
    <n v="5.03"/>
    <n v="1986"/>
    <s v="Lynda Rosenthal"/>
    <s v="Express Air"/>
    <s v="Home Office"/>
    <x v="2"/>
    <x v="5"/>
    <s v="Medium Box"/>
    <x v="145"/>
    <n v="0.6"/>
    <x v="0"/>
    <x v="2"/>
    <x v="7"/>
    <s v="Midland"/>
    <n v="79701"/>
    <x v="166"/>
    <d v="2015-05-08T00:00:00"/>
    <x v="1064"/>
    <x v="0"/>
    <x v="1086"/>
    <n v="90888"/>
    <n v="7.9860050000000005"/>
    <n v="31.944020000000002"/>
    <n v="0.13228657827401741"/>
  </r>
  <r>
    <n v="19336"/>
    <s v="High"/>
    <x v="5"/>
    <n v="20.98"/>
    <n v="21.2"/>
    <n v="1988"/>
    <s v="Anna Burgess"/>
    <s v="Regular Air"/>
    <s v="Home Office"/>
    <x v="1"/>
    <x v="2"/>
    <s v="Medium Box"/>
    <x v="658"/>
    <n v="0.78"/>
    <x v="0"/>
    <x v="0"/>
    <x v="17"/>
    <s v="Draper"/>
    <n v="84020"/>
    <x v="35"/>
    <d v="2015-01-04T00:00:00"/>
    <x v="1065"/>
    <x v="17"/>
    <x v="1087"/>
    <n v="89999"/>
    <n v="20.96951"/>
    <n v="62.908529999999999"/>
    <n v="-2.7569188613183133"/>
  </r>
  <r>
    <n v="22600"/>
    <s v="Not Specified"/>
    <x v="7"/>
    <n v="355.98"/>
    <n v="58.92"/>
    <n v="1989"/>
    <s v="David Weaver"/>
    <s v="Delivery Truck"/>
    <s v="Home Office"/>
    <x v="1"/>
    <x v="1"/>
    <s v="Jumbo Drum"/>
    <x v="464"/>
    <n v="0.64"/>
    <x v="0"/>
    <x v="0"/>
    <x v="17"/>
    <s v="Holladay"/>
    <n v="84117"/>
    <x v="72"/>
    <d v="2015-01-22T00:00:00"/>
    <x v="1066"/>
    <x v="15"/>
    <x v="1088"/>
    <n v="90000"/>
    <n v="355.83760800000005"/>
    <n v="2846.7008640000004"/>
    <n v="0.3212745750870567"/>
  </r>
  <r>
    <n v="22601"/>
    <s v="Not Specified"/>
    <x v="3"/>
    <n v="19.98"/>
    <n v="8.68"/>
    <n v="1989"/>
    <s v="David Weaver"/>
    <s v="Regular Air"/>
    <s v="Home Office"/>
    <x v="0"/>
    <x v="7"/>
    <s v="Small Box"/>
    <x v="441"/>
    <n v="0.37"/>
    <x v="0"/>
    <x v="0"/>
    <x v="17"/>
    <s v="Holladay"/>
    <n v="84117"/>
    <x v="72"/>
    <d v="2015-01-22T00:00:00"/>
    <x v="1067"/>
    <x v="29"/>
    <x v="1089"/>
    <n v="90000"/>
    <n v="19.962018"/>
    <n v="99.810090000000002"/>
    <n v="7.1685803197767989E-2"/>
  </r>
  <r>
    <n v="20554"/>
    <s v="High"/>
    <x v="0"/>
    <n v="30.98"/>
    <n v="6.5"/>
    <n v="1989"/>
    <s v="David Weaver"/>
    <s v="Regular Air"/>
    <s v="Corporate"/>
    <x v="2"/>
    <x v="13"/>
    <s v="Small Box"/>
    <x v="653"/>
    <n v="0.64"/>
    <x v="0"/>
    <x v="0"/>
    <x v="17"/>
    <s v="Holladay"/>
    <n v="84117"/>
    <x v="7"/>
    <d v="2015-05-16T00:00:00"/>
    <x v="1068"/>
    <x v="21"/>
    <x v="1090"/>
    <n v="90001"/>
    <n v="30.976901999999999"/>
    <n v="340.74592200000001"/>
    <n v="0.12739081377108732"/>
  </r>
  <r>
    <n v="20555"/>
    <s v="High"/>
    <x v="0"/>
    <n v="40.99"/>
    <n v="19.989999999999998"/>
    <n v="1989"/>
    <s v="David Weaver"/>
    <s v="Regular Air"/>
    <s v="Corporate"/>
    <x v="0"/>
    <x v="7"/>
    <s v="Small Box"/>
    <x v="659"/>
    <n v="0.36"/>
    <x v="0"/>
    <x v="0"/>
    <x v="17"/>
    <s v="Holladay"/>
    <n v="84117"/>
    <x v="7"/>
    <d v="2015-05-18T00:00:00"/>
    <x v="1069"/>
    <x v="21"/>
    <x v="1091"/>
    <n v="90001"/>
    <n v="40.985901000000005"/>
    <n v="450.84491100000008"/>
    <n v="0.36981799271970878"/>
  </r>
  <r>
    <n v="21723"/>
    <s v="Medium"/>
    <x v="10"/>
    <n v="1.6"/>
    <n v="1.29"/>
    <n v="1989"/>
    <s v="David Weaver"/>
    <s v="Regular Air"/>
    <s v="Home Office"/>
    <x v="0"/>
    <x v="0"/>
    <s v="Wrap Bag"/>
    <x v="660"/>
    <n v="0.42"/>
    <x v="0"/>
    <x v="0"/>
    <x v="17"/>
    <s v="Holladay"/>
    <n v="84117"/>
    <x v="122"/>
    <d v="2015-04-30T00:00:00"/>
    <x v="1070"/>
    <x v="21"/>
    <x v="1092"/>
    <n v="90003"/>
    <n v="1.5984"/>
    <n v="17.5824"/>
    <n v="-0.88805687203791484"/>
  </r>
  <r>
    <n v="25417"/>
    <s v="Medium"/>
    <x v="6"/>
    <n v="47.9"/>
    <n v="5.86"/>
    <n v="1991"/>
    <s v="Paula Hubbard"/>
    <s v="Regular Air"/>
    <s v="Home Office"/>
    <x v="0"/>
    <x v="7"/>
    <s v="Small Box"/>
    <x v="661"/>
    <n v="0.37"/>
    <x v="0"/>
    <x v="0"/>
    <x v="17"/>
    <s v="Kearns"/>
    <n v="84118"/>
    <x v="11"/>
    <d v="2015-02-24T00:00:00"/>
    <x v="1071"/>
    <x v="8"/>
    <x v="1093"/>
    <n v="90002"/>
    <n v="47.9"/>
    <n v="862.19999999999993"/>
    <n v="0.69"/>
  </r>
  <r>
    <n v="19797"/>
    <s v="Not Specified"/>
    <x v="10"/>
    <n v="125.99"/>
    <n v="8.99"/>
    <n v="1997"/>
    <s v="Harriet Bowman"/>
    <s v="Regular Air"/>
    <s v="Consumer"/>
    <x v="2"/>
    <x v="5"/>
    <s v="Small Box"/>
    <x v="322"/>
    <n v="0.56999999999999995"/>
    <x v="0"/>
    <x v="3"/>
    <x v="39"/>
    <s v="Hilton Head Island"/>
    <n v="29915"/>
    <x v="51"/>
    <d v="2015-01-28T00:00:00"/>
    <x v="1072"/>
    <x v="0"/>
    <x v="1094"/>
    <n v="90333"/>
    <n v="125.86400999999999"/>
    <n v="503.45603999999997"/>
    <n v="4.319483188959037E-2"/>
  </r>
  <r>
    <n v="19581"/>
    <s v="Medium"/>
    <x v="0"/>
    <n v="16.48"/>
    <n v="1.99"/>
    <n v="1997"/>
    <s v="Harriet Bowman"/>
    <s v="Regular Air"/>
    <s v="Consumer"/>
    <x v="2"/>
    <x v="13"/>
    <s v="Small Pack"/>
    <x v="524"/>
    <n v="0.42"/>
    <x v="0"/>
    <x v="3"/>
    <x v="39"/>
    <s v="Hilton Head Island"/>
    <n v="29915"/>
    <x v="163"/>
    <d v="2015-05-08T00:00:00"/>
    <x v="1073"/>
    <x v="4"/>
    <x v="1095"/>
    <n v="90334"/>
    <n v="16.478352000000001"/>
    <n v="115.34846400000001"/>
    <n v="6.0170340844382979"/>
  </r>
  <r>
    <n v="21003"/>
    <s v="Low"/>
    <x v="6"/>
    <n v="24.92"/>
    <n v="12.98"/>
    <n v="1997"/>
    <s v="Harriet Bowman"/>
    <s v="Regular Air"/>
    <s v="Consumer"/>
    <x v="0"/>
    <x v="8"/>
    <s v="Small Box"/>
    <x v="662"/>
    <n v="0.39"/>
    <x v="0"/>
    <x v="3"/>
    <x v="39"/>
    <s v="Hilton Head Island"/>
    <n v="29915"/>
    <x v="42"/>
    <d v="2015-06-02T00:00:00"/>
    <x v="1074"/>
    <x v="12"/>
    <x v="1096"/>
    <n v="90335"/>
    <n v="24.92"/>
    <n v="24.92"/>
    <n v="-0.70900183710961429"/>
  </r>
  <r>
    <n v="20392"/>
    <s v="Not Specified"/>
    <x v="2"/>
    <n v="4.42"/>
    <n v="4.99"/>
    <n v="1998"/>
    <s v="Judy Frazier"/>
    <s v="Regular Air"/>
    <s v="Corporate"/>
    <x v="0"/>
    <x v="4"/>
    <s v="Small Box"/>
    <x v="7"/>
    <n v="0.38"/>
    <x v="0"/>
    <x v="1"/>
    <x v="4"/>
    <s v="East Massapequa"/>
    <n v="11758"/>
    <x v="26"/>
    <d v="2015-06-05T00:00:00"/>
    <x v="1075"/>
    <x v="17"/>
    <x v="1097"/>
    <n v="90568"/>
    <n v="4.4173479999999996"/>
    <n v="13.252043999999998"/>
    <n v="-0.7026936026936027"/>
  </r>
  <r>
    <n v="24075"/>
    <s v="Medium"/>
    <x v="2"/>
    <n v="4.24"/>
    <n v="5.41"/>
    <n v="2004"/>
    <s v="James Dickinson Ball"/>
    <s v="Regular Air"/>
    <s v="Home Office"/>
    <x v="0"/>
    <x v="8"/>
    <s v="Small Box"/>
    <x v="21"/>
    <n v="0.35"/>
    <x v="0"/>
    <x v="0"/>
    <x v="5"/>
    <s v="Bozeman"/>
    <n v="59715"/>
    <x v="89"/>
    <d v="2015-04-19T00:00:00"/>
    <x v="1076"/>
    <x v="5"/>
    <x v="1098"/>
    <n v="91277"/>
    <n v="4.2374559999999999"/>
    <n v="42.374560000000002"/>
    <n v="-1.7537039999999999"/>
  </r>
  <r>
    <n v="24076"/>
    <s v="Medium"/>
    <x v="7"/>
    <n v="6783.02"/>
    <n v="24.49"/>
    <n v="2004"/>
    <s v="James Dickinson Ball"/>
    <s v="Regular Air"/>
    <s v="Home Office"/>
    <x v="2"/>
    <x v="6"/>
    <s v="Large Box"/>
    <x v="458"/>
    <n v="0.39"/>
    <x v="0"/>
    <x v="0"/>
    <x v="5"/>
    <s v="Bozeman"/>
    <n v="59715"/>
    <x v="89"/>
    <d v="2015-04-19T00:00:00"/>
    <x v="1077"/>
    <x v="12"/>
    <x v="1099"/>
    <n v="91277"/>
    <n v="6780.3067920000003"/>
    <n v="6780.3067920000003"/>
    <n v="-2.0646206248373056"/>
  </r>
  <r>
    <n v="25251"/>
    <s v="Not Specified"/>
    <x v="9"/>
    <n v="5.78"/>
    <n v="5.37"/>
    <n v="2006"/>
    <s v="Cynthia Khan"/>
    <s v="Regular Air"/>
    <s v="Home Office"/>
    <x v="0"/>
    <x v="7"/>
    <s v="Small Box"/>
    <x v="663"/>
    <n v="0.36"/>
    <x v="0"/>
    <x v="0"/>
    <x v="21"/>
    <s v="Durango"/>
    <n v="81301"/>
    <x v="93"/>
    <d v="2015-03-06T00:00:00"/>
    <x v="1078"/>
    <x v="41"/>
    <x v="1100"/>
    <n v="88798"/>
    <n v="5.7782660000000003"/>
    <n v="86.673990000000003"/>
    <n v="-0.71809113579687145"/>
  </r>
  <r>
    <n v="20006"/>
    <s v="Medium"/>
    <x v="10"/>
    <n v="10.48"/>
    <n v="2.89"/>
    <n v="2016"/>
    <s v="Wayne Bean"/>
    <s v="Regular Air"/>
    <s v="Corporate"/>
    <x v="0"/>
    <x v="0"/>
    <s v="Small Pack"/>
    <x v="626"/>
    <n v="0.6"/>
    <x v="0"/>
    <x v="2"/>
    <x v="22"/>
    <s v="Southgate"/>
    <n v="48195"/>
    <x v="49"/>
    <d v="2015-06-19T00:00:00"/>
    <x v="1079"/>
    <x v="0"/>
    <x v="1101"/>
    <n v="86874"/>
    <n v="10.469520000000001"/>
    <n v="41.878080000000004"/>
    <n v="-0.22099776619508563"/>
  </r>
  <r>
    <n v="18989"/>
    <s v="High"/>
    <x v="8"/>
    <n v="39.479999999999997"/>
    <n v="1.99"/>
    <n v="2014"/>
    <s v="Cathy Simon"/>
    <s v="Regular Air"/>
    <s v="Home Office"/>
    <x v="2"/>
    <x v="13"/>
    <s v="Small Pack"/>
    <x v="246"/>
    <n v="0.54"/>
    <x v="0"/>
    <x v="2"/>
    <x v="25"/>
    <s v="Council Bluffs"/>
    <n v="51503"/>
    <x v="27"/>
    <d v="2015-03-24T00:00:00"/>
    <x v="1080"/>
    <x v="0"/>
    <x v="1102"/>
    <n v="88367"/>
    <n v="39.452363999999996"/>
    <n v="157.80945599999998"/>
    <n v="0.58650095855093531"/>
  </r>
  <r>
    <n v="18990"/>
    <s v="High"/>
    <x v="6"/>
    <n v="4.91"/>
    <n v="0.5"/>
    <n v="2014"/>
    <s v="Cathy Simon"/>
    <s v="Regular Air"/>
    <s v="Home Office"/>
    <x v="0"/>
    <x v="9"/>
    <s v="Small Box"/>
    <x v="41"/>
    <n v="0.36"/>
    <x v="0"/>
    <x v="2"/>
    <x v="25"/>
    <s v="Council Bluffs"/>
    <n v="51503"/>
    <x v="27"/>
    <d v="2015-03-24T00:00:00"/>
    <x v="1081"/>
    <x v="14"/>
    <x v="1103"/>
    <n v="88367"/>
    <n v="4.91"/>
    <n v="9.82"/>
    <n v="0.69"/>
  </r>
  <r>
    <n v="21573"/>
    <s v="Critical"/>
    <x v="2"/>
    <n v="6.48"/>
    <n v="7.49"/>
    <n v="2014"/>
    <s v="Cathy Simon"/>
    <s v="Regular Air"/>
    <s v="Home Office"/>
    <x v="0"/>
    <x v="7"/>
    <s v="Small Box"/>
    <x v="664"/>
    <n v="0.37"/>
    <x v="0"/>
    <x v="2"/>
    <x v="25"/>
    <s v="Council Bluffs"/>
    <n v="51503"/>
    <x v="36"/>
    <d v="2015-04-04T00:00:00"/>
    <x v="1082"/>
    <x v="1"/>
    <x v="1104"/>
    <n v="88368"/>
    <n v="6.4761120000000005"/>
    <n v="77.713344000000006"/>
    <n v="-2.5555852128653407"/>
  </r>
  <r>
    <n v="25557"/>
    <s v="Critical"/>
    <x v="1"/>
    <n v="120.98"/>
    <n v="58.64"/>
    <n v="2020"/>
    <s v="Erika Jordan"/>
    <s v="Delivery Truck"/>
    <s v="Home Office"/>
    <x v="1"/>
    <x v="14"/>
    <s v="Jumbo Box"/>
    <x v="665"/>
    <n v="0.75"/>
    <x v="0"/>
    <x v="1"/>
    <x v="19"/>
    <s v="Plum"/>
    <n v="15239"/>
    <x v="169"/>
    <d v="2015-02-15T00:00:00"/>
    <x v="1083"/>
    <x v="21"/>
    <x v="1105"/>
    <n v="86933"/>
    <n v="120.955804"/>
    <n v="1330.5138440000001"/>
    <n v="-0.97046659713054073"/>
  </r>
  <r>
    <n v="22145"/>
    <s v="Critical"/>
    <x v="7"/>
    <n v="120.97"/>
    <n v="7.11"/>
    <n v="2030"/>
    <s v="Lindsay O'Connell"/>
    <s v="Regular Air"/>
    <s v="Corporate"/>
    <x v="2"/>
    <x v="6"/>
    <s v="Medium Box"/>
    <x v="666"/>
    <n v="0.36"/>
    <x v="0"/>
    <x v="2"/>
    <x v="7"/>
    <s v="Greenville"/>
    <n v="75401"/>
    <x v="83"/>
    <d v="2015-03-17T00:00:00"/>
    <x v="1084"/>
    <x v="3"/>
    <x v="1106"/>
    <n v="91059"/>
    <n v="120.921612"/>
    <n v="1934.7457919999999"/>
    <n v="0.69"/>
  </r>
  <r>
    <n v="22146"/>
    <s v="Critical"/>
    <x v="6"/>
    <n v="195.99"/>
    <n v="4.2"/>
    <n v="2030"/>
    <s v="Lindsay O'Connell"/>
    <s v="Regular Air"/>
    <s v="Corporate"/>
    <x v="2"/>
    <x v="5"/>
    <s v="Small Box"/>
    <x v="667"/>
    <n v="0.6"/>
    <x v="0"/>
    <x v="2"/>
    <x v="7"/>
    <s v="Greenville"/>
    <n v="75401"/>
    <x v="83"/>
    <d v="2015-03-19T00:00:00"/>
    <x v="1085"/>
    <x v="3"/>
    <x v="1107"/>
    <n v="91059"/>
    <n v="195.99"/>
    <n v="3135.84"/>
    <n v="0.58894217196856014"/>
  </r>
  <r>
    <n v="20654"/>
    <s v="Medium"/>
    <x v="9"/>
    <n v="55.98"/>
    <n v="4.8600000000000003"/>
    <n v="2030"/>
    <s v="Lindsay O'Connell"/>
    <s v="Regular Air"/>
    <s v="Corporate"/>
    <x v="0"/>
    <x v="7"/>
    <s v="Small Box"/>
    <x v="209"/>
    <n v="0.36"/>
    <x v="0"/>
    <x v="2"/>
    <x v="7"/>
    <s v="Greenville"/>
    <n v="75401"/>
    <x v="103"/>
    <d v="2015-03-20T00:00:00"/>
    <x v="1086"/>
    <x v="13"/>
    <x v="1108"/>
    <n v="91060"/>
    <n v="55.963206"/>
    <n v="727.52167799999995"/>
    <n v="0.69"/>
  </r>
  <r>
    <n v="25918"/>
    <s v="Critical"/>
    <x v="10"/>
    <n v="1.89"/>
    <n v="0.76"/>
    <n v="2035"/>
    <s v="Jon Ward"/>
    <s v="Regular Air"/>
    <s v="Consumer"/>
    <x v="0"/>
    <x v="3"/>
    <s v="Wrap Bag"/>
    <x v="668"/>
    <n v="0.83"/>
    <x v="0"/>
    <x v="3"/>
    <x v="26"/>
    <s v="Palm Beach Gardens"/>
    <n v="33403"/>
    <x v="73"/>
    <d v="2015-05-20T00:00:00"/>
    <x v="1087"/>
    <x v="16"/>
    <x v="1109"/>
    <n v="87117"/>
    <n v="1.88811"/>
    <n v="37.7622"/>
    <n v="-1.1010893246187365"/>
  </r>
  <r>
    <n v="19733"/>
    <s v="Not Specified"/>
    <x v="6"/>
    <n v="73.98"/>
    <n v="14.52"/>
    <n v="2037"/>
    <s v="Lynda Herman"/>
    <s v="Regular Air"/>
    <s v="Small Business"/>
    <x v="2"/>
    <x v="13"/>
    <s v="Small Box"/>
    <x v="414"/>
    <n v="0.65"/>
    <x v="0"/>
    <x v="0"/>
    <x v="5"/>
    <s v="Bozeman"/>
    <n v="59715"/>
    <x v="14"/>
    <d v="2015-03-14T00:00:00"/>
    <x v="1088"/>
    <x v="0"/>
    <x v="1110"/>
    <n v="89333"/>
    <n v="73.98"/>
    <n v="295.92"/>
    <n v="-0.28984985770828564"/>
  </r>
  <r>
    <n v="22018"/>
    <s v="High"/>
    <x v="2"/>
    <n v="40.99"/>
    <n v="17.48"/>
    <n v="2038"/>
    <s v="Peter Adams"/>
    <s v="Regular Air"/>
    <s v="Small Business"/>
    <x v="0"/>
    <x v="7"/>
    <s v="Small Box"/>
    <x v="399"/>
    <n v="0.36"/>
    <x v="0"/>
    <x v="1"/>
    <x v="4"/>
    <s v="Mount Vernon"/>
    <n v="10550"/>
    <x v="109"/>
    <d v="2015-04-21T00:00:00"/>
    <x v="1089"/>
    <x v="4"/>
    <x v="1111"/>
    <n v="89334"/>
    <n v="40.965406000000002"/>
    <n v="286.75784199999998"/>
    <n v="0.39390877598152424"/>
  </r>
  <r>
    <n v="24731"/>
    <s v="Low"/>
    <x v="3"/>
    <n v="20.99"/>
    <n v="2.5"/>
    <n v="2044"/>
    <s v="Jay Simon"/>
    <s v="Regular Air"/>
    <s v="Corporate"/>
    <x v="2"/>
    <x v="5"/>
    <s v="Wrap Bag"/>
    <x v="427"/>
    <n v="0.81"/>
    <x v="0"/>
    <x v="3"/>
    <x v="40"/>
    <s v="Rogers"/>
    <n v="72756"/>
    <x v="137"/>
    <d v="2015-07-01T00:00:00"/>
    <x v="1090"/>
    <x v="6"/>
    <x v="1112"/>
    <n v="88692"/>
    <n v="20.971108999999998"/>
    <n v="125.82665399999999"/>
    <n v="-1.359724303266407"/>
  </r>
  <r>
    <n v="22970"/>
    <s v="Critical"/>
    <x v="7"/>
    <n v="4.28"/>
    <n v="5.68"/>
    <n v="2046"/>
    <s v="Eileen Schwartz"/>
    <s v="Regular Air"/>
    <s v="Corporate"/>
    <x v="0"/>
    <x v="7"/>
    <s v="Small Box"/>
    <x v="669"/>
    <n v="0.4"/>
    <x v="0"/>
    <x v="2"/>
    <x v="13"/>
    <s v="Liberal"/>
    <n v="67901"/>
    <x v="20"/>
    <d v="2015-06-14T00:00:00"/>
    <x v="1091"/>
    <x v="4"/>
    <x v="1113"/>
    <n v="88219"/>
    <n v="4.2782879999999999"/>
    <n v="29.948015999999999"/>
    <n v="-0.86794546607482559"/>
  </r>
  <r>
    <n v="22971"/>
    <s v="Critical"/>
    <x v="2"/>
    <n v="376.13"/>
    <n v="85.63"/>
    <n v="2046"/>
    <s v="Eileen Schwartz"/>
    <s v="Delivery Truck"/>
    <s v="Corporate"/>
    <x v="1"/>
    <x v="11"/>
    <s v="Jumbo Box"/>
    <x v="670"/>
    <n v="0.74"/>
    <x v="0"/>
    <x v="2"/>
    <x v="13"/>
    <s v="Liberal"/>
    <n v="67901"/>
    <x v="20"/>
    <d v="2015-06-14T00:00:00"/>
    <x v="1092"/>
    <x v="13"/>
    <x v="1114"/>
    <n v="88219"/>
    <n v="375.90432199999998"/>
    <n v="4886.7561859999996"/>
    <n v="-9.40208514485327E-2"/>
  </r>
  <r>
    <n v="22972"/>
    <s v="Critical"/>
    <x v="2"/>
    <n v="424.21"/>
    <n v="110.2"/>
    <n v="2046"/>
    <s v="Eileen Schwartz"/>
    <s v="Delivery Truck"/>
    <s v="Corporate"/>
    <x v="1"/>
    <x v="11"/>
    <s v="Jumbo Box"/>
    <x v="651"/>
    <n v="0.67"/>
    <x v="0"/>
    <x v="2"/>
    <x v="13"/>
    <s v="Liberal"/>
    <n v="67901"/>
    <x v="20"/>
    <d v="2015-06-13T00:00:00"/>
    <x v="1093"/>
    <x v="7"/>
    <x v="1115"/>
    <n v="88219"/>
    <n v="423.95547399999998"/>
    <n v="7207.243058"/>
    <n v="9.3445673142087307E-2"/>
  </r>
  <r>
    <n v="22973"/>
    <s v="Critical"/>
    <x v="2"/>
    <n v="195.99"/>
    <n v="8.99"/>
    <n v="2046"/>
    <s v="Eileen Schwartz"/>
    <s v="Regular Air"/>
    <s v="Corporate"/>
    <x v="2"/>
    <x v="5"/>
    <s v="Small Box"/>
    <x v="258"/>
    <n v="0.6"/>
    <x v="0"/>
    <x v="2"/>
    <x v="13"/>
    <s v="Liberal"/>
    <n v="67901"/>
    <x v="20"/>
    <d v="2015-06-14T00:00:00"/>
    <x v="1094"/>
    <x v="0"/>
    <x v="1116"/>
    <n v="88219"/>
    <n v="195.87240600000001"/>
    <n v="783.48962400000005"/>
    <n v="-0.43819173318580579"/>
  </r>
  <r>
    <n v="18497"/>
    <s v="High"/>
    <x v="9"/>
    <n v="15.28"/>
    <n v="1.99"/>
    <n v="2049"/>
    <s v="Kenneth Pollock"/>
    <s v="Regular Air"/>
    <s v="Corporate"/>
    <x v="2"/>
    <x v="13"/>
    <s v="Small Pack"/>
    <x v="108"/>
    <n v="0.42"/>
    <x v="0"/>
    <x v="3"/>
    <x v="8"/>
    <s v="Harrisonburg"/>
    <n v="22801"/>
    <x v="123"/>
    <d v="2015-06-23T00:00:00"/>
    <x v="1095"/>
    <x v="22"/>
    <x v="1117"/>
    <n v="88220"/>
    <n v="15.275416"/>
    <n v="290.23290400000002"/>
    <n v="-0.91650972575434742"/>
  </r>
  <r>
    <n v="18498"/>
    <s v="High"/>
    <x v="3"/>
    <n v="1.76"/>
    <n v="0.7"/>
    <n v="2049"/>
    <s v="Kenneth Pollock"/>
    <s v="Regular Air"/>
    <s v="Corporate"/>
    <x v="0"/>
    <x v="0"/>
    <s v="Wrap Bag"/>
    <x v="671"/>
    <n v="0.56000000000000005"/>
    <x v="0"/>
    <x v="3"/>
    <x v="8"/>
    <s v="Harrisonburg"/>
    <n v="22801"/>
    <x v="123"/>
    <d v="2015-06-24T00:00:00"/>
    <x v="1096"/>
    <x v="13"/>
    <x v="1118"/>
    <n v="88220"/>
    <n v="1.758416"/>
    <n v="22.859407999999998"/>
    <n v="-0.56398713826366553"/>
  </r>
  <r>
    <n v="18251"/>
    <s v="Not Specified"/>
    <x v="8"/>
    <n v="31.78"/>
    <n v="1.99"/>
    <n v="2052"/>
    <s v="Francis Kendall"/>
    <s v="Regular Air"/>
    <s v="Home Office"/>
    <x v="2"/>
    <x v="13"/>
    <s v="Small Pack"/>
    <x v="323"/>
    <n v="0.42"/>
    <x v="0"/>
    <x v="0"/>
    <x v="27"/>
    <s v="Albuquerque"/>
    <n v="87105"/>
    <x v="153"/>
    <d v="2015-02-21T00:00:00"/>
    <x v="1097"/>
    <x v="13"/>
    <x v="1119"/>
    <n v="87234"/>
    <n v="31.757754000000002"/>
    <n v="412.85080200000004"/>
    <n v="0.69"/>
  </r>
  <r>
    <n v="18252"/>
    <s v="Not Specified"/>
    <x v="6"/>
    <n v="5.98"/>
    <n v="2.5"/>
    <n v="2052"/>
    <s v="Francis Kendall"/>
    <s v="Regular Air"/>
    <s v="Home Office"/>
    <x v="0"/>
    <x v="4"/>
    <s v="Small Box"/>
    <x v="70"/>
    <n v="0.36"/>
    <x v="0"/>
    <x v="0"/>
    <x v="27"/>
    <s v="Albuquerque"/>
    <n v="87105"/>
    <x v="153"/>
    <d v="2015-02-20T00:00:00"/>
    <x v="1098"/>
    <x v="29"/>
    <x v="1120"/>
    <n v="87234"/>
    <n v="5.98"/>
    <n v="29.900000000000002"/>
    <n v="0.30217446270543619"/>
  </r>
  <r>
    <n v="18253"/>
    <s v="Not Specified"/>
    <x v="10"/>
    <n v="35.99"/>
    <n v="1.1000000000000001"/>
    <n v="2052"/>
    <s v="Francis Kendall"/>
    <s v="Express Air"/>
    <s v="Home Office"/>
    <x v="2"/>
    <x v="5"/>
    <s v="Small Box"/>
    <x v="337"/>
    <n v="0.55000000000000004"/>
    <x v="0"/>
    <x v="0"/>
    <x v="27"/>
    <s v="Albuquerque"/>
    <n v="87105"/>
    <x v="153"/>
    <d v="2015-02-20T00:00:00"/>
    <x v="1099"/>
    <x v="22"/>
    <x v="1121"/>
    <n v="87234"/>
    <n v="35.954010000000004"/>
    <n v="683.12619000000007"/>
    <n v="0.69"/>
  </r>
  <r>
    <n v="20481"/>
    <s v="Medium"/>
    <x v="8"/>
    <n v="5.98"/>
    <n v="5.46"/>
    <n v="2058"/>
    <s v="Louise Webster Sharma"/>
    <s v="Regular Air"/>
    <s v="Corporate"/>
    <x v="0"/>
    <x v="7"/>
    <s v="Small Box"/>
    <x v="381"/>
    <n v="0.36"/>
    <x v="0"/>
    <x v="3"/>
    <x v="24"/>
    <s v="Hickory"/>
    <n v="28601"/>
    <x v="169"/>
    <d v="2015-02-15T00:00:00"/>
    <x v="1100"/>
    <x v="29"/>
    <x v="1122"/>
    <n v="88040"/>
    <n v="5.9758140000000006"/>
    <n v="29.879070000000002"/>
    <n v="1.423992673992674"/>
  </r>
  <r>
    <n v="23499"/>
    <s v="Not Specified"/>
    <x v="3"/>
    <n v="28.48"/>
    <n v="1.99"/>
    <n v="2059"/>
    <s v="Nathan Newton"/>
    <s v="Regular Air"/>
    <s v="Corporate"/>
    <x v="2"/>
    <x v="13"/>
    <s v="Small Pack"/>
    <x v="137"/>
    <n v="0.4"/>
    <x v="0"/>
    <x v="3"/>
    <x v="24"/>
    <s v="High Point"/>
    <n v="27260"/>
    <x v="60"/>
    <d v="2015-01-18T00:00:00"/>
    <x v="1101"/>
    <x v="13"/>
    <x v="1123"/>
    <n v="88039"/>
    <n v="28.454367999999999"/>
    <n v="369.90678399999996"/>
    <n v="-3.7122937195773478"/>
  </r>
  <r>
    <n v="21632"/>
    <s v="Critical"/>
    <x v="10"/>
    <n v="9.85"/>
    <n v="4.82"/>
    <n v="2059"/>
    <s v="Nathan Newton"/>
    <s v="Regular Air"/>
    <s v="Corporate"/>
    <x v="0"/>
    <x v="0"/>
    <s v="Wrap Bag"/>
    <x v="672"/>
    <n v="0.47"/>
    <x v="0"/>
    <x v="3"/>
    <x v="24"/>
    <s v="High Point"/>
    <n v="27260"/>
    <x v="12"/>
    <d v="2015-03-28T00:00:00"/>
    <x v="1102"/>
    <x v="1"/>
    <x v="1124"/>
    <n v="88041"/>
    <n v="9.8401499999999995"/>
    <n v="118.08179999999999"/>
    <n v="3.2625881124358194"/>
  </r>
  <r>
    <n v="21633"/>
    <s v="Critical"/>
    <x v="7"/>
    <n v="125.99"/>
    <n v="7.69"/>
    <n v="2059"/>
    <s v="Nathan Newton"/>
    <s v="Regular Air"/>
    <s v="Corporate"/>
    <x v="2"/>
    <x v="5"/>
    <s v="Small Box"/>
    <x v="442"/>
    <n v="0.57999999999999996"/>
    <x v="0"/>
    <x v="3"/>
    <x v="24"/>
    <s v="High Point"/>
    <n v="27260"/>
    <x v="12"/>
    <d v="2015-03-28T00:00:00"/>
    <x v="1103"/>
    <x v="23"/>
    <x v="1125"/>
    <n v="88041"/>
    <n v="125.93960399999999"/>
    <n v="1133.4564359999999"/>
    <n v="-0.56589051063647655"/>
  </r>
  <r>
    <n v="20841"/>
    <s v="Medium"/>
    <x v="1"/>
    <n v="240.98"/>
    <n v="60.2"/>
    <n v="2061"/>
    <s v="Marianne Carey"/>
    <s v="Delivery Truck"/>
    <s v="Corporate"/>
    <x v="1"/>
    <x v="14"/>
    <s v="Jumbo Box"/>
    <x v="673"/>
    <n v="0.56000000000000005"/>
    <x v="0"/>
    <x v="2"/>
    <x v="32"/>
    <s v="North Platte"/>
    <n v="69101"/>
    <x v="134"/>
    <d v="2015-01-31T00:00:00"/>
    <x v="1104"/>
    <x v="12"/>
    <x v="1126"/>
    <n v="87146"/>
    <n v="240.931804"/>
    <n v="240.931804"/>
    <n v="-1.0462410803345354"/>
  </r>
  <r>
    <n v="20840"/>
    <s v="Medium"/>
    <x v="1"/>
    <n v="420.98"/>
    <n v="19.989999999999998"/>
    <n v="2062"/>
    <s v="Alfred Singh"/>
    <s v="Regular Air"/>
    <s v="Corporate"/>
    <x v="0"/>
    <x v="8"/>
    <s v="Small Box"/>
    <x v="534"/>
    <n v="0.35"/>
    <x v="0"/>
    <x v="3"/>
    <x v="8"/>
    <s v="Mechanicsville"/>
    <n v="23111"/>
    <x v="134"/>
    <d v="2015-02-01T00:00:00"/>
    <x v="1105"/>
    <x v="5"/>
    <x v="1127"/>
    <n v="87146"/>
    <n v="420.895804"/>
    <n v="4208.9580399999995"/>
    <n v="-3.8286616604343703E-2"/>
  </r>
  <r>
    <n v="22511"/>
    <s v="Low"/>
    <x v="7"/>
    <n v="291.73"/>
    <n v="48.8"/>
    <n v="2062"/>
    <s v="Alfred Singh"/>
    <s v="Delivery Truck"/>
    <s v="Corporate"/>
    <x v="1"/>
    <x v="1"/>
    <s v="Jumbo Drum"/>
    <x v="34"/>
    <n v="0.56000000000000005"/>
    <x v="0"/>
    <x v="3"/>
    <x v="8"/>
    <s v="Mechanicsville"/>
    <n v="23111"/>
    <x v="175"/>
    <d v="2015-06-30T00:00:00"/>
    <x v="1106"/>
    <x v="2"/>
    <x v="1128"/>
    <n v="87148"/>
    <n v="291.61330800000002"/>
    <n v="6415.492776"/>
    <n v="-1.7359693017863855E-2"/>
  </r>
  <r>
    <n v="25759"/>
    <s v="Low"/>
    <x v="2"/>
    <n v="300.97000000000003"/>
    <n v="7.18"/>
    <n v="2063"/>
    <s v="Todd D Norris"/>
    <s v="Regular Air"/>
    <s v="Corporate"/>
    <x v="2"/>
    <x v="13"/>
    <s v="Small Box"/>
    <x v="394"/>
    <n v="0.48"/>
    <x v="0"/>
    <x v="3"/>
    <x v="8"/>
    <s v="Newport News"/>
    <n v="23602"/>
    <x v="100"/>
    <d v="2015-05-08T00:00:00"/>
    <x v="1107"/>
    <x v="12"/>
    <x v="1129"/>
    <n v="87147"/>
    <n v="300.78941800000001"/>
    <n v="300.78941800000001"/>
    <n v="-2.5051063829787235"/>
  </r>
  <r>
    <n v="25228"/>
    <s v="Medium"/>
    <x v="3"/>
    <n v="20.89"/>
    <n v="11.52"/>
    <n v="2066"/>
    <s v="Claudia Webb"/>
    <s v="Regular Air"/>
    <s v="Home Office"/>
    <x v="0"/>
    <x v="10"/>
    <s v="Small Box"/>
    <x v="254"/>
    <n v="0.83"/>
    <x v="0"/>
    <x v="3"/>
    <x v="24"/>
    <s v="Indian Trail"/>
    <n v="28079"/>
    <x v="173"/>
    <d v="2015-03-27T00:00:00"/>
    <x v="1108"/>
    <x v="4"/>
    <x v="1130"/>
    <n v="85833"/>
    <n v="20.871199000000001"/>
    <n v="146.09839300000002"/>
    <n v="-0.91157679180887363"/>
  </r>
  <r>
    <n v="24748"/>
    <s v="Critical"/>
    <x v="3"/>
    <n v="20.99"/>
    <n v="4.8099999999999996"/>
    <n v="2066"/>
    <s v="Claudia Webb"/>
    <s v="Express Air"/>
    <s v="Home Office"/>
    <x v="2"/>
    <x v="5"/>
    <s v="Medium Box"/>
    <x v="160"/>
    <n v="0.57999999999999996"/>
    <x v="0"/>
    <x v="3"/>
    <x v="24"/>
    <s v="Indian Trail"/>
    <n v="28079"/>
    <x v="157"/>
    <d v="2015-04-01T00:00:00"/>
    <x v="1109"/>
    <x v="14"/>
    <x v="1131"/>
    <n v="85834"/>
    <n v="20.971108999999998"/>
    <n v="41.942217999999997"/>
    <n v="6.9957414058491532"/>
  </r>
  <r>
    <n v="25381"/>
    <s v="Low"/>
    <x v="10"/>
    <n v="4.24"/>
    <n v="5.41"/>
    <n v="2066"/>
    <s v="Claudia Webb"/>
    <s v="Regular Air"/>
    <s v="Corporate"/>
    <x v="0"/>
    <x v="8"/>
    <s v="Small Box"/>
    <x v="21"/>
    <n v="0.35"/>
    <x v="0"/>
    <x v="3"/>
    <x v="24"/>
    <s v="Indian Trail"/>
    <n v="28079"/>
    <x v="47"/>
    <d v="2015-04-23T00:00:00"/>
    <x v="1110"/>
    <x v="15"/>
    <x v="1132"/>
    <n v="85835"/>
    <n v="4.23576"/>
    <n v="33.88608"/>
    <n v="-1.8032786885245904"/>
  </r>
  <r>
    <n v="21901"/>
    <s v="Medium"/>
    <x v="10"/>
    <n v="40.98"/>
    <n v="6.5"/>
    <n v="2069"/>
    <s v="Elsie Boykin"/>
    <s v="Regular Air"/>
    <s v="Consumer"/>
    <x v="2"/>
    <x v="13"/>
    <s v="Small Box"/>
    <x v="456"/>
    <n v="0.74"/>
    <x v="0"/>
    <x v="3"/>
    <x v="35"/>
    <s v="Fort Thomas"/>
    <n v="41075"/>
    <x v="38"/>
    <d v="2015-01-14T00:00:00"/>
    <x v="1111"/>
    <x v="17"/>
    <x v="1133"/>
    <n v="88554"/>
    <n v="40.939019999999999"/>
    <n v="122.81706"/>
    <n v="0.55552600963935517"/>
  </r>
  <r>
    <n v="19567"/>
    <s v="Low"/>
    <x v="8"/>
    <n v="35.99"/>
    <n v="5.99"/>
    <n v="2070"/>
    <s v="Kelly Collins"/>
    <s v="Regular Air"/>
    <s v="Corporate"/>
    <x v="2"/>
    <x v="5"/>
    <s v="Wrap Bag"/>
    <x v="351"/>
    <n v="0.38"/>
    <x v="0"/>
    <x v="2"/>
    <x v="22"/>
    <s v="Eastpointe"/>
    <n v="48021"/>
    <x v="41"/>
    <d v="2015-05-20T00:00:00"/>
    <x v="1112"/>
    <x v="29"/>
    <x v="1134"/>
    <n v="88558"/>
    <n v="35.964807"/>
    <n v="179.82403500000001"/>
    <n v="0.11613697024933278"/>
  </r>
  <r>
    <n v="20498"/>
    <s v="Not Specified"/>
    <x v="9"/>
    <n v="60.98"/>
    <n v="1.99"/>
    <n v="2071"/>
    <s v="Victor Cherry"/>
    <s v="Regular Air"/>
    <s v="Corporate"/>
    <x v="2"/>
    <x v="13"/>
    <s v="Small Pack"/>
    <x v="674"/>
    <n v="0.5"/>
    <x v="0"/>
    <x v="2"/>
    <x v="22"/>
    <s v="Farmington Hills"/>
    <n v="48336"/>
    <x v="108"/>
    <d v="2015-02-01T00:00:00"/>
    <x v="1113"/>
    <x v="24"/>
    <x v="1135"/>
    <n v="88555"/>
    <n v="60.961706"/>
    <n v="1402.119238"/>
    <n v="0.69"/>
  </r>
  <r>
    <n v="20499"/>
    <s v="Not Specified"/>
    <x v="7"/>
    <n v="3.08"/>
    <n v="0.99"/>
    <n v="2071"/>
    <s v="Victor Cherry"/>
    <s v="Regular Air"/>
    <s v="Corporate"/>
    <x v="0"/>
    <x v="9"/>
    <s v="Small Box"/>
    <x v="675"/>
    <n v="0.37"/>
    <x v="0"/>
    <x v="2"/>
    <x v="22"/>
    <s v="Farmington Hills"/>
    <n v="48336"/>
    <x v="108"/>
    <d v="2015-02-02T00:00:00"/>
    <x v="1114"/>
    <x v="21"/>
    <x v="1136"/>
    <n v="88555"/>
    <n v="3.0787680000000002"/>
    <n v="33.866448000000005"/>
    <n v="0.69"/>
  </r>
  <r>
    <n v="19568"/>
    <s v="Low"/>
    <x v="4"/>
    <n v="65.989999999999995"/>
    <n v="5.92"/>
    <n v="2071"/>
    <s v="Victor Cherry"/>
    <s v="Express Air"/>
    <s v="Corporate"/>
    <x v="2"/>
    <x v="5"/>
    <s v="Small Box"/>
    <x v="411"/>
    <n v="0.57999999999999996"/>
    <x v="0"/>
    <x v="2"/>
    <x v="22"/>
    <s v="Farmington Hills"/>
    <n v="48336"/>
    <x v="41"/>
    <d v="2015-05-23T00:00:00"/>
    <x v="1115"/>
    <x v="16"/>
    <x v="1137"/>
    <n v="88558"/>
    <n v="65.937207999999998"/>
    <n v="1318.74416"/>
    <n v="0.17281563437079933"/>
  </r>
  <r>
    <n v="20500"/>
    <s v="Not Specified"/>
    <x v="6"/>
    <n v="10.31"/>
    <n v="1.79"/>
    <n v="2072"/>
    <s v="Malcolm S Lanier"/>
    <s v="Regular Air"/>
    <s v="Corporate"/>
    <x v="0"/>
    <x v="7"/>
    <s v="Wrap Bag"/>
    <x v="676"/>
    <n v="0.38"/>
    <x v="0"/>
    <x v="2"/>
    <x v="22"/>
    <s v="Flint"/>
    <n v="48505"/>
    <x v="108"/>
    <d v="2015-02-03T00:00:00"/>
    <x v="1116"/>
    <x v="24"/>
    <x v="1138"/>
    <n v="88555"/>
    <n v="10.31"/>
    <n v="237.13000000000002"/>
    <n v="0.68999999999999984"/>
  </r>
  <r>
    <n v="20824"/>
    <s v="High"/>
    <x v="3"/>
    <n v="260.98"/>
    <n v="41.91"/>
    <n v="2072"/>
    <s v="Malcolm S Lanier"/>
    <s v="Delivery Truck"/>
    <s v="Corporate"/>
    <x v="1"/>
    <x v="14"/>
    <s v="Jumbo Box"/>
    <x v="343"/>
    <n v="0.59"/>
    <x v="0"/>
    <x v="2"/>
    <x v="22"/>
    <s v="Flint"/>
    <n v="48505"/>
    <x v="143"/>
    <d v="2015-02-13T00:00:00"/>
    <x v="1117"/>
    <x v="33"/>
    <x v="1139"/>
    <n v="88556"/>
    <n v="260.74511799999999"/>
    <n v="3650.4316519999998"/>
    <n v="0.38710274617566759"/>
  </r>
  <r>
    <n v="20825"/>
    <s v="High"/>
    <x v="0"/>
    <n v="10.52"/>
    <n v="7.94"/>
    <n v="2072"/>
    <s v="Malcolm S Lanier"/>
    <s v="Regular Air"/>
    <s v="Corporate"/>
    <x v="1"/>
    <x v="2"/>
    <s v="Small Pack"/>
    <x v="677"/>
    <n v="0.52"/>
    <x v="0"/>
    <x v="2"/>
    <x v="22"/>
    <s v="Flint"/>
    <n v="48505"/>
    <x v="143"/>
    <d v="2015-02-13T00:00:00"/>
    <x v="1118"/>
    <x v="21"/>
    <x v="1140"/>
    <n v="88556"/>
    <n v="10.518948"/>
    <n v="115.708428"/>
    <n v="-0.1276397966594045"/>
  </r>
  <r>
    <n v="20826"/>
    <s v="High"/>
    <x v="1"/>
    <n v="5.98"/>
    <n v="7.5"/>
    <n v="2072"/>
    <s v="Malcolm S Lanier"/>
    <s v="Express Air"/>
    <s v="Corporate"/>
    <x v="0"/>
    <x v="7"/>
    <s v="Small Box"/>
    <x v="678"/>
    <n v="0.4"/>
    <x v="0"/>
    <x v="2"/>
    <x v="22"/>
    <s v="Flint"/>
    <n v="48505"/>
    <x v="143"/>
    <d v="2015-02-13T00:00:00"/>
    <x v="1119"/>
    <x v="33"/>
    <x v="1141"/>
    <n v="88556"/>
    <n v="5.9788040000000002"/>
    <n v="83.70325600000001"/>
    <n v="-0.59421455938697332"/>
  </r>
  <r>
    <n v="24677"/>
    <s v="Not Specified"/>
    <x v="5"/>
    <n v="291.73"/>
    <n v="48.8"/>
    <n v="2073"/>
    <s v="Evan Kelley"/>
    <s v="Delivery Truck"/>
    <s v="Consumer"/>
    <x v="1"/>
    <x v="1"/>
    <s v="Jumbo Drum"/>
    <x v="34"/>
    <n v="0.56000000000000005"/>
    <x v="0"/>
    <x v="2"/>
    <x v="22"/>
    <s v="Garden City"/>
    <n v="48135"/>
    <x v="74"/>
    <d v="2015-04-09T00:00:00"/>
    <x v="1120"/>
    <x v="6"/>
    <x v="1142"/>
    <n v="88557"/>
    <n v="291.584135"/>
    <n v="1749.5048099999999"/>
    <n v="0.30267145473243107"/>
  </r>
  <r>
    <n v="24094"/>
    <s v="Low"/>
    <x v="3"/>
    <n v="1.48"/>
    <n v="0.7"/>
    <n v="2081"/>
    <s v="Matthew Conway"/>
    <s v="Regular Air"/>
    <s v="Corporate"/>
    <x v="0"/>
    <x v="3"/>
    <s v="Wrap Bag"/>
    <x v="679"/>
    <n v="0.37"/>
    <x v="0"/>
    <x v="1"/>
    <x v="4"/>
    <s v="Ithaca"/>
    <n v="14853"/>
    <x v="35"/>
    <d v="2015-01-05T00:00:00"/>
    <x v="1121"/>
    <x v="6"/>
    <x v="1143"/>
    <n v="86092"/>
    <n v="1.4786679999999999"/>
    <n v="8.8720079999999992"/>
    <n v="0.18770949720670391"/>
  </r>
  <r>
    <n v="21697"/>
    <s v="Low"/>
    <x v="2"/>
    <n v="38.06"/>
    <n v="4.5"/>
    <n v="2089"/>
    <s v="Annie Odom"/>
    <s v="Regular Air"/>
    <s v="Corporate"/>
    <x v="0"/>
    <x v="15"/>
    <s v="Small Box"/>
    <x v="680"/>
    <n v="0.56000000000000005"/>
    <x v="0"/>
    <x v="1"/>
    <x v="4"/>
    <s v="New City"/>
    <n v="10956"/>
    <x v="133"/>
    <d v="2015-07-06T00:00:00"/>
    <x v="1122"/>
    <x v="7"/>
    <x v="1144"/>
    <n v="88348"/>
    <n v="38.037164000000004"/>
    <n v="646.63178800000003"/>
    <n v="0.69"/>
  </r>
  <r>
    <n v="21698"/>
    <s v="Low"/>
    <x v="4"/>
    <n v="599.99"/>
    <n v="24.49"/>
    <n v="2089"/>
    <s v="Annie Odom"/>
    <s v="Regular Air"/>
    <s v="Corporate"/>
    <x v="2"/>
    <x v="16"/>
    <s v="Large Box"/>
    <x v="681"/>
    <n v="0.37"/>
    <x v="0"/>
    <x v="1"/>
    <x v="4"/>
    <s v="New City"/>
    <n v="10956"/>
    <x v="133"/>
    <d v="2015-07-08T00:00:00"/>
    <x v="1123"/>
    <x v="2"/>
    <x v="1145"/>
    <n v="88348"/>
    <n v="599.51000799999997"/>
    <n v="13189.220175999999"/>
    <n v="0.68999999999999984"/>
  </r>
  <r>
    <n v="21699"/>
    <s v="Low"/>
    <x v="10"/>
    <n v="3.98"/>
    <n v="2.97"/>
    <n v="2089"/>
    <s v="Annie Odom"/>
    <s v="Express Air"/>
    <s v="Corporate"/>
    <x v="0"/>
    <x v="7"/>
    <s v="Wrap Bag"/>
    <x v="682"/>
    <n v="0.35"/>
    <x v="0"/>
    <x v="1"/>
    <x v="4"/>
    <s v="New City"/>
    <n v="10956"/>
    <x v="133"/>
    <d v="2015-07-04T00:00:00"/>
    <x v="1124"/>
    <x v="29"/>
    <x v="1146"/>
    <n v="88348"/>
    <n v="3.9760200000000001"/>
    <n v="19.880099999999999"/>
    <n v="-0.26217137293086662"/>
  </r>
  <r>
    <n v="18696"/>
    <s v="Medium"/>
    <x v="4"/>
    <n v="400.98"/>
    <n v="42.52"/>
    <n v="2094"/>
    <s v="Vernon Hirsch Singleton"/>
    <s v="Delivery Truck"/>
    <s v="Corporate"/>
    <x v="1"/>
    <x v="11"/>
    <s v="Jumbo Box"/>
    <x v="395"/>
    <n v="0.71"/>
    <x v="0"/>
    <x v="0"/>
    <x v="1"/>
    <s v="Chico"/>
    <n v="95928"/>
    <x v="64"/>
    <d v="2015-02-06T00:00:00"/>
    <x v="1125"/>
    <x v="16"/>
    <x v="1147"/>
    <n v="86629"/>
    <n v="400.65921600000001"/>
    <n v="8013.1843200000003"/>
    <n v="0.38672920036122266"/>
  </r>
  <r>
    <n v="18417"/>
    <s v="Medium"/>
    <x v="10"/>
    <n v="300.97000000000003"/>
    <n v="7.18"/>
    <n v="2097"/>
    <s v="Patsy Shea"/>
    <s v="Regular Air"/>
    <s v="Home Office"/>
    <x v="2"/>
    <x v="13"/>
    <s v="Small Box"/>
    <x v="394"/>
    <n v="0.48"/>
    <x v="0"/>
    <x v="3"/>
    <x v="39"/>
    <s v="Hilton Head Island"/>
    <n v="29915"/>
    <x v="106"/>
    <d v="2015-04-19T00:00:00"/>
    <x v="1126"/>
    <x v="0"/>
    <x v="1148"/>
    <n v="87889"/>
    <n v="300.66903000000002"/>
    <n v="1202.6761200000001"/>
    <n v="0.12612100554677291"/>
  </r>
  <r>
    <n v="18418"/>
    <s v="Medium"/>
    <x v="2"/>
    <n v="39.89"/>
    <n v="3.04"/>
    <n v="2098"/>
    <s v="Tracy Dyer"/>
    <s v="Regular Air"/>
    <s v="Home Office"/>
    <x v="1"/>
    <x v="2"/>
    <s v="Wrap Bag"/>
    <x v="683"/>
    <n v="0.53"/>
    <x v="0"/>
    <x v="3"/>
    <x v="39"/>
    <s v="Mount Pleasant"/>
    <n v="29464"/>
    <x v="106"/>
    <d v="2015-04-20T00:00:00"/>
    <x v="1127"/>
    <x v="5"/>
    <x v="1149"/>
    <n v="87889"/>
    <n v="39.866066000000004"/>
    <n v="398.66066000000001"/>
    <n v="9.9684591122394028E-2"/>
  </r>
  <r>
    <n v="22234"/>
    <s v="Not Specified"/>
    <x v="8"/>
    <n v="14.56"/>
    <n v="3.5"/>
    <n v="2099"/>
    <s v="Nathan Fox"/>
    <s v="Regular Air"/>
    <s v="Home Office"/>
    <x v="0"/>
    <x v="15"/>
    <s v="Small Box"/>
    <x v="324"/>
    <n v="0.57999999999999996"/>
    <x v="0"/>
    <x v="3"/>
    <x v="39"/>
    <s v="Myrtle Beach"/>
    <n v="29577"/>
    <x v="176"/>
    <d v="2015-01-09T00:00:00"/>
    <x v="1128"/>
    <x v="6"/>
    <x v="1150"/>
    <n v="87888"/>
    <n v="14.549808000000001"/>
    <n v="87.298848000000007"/>
    <n v="-0.53821964771249564"/>
  </r>
  <r>
    <n v="5501"/>
    <s v="Medium"/>
    <x v="5"/>
    <n v="399.98"/>
    <n v="12.06"/>
    <n v="2107"/>
    <s v="Leigh Burnette Hurley"/>
    <s v="Delivery Truck"/>
    <s v="Corporate"/>
    <x v="2"/>
    <x v="6"/>
    <s v="Jumbo Box"/>
    <x v="79"/>
    <n v="0.56000000000000005"/>
    <x v="0"/>
    <x v="2"/>
    <x v="12"/>
    <s v="Chicago"/>
    <n v="60601"/>
    <x v="132"/>
    <d v="2015-06-06T00:00:00"/>
    <x v="1129"/>
    <x v="40"/>
    <x v="1151"/>
    <n v="39015"/>
    <n v="399.78001"/>
    <n v="9594.7202400000006"/>
    <n v="5.8715882946852711E-2"/>
  </r>
  <r>
    <n v="5502"/>
    <s v="Medium"/>
    <x v="8"/>
    <n v="6.48"/>
    <n v="5.74"/>
    <n v="2107"/>
    <s v="Leigh Burnette Hurley"/>
    <s v="Regular Air"/>
    <s v="Corporate"/>
    <x v="0"/>
    <x v="7"/>
    <s v="Small Box"/>
    <x v="684"/>
    <n v="0.37"/>
    <x v="0"/>
    <x v="2"/>
    <x v="12"/>
    <s v="Chicago"/>
    <n v="60601"/>
    <x v="132"/>
    <d v="2015-06-06T00:00:00"/>
    <x v="1003"/>
    <x v="16"/>
    <x v="1152"/>
    <n v="39015"/>
    <n v="6.4754640000000006"/>
    <n v="129.50928000000002"/>
    <n v="-0.21139842472878584"/>
  </r>
  <r>
    <n v="23502"/>
    <s v="Medium"/>
    <x v="8"/>
    <n v="6.48"/>
    <n v="5.74"/>
    <n v="2108"/>
    <s v="Alfred Barber"/>
    <s v="Regular Air"/>
    <s v="Corporate"/>
    <x v="0"/>
    <x v="7"/>
    <s v="Small Box"/>
    <x v="684"/>
    <n v="0.37"/>
    <x v="0"/>
    <x v="2"/>
    <x v="33"/>
    <s v="Mehlville"/>
    <n v="63129"/>
    <x v="132"/>
    <d v="2015-06-06T00:00:00"/>
    <x v="1130"/>
    <x v="29"/>
    <x v="1153"/>
    <n v="87862"/>
    <n v="6.4754640000000006"/>
    <n v="32.377320000000005"/>
    <n v="-0.42273402674591382"/>
  </r>
  <r>
    <n v="18540"/>
    <s v="Critical"/>
    <x v="4"/>
    <n v="6.68"/>
    <n v="1.5"/>
    <n v="2114"/>
    <s v="Paige Mason"/>
    <s v="Regular Air"/>
    <s v="Corporate"/>
    <x v="0"/>
    <x v="0"/>
    <s v="Wrap Bag"/>
    <x v="685"/>
    <n v="0.48"/>
    <x v="0"/>
    <x v="3"/>
    <x v="8"/>
    <s v="Norfolk"/>
    <n v="23518"/>
    <x v="173"/>
    <d v="2015-03-28T00:00:00"/>
    <x v="1131"/>
    <x v="5"/>
    <x v="1154"/>
    <n v="88403"/>
    <n v="6.6746559999999997"/>
    <n v="66.746560000000002"/>
    <n v="-9.1016938898971578"/>
  </r>
  <r>
    <n v="18562"/>
    <s v="Critical"/>
    <x v="4"/>
    <n v="2.89"/>
    <n v="0.49"/>
    <n v="2114"/>
    <s v="Paige Mason"/>
    <s v="Regular Air"/>
    <s v="Corporate"/>
    <x v="0"/>
    <x v="9"/>
    <s v="Small Box"/>
    <x v="686"/>
    <n v="0.38"/>
    <x v="0"/>
    <x v="3"/>
    <x v="8"/>
    <s v="Norfolk"/>
    <n v="23518"/>
    <x v="45"/>
    <d v="2015-04-23T00:00:00"/>
    <x v="1132"/>
    <x v="12"/>
    <x v="1155"/>
    <n v="88404"/>
    <n v="2.8876880000000003"/>
    <n v="2.8876880000000003"/>
    <n v="12.510097719869709"/>
  </r>
  <r>
    <n v="21066"/>
    <s v="Critical"/>
    <x v="8"/>
    <n v="226.67"/>
    <n v="28.16"/>
    <n v="2114"/>
    <s v="Paige Mason"/>
    <s v="Delivery Truck"/>
    <s v="Corporate"/>
    <x v="1"/>
    <x v="1"/>
    <s v="Jumbo Drum"/>
    <x v="558"/>
    <n v="0.59"/>
    <x v="0"/>
    <x v="3"/>
    <x v="8"/>
    <s v="Norfolk"/>
    <n v="23518"/>
    <x v="115"/>
    <d v="2015-02-27T00:00:00"/>
    <x v="1133"/>
    <x v="12"/>
    <x v="1156"/>
    <n v="88405"/>
    <n v="226.51133099999998"/>
    <n v="226.51133099999998"/>
    <n v="0.20761599499667746"/>
  </r>
  <r>
    <n v="21067"/>
    <s v="Critical"/>
    <x v="4"/>
    <n v="20.98"/>
    <n v="53.03"/>
    <n v="2114"/>
    <s v="Paige Mason"/>
    <s v="Delivery Truck"/>
    <s v="Corporate"/>
    <x v="0"/>
    <x v="10"/>
    <s v="Jumbo Drum"/>
    <x v="211"/>
    <n v="0.78"/>
    <x v="0"/>
    <x v="3"/>
    <x v="8"/>
    <s v="Norfolk"/>
    <n v="23518"/>
    <x v="115"/>
    <d v="2015-02-28T00:00:00"/>
    <x v="1134"/>
    <x v="16"/>
    <x v="1157"/>
    <n v="88405"/>
    <n v="20.963215999999999"/>
    <n v="419.26432"/>
    <n v="2.0755971318676101E-2"/>
  </r>
  <r>
    <n v="21153"/>
    <s v="Medium"/>
    <x v="1"/>
    <n v="95.95"/>
    <n v="74.349999999999994"/>
    <n v="2115"/>
    <s v="Jeffrey Lloyd"/>
    <s v="Delivery Truck"/>
    <s v="Corporate"/>
    <x v="1"/>
    <x v="1"/>
    <s v="Jumbo Drum"/>
    <x v="687"/>
    <n v="0.56999999999999995"/>
    <x v="0"/>
    <x v="3"/>
    <x v="8"/>
    <s v="Oakton"/>
    <n v="22124"/>
    <x v="119"/>
    <d v="2015-05-01T00:00:00"/>
    <x v="1135"/>
    <x v="33"/>
    <x v="1158"/>
    <n v="88406"/>
    <n v="95.930810000000008"/>
    <n v="1343.03134"/>
    <n v="0.46209835494315621"/>
  </r>
  <r>
    <n v="20249"/>
    <s v="High"/>
    <x v="9"/>
    <n v="320.98"/>
    <n v="24.49"/>
    <n v="2117"/>
    <s v="Jack Hatcher"/>
    <s v="Regular Air"/>
    <s v="Home Office"/>
    <x v="1"/>
    <x v="1"/>
    <s v="Large Box"/>
    <x v="688"/>
    <n v="0.55000000000000004"/>
    <x v="0"/>
    <x v="2"/>
    <x v="7"/>
    <s v="Greenville"/>
    <n v="75401"/>
    <x v="18"/>
    <d v="2015-04-22T00:00:00"/>
    <x v="1136"/>
    <x v="16"/>
    <x v="1159"/>
    <n v="90891"/>
    <n v="320.88370600000002"/>
    <n v="6417.6741200000006"/>
    <n v="0.69"/>
  </r>
  <r>
    <n v="20250"/>
    <s v="High"/>
    <x v="2"/>
    <n v="125.99"/>
    <n v="8.8000000000000007"/>
    <n v="2117"/>
    <s v="Jack Hatcher"/>
    <s v="Regular Air"/>
    <s v="Home Office"/>
    <x v="2"/>
    <x v="5"/>
    <s v="Small Box"/>
    <x v="689"/>
    <n v="0.59"/>
    <x v="0"/>
    <x v="2"/>
    <x v="7"/>
    <s v="Greenville"/>
    <n v="75401"/>
    <x v="18"/>
    <d v="2015-04-21T00:00:00"/>
    <x v="1137"/>
    <x v="8"/>
    <x v="1160"/>
    <n v="90891"/>
    <n v="125.914406"/>
    <n v="2266.459308"/>
    <n v="0.34116804176623494"/>
  </r>
  <r>
    <n v="22231"/>
    <s v="Critical"/>
    <x v="2"/>
    <n v="80.97"/>
    <n v="33.6"/>
    <n v="2122"/>
    <s v="Carolyn Fisher"/>
    <s v="Delivery Truck"/>
    <s v="Consumer"/>
    <x v="2"/>
    <x v="6"/>
    <s v="Jumbo Drum"/>
    <x v="690"/>
    <n v="0.37"/>
    <x v="0"/>
    <x v="3"/>
    <x v="40"/>
    <s v="Sherwood"/>
    <n v="72116"/>
    <x v="108"/>
    <d v="2015-02-03T00:00:00"/>
    <x v="1138"/>
    <x v="5"/>
    <x v="1161"/>
    <n v="89664"/>
    <n v="80.921418000000003"/>
    <n v="809.21418000000006"/>
    <n v="-1.8986195858757628E-2"/>
  </r>
  <r>
    <n v="24674"/>
    <s v="High"/>
    <x v="7"/>
    <n v="45.19"/>
    <n v="1.99"/>
    <n v="2124"/>
    <s v="Paige Powers"/>
    <s v="Regular Air"/>
    <s v="Consumer"/>
    <x v="2"/>
    <x v="13"/>
    <s v="Small Pack"/>
    <x v="397"/>
    <n v="0.55000000000000004"/>
    <x v="0"/>
    <x v="3"/>
    <x v="40"/>
    <s v="West Memphis"/>
    <n v="72301"/>
    <x v="167"/>
    <d v="2015-01-02T00:00:00"/>
    <x v="1139"/>
    <x v="13"/>
    <x v="1162"/>
    <n v="89665"/>
    <n v="45.171923999999997"/>
    <n v="587.23501199999998"/>
    <n v="-0.10046791114613604"/>
  </r>
  <r>
    <n v="23852"/>
    <s v="High"/>
    <x v="9"/>
    <n v="124.49"/>
    <n v="51.94"/>
    <n v="2124"/>
    <s v="Paige Powers"/>
    <s v="Delivery Truck"/>
    <s v="Corporate"/>
    <x v="1"/>
    <x v="11"/>
    <s v="Jumbo Box"/>
    <x v="156"/>
    <n v="0.63"/>
    <x v="0"/>
    <x v="3"/>
    <x v="40"/>
    <s v="West Memphis"/>
    <n v="72301"/>
    <x v="173"/>
    <d v="2015-03-27T00:00:00"/>
    <x v="1140"/>
    <x v="34"/>
    <x v="1163"/>
    <n v="89666"/>
    <n v="124.452653"/>
    <n v="2613.505713"/>
    <n v="6.5801574255776735E-3"/>
  </r>
  <r>
    <n v="24091"/>
    <s v="Critical"/>
    <x v="10"/>
    <n v="5.98"/>
    <n v="5.14"/>
    <n v="2127"/>
    <s v="Joyce Kern"/>
    <s v="Regular Air"/>
    <s v="Home Office"/>
    <x v="0"/>
    <x v="7"/>
    <s v="Small Box"/>
    <x v="691"/>
    <n v="0.36"/>
    <x v="0"/>
    <x v="2"/>
    <x v="22"/>
    <s v="Sterling Heights"/>
    <n v="48310"/>
    <x v="103"/>
    <d v="2015-03-20T00:00:00"/>
    <x v="1141"/>
    <x v="6"/>
    <x v="1164"/>
    <n v="88418"/>
    <n v="5.9740200000000003"/>
    <n v="35.844120000000004"/>
    <n v="-1.4589101620029454"/>
  </r>
  <r>
    <n v="21902"/>
    <s v="High"/>
    <x v="3"/>
    <n v="150.97999999999999"/>
    <n v="66.27"/>
    <n v="2131"/>
    <s v="Mary Hewitt"/>
    <s v="Delivery Truck"/>
    <s v="Home Office"/>
    <x v="1"/>
    <x v="14"/>
    <s v="Jumbo Box"/>
    <x v="692"/>
    <n v="0.65"/>
    <x v="0"/>
    <x v="2"/>
    <x v="33"/>
    <s v="Gladstone"/>
    <n v="64118"/>
    <x v="35"/>
    <d v="2015-01-04T00:00:00"/>
    <x v="1142"/>
    <x v="14"/>
    <x v="1165"/>
    <n v="90079"/>
    <n v="150.84411799999998"/>
    <n v="301.68823599999996"/>
    <n v="-1.3489779718198056"/>
  </r>
  <r>
    <n v="21964"/>
    <s v="Low"/>
    <x v="5"/>
    <n v="30.42"/>
    <n v="8.65"/>
    <n v="2132"/>
    <s v="Philip Hawkins"/>
    <s v="Express Air"/>
    <s v="Home Office"/>
    <x v="2"/>
    <x v="13"/>
    <s v="Small Box"/>
    <x v="434"/>
    <n v="0.74"/>
    <x v="0"/>
    <x v="2"/>
    <x v="33"/>
    <s v="Hazelwood"/>
    <n v="63042"/>
    <x v="56"/>
    <d v="2015-01-14T00:00:00"/>
    <x v="1143"/>
    <x v="21"/>
    <x v="1166"/>
    <n v="90078"/>
    <n v="30.404790000000002"/>
    <n v="334.45269000000002"/>
    <n v="-0.57187417772993665"/>
  </r>
  <r>
    <n v="24348"/>
    <s v="High"/>
    <x v="0"/>
    <n v="28.99"/>
    <n v="8.59"/>
    <n v="2135"/>
    <s v="Melvin Kendall"/>
    <s v="Regular Air"/>
    <s v="Home Office"/>
    <x v="2"/>
    <x v="5"/>
    <s v="Medium Box"/>
    <x v="693"/>
    <n v="0.56000000000000005"/>
    <x v="0"/>
    <x v="0"/>
    <x v="27"/>
    <s v="Clovis"/>
    <n v="88101"/>
    <x v="92"/>
    <d v="2015-02-07T00:00:00"/>
    <x v="1144"/>
    <x v="34"/>
    <x v="1167"/>
    <n v="91583"/>
    <n v="28.987100999999999"/>
    <n v="608.72912099999996"/>
    <n v="0.35307177377337812"/>
  </r>
  <r>
    <n v="20138"/>
    <s v="Not Specified"/>
    <x v="6"/>
    <n v="6.98"/>
    <n v="1.6"/>
    <n v="2137"/>
    <s v="Crystal Crabtree"/>
    <s v="Regular Air"/>
    <s v="Corporate"/>
    <x v="0"/>
    <x v="7"/>
    <s v="Wrap Bag"/>
    <x v="344"/>
    <n v="0.38"/>
    <x v="0"/>
    <x v="3"/>
    <x v="26"/>
    <s v="West Palm Beach"/>
    <n v="33407"/>
    <x v="70"/>
    <d v="2015-02-02T00:00:00"/>
    <x v="1145"/>
    <x v="23"/>
    <x v="1168"/>
    <n v="86002"/>
    <n v="6.98"/>
    <n v="62.820000000000007"/>
    <n v="-5.3329404466501238"/>
  </r>
  <r>
    <n v="20712"/>
    <s v="Critical"/>
    <x v="5"/>
    <n v="2550.14"/>
    <n v="29.7"/>
    <n v="2139"/>
    <s v="Jon Kendall"/>
    <s v="Delivery Truck"/>
    <s v="Corporate"/>
    <x v="2"/>
    <x v="6"/>
    <s v="Jumbo Drum"/>
    <x v="440"/>
    <n v="0.56999999999999995"/>
    <x v="0"/>
    <x v="2"/>
    <x v="45"/>
    <s v="Watertown"/>
    <n v="53094"/>
    <x v="125"/>
    <d v="2015-04-17T00:00:00"/>
    <x v="1146"/>
    <x v="14"/>
    <x v="1169"/>
    <n v="86003"/>
    <n v="2548.8649299999997"/>
    <n v="5097.7298599999995"/>
    <n v="-0.81957513203598542"/>
  </r>
  <r>
    <n v="18409"/>
    <s v="High"/>
    <x v="0"/>
    <n v="5.44"/>
    <n v="7.46"/>
    <n v="2141"/>
    <s v="Molly Webster"/>
    <s v="Regular Air"/>
    <s v="Home Office"/>
    <x v="0"/>
    <x v="8"/>
    <s v="Small Box"/>
    <x v="425"/>
    <n v="0.36"/>
    <x v="0"/>
    <x v="0"/>
    <x v="21"/>
    <s v="Durango"/>
    <n v="81301"/>
    <x v="29"/>
    <d v="2015-02-19T00:00:00"/>
    <x v="1147"/>
    <x v="17"/>
    <x v="1170"/>
    <n v="87570"/>
    <n v="5.4394560000000007"/>
    <n v="16.318368000000003"/>
    <n v="-0.93893292682926821"/>
  </r>
  <r>
    <n v="18410"/>
    <s v="High"/>
    <x v="1"/>
    <n v="549.99"/>
    <n v="49"/>
    <n v="2141"/>
    <s v="Molly Webster"/>
    <s v="Delivery Truck"/>
    <s v="Home Office"/>
    <x v="2"/>
    <x v="16"/>
    <s v="Jumbo Drum"/>
    <x v="229"/>
    <n v="0.35"/>
    <x v="0"/>
    <x v="0"/>
    <x v="21"/>
    <s v="Durango"/>
    <n v="81301"/>
    <x v="29"/>
    <d v="2015-02-20T00:00:00"/>
    <x v="1148"/>
    <x v="8"/>
    <x v="1171"/>
    <n v="87570"/>
    <n v="549.88000199999999"/>
    <n v="9897.8400359999996"/>
    <n v="-3.8968000293912335E-2"/>
  </r>
  <r>
    <n v="18411"/>
    <s v="High"/>
    <x v="9"/>
    <n v="22.01"/>
    <n v="5.53"/>
    <n v="2141"/>
    <s v="Molly Webster"/>
    <s v="Express Air"/>
    <s v="Home Office"/>
    <x v="0"/>
    <x v="0"/>
    <s v="Small Pack"/>
    <x v="694"/>
    <n v="0.59"/>
    <x v="0"/>
    <x v="0"/>
    <x v="21"/>
    <s v="Durango"/>
    <n v="81301"/>
    <x v="29"/>
    <d v="2015-02-19T00:00:00"/>
    <x v="1149"/>
    <x v="4"/>
    <x v="1172"/>
    <n v="87570"/>
    <n v="22.003397000000003"/>
    <n v="154.02377900000002"/>
    <n v="8.1437933943287258E-2"/>
  </r>
  <r>
    <n v="18412"/>
    <s v="High"/>
    <x v="3"/>
    <n v="34.76"/>
    <n v="8.2200000000000006"/>
    <n v="2141"/>
    <s v="Molly Webster"/>
    <s v="Regular Air"/>
    <s v="Home Office"/>
    <x v="0"/>
    <x v="10"/>
    <s v="Small Box"/>
    <x v="695"/>
    <n v="0.56999999999999995"/>
    <x v="0"/>
    <x v="0"/>
    <x v="21"/>
    <s v="Durango"/>
    <n v="81301"/>
    <x v="29"/>
    <d v="2015-02-20T00:00:00"/>
    <x v="1150"/>
    <x v="4"/>
    <x v="1173"/>
    <n v="87570"/>
    <n v="34.728715999999999"/>
    <n v="243.101012"/>
    <n v="0.18657612050870478"/>
  </r>
  <r>
    <n v="23249"/>
    <s v="High"/>
    <x v="4"/>
    <n v="17.149999999999999"/>
    <n v="4.96"/>
    <n v="2143"/>
    <s v="Lester Sawyer"/>
    <s v="Regular Air"/>
    <s v="Home Office"/>
    <x v="0"/>
    <x v="10"/>
    <s v="Small Box"/>
    <x v="206"/>
    <n v="0.57999999999999996"/>
    <x v="0"/>
    <x v="3"/>
    <x v="8"/>
    <s v="Fairfax"/>
    <n v="20151"/>
    <x v="1"/>
    <d v="2015-06-16T00:00:00"/>
    <x v="1151"/>
    <x v="1"/>
    <x v="1174"/>
    <n v="87569"/>
    <n v="17.136279999999999"/>
    <n v="205.63535999999999"/>
    <n v="0.167788245850157"/>
  </r>
  <r>
    <n v="24264"/>
    <s v="Medium"/>
    <x v="6"/>
    <n v="20.28"/>
    <n v="14.39"/>
    <n v="2145"/>
    <s v="Kerry Hardy"/>
    <s v="Regular Air"/>
    <s v="Corporate"/>
    <x v="1"/>
    <x v="2"/>
    <s v="Small Box"/>
    <x v="654"/>
    <n v="0.47"/>
    <x v="0"/>
    <x v="3"/>
    <x v="26"/>
    <s v="Fort Lauderdale"/>
    <n v="33311"/>
    <x v="104"/>
    <d v="2015-02-12T00:00:00"/>
    <x v="1152"/>
    <x v="21"/>
    <x v="1175"/>
    <n v="87072"/>
    <n v="20.28"/>
    <n v="223.08"/>
    <n v="6.5921036034142025E-2"/>
  </r>
  <r>
    <n v="23795"/>
    <s v="Low"/>
    <x v="5"/>
    <n v="20.34"/>
    <n v="35"/>
    <n v="2146"/>
    <s v="Courtney Boyd"/>
    <s v="Regular Air"/>
    <s v="Corporate"/>
    <x v="0"/>
    <x v="10"/>
    <s v="Large Box"/>
    <x v="126"/>
    <n v="0.84"/>
    <x v="0"/>
    <x v="3"/>
    <x v="8"/>
    <s v="Fairfax"/>
    <n v="20151"/>
    <x v="61"/>
    <d v="2015-01-10T00:00:00"/>
    <x v="1153"/>
    <x v="14"/>
    <x v="1176"/>
    <n v="87071"/>
    <n v="20.329830000000001"/>
    <n v="40.659660000000002"/>
    <n v="0.99539796303281769"/>
  </r>
  <r>
    <n v="22555"/>
    <s v="Not Specified"/>
    <x v="4"/>
    <n v="243.98"/>
    <n v="43.32"/>
    <n v="2151"/>
    <s v="Melinda Rogers"/>
    <s v="Delivery Truck"/>
    <s v="Corporate"/>
    <x v="1"/>
    <x v="1"/>
    <s v="Jumbo Drum"/>
    <x v="696"/>
    <n v="0.55000000000000004"/>
    <x v="0"/>
    <x v="2"/>
    <x v="25"/>
    <s v="Dubuque"/>
    <n v="52001"/>
    <x v="99"/>
    <d v="2015-01-06T00:00:00"/>
    <x v="1154"/>
    <x v="12"/>
    <x v="1177"/>
    <n v="90404"/>
    <n v="243.78481599999998"/>
    <n v="243.78481599999998"/>
    <n v="-0.65433370840700855"/>
  </r>
  <r>
    <n v="24791"/>
    <s v="High"/>
    <x v="4"/>
    <n v="5.74"/>
    <n v="5.01"/>
    <n v="2151"/>
    <s v="Melinda Rogers"/>
    <s v="Regular Air"/>
    <s v="Corporate"/>
    <x v="0"/>
    <x v="8"/>
    <s v="Small Box"/>
    <x v="697"/>
    <n v="0.39"/>
    <x v="0"/>
    <x v="2"/>
    <x v="25"/>
    <s v="Dubuque"/>
    <n v="52001"/>
    <x v="170"/>
    <d v="2015-02-11T00:00:00"/>
    <x v="1155"/>
    <x v="12"/>
    <x v="1178"/>
    <n v="90405"/>
    <n v="5.7354080000000005"/>
    <n v="5.7354080000000005"/>
    <n v="-0.96127877947295437"/>
  </r>
  <r>
    <n v="21834"/>
    <s v="Low"/>
    <x v="5"/>
    <n v="55.5"/>
    <n v="52.2"/>
    <n v="2157"/>
    <s v="Tom Hoyle Honeycutt"/>
    <s v="Regular Air"/>
    <s v="Home Office"/>
    <x v="1"/>
    <x v="2"/>
    <s v="Medium Box"/>
    <x v="698"/>
    <n v="0.72"/>
    <x v="0"/>
    <x v="2"/>
    <x v="22"/>
    <s v="Warren"/>
    <n v="48093"/>
    <x v="44"/>
    <d v="2015-03-16T00:00:00"/>
    <x v="1156"/>
    <x v="0"/>
    <x v="1179"/>
    <n v="90385"/>
    <n v="55.472250000000003"/>
    <n v="221.88900000000001"/>
    <n v="-0.46693189427659826"/>
  </r>
  <r>
    <n v="21835"/>
    <s v="Low"/>
    <x v="5"/>
    <n v="442.14"/>
    <n v="14.7"/>
    <n v="2157"/>
    <s v="Tom Hoyle Honeycutt"/>
    <s v="Delivery Truck"/>
    <s v="Home Office"/>
    <x v="2"/>
    <x v="6"/>
    <s v="Jumbo Drum"/>
    <x v="110"/>
    <n v="0.56000000000000005"/>
    <x v="0"/>
    <x v="2"/>
    <x v="22"/>
    <s v="Warren"/>
    <n v="48093"/>
    <x v="44"/>
    <d v="2015-03-25T00:00:00"/>
    <x v="1157"/>
    <x v="33"/>
    <x v="1180"/>
    <n v="90385"/>
    <n v="441.91892999999999"/>
    <n v="6186.8650200000002"/>
    <n v="0.50395377232393379"/>
  </r>
  <r>
    <n v="21975"/>
    <s v="High"/>
    <x v="8"/>
    <n v="30.93"/>
    <n v="3.92"/>
    <n v="2157"/>
    <s v="Tom Hoyle Honeycutt"/>
    <s v="Regular Air"/>
    <s v="Home Office"/>
    <x v="1"/>
    <x v="2"/>
    <s v="Small Pack"/>
    <x v="609"/>
    <n v="0.44"/>
    <x v="0"/>
    <x v="2"/>
    <x v="22"/>
    <s v="Warren"/>
    <n v="48093"/>
    <x v="32"/>
    <d v="2015-05-04T00:00:00"/>
    <x v="1158"/>
    <x v="22"/>
    <x v="1181"/>
    <n v="90386"/>
    <n v="30.908349000000001"/>
    <n v="587.25863100000004"/>
    <n v="0.69"/>
  </r>
  <r>
    <n v="21976"/>
    <s v="High"/>
    <x v="5"/>
    <n v="297.48"/>
    <n v="18.059999999999999"/>
    <n v="2157"/>
    <s v="Tom Hoyle Honeycutt"/>
    <s v="Delivery Truck"/>
    <s v="Home Office"/>
    <x v="2"/>
    <x v="6"/>
    <s v="Jumbo Drum"/>
    <x v="192"/>
    <n v="0.6"/>
    <x v="0"/>
    <x v="2"/>
    <x v="22"/>
    <s v="Warren"/>
    <n v="48093"/>
    <x v="32"/>
    <d v="2015-05-04T00:00:00"/>
    <x v="1159"/>
    <x v="33"/>
    <x v="1182"/>
    <n v="90386"/>
    <n v="297.33126000000004"/>
    <n v="4162.6376400000008"/>
    <n v="0.17418911557280908"/>
  </r>
  <r>
    <n v="21977"/>
    <s v="High"/>
    <x v="8"/>
    <n v="296.18"/>
    <n v="54.12"/>
    <n v="2157"/>
    <s v="Tom Hoyle Honeycutt"/>
    <s v="Delivery Truck"/>
    <s v="Home Office"/>
    <x v="1"/>
    <x v="11"/>
    <s v="Jumbo Box"/>
    <x v="37"/>
    <n v="0.76"/>
    <x v="0"/>
    <x v="2"/>
    <x v="22"/>
    <s v="Warren"/>
    <n v="48093"/>
    <x v="32"/>
    <d v="2015-05-05T00:00:00"/>
    <x v="1160"/>
    <x v="6"/>
    <x v="1183"/>
    <n v="90386"/>
    <n v="295.97267399999998"/>
    <n v="1775.8360439999999"/>
    <n v="4.4938189219399127E-2"/>
  </r>
  <r>
    <n v="23775"/>
    <s v="Medium"/>
    <x v="4"/>
    <n v="30.98"/>
    <n v="8.74"/>
    <n v="2159"/>
    <s v="Wesley Field"/>
    <s v="Regular Air"/>
    <s v="Corporate"/>
    <x v="0"/>
    <x v="7"/>
    <s v="Small Box"/>
    <x v="699"/>
    <n v="0.4"/>
    <x v="0"/>
    <x v="2"/>
    <x v="22"/>
    <s v="Westland"/>
    <n v="48185"/>
    <x v="135"/>
    <d v="2015-05-21T00:00:00"/>
    <x v="1161"/>
    <x v="48"/>
    <x v="1184"/>
    <n v="90387"/>
    <n v="30.955216"/>
    <n v="773.88040000000001"/>
    <n v="0.51055005500550055"/>
  </r>
  <r>
    <n v="23773"/>
    <s v="Medium"/>
    <x v="3"/>
    <n v="159.31"/>
    <n v="60"/>
    <n v="2162"/>
    <s v="Brenda Jain"/>
    <s v="Delivery Truck"/>
    <s v="Corporate"/>
    <x v="1"/>
    <x v="11"/>
    <s v="Jumbo Drum"/>
    <x v="700"/>
    <n v="0.55000000000000004"/>
    <x v="0"/>
    <x v="1"/>
    <x v="19"/>
    <s v="Sharon"/>
    <n v="16146"/>
    <x v="135"/>
    <d v="2015-05-22T00:00:00"/>
    <x v="1162"/>
    <x v="44"/>
    <x v="1185"/>
    <n v="90387"/>
    <n v="159.16662099999999"/>
    <n v="6525.8314609999998"/>
    <n v="1.2472972096504062E-2"/>
  </r>
  <r>
    <n v="23774"/>
    <s v="Medium"/>
    <x v="2"/>
    <n v="55.99"/>
    <n v="5"/>
    <n v="2162"/>
    <s v="Brenda Jain"/>
    <s v="Regular Air"/>
    <s v="Corporate"/>
    <x v="2"/>
    <x v="5"/>
    <s v="Small Pack"/>
    <x v="134"/>
    <n v="0.83"/>
    <x v="0"/>
    <x v="1"/>
    <x v="19"/>
    <s v="Sharon"/>
    <n v="16146"/>
    <x v="135"/>
    <d v="2015-05-22T00:00:00"/>
    <x v="1163"/>
    <x v="39"/>
    <x v="1186"/>
    <n v="90387"/>
    <n v="55.956406000000001"/>
    <n v="1846.5613980000001"/>
    <n v="1.8001287249790828E-2"/>
  </r>
  <r>
    <n v="22450"/>
    <s v="Not Specified"/>
    <x v="0"/>
    <n v="5.38"/>
    <n v="7.57"/>
    <n v="2164"/>
    <s v="Harry Sellers"/>
    <s v="Regular Air"/>
    <s v="Small Business"/>
    <x v="0"/>
    <x v="8"/>
    <s v="Small Box"/>
    <x v="701"/>
    <n v="0.36"/>
    <x v="0"/>
    <x v="0"/>
    <x v="1"/>
    <s v="Pasadena"/>
    <n v="91104"/>
    <x v="85"/>
    <d v="2015-01-10T00:00:00"/>
    <x v="1164"/>
    <x v="17"/>
    <x v="1187"/>
    <n v="88794"/>
    <n v="5.3794620000000002"/>
    <n v="16.138386000000001"/>
    <n v="-3.5749239828693788"/>
  </r>
  <r>
    <n v="22451"/>
    <s v="Not Specified"/>
    <x v="5"/>
    <n v="3.28"/>
    <n v="3.97"/>
    <n v="2164"/>
    <s v="Harry Sellers"/>
    <s v="Regular Air"/>
    <s v="Small Business"/>
    <x v="0"/>
    <x v="0"/>
    <s v="Wrap Bag"/>
    <x v="365"/>
    <n v="0.56000000000000005"/>
    <x v="0"/>
    <x v="0"/>
    <x v="1"/>
    <s v="Pasadena"/>
    <n v="91104"/>
    <x v="85"/>
    <d v="2015-01-09T00:00:00"/>
    <x v="1165"/>
    <x v="21"/>
    <x v="1188"/>
    <n v="88794"/>
    <n v="3.2783599999999997"/>
    <n v="36.061959999999999"/>
    <n v="-3.9922534435261712"/>
  </r>
  <r>
    <n v="22449"/>
    <s v="Not Specified"/>
    <x v="3"/>
    <n v="2.78"/>
    <n v="0.97"/>
    <n v="2165"/>
    <s v="Melanie Knight"/>
    <s v="Regular Air"/>
    <s v="Small Business"/>
    <x v="0"/>
    <x v="0"/>
    <s v="Wrap Bag"/>
    <x v="702"/>
    <n v="0.59"/>
    <x v="0"/>
    <x v="1"/>
    <x v="14"/>
    <s v="Augusta"/>
    <n v="4330"/>
    <x v="85"/>
    <d v="2015-01-11T00:00:00"/>
    <x v="1166"/>
    <x v="6"/>
    <x v="1189"/>
    <n v="88794"/>
    <n v="2.777498"/>
    <n v="16.664988000000001"/>
    <n v="-0.31638178415470991"/>
  </r>
  <r>
    <n v="20980"/>
    <s v="Medium"/>
    <x v="4"/>
    <n v="2.94"/>
    <n v="0.96"/>
    <n v="2178"/>
    <s v="Judy Hall"/>
    <s v="Regular Air"/>
    <s v="Small Business"/>
    <x v="0"/>
    <x v="0"/>
    <s v="Wrap Bag"/>
    <x v="202"/>
    <n v="0.57999999999999996"/>
    <x v="0"/>
    <x v="1"/>
    <x v="15"/>
    <s v="Worcester"/>
    <n v="1610"/>
    <x v="39"/>
    <d v="2015-01-29T00:00:00"/>
    <x v="1167"/>
    <x v="23"/>
    <x v="1190"/>
    <n v="89465"/>
    <n v="2.9376479999999998"/>
    <n v="26.438831999999998"/>
    <n v="-4.6548323471400387E-2"/>
  </r>
  <r>
    <n v="26331"/>
    <s v="Not Specified"/>
    <x v="6"/>
    <n v="1.48"/>
    <n v="0.7"/>
    <n v="2183"/>
    <s v="Sheryl Reese"/>
    <s v="Regular Air"/>
    <s v="Home Office"/>
    <x v="0"/>
    <x v="3"/>
    <s v="Wrap Bag"/>
    <x v="679"/>
    <n v="0.37"/>
    <x v="0"/>
    <x v="3"/>
    <x v="35"/>
    <s v="Owensboro"/>
    <n v="42301"/>
    <x v="15"/>
    <d v="2015-06-17T00:00:00"/>
    <x v="1168"/>
    <x v="1"/>
    <x v="1191"/>
    <n v="91571"/>
    <n v="1.48"/>
    <n v="17.759999999999998"/>
    <n v="-10.512318840579709"/>
  </r>
  <r>
    <n v="19008"/>
    <s v="High"/>
    <x v="3"/>
    <n v="16.98"/>
    <n v="12.39"/>
    <n v="2187"/>
    <s v="Joanne Spivey"/>
    <s v="Regular Air"/>
    <s v="Corporate"/>
    <x v="0"/>
    <x v="4"/>
    <s v="Small Box"/>
    <x v="703"/>
    <n v="0.35"/>
    <x v="0"/>
    <x v="2"/>
    <x v="33"/>
    <s v="Independence"/>
    <n v="64055"/>
    <x v="100"/>
    <d v="2015-05-10T00:00:00"/>
    <x v="1169"/>
    <x v="29"/>
    <x v="1192"/>
    <n v="89440"/>
    <n v="16.964718000000001"/>
    <n v="84.82359000000001"/>
    <n v="-0.55956221198156686"/>
  </r>
  <r>
    <n v="1008"/>
    <s v="High"/>
    <x v="3"/>
    <n v="16.98"/>
    <n v="12.39"/>
    <n v="2189"/>
    <s v="Frank Cross"/>
    <s v="Regular Air"/>
    <s v="Corporate"/>
    <x v="0"/>
    <x v="4"/>
    <s v="Small Box"/>
    <x v="703"/>
    <n v="0.35"/>
    <x v="0"/>
    <x v="1"/>
    <x v="4"/>
    <s v="New York City"/>
    <n v="10177"/>
    <x v="100"/>
    <d v="2015-05-10T00:00:00"/>
    <x v="1169"/>
    <x v="2"/>
    <x v="1193"/>
    <n v="7364"/>
    <n v="16.964718000000001"/>
    <n v="373.22379600000005"/>
    <n v="-0.12717655992249483"/>
  </r>
  <r>
    <n v="5870"/>
    <s v="Critical"/>
    <x v="5"/>
    <n v="16.98"/>
    <n v="7.78"/>
    <n v="2190"/>
    <s v="Marvin Patrick"/>
    <s v="Regular Air"/>
    <s v="Home Office"/>
    <x v="0"/>
    <x v="0"/>
    <s v="Small Pack"/>
    <x v="704"/>
    <n v="0.56999999999999995"/>
    <x v="0"/>
    <x v="2"/>
    <x v="22"/>
    <s v="Detroit"/>
    <n v="48227"/>
    <x v="79"/>
    <d v="2015-02-16T00:00:00"/>
    <x v="1170"/>
    <x v="43"/>
    <x v="1194"/>
    <n v="41636"/>
    <n v="16.971510000000002"/>
    <n v="763.71795000000009"/>
    <n v="-6.2074126590255629E-2"/>
  </r>
  <r>
    <n v="5871"/>
    <s v="Critical"/>
    <x v="9"/>
    <n v="115.99"/>
    <n v="4.2300000000000004"/>
    <n v="2190"/>
    <s v="Marvin Patrick"/>
    <s v="Regular Air"/>
    <s v="Home Office"/>
    <x v="2"/>
    <x v="5"/>
    <s v="Small Box"/>
    <x v="705"/>
    <n v="0.56000000000000005"/>
    <x v="0"/>
    <x v="2"/>
    <x v="22"/>
    <s v="Detroit"/>
    <n v="48227"/>
    <x v="79"/>
    <d v="2015-02-16T00:00:00"/>
    <x v="1171"/>
    <x v="20"/>
    <x v="1195"/>
    <n v="41636"/>
    <n v="115.955203"/>
    <n v="5681.8049469999996"/>
    <n v="0.14404286338244182"/>
  </r>
  <r>
    <n v="23870"/>
    <s v="Critical"/>
    <x v="5"/>
    <n v="16.98"/>
    <n v="7.78"/>
    <n v="2193"/>
    <s v="Donald Melton"/>
    <s v="Regular Air"/>
    <s v="Home Office"/>
    <x v="0"/>
    <x v="0"/>
    <s v="Small Pack"/>
    <x v="704"/>
    <n v="0.56999999999999995"/>
    <x v="0"/>
    <x v="3"/>
    <x v="24"/>
    <s v="New Bern"/>
    <n v="28560"/>
    <x v="79"/>
    <d v="2015-02-16T00:00:00"/>
    <x v="1172"/>
    <x v="21"/>
    <x v="1196"/>
    <n v="90685"/>
    <n v="16.971510000000002"/>
    <n v="186.68661000000003"/>
    <n v="-0.86470809388259307"/>
  </r>
  <r>
    <n v="23871"/>
    <s v="Critical"/>
    <x v="9"/>
    <n v="115.99"/>
    <n v="4.2300000000000004"/>
    <n v="2193"/>
    <s v="Donald Melton"/>
    <s v="Regular Air"/>
    <s v="Home Office"/>
    <x v="2"/>
    <x v="5"/>
    <s v="Small Box"/>
    <x v="705"/>
    <n v="0.56000000000000005"/>
    <x v="0"/>
    <x v="3"/>
    <x v="24"/>
    <s v="New Bern"/>
    <n v="28560"/>
    <x v="79"/>
    <d v="2015-02-16T00:00:00"/>
    <x v="1173"/>
    <x v="1"/>
    <x v="1197"/>
    <n v="90685"/>
    <n v="115.955203"/>
    <n v="1391.462436"/>
    <n v="0.69088440803296569"/>
  </r>
  <r>
    <n v="19112"/>
    <s v="Medium"/>
    <x v="9"/>
    <n v="27.48"/>
    <n v="4"/>
    <n v="2196"/>
    <s v="Gene Heath Cross"/>
    <s v="Regular Air"/>
    <s v="Small Business"/>
    <x v="2"/>
    <x v="13"/>
    <s v="Small Box"/>
    <x v="312"/>
    <n v="0.75"/>
    <x v="0"/>
    <x v="1"/>
    <x v="4"/>
    <s v="Jamestown"/>
    <n v="14701"/>
    <x v="74"/>
    <d v="2015-04-08T00:00:00"/>
    <x v="1174"/>
    <x v="21"/>
    <x v="1198"/>
    <n v="89175"/>
    <n v="27.471755999999999"/>
    <n v="302.18931599999996"/>
    <n v="-0.3011858833101671"/>
  </r>
  <r>
    <n v="19113"/>
    <s v="Medium"/>
    <x v="10"/>
    <n v="179.99"/>
    <n v="19.989999999999998"/>
    <n v="2196"/>
    <s v="Gene Heath Cross"/>
    <s v="Regular Air"/>
    <s v="Small Business"/>
    <x v="2"/>
    <x v="13"/>
    <s v="Small Box"/>
    <x v="196"/>
    <n v="0.48"/>
    <x v="0"/>
    <x v="1"/>
    <x v="4"/>
    <s v="Jamestown"/>
    <n v="14701"/>
    <x v="74"/>
    <d v="2015-04-08T00:00:00"/>
    <x v="1175"/>
    <x v="33"/>
    <x v="1199"/>
    <n v="89175"/>
    <n v="179.81001000000001"/>
    <n v="2517.3401400000002"/>
    <n v="0.4918493928113748"/>
  </r>
  <r>
    <n v="19114"/>
    <s v="Medium"/>
    <x v="10"/>
    <n v="140.85"/>
    <n v="19.989999999999998"/>
    <n v="2196"/>
    <s v="Gene Heath Cross"/>
    <s v="Regular Air"/>
    <s v="Small Business"/>
    <x v="0"/>
    <x v="10"/>
    <s v="Small Box"/>
    <x v="706"/>
    <n v="0.73"/>
    <x v="0"/>
    <x v="1"/>
    <x v="4"/>
    <s v="Jamestown"/>
    <n v="14701"/>
    <x v="74"/>
    <d v="2015-04-09T00:00:00"/>
    <x v="1176"/>
    <x v="22"/>
    <x v="1200"/>
    <n v="89175"/>
    <n v="140.70914999999999"/>
    <n v="2673.4738499999999"/>
    <n v="4.0519922944337421E-3"/>
  </r>
  <r>
    <n v="23300"/>
    <s v="Critical"/>
    <x v="4"/>
    <n v="100.97"/>
    <n v="7.18"/>
    <n v="2197"/>
    <s v="Karen O'Donnell"/>
    <s v="Regular Air"/>
    <s v="Small Business"/>
    <x v="2"/>
    <x v="13"/>
    <s v="Small Box"/>
    <x v="707"/>
    <n v="0.46"/>
    <x v="0"/>
    <x v="1"/>
    <x v="4"/>
    <s v="Levittown"/>
    <n v="11756"/>
    <x v="175"/>
    <d v="2015-06-27T00:00:00"/>
    <x v="1177"/>
    <x v="4"/>
    <x v="1201"/>
    <n v="89176"/>
    <n v="100.889224"/>
    <n v="706.22456799999998"/>
    <n v="0.19411764705882353"/>
  </r>
  <r>
    <n v="23301"/>
    <s v="Critical"/>
    <x v="6"/>
    <n v="13.4"/>
    <n v="4.95"/>
    <n v="2197"/>
    <s v="Karen O'Donnell"/>
    <s v="Regular Air"/>
    <s v="Small Business"/>
    <x v="1"/>
    <x v="2"/>
    <s v="Small Pack"/>
    <x v="271"/>
    <n v="0.37"/>
    <x v="0"/>
    <x v="1"/>
    <x v="4"/>
    <s v="Levittown"/>
    <n v="11756"/>
    <x v="175"/>
    <d v="2015-06-27T00:00:00"/>
    <x v="1178"/>
    <x v="22"/>
    <x v="1202"/>
    <n v="89176"/>
    <n v="13.4"/>
    <n v="254.6"/>
    <n v="0.69"/>
  </r>
  <r>
    <n v="26083"/>
    <s v="Not Specified"/>
    <x v="9"/>
    <n v="25.98"/>
    <n v="4.08"/>
    <n v="2198"/>
    <s v="Lester Woodward Maynard"/>
    <s v="Regular Air"/>
    <s v="Small Business"/>
    <x v="0"/>
    <x v="0"/>
    <s v="Small Pack"/>
    <x v="708"/>
    <n v="0.56999999999999995"/>
    <x v="0"/>
    <x v="1"/>
    <x v="4"/>
    <s v="Lindenhurst"/>
    <n v="11757"/>
    <x v="55"/>
    <d v="2015-05-25T00:00:00"/>
    <x v="1179"/>
    <x v="3"/>
    <x v="1203"/>
    <n v="89174"/>
    <n v="25.972206"/>
    <n v="415.555296"/>
    <n v="0.69"/>
  </r>
  <r>
    <n v="26084"/>
    <s v="Not Specified"/>
    <x v="10"/>
    <n v="20.98"/>
    <n v="53.03"/>
    <n v="2198"/>
    <s v="Lester Woodward Maynard"/>
    <s v="Delivery Truck"/>
    <s v="Small Business"/>
    <x v="0"/>
    <x v="10"/>
    <s v="Jumbo Drum"/>
    <x v="211"/>
    <n v="0.78"/>
    <x v="0"/>
    <x v="1"/>
    <x v="4"/>
    <s v="Lindenhurst"/>
    <n v="11757"/>
    <x v="55"/>
    <d v="2015-05-22T00:00:00"/>
    <x v="1180"/>
    <x v="3"/>
    <x v="1204"/>
    <n v="89174"/>
    <n v="20.959019999999999"/>
    <n v="335.34431999999998"/>
    <n v="-6.1638348805978866"/>
  </r>
  <r>
    <n v="20234"/>
    <s v="Critical"/>
    <x v="11"/>
    <n v="14.89"/>
    <n v="13.56"/>
    <n v="2201"/>
    <s v="David Hoyle"/>
    <s v="Regular Air"/>
    <s v="Small Business"/>
    <x v="1"/>
    <x v="2"/>
    <s v="Large Box"/>
    <x v="709"/>
    <n v="0.57999999999999996"/>
    <x v="0"/>
    <x v="2"/>
    <x v="3"/>
    <s v="Bloomington"/>
    <n v="55420"/>
    <x v="78"/>
    <d v="2015-03-27T00:00:00"/>
    <x v="1181"/>
    <x v="12"/>
    <x v="1205"/>
    <n v="86054"/>
    <n v="14.864687"/>
    <n v="14.864687"/>
    <n v="-0.32653791130185983"/>
  </r>
  <r>
    <n v="22259"/>
    <s v="Low"/>
    <x v="3"/>
    <n v="160.97999999999999"/>
    <n v="30"/>
    <n v="2202"/>
    <s v="Laurie Howe"/>
    <s v="Delivery Truck"/>
    <s v="Home Office"/>
    <x v="1"/>
    <x v="1"/>
    <s v="Jumbo Drum"/>
    <x v="48"/>
    <n v="0.62"/>
    <x v="0"/>
    <x v="2"/>
    <x v="3"/>
    <s v="Brooklyn Center"/>
    <n v="55429"/>
    <x v="70"/>
    <d v="2015-01-31T00:00:00"/>
    <x v="1182"/>
    <x v="21"/>
    <x v="1206"/>
    <n v="86050"/>
    <n v="160.83511799999999"/>
    <n v="1769.1862979999999"/>
    <n v="0.21855960082671916"/>
  </r>
  <r>
    <n v="22260"/>
    <s v="Low"/>
    <x v="3"/>
    <n v="6.3"/>
    <n v="0.5"/>
    <n v="2202"/>
    <s v="Laurie Howe"/>
    <s v="Regular Air"/>
    <s v="Home Office"/>
    <x v="0"/>
    <x v="9"/>
    <s v="Small Box"/>
    <x v="57"/>
    <n v="0.39"/>
    <x v="0"/>
    <x v="2"/>
    <x v="3"/>
    <s v="Brooklyn Center"/>
    <n v="55429"/>
    <x v="70"/>
    <d v="2015-01-31T00:00:00"/>
    <x v="1183"/>
    <x v="5"/>
    <x v="1207"/>
    <n v="86050"/>
    <n v="6.2943299999999995"/>
    <n v="62.943299999999994"/>
    <n v="0.69"/>
  </r>
  <r>
    <n v="22261"/>
    <s v="Low"/>
    <x v="6"/>
    <n v="4.9800000000000004"/>
    <n v="0.8"/>
    <n v="2202"/>
    <s v="Laurie Howe"/>
    <s v="Regular Air"/>
    <s v="Home Office"/>
    <x v="0"/>
    <x v="7"/>
    <s v="Wrap Bag"/>
    <x v="177"/>
    <n v="0.36"/>
    <x v="0"/>
    <x v="2"/>
    <x v="3"/>
    <s v="Brooklyn Center"/>
    <n v="55429"/>
    <x v="70"/>
    <d v="2015-02-07T00:00:00"/>
    <x v="1184"/>
    <x v="15"/>
    <x v="1208"/>
    <n v="86050"/>
    <n v="4.9800000000000004"/>
    <n v="39.840000000000003"/>
    <n v="0.69"/>
  </r>
  <r>
    <n v="23919"/>
    <s v="Low"/>
    <x v="4"/>
    <n v="145.44999999999999"/>
    <n v="17.850000000000001"/>
    <n v="2203"/>
    <s v="Eddie Walker"/>
    <s v="Delivery Truck"/>
    <s v="Home Office"/>
    <x v="2"/>
    <x v="6"/>
    <s v="Jumbo Drum"/>
    <x v="390"/>
    <n v="0.56000000000000005"/>
    <x v="0"/>
    <x v="2"/>
    <x v="3"/>
    <s v="Brooklyn Park"/>
    <n v="55445"/>
    <x v="128"/>
    <d v="2015-02-04T00:00:00"/>
    <x v="1185"/>
    <x v="15"/>
    <x v="1209"/>
    <n v="86051"/>
    <n v="145.33364"/>
    <n v="1162.66912"/>
    <n v="0.67245852942755402"/>
  </r>
  <r>
    <n v="22595"/>
    <s v="Critical"/>
    <x v="9"/>
    <n v="399.98"/>
    <n v="12.06"/>
    <n v="2203"/>
    <s v="Eddie Walker"/>
    <s v="Delivery Truck"/>
    <s v="Home Office"/>
    <x v="2"/>
    <x v="6"/>
    <s v="Jumbo Box"/>
    <x v="79"/>
    <n v="0.56000000000000005"/>
    <x v="0"/>
    <x v="2"/>
    <x v="3"/>
    <s v="Brooklyn Park"/>
    <n v="55445"/>
    <x v="148"/>
    <d v="2015-01-06T00:00:00"/>
    <x v="1186"/>
    <x v="14"/>
    <x v="1210"/>
    <n v="86052"/>
    <n v="399.860006"/>
    <n v="799.720012"/>
    <n v="-0.82219851301115232"/>
  </r>
  <r>
    <n v="23920"/>
    <s v="Low"/>
    <x v="8"/>
    <n v="33.94"/>
    <n v="19.190000000000001"/>
    <n v="2204"/>
    <s v="Oscar Ford"/>
    <s v="Delivery Truck"/>
    <s v="Home Office"/>
    <x v="1"/>
    <x v="1"/>
    <s v="Jumbo Drum"/>
    <x v="362"/>
    <n v="0.57999999999999996"/>
    <x v="0"/>
    <x v="2"/>
    <x v="3"/>
    <s v="Burnsville"/>
    <n v="55337"/>
    <x v="128"/>
    <d v="2015-02-08T00:00:00"/>
    <x v="1187"/>
    <x v="29"/>
    <x v="1211"/>
    <n v="86051"/>
    <n v="33.916241999999997"/>
    <n v="169.58121"/>
    <n v="-0.92977693851056298"/>
  </r>
  <r>
    <n v="24434"/>
    <s v="Critical"/>
    <x v="7"/>
    <n v="296.18"/>
    <n v="154.12"/>
    <n v="2204"/>
    <s v="Oscar Ford"/>
    <s v="Delivery Truck"/>
    <s v="Consumer"/>
    <x v="1"/>
    <x v="11"/>
    <s v="Jumbo Box"/>
    <x v="37"/>
    <n v="0.76"/>
    <x v="0"/>
    <x v="2"/>
    <x v="3"/>
    <s v="Burnsville"/>
    <n v="55337"/>
    <x v="104"/>
    <d v="2015-02-11T00:00:00"/>
    <x v="1188"/>
    <x v="16"/>
    <x v="1212"/>
    <n v="86053"/>
    <n v="296.06152800000001"/>
    <n v="5921.23056"/>
    <n v="-1.525593087522451E-2"/>
  </r>
  <r>
    <n v="18164"/>
    <s v="High"/>
    <x v="9"/>
    <n v="28.48"/>
    <n v="1.99"/>
    <n v="2206"/>
    <s v="Bobby Powell"/>
    <s v="Regular Air"/>
    <s v="Consumer"/>
    <x v="2"/>
    <x v="13"/>
    <s v="Small Pack"/>
    <x v="137"/>
    <n v="0.4"/>
    <x v="0"/>
    <x v="2"/>
    <x v="25"/>
    <s v="Fort Dodge"/>
    <n v="50501"/>
    <x v="99"/>
    <d v="2015-01-06T00:00:00"/>
    <x v="1189"/>
    <x v="14"/>
    <x v="1213"/>
    <n v="86258"/>
    <n v="28.471456"/>
    <n v="56.942912"/>
    <n v="-0.63874027149321266"/>
  </r>
  <r>
    <n v="18165"/>
    <s v="High"/>
    <x v="0"/>
    <n v="205.99"/>
    <n v="5.99"/>
    <n v="2206"/>
    <s v="Bobby Powell"/>
    <s v="Regular Air"/>
    <s v="Consumer"/>
    <x v="2"/>
    <x v="5"/>
    <s v="Small Box"/>
    <x v="710"/>
    <n v="0.59"/>
    <x v="0"/>
    <x v="2"/>
    <x v="25"/>
    <s v="Fort Dodge"/>
    <n v="50501"/>
    <x v="99"/>
    <d v="2015-01-07T00:00:00"/>
    <x v="1190"/>
    <x v="17"/>
    <x v="1214"/>
    <n v="86258"/>
    <n v="205.969401"/>
    <n v="617.90820299999996"/>
    <n v="-0.13585065853924022"/>
  </r>
  <r>
    <n v="23317"/>
    <s v="Low"/>
    <x v="2"/>
    <n v="6.98"/>
    <n v="1.6"/>
    <n v="2209"/>
    <s v="Sharon Thomas"/>
    <s v="Regular Air"/>
    <s v="Home Office"/>
    <x v="0"/>
    <x v="7"/>
    <s v="Wrap Bag"/>
    <x v="344"/>
    <n v="0.38"/>
    <x v="0"/>
    <x v="3"/>
    <x v="29"/>
    <s v="College Park"/>
    <n v="30337"/>
    <x v="46"/>
    <d v="2015-01-29T00:00:00"/>
    <x v="1191"/>
    <x v="1"/>
    <x v="1215"/>
    <n v="88030"/>
    <n v="6.9758120000000003"/>
    <n v="83.709744000000001"/>
    <n v="-1.1683069224353628"/>
  </r>
  <r>
    <n v="19914"/>
    <s v="Not Specified"/>
    <x v="4"/>
    <n v="95.99"/>
    <n v="35"/>
    <n v="2211"/>
    <s v="Anita Hahn"/>
    <s v="Express Air"/>
    <s v="Home Office"/>
    <x v="0"/>
    <x v="10"/>
    <s v="Large Box"/>
    <x v="711"/>
    <m/>
    <x v="0"/>
    <x v="1"/>
    <x v="30"/>
    <s v="Bowie"/>
    <n v="20715"/>
    <x v="167"/>
    <d v="2015-01-03T00:00:00"/>
    <x v="1192"/>
    <x v="14"/>
    <x v="1216"/>
    <n v="88028"/>
    <n v="95.913207999999997"/>
    <n v="191.82641599999999"/>
    <n v="-2.1931524654425418"/>
  </r>
  <r>
    <n v="24756"/>
    <s v="High"/>
    <x v="3"/>
    <n v="199.99"/>
    <n v="24.49"/>
    <n v="2212"/>
    <s v="Stacy Chang"/>
    <s v="Express Air"/>
    <s v="Home Office"/>
    <x v="2"/>
    <x v="16"/>
    <s v="Large Box"/>
    <x v="495"/>
    <n v="0.46"/>
    <x v="0"/>
    <x v="1"/>
    <x v="30"/>
    <s v="Catonsville"/>
    <n v="21228"/>
    <x v="47"/>
    <d v="2015-04-21T00:00:00"/>
    <x v="1193"/>
    <x v="29"/>
    <x v="1217"/>
    <n v="88029"/>
    <n v="199.81000900000001"/>
    <n v="999.05004500000007"/>
    <n v="0.63754607422368093"/>
  </r>
  <r>
    <n v="23512"/>
    <s v="Low"/>
    <x v="8"/>
    <n v="3.28"/>
    <n v="3.97"/>
    <n v="2215"/>
    <s v="Christopher High"/>
    <s v="Regular Air"/>
    <s v="Corporate"/>
    <x v="0"/>
    <x v="0"/>
    <s v="Wrap Bag"/>
    <x v="365"/>
    <n v="0.56000000000000005"/>
    <x v="0"/>
    <x v="1"/>
    <x v="10"/>
    <s v="Massillon"/>
    <n v="44646"/>
    <x v="96"/>
    <d v="2015-06-23T00:00:00"/>
    <x v="1194"/>
    <x v="0"/>
    <x v="1218"/>
    <n v="90314"/>
    <n v="3.277704"/>
    <n v="13.110816"/>
    <n v="-1.5024390243902439"/>
  </r>
  <r>
    <n v="23513"/>
    <s v="Low"/>
    <x v="1"/>
    <n v="256.99"/>
    <n v="11.25"/>
    <n v="2216"/>
    <s v="Clara Kaplan"/>
    <s v="Regular Air"/>
    <s v="Corporate"/>
    <x v="2"/>
    <x v="13"/>
    <s v="Small Box"/>
    <x v="476"/>
    <n v="0.51"/>
    <x v="0"/>
    <x v="1"/>
    <x v="10"/>
    <s v="Medina"/>
    <n v="44256"/>
    <x v="96"/>
    <d v="2015-06-30T00:00:00"/>
    <x v="1195"/>
    <x v="17"/>
    <x v="1219"/>
    <n v="90314"/>
    <n v="256.938602"/>
    <n v="770.81580600000007"/>
    <n v="-0.26483598040670919"/>
  </r>
  <r>
    <n v="23514"/>
    <s v="Low"/>
    <x v="0"/>
    <n v="6.48"/>
    <n v="5.14"/>
    <n v="2216"/>
    <s v="Clara Kaplan"/>
    <s v="Regular Air"/>
    <s v="Corporate"/>
    <x v="0"/>
    <x v="7"/>
    <s v="Small Box"/>
    <x v="339"/>
    <n v="0.37"/>
    <x v="0"/>
    <x v="1"/>
    <x v="10"/>
    <s v="Medina"/>
    <n v="44256"/>
    <x v="96"/>
    <d v="2015-06-25T00:00:00"/>
    <x v="1196"/>
    <x v="5"/>
    <x v="1220"/>
    <n v="90314"/>
    <n v="6.4793520000000004"/>
    <n v="64.793520000000001"/>
    <n v="-0.39958463136033229"/>
  </r>
  <r>
    <n v="22712"/>
    <s v="Low"/>
    <x v="3"/>
    <n v="14.2"/>
    <n v="5.3"/>
    <n v="2220"/>
    <s v="Jennifer Stanton"/>
    <s v="Regular Air"/>
    <s v="Consumer"/>
    <x v="1"/>
    <x v="2"/>
    <s v="Wrap Bag"/>
    <x v="257"/>
    <n v="0.46"/>
    <x v="0"/>
    <x v="3"/>
    <x v="26"/>
    <s v="Winter Garden"/>
    <n v="34787"/>
    <x v="136"/>
    <d v="2015-03-01T00:00:00"/>
    <x v="1197"/>
    <x v="0"/>
    <x v="1221"/>
    <n v="91036"/>
    <n v="14.18722"/>
    <n v="56.74888"/>
    <n v="-5.8956063907044305"/>
  </r>
  <r>
    <n v="24113"/>
    <s v="Critical"/>
    <x v="6"/>
    <n v="100.89"/>
    <n v="42"/>
    <n v="2225"/>
    <s v="Sean McKenna"/>
    <s v="Delivery Truck"/>
    <s v="Small Business"/>
    <x v="1"/>
    <x v="1"/>
    <s v="Jumbo Drum"/>
    <x v="712"/>
    <n v="0.61"/>
    <x v="0"/>
    <x v="0"/>
    <x v="27"/>
    <s v="Hobbs"/>
    <n v="88240"/>
    <x v="54"/>
    <d v="2015-02-22T00:00:00"/>
    <x v="1198"/>
    <x v="41"/>
    <x v="1222"/>
    <n v="89970"/>
    <n v="100.89"/>
    <n v="1513.35"/>
    <n v="0.93284663362580922"/>
  </r>
  <r>
    <n v="18820"/>
    <s v="Low"/>
    <x v="0"/>
    <n v="13.43"/>
    <n v="5.5"/>
    <n v="2240"/>
    <s v="Maurice Kelly"/>
    <s v="Express Air"/>
    <s v="Corporate"/>
    <x v="0"/>
    <x v="10"/>
    <s v="Small Box"/>
    <x v="599"/>
    <n v="0.56999999999999995"/>
    <x v="0"/>
    <x v="3"/>
    <x v="26"/>
    <s v="Lakeland"/>
    <n v="33801"/>
    <x v="34"/>
    <d v="2015-04-13T00:00:00"/>
    <x v="1199"/>
    <x v="4"/>
    <x v="1223"/>
    <n v="89102"/>
    <n v="13.428656999999999"/>
    <n v="94.000598999999994"/>
    <n v="-3.1380631578947371"/>
  </r>
  <r>
    <n v="24121"/>
    <s v="Low"/>
    <x v="6"/>
    <n v="2.08"/>
    <n v="5.33"/>
    <n v="2250"/>
    <s v="Alvin Hoover"/>
    <s v="Regular Air"/>
    <s v="Home Office"/>
    <x v="1"/>
    <x v="2"/>
    <s v="Small Box"/>
    <x v="261"/>
    <n v="0.43"/>
    <x v="0"/>
    <x v="1"/>
    <x v="19"/>
    <s v="State College"/>
    <n v="16801"/>
    <x v="53"/>
    <d v="2015-04-20T00:00:00"/>
    <x v="1200"/>
    <x v="2"/>
    <x v="1224"/>
    <n v="86699"/>
    <n v="2.08"/>
    <n v="45.760000000000005"/>
    <n v="-3.7454425209103293"/>
  </r>
  <r>
    <n v="25440"/>
    <s v="Low"/>
    <x v="10"/>
    <n v="6.3"/>
    <n v="0.5"/>
    <n v="2254"/>
    <s v="Jeff Meadows"/>
    <s v="Regular Air"/>
    <s v="Corporate"/>
    <x v="0"/>
    <x v="9"/>
    <s v="Small Box"/>
    <x v="421"/>
    <n v="0.39"/>
    <x v="0"/>
    <x v="3"/>
    <x v="35"/>
    <s v="Paducah"/>
    <n v="42003"/>
    <x v="39"/>
    <d v="2015-02-01T00:00:00"/>
    <x v="1201"/>
    <x v="1"/>
    <x v="1225"/>
    <n v="89278"/>
    <n v="6.2936999999999994"/>
    <n v="75.524399999999986"/>
    <n v="-6.7561408614668226"/>
  </r>
  <r>
    <n v="20639"/>
    <s v="High"/>
    <x v="10"/>
    <n v="48.91"/>
    <n v="5.97"/>
    <n v="2254"/>
    <s v="Jeff Meadows"/>
    <s v="Regular Air"/>
    <s v="Corporate"/>
    <x v="0"/>
    <x v="7"/>
    <s v="Small Box"/>
    <x v="713"/>
    <n v="0.38"/>
    <x v="0"/>
    <x v="3"/>
    <x v="35"/>
    <s v="Paducah"/>
    <n v="42003"/>
    <x v="65"/>
    <d v="2015-04-30T00:00:00"/>
    <x v="1202"/>
    <x v="33"/>
    <x v="1226"/>
    <n v="89279"/>
    <n v="48.861089999999997"/>
    <n v="684.05525999999998"/>
    <n v="0.25323671965878242"/>
  </r>
  <r>
    <n v="20640"/>
    <s v="High"/>
    <x v="4"/>
    <n v="5.98"/>
    <n v="5.46"/>
    <n v="2254"/>
    <s v="Jeff Meadows"/>
    <s v="Regular Air"/>
    <s v="Corporate"/>
    <x v="0"/>
    <x v="7"/>
    <s v="Small Box"/>
    <x v="381"/>
    <n v="0.36"/>
    <x v="0"/>
    <x v="3"/>
    <x v="35"/>
    <s v="Paducah"/>
    <n v="42003"/>
    <x v="65"/>
    <d v="2015-04-28T00:00:00"/>
    <x v="1203"/>
    <x v="13"/>
    <x v="1227"/>
    <n v="89279"/>
    <n v="5.9752160000000005"/>
    <n v="77.677808000000013"/>
    <n v="1.42014444157854"/>
  </r>
  <r>
    <n v="19054"/>
    <s v="Critical"/>
    <x v="8"/>
    <n v="60.97"/>
    <n v="4.5"/>
    <n v="2256"/>
    <s v="Lloyd Levin"/>
    <s v="Express Air"/>
    <s v="Corporate"/>
    <x v="0"/>
    <x v="15"/>
    <s v="Small Box"/>
    <x v="714"/>
    <n v="0.56000000000000005"/>
    <x v="0"/>
    <x v="3"/>
    <x v="24"/>
    <s v="New Bern"/>
    <n v="28560"/>
    <x v="22"/>
    <d v="2015-01-04T00:00:00"/>
    <x v="1204"/>
    <x v="6"/>
    <x v="1228"/>
    <n v="87963"/>
    <n v="60.927320999999999"/>
    <n v="365.56392599999998"/>
    <n v="-0.11773747650116111"/>
  </r>
  <r>
    <n v="18652"/>
    <s v="Medium"/>
    <x v="8"/>
    <n v="70.98"/>
    <n v="30"/>
    <n v="2256"/>
    <s v="Lloyd Levin"/>
    <s v="Delivery Truck"/>
    <s v="Corporate"/>
    <x v="1"/>
    <x v="1"/>
    <s v="Jumbo Drum"/>
    <x v="715"/>
    <n v="0.73"/>
    <x v="0"/>
    <x v="3"/>
    <x v="24"/>
    <s v="New Bern"/>
    <n v="28560"/>
    <x v="120"/>
    <d v="2015-03-26T00:00:00"/>
    <x v="1205"/>
    <x v="16"/>
    <x v="1229"/>
    <n v="87964"/>
    <n v="70.93031400000001"/>
    <n v="1418.6062800000002"/>
    <n v="-0.1623260792008562"/>
  </r>
  <r>
    <n v="21937"/>
    <s v="High"/>
    <x v="2"/>
    <n v="6.68"/>
    <n v="6.93"/>
    <n v="2257"/>
    <s v="Bernard Thompson"/>
    <s v="Regular Air"/>
    <s v="Corporate"/>
    <x v="0"/>
    <x v="7"/>
    <s v="Small Box"/>
    <x v="716"/>
    <n v="0.37"/>
    <x v="0"/>
    <x v="3"/>
    <x v="24"/>
    <s v="Raleigh"/>
    <n v="27604"/>
    <x v="20"/>
    <d v="2015-06-13T00:00:00"/>
    <x v="1206"/>
    <x v="33"/>
    <x v="1230"/>
    <n v="87965"/>
    <n v="6.6759919999999999"/>
    <n v="93.463887999999997"/>
    <n v="8.2947127937336801E-2"/>
  </r>
  <r>
    <n v="26361"/>
    <s v="Low"/>
    <x v="0"/>
    <n v="7.64"/>
    <n v="1.39"/>
    <n v="2258"/>
    <s v="Nicole Pope"/>
    <s v="Express Air"/>
    <s v="Corporate"/>
    <x v="0"/>
    <x v="4"/>
    <s v="Small Box"/>
    <x v="448"/>
    <n v="0.36"/>
    <x v="0"/>
    <x v="3"/>
    <x v="24"/>
    <s v="Rocky Mount"/>
    <n v="27801"/>
    <x v="156"/>
    <d v="2015-03-13T00:00:00"/>
    <x v="1207"/>
    <x v="23"/>
    <x v="1231"/>
    <n v="87962"/>
    <n v="7.6392359999999995"/>
    <n v="68.753124"/>
    <n v="-22.876408787010501"/>
  </r>
  <r>
    <n v="26362"/>
    <s v="Low"/>
    <x v="8"/>
    <n v="400.97"/>
    <n v="48.26"/>
    <n v="2258"/>
    <s v="Nicole Pope"/>
    <s v="Delivery Truck"/>
    <s v="Corporate"/>
    <x v="2"/>
    <x v="6"/>
    <s v="Jumbo Box"/>
    <x v="460"/>
    <n v="0.36"/>
    <x v="0"/>
    <x v="3"/>
    <x v="24"/>
    <s v="Rocky Mount"/>
    <n v="27801"/>
    <x v="156"/>
    <d v="2015-03-13T00:00:00"/>
    <x v="1208"/>
    <x v="15"/>
    <x v="1232"/>
    <n v="87962"/>
    <n v="400.68932100000001"/>
    <n v="3205.5145680000001"/>
    <n v="1.5239082571285775E-2"/>
  </r>
  <r>
    <n v="20187"/>
    <s v="Critical"/>
    <x v="1"/>
    <n v="4.9800000000000004"/>
    <n v="0.49"/>
    <n v="2260"/>
    <s v="Geoffrey H Wong"/>
    <s v="Regular Air"/>
    <s v="Corporate"/>
    <x v="0"/>
    <x v="9"/>
    <s v="Small Box"/>
    <x v="509"/>
    <n v="0.39"/>
    <x v="0"/>
    <x v="3"/>
    <x v="29"/>
    <s v="Rome"/>
    <n v="30161"/>
    <x v="2"/>
    <d v="2015-02-16T00:00:00"/>
    <x v="1209"/>
    <x v="7"/>
    <x v="1233"/>
    <n v="89601"/>
    <n v="4.9790040000000007"/>
    <n v="84.643068000000014"/>
    <n v="-0.60686488348065659"/>
  </r>
  <r>
    <n v="20188"/>
    <s v="Critical"/>
    <x v="0"/>
    <n v="20.99"/>
    <n v="0.99"/>
    <n v="2260"/>
    <s v="Geoffrey H Wong"/>
    <s v="Regular Air"/>
    <s v="Corporate"/>
    <x v="2"/>
    <x v="5"/>
    <s v="Small Pack"/>
    <x v="717"/>
    <n v="0.83"/>
    <x v="0"/>
    <x v="3"/>
    <x v="29"/>
    <s v="Rome"/>
    <n v="30161"/>
    <x v="2"/>
    <d v="2015-02-16T00:00:00"/>
    <x v="1210"/>
    <x v="23"/>
    <x v="1234"/>
    <n v="89601"/>
    <n v="20.987900999999997"/>
    <n v="188.89110899999997"/>
    <n v="0.26620908130939808"/>
  </r>
  <r>
    <n v="19569"/>
    <s v="High"/>
    <x v="4"/>
    <n v="4.9800000000000004"/>
    <n v="0.49"/>
    <n v="2260"/>
    <s v="Geoffrey H Wong"/>
    <s v="Regular Air"/>
    <s v="Corporate"/>
    <x v="0"/>
    <x v="9"/>
    <s v="Small Box"/>
    <x v="509"/>
    <n v="0.39"/>
    <x v="0"/>
    <x v="3"/>
    <x v="29"/>
    <s v="Rome"/>
    <n v="30161"/>
    <x v="109"/>
    <d v="2015-04-22T00:00:00"/>
    <x v="1211"/>
    <x v="12"/>
    <x v="1235"/>
    <n v="89602"/>
    <n v="4.9760160000000004"/>
    <n v="4.9760160000000004"/>
    <n v="999.98303030303032"/>
  </r>
  <r>
    <n v="19570"/>
    <s v="High"/>
    <x v="3"/>
    <n v="119.99"/>
    <n v="14"/>
    <n v="2260"/>
    <s v="Geoffrey H Wong"/>
    <s v="Delivery Truck"/>
    <s v="Corporate"/>
    <x v="2"/>
    <x v="6"/>
    <s v="Jumbo Drum"/>
    <x v="319"/>
    <n v="0.36"/>
    <x v="0"/>
    <x v="3"/>
    <x v="29"/>
    <s v="Rome"/>
    <n v="30161"/>
    <x v="109"/>
    <d v="2015-04-23T00:00:00"/>
    <x v="1212"/>
    <x v="0"/>
    <x v="1236"/>
    <n v="89602"/>
    <n v="119.882009"/>
    <n v="479.52803599999999"/>
    <n v="2.288621975544185"/>
  </r>
  <r>
    <n v="18142"/>
    <s v="Not Specified"/>
    <x v="3"/>
    <n v="207.48"/>
    <n v="0.99"/>
    <n v="2264"/>
    <s v="Helen Dickerson"/>
    <s v="Regular Air"/>
    <s v="Corporate"/>
    <x v="0"/>
    <x v="15"/>
    <s v="Small Box"/>
    <x v="718"/>
    <n v="0.55000000000000004"/>
    <x v="0"/>
    <x v="2"/>
    <x v="33"/>
    <s v="Joplin"/>
    <n v="64804"/>
    <x v="161"/>
    <d v="2015-01-29T00:00:00"/>
    <x v="1213"/>
    <x v="17"/>
    <x v="1237"/>
    <n v="86611"/>
    <n v="207.29326799999998"/>
    <n v="621.87980399999992"/>
    <n v="0.62281263522284724"/>
  </r>
  <r>
    <n v="19171"/>
    <s v="Critical"/>
    <x v="10"/>
    <n v="7.45"/>
    <n v="6.28"/>
    <n v="2265"/>
    <s v="James Davenport"/>
    <s v="Regular Air"/>
    <s v="Corporate"/>
    <x v="0"/>
    <x v="8"/>
    <s v="Small Box"/>
    <x v="719"/>
    <n v="0.4"/>
    <x v="0"/>
    <x v="2"/>
    <x v="33"/>
    <s v="Kansas City"/>
    <n v="64130"/>
    <x v="134"/>
    <d v="2015-02-01T00:00:00"/>
    <x v="1214"/>
    <x v="15"/>
    <x v="1238"/>
    <n v="86612"/>
    <n v="7.4425499999999998"/>
    <n v="59.540399999999998"/>
    <n v="-1.1763299663299662"/>
  </r>
  <r>
    <n v="19172"/>
    <s v="Critical"/>
    <x v="0"/>
    <n v="6.48"/>
    <n v="7.86"/>
    <n v="2265"/>
    <s v="James Davenport"/>
    <s v="Regular Air"/>
    <s v="Corporate"/>
    <x v="0"/>
    <x v="7"/>
    <s v="Small Box"/>
    <x v="405"/>
    <n v="0.37"/>
    <x v="0"/>
    <x v="2"/>
    <x v="33"/>
    <s v="Kansas City"/>
    <n v="64130"/>
    <x v="134"/>
    <d v="2015-01-31T00:00:00"/>
    <x v="1215"/>
    <x v="5"/>
    <x v="1239"/>
    <n v="86612"/>
    <n v="6.4793520000000004"/>
    <n v="64.793520000000001"/>
    <n v="-2.0424315377670781"/>
  </r>
  <r>
    <n v="25996"/>
    <s v="Critical"/>
    <x v="1"/>
    <n v="11.33"/>
    <n v="6.12"/>
    <n v="2266"/>
    <s v="Brandon Beach"/>
    <s v="Regular Air"/>
    <s v="Corporate"/>
    <x v="0"/>
    <x v="15"/>
    <s v="Medium Box"/>
    <x v="720"/>
    <n v="0.42"/>
    <x v="0"/>
    <x v="2"/>
    <x v="33"/>
    <s v="Kirkwood"/>
    <n v="63122"/>
    <x v="66"/>
    <d v="2015-05-28T00:00:00"/>
    <x v="1216"/>
    <x v="17"/>
    <x v="1240"/>
    <n v="86610"/>
    <n v="11.327734"/>
    <n v="33.983201999999999"/>
    <n v="-0.41074964639321071"/>
  </r>
  <r>
    <n v="25997"/>
    <s v="Critical"/>
    <x v="0"/>
    <n v="15.67"/>
    <n v="1.39"/>
    <n v="2266"/>
    <s v="Brandon Beach"/>
    <s v="Regular Air"/>
    <s v="Corporate"/>
    <x v="0"/>
    <x v="4"/>
    <s v="Small Box"/>
    <x v="598"/>
    <n v="0.38"/>
    <x v="0"/>
    <x v="2"/>
    <x v="33"/>
    <s v="Kirkwood"/>
    <n v="63122"/>
    <x v="66"/>
    <d v="2015-05-27T00:00:00"/>
    <x v="1217"/>
    <x v="3"/>
    <x v="1241"/>
    <n v="86610"/>
    <n v="15.668433"/>
    <n v="250.694928"/>
    <n v="0.69"/>
  </r>
  <r>
    <n v="19072"/>
    <s v="Low"/>
    <x v="4"/>
    <n v="259.70999999999998"/>
    <n v="66.67"/>
    <n v="2268"/>
    <s v="Carlos Adkins"/>
    <s v="Delivery Truck"/>
    <s v="Small Business"/>
    <x v="1"/>
    <x v="11"/>
    <s v="Jumbo Box"/>
    <x v="112"/>
    <n v="0.61"/>
    <x v="0"/>
    <x v="3"/>
    <x v="26"/>
    <s v="Land O Lakes"/>
    <n v="34639"/>
    <x v="26"/>
    <d v="2015-06-07T00:00:00"/>
    <x v="1218"/>
    <x v="7"/>
    <x v="1242"/>
    <n v="89571"/>
    <n v="259.50223199999999"/>
    <n v="4411.5379439999997"/>
    <n v="3.3824054814633547E-2"/>
  </r>
  <r>
    <n v="23963"/>
    <s v="Low"/>
    <x v="0"/>
    <n v="20.48"/>
    <n v="6.32"/>
    <n v="2270"/>
    <s v="Kristine Holden"/>
    <s v="Regular Air"/>
    <s v="Small Business"/>
    <x v="0"/>
    <x v="15"/>
    <s v="Small Box"/>
    <x v="656"/>
    <n v="0.57999999999999996"/>
    <x v="0"/>
    <x v="3"/>
    <x v="39"/>
    <s v="Mauldin"/>
    <n v="29662"/>
    <x v="92"/>
    <d v="2015-02-08T00:00:00"/>
    <x v="1219"/>
    <x v="8"/>
    <x v="1243"/>
    <n v="89572"/>
    <n v="20.477952000000002"/>
    <n v="368.60313600000006"/>
    <n v="1.8965010799136068"/>
  </r>
  <r>
    <n v="23964"/>
    <s v="Low"/>
    <x v="3"/>
    <n v="1.86"/>
    <n v="2.58"/>
    <n v="2270"/>
    <s v="Kristine Holden"/>
    <s v="Regular Air"/>
    <s v="Small Business"/>
    <x v="0"/>
    <x v="3"/>
    <s v="Wrap Bag"/>
    <x v="96"/>
    <n v="0.82"/>
    <x v="0"/>
    <x v="3"/>
    <x v="39"/>
    <s v="Mauldin"/>
    <n v="29662"/>
    <x v="92"/>
    <d v="2015-02-11T00:00:00"/>
    <x v="1220"/>
    <x v="1"/>
    <x v="1244"/>
    <n v="89572"/>
    <n v="1.8583260000000001"/>
    <n v="22.299912000000003"/>
    <n v="-49.065896119402993"/>
  </r>
  <r>
    <n v="23965"/>
    <s v="Low"/>
    <x v="4"/>
    <n v="205.99"/>
    <n v="2.5"/>
    <n v="2270"/>
    <s v="Kristine Holden"/>
    <s v="Regular Air"/>
    <s v="Small Business"/>
    <x v="2"/>
    <x v="5"/>
    <s v="Small Box"/>
    <x v="721"/>
    <n v="0.59"/>
    <x v="0"/>
    <x v="3"/>
    <x v="39"/>
    <s v="Mauldin"/>
    <n v="29662"/>
    <x v="92"/>
    <d v="2015-02-11T00:00:00"/>
    <x v="1221"/>
    <x v="7"/>
    <x v="1245"/>
    <n v="89572"/>
    <n v="205.825208"/>
    <n v="3499.0285360000003"/>
    <n v="-5.4522753751717182E-2"/>
  </r>
  <r>
    <n v="19438"/>
    <s v="High"/>
    <x v="4"/>
    <n v="15.73"/>
    <n v="7.42"/>
    <n v="2272"/>
    <s v="Brett Ingram"/>
    <s v="Express Air"/>
    <s v="Corporate"/>
    <x v="0"/>
    <x v="12"/>
    <s v="Small Pack"/>
    <x v="722"/>
    <n v="0.56000000000000005"/>
    <x v="0"/>
    <x v="2"/>
    <x v="7"/>
    <s v="Harker Heights"/>
    <n v="76543"/>
    <x v="44"/>
    <d v="2015-03-18T00:00:00"/>
    <x v="1222"/>
    <x v="29"/>
    <x v="1246"/>
    <n v="90110"/>
    <n v="15.717416"/>
    <n v="78.58708"/>
    <n v="-0.48155737704918034"/>
  </r>
  <r>
    <n v="23416"/>
    <s v="Low"/>
    <x v="7"/>
    <n v="120.98"/>
    <n v="3.99"/>
    <n v="2273"/>
    <s v="Debra Block"/>
    <s v="Regular Air"/>
    <s v="Corporate"/>
    <x v="0"/>
    <x v="15"/>
    <s v="Small Box"/>
    <x v="723"/>
    <n v="0.6"/>
    <x v="0"/>
    <x v="2"/>
    <x v="7"/>
    <s v="Harlingen"/>
    <n v="78550"/>
    <x v="130"/>
    <d v="2015-05-05T00:00:00"/>
    <x v="1223"/>
    <x v="7"/>
    <x v="1247"/>
    <n v="90109"/>
    <n v="120.931608"/>
    <n v="2055.8373360000001"/>
    <n v="0.69"/>
  </r>
  <r>
    <n v="23417"/>
    <s v="Low"/>
    <x v="1"/>
    <n v="55.99"/>
    <n v="5"/>
    <n v="2273"/>
    <s v="Debra Block"/>
    <s v="Regular Air"/>
    <s v="Corporate"/>
    <x v="2"/>
    <x v="5"/>
    <s v="Small Pack"/>
    <x v="134"/>
    <n v="0.83"/>
    <x v="0"/>
    <x v="2"/>
    <x v="7"/>
    <s v="Harlingen"/>
    <n v="78550"/>
    <x v="130"/>
    <d v="2015-05-05T00:00:00"/>
    <x v="1224"/>
    <x v="0"/>
    <x v="1248"/>
    <n v="90109"/>
    <n v="55.978802000000002"/>
    <n v="223.91520800000001"/>
    <n v="-1.1067752831313333"/>
  </r>
  <r>
    <n v="23418"/>
    <s v="Low"/>
    <x v="5"/>
    <n v="23.99"/>
    <n v="15.68"/>
    <n v="2274"/>
    <s v="Marlene Harrison"/>
    <s v="Delivery Truck"/>
    <s v="Corporate"/>
    <x v="1"/>
    <x v="2"/>
    <s v="Jumbo Drum"/>
    <x v="724"/>
    <n v="0.62"/>
    <x v="0"/>
    <x v="2"/>
    <x v="7"/>
    <s v="Houston"/>
    <n v="77036"/>
    <x v="130"/>
    <d v="2015-05-09T00:00:00"/>
    <x v="1225"/>
    <x v="1"/>
    <x v="1249"/>
    <n v="90109"/>
    <n v="23.978005"/>
    <n v="287.73606000000001"/>
    <n v="-0.44792469264011259"/>
  </r>
  <r>
    <n v="24552"/>
    <s v="Not Specified"/>
    <x v="0"/>
    <n v="195.99"/>
    <n v="8.99"/>
    <n v="2276"/>
    <s v="Dennis Block Richardson"/>
    <s v="Regular Air"/>
    <s v="Consumer"/>
    <x v="2"/>
    <x v="5"/>
    <s v="Small Box"/>
    <x v="258"/>
    <n v="0.6"/>
    <x v="0"/>
    <x v="1"/>
    <x v="4"/>
    <s v="Niagara Falls"/>
    <n v="14304"/>
    <x v="133"/>
    <d v="2015-06-30T00:00:00"/>
    <x v="1226"/>
    <x v="2"/>
    <x v="1250"/>
    <n v="91502"/>
    <n v="195.97040100000001"/>
    <n v="4311.3488219999999"/>
    <n v="0.69"/>
  </r>
  <r>
    <n v="23572"/>
    <s v="Low"/>
    <x v="7"/>
    <n v="4.4800000000000004"/>
    <n v="2.5"/>
    <n v="2279"/>
    <s v="Lucille McGee"/>
    <s v="Express Air"/>
    <s v="Home Office"/>
    <x v="0"/>
    <x v="4"/>
    <s v="Small Box"/>
    <x v="409"/>
    <n v="0.37"/>
    <x v="0"/>
    <x v="1"/>
    <x v="19"/>
    <s v="Greensburg"/>
    <n v="15601"/>
    <x v="33"/>
    <d v="2015-06-26T00:00:00"/>
    <x v="1227"/>
    <x v="4"/>
    <x v="1251"/>
    <n v="85949"/>
    <n v="4.4782080000000004"/>
    <n v="31.347456000000001"/>
    <n v="0.28722516003339826"/>
  </r>
  <r>
    <n v="19615"/>
    <s v="Not Specified"/>
    <x v="4"/>
    <n v="205.99"/>
    <n v="2.5"/>
    <n v="2281"/>
    <s v="Monica Harvey"/>
    <s v="Regular Air"/>
    <s v="Home Office"/>
    <x v="2"/>
    <x v="5"/>
    <s v="Small Box"/>
    <x v="721"/>
    <n v="0.59"/>
    <x v="0"/>
    <x v="2"/>
    <x v="45"/>
    <s v="Eau Claire"/>
    <n v="54703"/>
    <x v="39"/>
    <d v="2015-01-28T00:00:00"/>
    <x v="1228"/>
    <x v="5"/>
    <x v="1252"/>
    <n v="85948"/>
    <n v="205.825208"/>
    <n v="2058.2520800000002"/>
    <n v="0.61916853318765375"/>
  </r>
  <r>
    <n v="21260"/>
    <s v="Medium"/>
    <x v="7"/>
    <n v="5.98"/>
    <n v="5.79"/>
    <n v="2282"/>
    <s v="Jimmy Waters"/>
    <s v="Regular Air"/>
    <s v="Home Office"/>
    <x v="0"/>
    <x v="7"/>
    <s v="Small Box"/>
    <x v="26"/>
    <n v="0.36"/>
    <x v="0"/>
    <x v="2"/>
    <x v="45"/>
    <s v="Fitchburg"/>
    <n v="53713"/>
    <x v="64"/>
    <d v="2015-02-07T00:00:00"/>
    <x v="1229"/>
    <x v="33"/>
    <x v="1253"/>
    <n v="85950"/>
    <n v="5.977608"/>
    <n v="83.686511999999993"/>
    <n v="-0.41837900603808642"/>
  </r>
  <r>
    <n v="26148"/>
    <s v="Medium"/>
    <x v="0"/>
    <n v="11.7"/>
    <n v="6.96"/>
    <n v="2283"/>
    <s v="Nancy Holden"/>
    <s v="Regular Air"/>
    <s v="Home Office"/>
    <x v="0"/>
    <x v="15"/>
    <s v="Medium Box"/>
    <x v="459"/>
    <n v="0.5"/>
    <x v="0"/>
    <x v="2"/>
    <x v="45"/>
    <s v="Franklin"/>
    <n v="53132"/>
    <x v="76"/>
    <d v="2015-01-26T00:00:00"/>
    <x v="1230"/>
    <x v="6"/>
    <x v="1254"/>
    <n v="85947"/>
    <n v="11.698829999999999"/>
    <n v="70.192979999999991"/>
    <n v="-0.37666189670872902"/>
  </r>
  <r>
    <n v="19460"/>
    <s v="Medium"/>
    <x v="1"/>
    <n v="17.7"/>
    <n v="9.4700000000000006"/>
    <n v="2285"/>
    <s v="Arnold Floyd Blair"/>
    <s v="Express Air"/>
    <s v="Corporate"/>
    <x v="0"/>
    <x v="10"/>
    <s v="Small Box"/>
    <x v="552"/>
    <n v="0.59"/>
    <x v="0"/>
    <x v="3"/>
    <x v="39"/>
    <s v="Rock Hill"/>
    <n v="29730"/>
    <x v="114"/>
    <d v="2015-03-15T00:00:00"/>
    <x v="1231"/>
    <x v="34"/>
    <x v="1255"/>
    <n v="90148"/>
    <n v="17.696459999999998"/>
    <n v="371.62565999999998"/>
    <n v="-0.22696743192738919"/>
  </r>
  <r>
    <n v="21529"/>
    <s v="Medium"/>
    <x v="6"/>
    <n v="4.91"/>
    <n v="0.5"/>
    <n v="2286"/>
    <s v="Larry Langston"/>
    <s v="Regular Air"/>
    <s v="Corporate"/>
    <x v="0"/>
    <x v="9"/>
    <s v="Small Box"/>
    <x v="41"/>
    <n v="0.36"/>
    <x v="0"/>
    <x v="3"/>
    <x v="39"/>
    <s v="Spartanburg"/>
    <n v="29301"/>
    <x v="128"/>
    <d v="2015-02-06T00:00:00"/>
    <x v="1232"/>
    <x v="1"/>
    <x v="1256"/>
    <n v="90145"/>
    <n v="4.91"/>
    <n v="58.92"/>
    <n v="1.6033295619848071"/>
  </r>
  <r>
    <n v="21530"/>
    <s v="Medium"/>
    <x v="0"/>
    <n v="7.28"/>
    <n v="11.15"/>
    <n v="2286"/>
    <s v="Larry Langston"/>
    <s v="Regular Air"/>
    <s v="Corporate"/>
    <x v="0"/>
    <x v="7"/>
    <s v="Small Box"/>
    <x v="306"/>
    <n v="0.37"/>
    <x v="0"/>
    <x v="3"/>
    <x v="39"/>
    <s v="Spartanburg"/>
    <n v="29301"/>
    <x v="128"/>
    <d v="2015-02-05T00:00:00"/>
    <x v="1233"/>
    <x v="6"/>
    <x v="1257"/>
    <n v="90145"/>
    <n v="7.2792720000000006"/>
    <n v="43.675632000000007"/>
    <n v="2.7829664484451717"/>
  </r>
  <r>
    <n v="21531"/>
    <s v="Medium"/>
    <x v="10"/>
    <n v="6.68"/>
    <n v="6.93"/>
    <n v="2286"/>
    <s v="Larry Langston"/>
    <s v="Regular Air"/>
    <s v="Corporate"/>
    <x v="0"/>
    <x v="7"/>
    <s v="Small Box"/>
    <x v="716"/>
    <n v="0.37"/>
    <x v="0"/>
    <x v="3"/>
    <x v="39"/>
    <s v="Spartanburg"/>
    <n v="29301"/>
    <x v="128"/>
    <d v="2015-02-07T00:00:00"/>
    <x v="1234"/>
    <x v="17"/>
    <x v="1258"/>
    <n v="90145"/>
    <n v="6.6733199999999995"/>
    <n v="20.019959999999998"/>
    <n v="-4.6415584415584421"/>
  </r>
  <r>
    <n v="25183"/>
    <s v="Not Specified"/>
    <x v="0"/>
    <n v="18.97"/>
    <n v="9.0299999999999994"/>
    <n v="2287"/>
    <s v="Samuel Newman"/>
    <s v="Regular Air"/>
    <s v="Corporate"/>
    <x v="0"/>
    <x v="7"/>
    <s v="Small Box"/>
    <x v="273"/>
    <n v="0.37"/>
    <x v="0"/>
    <x v="3"/>
    <x v="39"/>
    <s v="Summerville"/>
    <n v="29483"/>
    <x v="78"/>
    <d v="2015-03-25T00:00:00"/>
    <x v="1235"/>
    <x v="15"/>
    <x v="1259"/>
    <n v="90146"/>
    <n v="18.968102999999999"/>
    <n v="151.74482399999999"/>
    <n v="-7.3035161231554013E-2"/>
  </r>
  <r>
    <n v="25184"/>
    <s v="Not Specified"/>
    <x v="9"/>
    <n v="12.28"/>
    <n v="4.8600000000000003"/>
    <n v="2287"/>
    <s v="Samuel Newman"/>
    <s v="Regular Air"/>
    <s v="Corporate"/>
    <x v="0"/>
    <x v="7"/>
    <s v="Small Box"/>
    <x v="94"/>
    <n v="0.38"/>
    <x v="0"/>
    <x v="3"/>
    <x v="39"/>
    <s v="Summerville"/>
    <n v="29483"/>
    <x v="78"/>
    <d v="2015-03-26T00:00:00"/>
    <x v="1236"/>
    <x v="6"/>
    <x v="1260"/>
    <n v="90146"/>
    <n v="12.276316"/>
    <n v="73.657895999999994"/>
    <n v="1.6841902667033271"/>
  </r>
  <r>
    <n v="25185"/>
    <s v="Not Specified"/>
    <x v="5"/>
    <n v="34.99"/>
    <n v="7.73"/>
    <n v="2287"/>
    <s v="Samuel Newman"/>
    <s v="Express Air"/>
    <s v="Corporate"/>
    <x v="0"/>
    <x v="0"/>
    <s v="Small Box"/>
    <x v="17"/>
    <n v="0.59"/>
    <x v="0"/>
    <x v="3"/>
    <x v="39"/>
    <s v="Summerville"/>
    <n v="29483"/>
    <x v="78"/>
    <d v="2015-03-27T00:00:00"/>
    <x v="1235"/>
    <x v="1"/>
    <x v="1261"/>
    <n v="90146"/>
    <n v="34.972505000000005"/>
    <n v="419.67006000000003"/>
    <n v="-2.8720477611940295E-2"/>
  </r>
  <r>
    <n v="24396"/>
    <s v="Low"/>
    <x v="10"/>
    <n v="54.1"/>
    <n v="19.989999999999998"/>
    <n v="2287"/>
    <s v="Samuel Newman"/>
    <s v="Regular Air"/>
    <s v="Corporate"/>
    <x v="0"/>
    <x v="10"/>
    <s v="Small Box"/>
    <x v="725"/>
    <n v="0.59"/>
    <x v="0"/>
    <x v="3"/>
    <x v="39"/>
    <s v="Summerville"/>
    <n v="29483"/>
    <x v="153"/>
    <d v="2015-02-24T00:00:00"/>
    <x v="1237"/>
    <x v="23"/>
    <x v="1262"/>
    <n v="90147"/>
    <n v="54.045900000000003"/>
    <n v="486.41310000000004"/>
    <n v="7.2548393279243589E-2"/>
  </r>
  <r>
    <n v="19243"/>
    <s v="Critical"/>
    <x v="0"/>
    <n v="7.59"/>
    <n v="4"/>
    <n v="2289"/>
    <s v="Ryan Herman"/>
    <s v="Regular Air"/>
    <s v="Home Office"/>
    <x v="1"/>
    <x v="2"/>
    <s v="Wrap Bag"/>
    <x v="150"/>
    <n v="0.42"/>
    <x v="0"/>
    <x v="2"/>
    <x v="3"/>
    <s v="Burnsville"/>
    <n v="55337"/>
    <x v="82"/>
    <d v="2015-05-04T00:00:00"/>
    <x v="1238"/>
    <x v="7"/>
    <x v="1263"/>
    <n v="88165"/>
    <n v="7.5892409999999995"/>
    <n v="129.01709699999998"/>
    <n v="2.1798165137614685E-2"/>
  </r>
  <r>
    <n v="21334"/>
    <s v="Not Specified"/>
    <x v="6"/>
    <n v="42.98"/>
    <n v="4.62"/>
    <n v="2290"/>
    <s v="Glen Robertson"/>
    <s v="Regular Air"/>
    <s v="Home Office"/>
    <x v="0"/>
    <x v="15"/>
    <s v="Small Box"/>
    <x v="647"/>
    <n v="0.56000000000000005"/>
    <x v="0"/>
    <x v="2"/>
    <x v="3"/>
    <s v="Coon Rapids"/>
    <n v="55433"/>
    <x v="61"/>
    <d v="2015-01-08T00:00:00"/>
    <x v="1239"/>
    <x v="1"/>
    <x v="1264"/>
    <n v="88163"/>
    <n v="42.98"/>
    <n v="515.76"/>
    <n v="0.69"/>
  </r>
  <r>
    <n v="21335"/>
    <s v="Not Specified"/>
    <x v="9"/>
    <n v="21.78"/>
    <n v="5.94"/>
    <n v="2290"/>
    <s v="Glen Robertson"/>
    <s v="Regular Air"/>
    <s v="Home Office"/>
    <x v="0"/>
    <x v="15"/>
    <s v="Medium Box"/>
    <x v="726"/>
    <n v="0.5"/>
    <x v="0"/>
    <x v="2"/>
    <x v="3"/>
    <s v="Coon Rapids"/>
    <n v="55433"/>
    <x v="61"/>
    <d v="2015-01-08T00:00:00"/>
    <x v="1240"/>
    <x v="13"/>
    <x v="1265"/>
    <n v="88163"/>
    <n v="21.773466000000003"/>
    <n v="283.05505800000003"/>
    <n v="0.64502790986148428"/>
  </r>
  <r>
    <n v="19723"/>
    <s v="Medium"/>
    <x v="8"/>
    <n v="80.98"/>
    <n v="7.18"/>
    <n v="2290"/>
    <s v="Glen Robertson"/>
    <s v="Regular Air"/>
    <s v="Corporate"/>
    <x v="2"/>
    <x v="13"/>
    <s v="Small Box"/>
    <x v="727"/>
    <n v="0.48"/>
    <x v="0"/>
    <x v="2"/>
    <x v="3"/>
    <s v="Coon Rapids"/>
    <n v="55433"/>
    <x v="128"/>
    <d v="2015-02-06T00:00:00"/>
    <x v="1241"/>
    <x v="41"/>
    <x v="1266"/>
    <n v="88164"/>
    <n v="80.923314000000005"/>
    <n v="1213.84971"/>
    <n v="0.69"/>
  </r>
  <r>
    <n v="24673"/>
    <s v="Critical"/>
    <x v="8"/>
    <n v="270.98"/>
    <n v="50"/>
    <n v="2302"/>
    <s v="Beth Dolan"/>
    <s v="Delivery Truck"/>
    <s v="Corporate"/>
    <x v="1"/>
    <x v="1"/>
    <s v="Jumbo Drum"/>
    <x v="728"/>
    <n v="0.77"/>
    <x v="0"/>
    <x v="3"/>
    <x v="26"/>
    <s v="Panama City"/>
    <n v="32404"/>
    <x v="143"/>
    <d v="2015-02-13T00:00:00"/>
    <x v="1242"/>
    <x v="23"/>
    <x v="1267"/>
    <n v="87695"/>
    <n v="270.79031400000002"/>
    <n v="2437.112826"/>
    <n v="1.1366049430795656E-2"/>
  </r>
  <r>
    <n v="23344"/>
    <s v="High"/>
    <x v="10"/>
    <n v="12.53"/>
    <n v="0.49"/>
    <n v="2302"/>
    <s v="Beth Dolan"/>
    <s v="Regular Air"/>
    <s v="Corporate"/>
    <x v="0"/>
    <x v="9"/>
    <s v="Small Box"/>
    <x v="369"/>
    <n v="0.38"/>
    <x v="0"/>
    <x v="3"/>
    <x v="26"/>
    <s v="Panama City"/>
    <n v="32404"/>
    <x v="35"/>
    <d v="2015-01-04T00:00:00"/>
    <x v="1243"/>
    <x v="15"/>
    <x v="1268"/>
    <n v="87696"/>
    <n v="12.517469999999999"/>
    <n v="100.13976"/>
    <n v="2.6566398608998045"/>
  </r>
  <r>
    <n v="23345"/>
    <s v="High"/>
    <x v="10"/>
    <n v="146.34"/>
    <n v="43.75"/>
    <n v="2302"/>
    <s v="Beth Dolan"/>
    <s v="Delivery Truck"/>
    <s v="Corporate"/>
    <x v="1"/>
    <x v="11"/>
    <s v="Jumbo Box"/>
    <x v="729"/>
    <n v="0.64"/>
    <x v="0"/>
    <x v="3"/>
    <x v="26"/>
    <s v="Panama City"/>
    <n v="32404"/>
    <x v="35"/>
    <d v="2015-01-04T00:00:00"/>
    <x v="1244"/>
    <x v="14"/>
    <x v="1269"/>
    <n v="87696"/>
    <n v="146.19365999999999"/>
    <n v="292.38731999999999"/>
    <n v="-1.6701745723858223"/>
  </r>
  <r>
    <n v="6673"/>
    <s v="Critical"/>
    <x v="8"/>
    <n v="270.98"/>
    <n v="50"/>
    <n v="2303"/>
    <s v="Joe Baldwin"/>
    <s v="Delivery Truck"/>
    <s v="Corporate"/>
    <x v="1"/>
    <x v="1"/>
    <s v="Jumbo Drum"/>
    <x v="728"/>
    <n v="0.77"/>
    <x v="0"/>
    <x v="1"/>
    <x v="4"/>
    <s v="New York City"/>
    <n v="10011"/>
    <x v="143"/>
    <d v="2015-02-13T00:00:00"/>
    <x v="1245"/>
    <x v="47"/>
    <x v="1270"/>
    <n v="47493"/>
    <n v="270.79031400000002"/>
    <n v="9748.4513040000002"/>
    <n v="-9.8437301434386743E-3"/>
  </r>
  <r>
    <n v="5345"/>
    <s v="High"/>
    <x v="10"/>
    <n v="146.34"/>
    <n v="43.75"/>
    <n v="2303"/>
    <s v="Joe Baldwin"/>
    <s v="Delivery Truck"/>
    <s v="Corporate"/>
    <x v="1"/>
    <x v="11"/>
    <s v="Jumbo Box"/>
    <x v="729"/>
    <n v="0.64"/>
    <x v="0"/>
    <x v="1"/>
    <x v="4"/>
    <s v="New York City"/>
    <n v="10011"/>
    <x v="35"/>
    <d v="2015-01-04T00:00:00"/>
    <x v="1246"/>
    <x v="6"/>
    <x v="1271"/>
    <n v="37987"/>
    <n v="146.19365999999999"/>
    <n v="877.16195999999991"/>
    <n v="-0.31840731684378826"/>
  </r>
  <r>
    <n v="19934"/>
    <s v="High"/>
    <x v="6"/>
    <n v="90.48"/>
    <n v="19.989999999999998"/>
    <n v="2305"/>
    <s v="Pat Kinney"/>
    <s v="Regular Air"/>
    <s v="Small Business"/>
    <x v="0"/>
    <x v="4"/>
    <s v="Small Box"/>
    <x v="634"/>
    <n v="0.4"/>
    <x v="0"/>
    <x v="2"/>
    <x v="46"/>
    <s v="Watertown"/>
    <n v="57201"/>
    <x v="123"/>
    <d v="2015-06-24T00:00:00"/>
    <x v="1247"/>
    <x v="1"/>
    <x v="1272"/>
    <n v="89869"/>
    <n v="90.48"/>
    <n v="1085.76"/>
    <n v="0.69"/>
  </r>
  <r>
    <n v="23313"/>
    <s v="Low"/>
    <x v="4"/>
    <n v="9.48"/>
    <n v="7.29"/>
    <n v="2308"/>
    <s v="Laurence Cummings"/>
    <s v="Regular Air"/>
    <s v="Small Business"/>
    <x v="1"/>
    <x v="2"/>
    <s v="Small Pack"/>
    <x v="2"/>
    <n v="0.45"/>
    <x v="0"/>
    <x v="3"/>
    <x v="26"/>
    <s v="Lehigh Acres"/>
    <n v="33971"/>
    <x v="120"/>
    <d v="2015-03-26T00:00:00"/>
    <x v="1248"/>
    <x v="14"/>
    <x v="1273"/>
    <n v="90557"/>
    <n v="9.4724160000000008"/>
    <n v="18.944832000000002"/>
    <n v="-2.4925816023738872"/>
  </r>
  <r>
    <n v="23314"/>
    <s v="Low"/>
    <x v="9"/>
    <n v="193.17"/>
    <n v="19.989999999999998"/>
    <n v="2308"/>
    <s v="Laurence Cummings"/>
    <s v="Regular Air"/>
    <s v="Small Business"/>
    <x v="0"/>
    <x v="10"/>
    <s v="Small Box"/>
    <x v="538"/>
    <n v="0.71"/>
    <x v="0"/>
    <x v="3"/>
    <x v="26"/>
    <s v="Lehigh Acres"/>
    <n v="33971"/>
    <x v="120"/>
    <d v="2015-03-28T00:00:00"/>
    <x v="1249"/>
    <x v="15"/>
    <x v="1274"/>
    <n v="90557"/>
    <n v="193.11204899999998"/>
    <n v="1544.8963919999999"/>
    <n v="-0.22515219791216098"/>
  </r>
  <r>
    <n v="26048"/>
    <s v="High"/>
    <x v="4"/>
    <n v="68.81"/>
    <n v="60"/>
    <n v="2323"/>
    <s v="Emma Buckley"/>
    <s v="Delivery Truck"/>
    <s v="Small Business"/>
    <x v="0"/>
    <x v="15"/>
    <s v="Jumbo Drum"/>
    <x v="730"/>
    <n v="0.41"/>
    <x v="0"/>
    <x v="0"/>
    <x v="1"/>
    <s v="Coachella"/>
    <n v="92236"/>
    <x v="44"/>
    <d v="2015-03-17T00:00:00"/>
    <x v="1250"/>
    <x v="29"/>
    <x v="1275"/>
    <n v="88721"/>
    <n v="68.754952000000003"/>
    <n v="343.77476000000001"/>
    <n v="-1.6291659267152072"/>
  </r>
  <r>
    <n v="26049"/>
    <s v="High"/>
    <x v="7"/>
    <n v="21.38"/>
    <n v="8.99"/>
    <n v="2323"/>
    <s v="Emma Buckley"/>
    <s v="Regular Air"/>
    <s v="Small Business"/>
    <x v="0"/>
    <x v="0"/>
    <s v="Small Pack"/>
    <x v="731"/>
    <n v="0.59"/>
    <x v="0"/>
    <x v="0"/>
    <x v="1"/>
    <s v="Coachella"/>
    <n v="92236"/>
    <x v="44"/>
    <d v="2015-03-18T00:00:00"/>
    <x v="1251"/>
    <x v="0"/>
    <x v="1276"/>
    <n v="88721"/>
    <n v="21.371447999999997"/>
    <n v="85.485791999999989"/>
    <n v="-0.61892886830542693"/>
  </r>
  <r>
    <n v="23053"/>
    <s v="Not Specified"/>
    <x v="2"/>
    <n v="4.9800000000000004"/>
    <n v="4.62"/>
    <n v="2323"/>
    <s v="Emma Buckley"/>
    <s v="Express Air"/>
    <s v="Small Business"/>
    <x v="2"/>
    <x v="13"/>
    <s v="Small Pack"/>
    <x v="139"/>
    <n v="0.64"/>
    <x v="0"/>
    <x v="0"/>
    <x v="1"/>
    <s v="Coachella"/>
    <n v="92236"/>
    <x v="117"/>
    <d v="2015-06-19T00:00:00"/>
    <x v="1252"/>
    <x v="4"/>
    <x v="1277"/>
    <n v="88722"/>
    <n v="4.9770120000000002"/>
    <n v="34.839084"/>
    <n v="-0.69708311822405777"/>
  </r>
  <r>
    <n v="25456"/>
    <s v="Medium"/>
    <x v="2"/>
    <n v="28.53"/>
    <n v="1.49"/>
    <n v="2330"/>
    <s v="Kara Foster"/>
    <s v="Regular Air"/>
    <s v="Home Office"/>
    <x v="0"/>
    <x v="8"/>
    <s v="Small Box"/>
    <x v="107"/>
    <n v="0.38"/>
    <x v="0"/>
    <x v="2"/>
    <x v="25"/>
    <s v="Marion"/>
    <n v="52302"/>
    <x v="120"/>
    <d v="2015-03-27T00:00:00"/>
    <x v="1253"/>
    <x v="29"/>
    <x v="1278"/>
    <n v="90964"/>
    <n v="28.512882000000001"/>
    <n v="142.56441000000001"/>
    <n v="0.55662987545678277"/>
  </r>
  <r>
    <n v="19441"/>
    <s v="High"/>
    <x v="2"/>
    <n v="180.98"/>
    <n v="26.2"/>
    <n v="2333"/>
    <s v="Megan Woods"/>
    <s v="Delivery Truck"/>
    <s v="Small Business"/>
    <x v="1"/>
    <x v="1"/>
    <s v="Jumbo Drum"/>
    <x v="68"/>
    <n v="0.59"/>
    <x v="0"/>
    <x v="2"/>
    <x v="45"/>
    <s v="Green Bay"/>
    <n v="54302"/>
    <x v="96"/>
    <d v="2015-06-24T00:00:00"/>
    <x v="1254"/>
    <x v="12"/>
    <x v="1279"/>
    <n v="89611"/>
    <n v="180.87141199999999"/>
    <n v="180.87141199999999"/>
    <n v="-0.63753716163354723"/>
  </r>
  <r>
    <n v="23721"/>
    <s v="Low"/>
    <x v="2"/>
    <n v="60.65"/>
    <n v="12.23"/>
    <n v="2334"/>
    <s v="Stephanie Hawkins"/>
    <s v="Regular Air"/>
    <s v="Consumer"/>
    <x v="1"/>
    <x v="2"/>
    <s v="Medium Box"/>
    <x v="614"/>
    <n v="0.64"/>
    <x v="0"/>
    <x v="2"/>
    <x v="45"/>
    <s v="Greenfield"/>
    <n v="53220"/>
    <x v="34"/>
    <d v="2015-04-08T00:00:00"/>
    <x v="1255"/>
    <x v="5"/>
    <x v="1280"/>
    <n v="89608"/>
    <n v="60.613610000000001"/>
    <n v="606.13610000000006"/>
    <n v="0.69"/>
  </r>
  <r>
    <n v="23693"/>
    <s v="Not Specified"/>
    <x v="5"/>
    <n v="14.81"/>
    <n v="13.32"/>
    <n v="2334"/>
    <s v="Stephanie Hawkins"/>
    <s v="Regular Air"/>
    <s v="Small Business"/>
    <x v="0"/>
    <x v="15"/>
    <s v="Small Box"/>
    <x v="296"/>
    <n v="0.43"/>
    <x v="0"/>
    <x v="2"/>
    <x v="45"/>
    <s v="Greenfield"/>
    <n v="53220"/>
    <x v="37"/>
    <d v="2015-04-11T00:00:00"/>
    <x v="1256"/>
    <x v="15"/>
    <x v="1281"/>
    <n v="89609"/>
    <n v="14.802595"/>
    <n v="118.42076"/>
    <n v="-1.6422967497198036"/>
  </r>
  <r>
    <n v="23694"/>
    <s v="Not Specified"/>
    <x v="4"/>
    <n v="2.78"/>
    <n v="1.25"/>
    <n v="2334"/>
    <s v="Stephanie Hawkins"/>
    <s v="Regular Air"/>
    <s v="Small Business"/>
    <x v="0"/>
    <x v="0"/>
    <s v="Wrap Bag"/>
    <x v="732"/>
    <n v="0.59"/>
    <x v="0"/>
    <x v="2"/>
    <x v="45"/>
    <s v="Greenfield"/>
    <n v="53220"/>
    <x v="37"/>
    <d v="2015-04-10T00:00:00"/>
    <x v="1257"/>
    <x v="4"/>
    <x v="1282"/>
    <n v="89609"/>
    <n v="2.7777759999999998"/>
    <n v="19.444431999999999"/>
    <n v="-0.45066803699897223"/>
  </r>
  <r>
    <n v="24952"/>
    <s v="Low"/>
    <x v="2"/>
    <n v="3.74"/>
    <n v="0.94"/>
    <n v="2334"/>
    <s v="Stephanie Hawkins"/>
    <s v="Regular Air"/>
    <s v="Home Office"/>
    <x v="0"/>
    <x v="3"/>
    <s v="Wrap Bag"/>
    <x v="733"/>
    <n v="0.83"/>
    <x v="0"/>
    <x v="2"/>
    <x v="45"/>
    <s v="Greenfield"/>
    <n v="53220"/>
    <x v="42"/>
    <d v="2015-06-09T00:00:00"/>
    <x v="1258"/>
    <x v="1"/>
    <x v="1283"/>
    <n v="89610"/>
    <n v="3.7377560000000001"/>
    <n v="44.853071999999997"/>
    <n v="-0.17173184357541899"/>
  </r>
  <r>
    <n v="25241"/>
    <s v="Critical"/>
    <x v="2"/>
    <n v="2.08"/>
    <n v="5.33"/>
    <n v="2338"/>
    <s v="Lynn Hines"/>
    <s v="Regular Air"/>
    <s v="Home Office"/>
    <x v="1"/>
    <x v="2"/>
    <s v="Small Box"/>
    <x v="261"/>
    <n v="0.43"/>
    <x v="0"/>
    <x v="1"/>
    <x v="30"/>
    <s v="College Park"/>
    <n v="20740"/>
    <x v="107"/>
    <d v="2015-01-13T00:00:00"/>
    <x v="1259"/>
    <x v="0"/>
    <x v="1284"/>
    <n v="91480"/>
    <n v="2.0787520000000002"/>
    <n v="8.3150080000000006"/>
    <n v="-8.9446587215601294"/>
  </r>
  <r>
    <n v="26137"/>
    <s v="High"/>
    <x v="10"/>
    <n v="6.75"/>
    <n v="2.99"/>
    <n v="2338"/>
    <s v="Lynn Hines"/>
    <s v="Regular Air"/>
    <s v="Home Office"/>
    <x v="0"/>
    <x v="8"/>
    <s v="Small Box"/>
    <x v="734"/>
    <n v="0.35"/>
    <x v="0"/>
    <x v="1"/>
    <x v="30"/>
    <s v="College Park"/>
    <n v="20740"/>
    <x v="48"/>
    <d v="2015-03-29T00:00:00"/>
    <x v="1260"/>
    <x v="41"/>
    <x v="1285"/>
    <n v="91481"/>
    <n v="6.7432499999999997"/>
    <n v="101.14874999999999"/>
    <n v="0.18878081764277543"/>
  </r>
  <r>
    <n v="22526"/>
    <s v="Medium"/>
    <x v="5"/>
    <n v="11.58"/>
    <n v="6.97"/>
    <n v="2339"/>
    <s v="Gordon Boswell"/>
    <s v="Regular Air"/>
    <s v="Home Office"/>
    <x v="0"/>
    <x v="4"/>
    <s v="Small Box"/>
    <x v="240"/>
    <n v="0.35"/>
    <x v="0"/>
    <x v="2"/>
    <x v="7"/>
    <s v="Cloverleaf"/>
    <n v="77015"/>
    <x v="40"/>
    <d v="2015-05-28T00:00:00"/>
    <x v="1261"/>
    <x v="6"/>
    <x v="1286"/>
    <n v="91482"/>
    <n v="11.574210000000001"/>
    <n v="69.445260000000005"/>
    <n v="3.7939426717144439E-2"/>
  </r>
  <r>
    <n v="19052"/>
    <s v="Medium"/>
    <x v="8"/>
    <n v="200.98"/>
    <n v="23.76"/>
    <n v="2345"/>
    <s v="Colleen Marsh"/>
    <s v="Delivery Truck"/>
    <s v="Corporate"/>
    <x v="1"/>
    <x v="1"/>
    <s v="Jumbo Drum"/>
    <x v="735"/>
    <n v="0.57999999999999996"/>
    <x v="0"/>
    <x v="3"/>
    <x v="35"/>
    <s v="Paducah"/>
    <n v="42003"/>
    <x v="88"/>
    <d v="2015-03-15T00:00:00"/>
    <x v="1262"/>
    <x v="23"/>
    <x v="1287"/>
    <n v="89504"/>
    <n v="200.839314"/>
    <n v="1807.5538260000001"/>
    <n v="-7.3329641729885375E-2"/>
  </r>
  <r>
    <n v="19053"/>
    <s v="Medium"/>
    <x v="1"/>
    <n v="179.29"/>
    <n v="29.21"/>
    <n v="2345"/>
    <s v="Colleen Marsh"/>
    <s v="Delivery Truck"/>
    <s v="Corporate"/>
    <x v="1"/>
    <x v="11"/>
    <s v="Jumbo Box"/>
    <x v="218"/>
    <n v="0.76"/>
    <x v="0"/>
    <x v="3"/>
    <x v="35"/>
    <s v="Paducah"/>
    <n v="42003"/>
    <x v="88"/>
    <d v="2015-03-14T00:00:00"/>
    <x v="1263"/>
    <x v="14"/>
    <x v="1288"/>
    <n v="89504"/>
    <n v="179.254142"/>
    <n v="358.508284"/>
    <n v="-1.3205613178767539"/>
  </r>
  <r>
    <n v="20776"/>
    <s v="Low"/>
    <x v="9"/>
    <n v="297.64"/>
    <n v="14.7"/>
    <n v="2346"/>
    <s v="Sylvia Kumar"/>
    <s v="Delivery Truck"/>
    <s v="Corporate"/>
    <x v="2"/>
    <x v="6"/>
    <s v="Jumbo Drum"/>
    <x v="192"/>
    <n v="0.56999999999999995"/>
    <x v="0"/>
    <x v="3"/>
    <x v="35"/>
    <s v="Pleasure Ridge Park"/>
    <n v="40258"/>
    <x v="56"/>
    <d v="2015-01-15T00:00:00"/>
    <x v="1264"/>
    <x v="1"/>
    <x v="1289"/>
    <n v="89503"/>
    <n v="297.55070799999999"/>
    <n v="3570.6084959999998"/>
    <n v="-1.3210504309356495E-2"/>
  </r>
  <r>
    <n v="21627"/>
    <s v="High"/>
    <x v="10"/>
    <n v="218.75"/>
    <n v="69.64"/>
    <n v="2346"/>
    <s v="Sylvia Kumar"/>
    <s v="Delivery Truck"/>
    <s v="Corporate"/>
    <x v="1"/>
    <x v="11"/>
    <s v="Jumbo Box"/>
    <x v="228"/>
    <n v="0.77"/>
    <x v="0"/>
    <x v="3"/>
    <x v="35"/>
    <s v="Pleasure Ridge Park"/>
    <n v="40258"/>
    <x v="135"/>
    <d v="2015-05-21T00:00:00"/>
    <x v="1265"/>
    <x v="7"/>
    <x v="1290"/>
    <n v="89505"/>
    <n v="218.53125"/>
    <n v="3715.03125"/>
    <n v="2.2208200543280644E-2"/>
  </r>
  <r>
    <n v="18675"/>
    <s v="Critical"/>
    <x v="4"/>
    <n v="6.48"/>
    <n v="7.49"/>
    <n v="2351"/>
    <s v="Faye Silver"/>
    <s v="Regular Air"/>
    <s v="Corporate"/>
    <x v="0"/>
    <x v="7"/>
    <s v="Small Box"/>
    <x v="664"/>
    <n v="0.37"/>
    <x v="0"/>
    <x v="1"/>
    <x v="30"/>
    <s v="Crofton"/>
    <n v="21114"/>
    <x v="25"/>
    <d v="2015-04-02T00:00:00"/>
    <x v="1266"/>
    <x v="13"/>
    <x v="1291"/>
    <n v="86163"/>
    <n v="6.4748160000000006"/>
    <n v="84.172608000000011"/>
    <n v="-1.4756369032896364"/>
  </r>
  <r>
    <n v="20904"/>
    <s v="Critical"/>
    <x v="2"/>
    <n v="59.76"/>
    <n v="9.7100000000000009"/>
    <n v="2352"/>
    <s v="Kerry Beach"/>
    <s v="Regular Air"/>
    <s v="Consumer"/>
    <x v="0"/>
    <x v="10"/>
    <s v="Small Box"/>
    <x v="373"/>
    <n v="0.56999999999999995"/>
    <x v="0"/>
    <x v="1"/>
    <x v="30"/>
    <s v="Cumberland"/>
    <n v="21501"/>
    <x v="105"/>
    <d v="2015-06-23T00:00:00"/>
    <x v="1267"/>
    <x v="8"/>
    <x v="1292"/>
    <n v="86165"/>
    <n v="59.724143999999995"/>
    <n v="1075.034592"/>
    <n v="0.69"/>
  </r>
  <r>
    <n v="20905"/>
    <s v="Critical"/>
    <x v="8"/>
    <n v="195.99"/>
    <n v="4.2"/>
    <n v="2352"/>
    <s v="Kerry Beach"/>
    <s v="Regular Air"/>
    <s v="Consumer"/>
    <x v="2"/>
    <x v="5"/>
    <s v="Small Box"/>
    <x v="736"/>
    <n v="0.56000000000000005"/>
    <x v="0"/>
    <x v="1"/>
    <x v="30"/>
    <s v="Cumberland"/>
    <n v="21501"/>
    <x v="105"/>
    <d v="2015-06-23T00:00:00"/>
    <x v="1268"/>
    <x v="0"/>
    <x v="1293"/>
    <n v="86165"/>
    <n v="195.85280700000001"/>
    <n v="783.41122800000005"/>
    <n v="-0.35174175789407075"/>
  </r>
  <r>
    <n v="19270"/>
    <s v="Not Specified"/>
    <x v="3"/>
    <n v="71.37"/>
    <n v="69"/>
    <n v="2352"/>
    <s v="Kerry Beach"/>
    <s v="Regular Air"/>
    <s v="Home Office"/>
    <x v="1"/>
    <x v="11"/>
    <s v="Large Box"/>
    <x v="737"/>
    <n v="0.68"/>
    <x v="0"/>
    <x v="1"/>
    <x v="30"/>
    <s v="Cumberland"/>
    <n v="21501"/>
    <x v="96"/>
    <d v="2015-06-24T00:00:00"/>
    <x v="1269"/>
    <x v="22"/>
    <x v="1294"/>
    <n v="86166"/>
    <n v="71.305767000000003"/>
    <n v="1354.809573"/>
    <n v="-1.1797077468572044"/>
  </r>
  <r>
    <n v="25338"/>
    <s v="Critical"/>
    <x v="7"/>
    <n v="5.98"/>
    <n v="0.96"/>
    <n v="2353"/>
    <s v="Patrick Lowry"/>
    <s v="Regular Air"/>
    <s v="Corporate"/>
    <x v="0"/>
    <x v="0"/>
    <s v="Wrap Bag"/>
    <x v="631"/>
    <n v="0.6"/>
    <x v="0"/>
    <x v="1"/>
    <x v="30"/>
    <s v="Edgewood"/>
    <n v="21040"/>
    <x v="119"/>
    <d v="2015-04-30T00:00:00"/>
    <x v="1270"/>
    <x v="2"/>
    <x v="1295"/>
    <n v="86164"/>
    <n v="5.977608"/>
    <n v="131.50737599999999"/>
    <n v="0.39986038394415363"/>
  </r>
  <r>
    <n v="25339"/>
    <s v="Critical"/>
    <x v="0"/>
    <n v="20.99"/>
    <n v="0.99"/>
    <n v="2353"/>
    <s v="Patrick Lowry"/>
    <s v="Regular Air"/>
    <s v="Corporate"/>
    <x v="2"/>
    <x v="5"/>
    <s v="Wrap Bag"/>
    <x v="201"/>
    <n v="0.56999999999999995"/>
    <x v="0"/>
    <x v="1"/>
    <x v="30"/>
    <s v="Edgewood"/>
    <n v="21040"/>
    <x v="119"/>
    <d v="2015-04-30T00:00:00"/>
    <x v="1271"/>
    <x v="14"/>
    <x v="1296"/>
    <n v="86164"/>
    <n v="20.987900999999997"/>
    <n v="41.975801999999995"/>
    <n v="-2.2132510614208885"/>
  </r>
  <r>
    <n v="22649"/>
    <s v="Not Specified"/>
    <x v="10"/>
    <n v="78.69"/>
    <n v="19.989999999999998"/>
    <n v="2355"/>
    <s v="Clyde Burnett"/>
    <s v="Regular Air"/>
    <s v="Consumer"/>
    <x v="1"/>
    <x v="2"/>
    <s v="Small Box"/>
    <x v="3"/>
    <n v="0.43"/>
    <x v="0"/>
    <x v="0"/>
    <x v="1"/>
    <s v="Coachella"/>
    <n v="92236"/>
    <x v="2"/>
    <d v="2015-02-16T00:00:00"/>
    <x v="1272"/>
    <x v="23"/>
    <x v="1297"/>
    <n v="91304"/>
    <n v="78.611310000000003"/>
    <n v="707.50179000000003"/>
    <n v="0.69"/>
  </r>
  <r>
    <n v="21511"/>
    <s v="Medium"/>
    <x v="2"/>
    <n v="146.34"/>
    <n v="43.75"/>
    <n v="2355"/>
    <s v="Clyde Burnett"/>
    <s v="Delivery Truck"/>
    <s v="Consumer"/>
    <x v="1"/>
    <x v="11"/>
    <s v="Jumbo Box"/>
    <x v="729"/>
    <n v="0.65"/>
    <x v="0"/>
    <x v="0"/>
    <x v="1"/>
    <s v="Coachella"/>
    <n v="92236"/>
    <x v="154"/>
    <d v="2015-06-18T00:00:00"/>
    <x v="1273"/>
    <x v="1"/>
    <x v="1298"/>
    <n v="91306"/>
    <n v="146.252196"/>
    <n v="1755.0263519999999"/>
    <n v="-5.1863772629034882E-2"/>
  </r>
  <r>
    <n v="24526"/>
    <s v="Medium"/>
    <x v="6"/>
    <n v="29.34"/>
    <n v="7.87"/>
    <n v="2356"/>
    <s v="Emma Bloom"/>
    <s v="Regular Air"/>
    <s v="Consumer"/>
    <x v="1"/>
    <x v="2"/>
    <s v="Small Box"/>
    <x v="189"/>
    <n v="0.54"/>
    <x v="0"/>
    <x v="0"/>
    <x v="47"/>
    <s v="Rock Springs"/>
    <n v="82901"/>
    <x v="24"/>
    <d v="2015-03-17T00:00:00"/>
    <x v="1274"/>
    <x v="2"/>
    <x v="1299"/>
    <n v="91305"/>
    <n v="29.34"/>
    <n v="645.48"/>
    <n v="0.57657320685837399"/>
  </r>
  <r>
    <n v="20798"/>
    <s v="Low"/>
    <x v="10"/>
    <n v="205.99"/>
    <n v="8.99"/>
    <n v="2358"/>
    <s v="Danielle Baird"/>
    <s v="Regular Air"/>
    <s v="Corporate"/>
    <x v="2"/>
    <x v="5"/>
    <s v="Small Box"/>
    <x v="20"/>
    <n v="0.56000000000000005"/>
    <x v="0"/>
    <x v="3"/>
    <x v="26"/>
    <s v="Fort Lauderdale"/>
    <n v="33311"/>
    <x v="30"/>
    <d v="2015-03-08T00:00:00"/>
    <x v="1275"/>
    <x v="14"/>
    <x v="1300"/>
    <n v="88267"/>
    <n v="205.78400999999999"/>
    <n v="411.56801999999999"/>
    <n v="0.45283716345265235"/>
  </r>
  <r>
    <n v="18892"/>
    <s v="Critical"/>
    <x v="5"/>
    <n v="2.08"/>
    <n v="2.56"/>
    <n v="2358"/>
    <s v="Danielle Baird"/>
    <s v="Regular Air"/>
    <s v="Home Office"/>
    <x v="0"/>
    <x v="12"/>
    <s v="Small Pack"/>
    <x v="101"/>
    <n v="0.55000000000000004"/>
    <x v="0"/>
    <x v="3"/>
    <x v="26"/>
    <s v="Fort Lauderdale"/>
    <n v="33311"/>
    <x v="79"/>
    <d v="2015-02-16T00:00:00"/>
    <x v="1276"/>
    <x v="22"/>
    <x v="1301"/>
    <n v="88268"/>
    <n v="2.0789599999999999"/>
    <n v="39.500239999999998"/>
    <n v="-25.531785976056685"/>
  </r>
  <r>
    <n v="21772"/>
    <s v="Critical"/>
    <x v="6"/>
    <n v="7.28"/>
    <n v="1.77"/>
    <n v="2359"/>
    <s v="Annie Horne"/>
    <s v="Regular Air"/>
    <s v="Home Office"/>
    <x v="0"/>
    <x v="7"/>
    <s v="Wrap Bag"/>
    <x v="738"/>
    <n v="0.37"/>
    <x v="0"/>
    <x v="3"/>
    <x v="26"/>
    <s v="Fort Myers"/>
    <n v="33917"/>
    <x v="64"/>
    <d v="2015-02-05T00:00:00"/>
    <x v="1277"/>
    <x v="4"/>
    <x v="1302"/>
    <n v="88265"/>
    <n v="7.28"/>
    <n v="50.96"/>
    <n v="3.1291651067016102"/>
  </r>
  <r>
    <n v="24890"/>
    <s v="High"/>
    <x v="2"/>
    <n v="8.33"/>
    <n v="1.99"/>
    <n v="2361"/>
    <s v="Vincent Daniel"/>
    <s v="Regular Air"/>
    <s v="Corporate"/>
    <x v="2"/>
    <x v="13"/>
    <s v="Small Pack"/>
    <x v="140"/>
    <n v="0.52"/>
    <x v="0"/>
    <x v="3"/>
    <x v="26"/>
    <s v="Fruit Cove"/>
    <n v="32259"/>
    <x v="147"/>
    <d v="2015-02-26T00:00:00"/>
    <x v="1278"/>
    <x v="12"/>
    <x v="1303"/>
    <n v="88266"/>
    <n v="8.3250019999999996"/>
    <n v="8.3250019999999996"/>
    <n v="-40.614840989399298"/>
  </r>
  <r>
    <n v="19369"/>
    <s v="High"/>
    <x v="6"/>
    <n v="5.77"/>
    <n v="5.92"/>
    <n v="2363"/>
    <s v="Jacob Murray"/>
    <s v="Regular Air"/>
    <s v="Home Office"/>
    <x v="1"/>
    <x v="2"/>
    <s v="Medium Box"/>
    <x v="739"/>
    <n v="0.55000000000000004"/>
    <x v="0"/>
    <x v="1"/>
    <x v="10"/>
    <s v="Medina"/>
    <n v="44256"/>
    <x v="86"/>
    <d v="2015-04-13T00:00:00"/>
    <x v="1279"/>
    <x v="21"/>
    <x v="1304"/>
    <n v="90040"/>
    <n v="5.77"/>
    <n v="63.47"/>
    <n v="-0.88034912004578625"/>
  </r>
  <r>
    <n v="21582"/>
    <s v="Low"/>
    <x v="8"/>
    <n v="5.98"/>
    <n v="5.79"/>
    <n v="2369"/>
    <s v="Mike G Hartman"/>
    <s v="Regular Air"/>
    <s v="Consumer"/>
    <x v="0"/>
    <x v="7"/>
    <s v="Small Box"/>
    <x v="26"/>
    <n v="0.36"/>
    <x v="0"/>
    <x v="3"/>
    <x v="26"/>
    <s v="Pembroke Pines"/>
    <n v="33024"/>
    <x v="107"/>
    <d v="2015-01-15T00:00:00"/>
    <x v="1280"/>
    <x v="13"/>
    <x v="1305"/>
    <n v="90408"/>
    <n v="5.9758140000000006"/>
    <n v="77.685582000000011"/>
    <n v="-0.54214285714285715"/>
  </r>
  <r>
    <n v="21988"/>
    <s v="Medium"/>
    <x v="0"/>
    <n v="1.76"/>
    <n v="0.7"/>
    <n v="2372"/>
    <s v="Marvin Parrott"/>
    <s v="Regular Air"/>
    <s v="Corporate"/>
    <x v="0"/>
    <x v="0"/>
    <s v="Wrap Bag"/>
    <x v="28"/>
    <n v="0.56000000000000005"/>
    <x v="0"/>
    <x v="2"/>
    <x v="3"/>
    <s v="Duluth"/>
    <n v="55803"/>
    <x v="24"/>
    <d v="2015-03-16T00:00:00"/>
    <x v="1281"/>
    <x v="0"/>
    <x v="1306"/>
    <n v="90714"/>
    <n v="1.7598240000000001"/>
    <n v="7.0392960000000002"/>
    <n v="-0.21666666666666667"/>
  </r>
  <r>
    <n v="22827"/>
    <s v="High"/>
    <x v="5"/>
    <n v="3.28"/>
    <n v="3.97"/>
    <n v="2376"/>
    <s v="Debra Batchelor"/>
    <s v="Regular Air"/>
    <s v="Corporate"/>
    <x v="0"/>
    <x v="0"/>
    <s v="Wrap Bag"/>
    <x v="623"/>
    <n v="0.56000000000000005"/>
    <x v="0"/>
    <x v="0"/>
    <x v="44"/>
    <s v="Moscow"/>
    <n v="83843"/>
    <x v="93"/>
    <d v="2015-03-06T00:00:00"/>
    <x v="1282"/>
    <x v="8"/>
    <x v="1307"/>
    <n v="91321"/>
    <n v="3.2783599999999997"/>
    <n v="59.010479999999994"/>
    <n v="-1.635503344754446"/>
  </r>
  <r>
    <n v="22828"/>
    <s v="High"/>
    <x v="9"/>
    <n v="6.98"/>
    <n v="9.69"/>
    <n v="2376"/>
    <s v="Debra Batchelor"/>
    <s v="Regular Air"/>
    <s v="Corporate"/>
    <x v="0"/>
    <x v="10"/>
    <s v="Small Box"/>
    <x v="740"/>
    <n v="0.83"/>
    <x v="0"/>
    <x v="0"/>
    <x v="44"/>
    <s v="Moscow"/>
    <n v="83843"/>
    <x v="93"/>
    <d v="2015-03-07T00:00:00"/>
    <x v="1283"/>
    <x v="41"/>
    <x v="1308"/>
    <n v="91321"/>
    <n v="6.9779060000000008"/>
    <n v="104.66859000000001"/>
    <n v="-2.4060467246907926"/>
  </r>
  <r>
    <n v="18151"/>
    <s v="Low"/>
    <x v="2"/>
    <n v="122.99"/>
    <n v="19.989999999999998"/>
    <n v="2379"/>
    <s v="Mildred Briggs"/>
    <s v="Regular Air"/>
    <s v="Small Business"/>
    <x v="0"/>
    <x v="8"/>
    <s v="Small Box"/>
    <x v="741"/>
    <n v="0.37"/>
    <x v="0"/>
    <x v="2"/>
    <x v="22"/>
    <s v="Garden City"/>
    <n v="48135"/>
    <x v="130"/>
    <d v="2015-05-07T00:00:00"/>
    <x v="1284"/>
    <x v="1"/>
    <x v="1309"/>
    <n v="86655"/>
    <n v="122.91620599999999"/>
    <n v="1474.9944719999999"/>
    <n v="0.69"/>
  </r>
  <r>
    <n v="19898"/>
    <s v="Not Specified"/>
    <x v="8"/>
    <n v="3.38"/>
    <n v="0.85"/>
    <n v="2380"/>
    <s v="Lisa Branch"/>
    <s v="Regular Air"/>
    <s v="Small Business"/>
    <x v="0"/>
    <x v="0"/>
    <s v="Wrap Bag"/>
    <x v="523"/>
    <n v="0.48"/>
    <x v="0"/>
    <x v="2"/>
    <x v="22"/>
    <s v="Grand Rapids"/>
    <n v="49505"/>
    <x v="138"/>
    <d v="2015-04-28T00:00:00"/>
    <x v="1285"/>
    <x v="23"/>
    <x v="1310"/>
    <n v="86654"/>
    <n v="3.377634"/>
    <n v="30.398706000000001"/>
    <n v="0.65474552957359011"/>
  </r>
  <r>
    <n v="18152"/>
    <s v="Low"/>
    <x v="4"/>
    <n v="68.81"/>
    <n v="60"/>
    <n v="2380"/>
    <s v="Lisa Branch"/>
    <s v="Delivery Truck"/>
    <s v="Small Business"/>
    <x v="0"/>
    <x v="15"/>
    <s v="Jumbo Drum"/>
    <x v="730"/>
    <n v="0.41"/>
    <x v="0"/>
    <x v="2"/>
    <x v="22"/>
    <s v="Grand Rapids"/>
    <n v="49505"/>
    <x v="130"/>
    <d v="2015-05-07T00:00:00"/>
    <x v="1286"/>
    <x v="7"/>
    <x v="1311"/>
    <n v="86655"/>
    <n v="68.754952000000003"/>
    <n v="1168.8341840000001"/>
    <n v="-0.92022091082703916"/>
  </r>
  <r>
    <n v="1898"/>
    <s v="Not Specified"/>
    <x v="8"/>
    <n v="3.38"/>
    <n v="0.85"/>
    <n v="2382"/>
    <s v="Geoffrey Saunders"/>
    <s v="Regular Air"/>
    <s v="Small Business"/>
    <x v="0"/>
    <x v="0"/>
    <s v="Wrap Bag"/>
    <x v="523"/>
    <n v="0.48"/>
    <x v="0"/>
    <x v="1"/>
    <x v="4"/>
    <s v="New York City"/>
    <n v="10024"/>
    <x v="138"/>
    <d v="2015-04-28T00:00:00"/>
    <x v="1285"/>
    <x v="53"/>
    <x v="201"/>
    <n v="13606"/>
    <n v="3.377634"/>
    <n v="114.839556"/>
    <n v="0.17331148734753321"/>
  </r>
  <r>
    <n v="151"/>
    <s v="Low"/>
    <x v="2"/>
    <n v="122.99"/>
    <n v="19.989999999999998"/>
    <n v="2382"/>
    <s v="Geoffrey Saunders"/>
    <s v="Regular Air"/>
    <s v="Small Business"/>
    <x v="0"/>
    <x v="8"/>
    <s v="Small Box"/>
    <x v="741"/>
    <n v="0.37"/>
    <x v="0"/>
    <x v="1"/>
    <x v="4"/>
    <s v="New York City"/>
    <n v="10024"/>
    <x v="130"/>
    <d v="2015-05-07T00:00:00"/>
    <x v="1287"/>
    <x v="68"/>
    <x v="1312"/>
    <n v="962"/>
    <n v="122.91620599999999"/>
    <n v="5899.9778879999994"/>
    <n v="0.23821741226623358"/>
  </r>
  <r>
    <n v="152"/>
    <s v="Low"/>
    <x v="4"/>
    <n v="68.81"/>
    <n v="60"/>
    <n v="2382"/>
    <s v="Geoffrey Saunders"/>
    <s v="Delivery Truck"/>
    <s v="Small Business"/>
    <x v="0"/>
    <x v="15"/>
    <s v="Jumbo Drum"/>
    <x v="730"/>
    <n v="0.41"/>
    <x v="0"/>
    <x v="1"/>
    <x v="4"/>
    <s v="New York City"/>
    <n v="10024"/>
    <x v="130"/>
    <d v="2015-05-07T00:00:00"/>
    <x v="1286"/>
    <x v="71"/>
    <x v="1313"/>
    <n v="962"/>
    <n v="68.754952000000003"/>
    <n v="4675.3367360000002"/>
    <n v="-0.23005473294837467"/>
  </r>
  <r>
    <n v="21171"/>
    <s v="Critical"/>
    <x v="10"/>
    <n v="130.97999999999999"/>
    <n v="30"/>
    <n v="2385"/>
    <s v="Janice Frye"/>
    <s v="Delivery Truck"/>
    <s v="Small Business"/>
    <x v="1"/>
    <x v="1"/>
    <s v="Jumbo Drum"/>
    <x v="185"/>
    <n v="0.78"/>
    <x v="0"/>
    <x v="0"/>
    <x v="27"/>
    <s v="Las Cruces"/>
    <n v="88001"/>
    <x v="55"/>
    <d v="2015-05-24T00:00:00"/>
    <x v="1288"/>
    <x v="8"/>
    <x v="1314"/>
    <n v="89184"/>
    <n v="130.84902"/>
    <n v="2355.2823600000002"/>
    <n v="0.88500834074487056"/>
  </r>
  <r>
    <n v="23557"/>
    <s v="Not Specified"/>
    <x v="2"/>
    <n v="4.7699999999999996"/>
    <n v="2.39"/>
    <n v="2391"/>
    <s v="Jacob McNeill"/>
    <s v="Regular Air"/>
    <s v="Corporate"/>
    <x v="2"/>
    <x v="13"/>
    <s v="Small Pack"/>
    <x v="742"/>
    <n v="0.72"/>
    <x v="0"/>
    <x v="1"/>
    <x v="4"/>
    <s v="Oceanside"/>
    <n v="11572"/>
    <x v="40"/>
    <d v="2015-05-26T00:00:00"/>
    <x v="1289"/>
    <x v="23"/>
    <x v="1315"/>
    <n v="91122"/>
    <n v="4.7671379999999992"/>
    <n v="42.904241999999996"/>
    <n v="-1.0748940178991993"/>
  </r>
  <r>
    <n v="23558"/>
    <s v="Not Specified"/>
    <x v="10"/>
    <n v="27.18"/>
    <n v="8.23"/>
    <n v="2391"/>
    <s v="Jacob McNeill"/>
    <s v="Regular Air"/>
    <s v="Corporate"/>
    <x v="0"/>
    <x v="4"/>
    <s v="Small Box"/>
    <x v="743"/>
    <n v="0.38"/>
    <x v="0"/>
    <x v="1"/>
    <x v="4"/>
    <s v="Oceanside"/>
    <n v="11572"/>
    <x v="40"/>
    <d v="2015-05-27T00:00:00"/>
    <x v="1290"/>
    <x v="1"/>
    <x v="1316"/>
    <n v="91122"/>
    <n v="27.152819999999998"/>
    <n v="325.83384000000001"/>
    <n v="0.65111762083678282"/>
  </r>
  <r>
    <n v="21462"/>
    <s v="Not Specified"/>
    <x v="6"/>
    <n v="999.99"/>
    <n v="13.99"/>
    <n v="2391"/>
    <s v="Jacob McNeill"/>
    <s v="Regular Air"/>
    <s v="Corporate"/>
    <x v="2"/>
    <x v="6"/>
    <s v="Medium Box"/>
    <x v="180"/>
    <n v="0.36"/>
    <x v="0"/>
    <x v="1"/>
    <x v="4"/>
    <s v="Oceanside"/>
    <n v="11572"/>
    <x v="141"/>
    <d v="2015-06-06T00:00:00"/>
    <x v="1291"/>
    <x v="12"/>
    <x v="1317"/>
    <n v="91123"/>
    <n v="999.99"/>
    <n v="999.99"/>
    <n v="-1.4415956593629637"/>
  </r>
  <r>
    <n v="21463"/>
    <s v="Not Specified"/>
    <x v="5"/>
    <n v="6.48"/>
    <n v="5.14"/>
    <n v="2391"/>
    <s v="Jacob McNeill"/>
    <s v="Express Air"/>
    <s v="Corporate"/>
    <x v="0"/>
    <x v="7"/>
    <s v="Small Box"/>
    <x v="339"/>
    <n v="0.37"/>
    <x v="0"/>
    <x v="1"/>
    <x v="4"/>
    <s v="Oceanside"/>
    <n v="11572"/>
    <x v="141"/>
    <d v="2015-06-05T00:00:00"/>
    <x v="1292"/>
    <x v="13"/>
    <x v="1318"/>
    <n v="91123"/>
    <n v="6.4767600000000005"/>
    <n v="84.197880000000012"/>
    <n v="-0.24479166666666666"/>
  </r>
  <r>
    <n v="18277"/>
    <s v="Medium"/>
    <x v="1"/>
    <n v="6.48"/>
    <n v="7.91"/>
    <n v="2393"/>
    <s v="Debbie Dillon"/>
    <s v="Regular Air"/>
    <s v="Corporate"/>
    <x v="0"/>
    <x v="7"/>
    <s v="Small Box"/>
    <x v="744"/>
    <n v="0.37"/>
    <x v="0"/>
    <x v="3"/>
    <x v="29"/>
    <s v="Roswell"/>
    <n v="30076"/>
    <x v="124"/>
    <d v="2015-05-31T00:00:00"/>
    <x v="1293"/>
    <x v="14"/>
    <x v="1319"/>
    <n v="86950"/>
    <n v="6.4787040000000005"/>
    <n v="12.957408000000001"/>
    <n v="-72.213696969696969"/>
  </r>
  <r>
    <n v="18197"/>
    <s v="High"/>
    <x v="2"/>
    <n v="105.29"/>
    <n v="10.119999999999999"/>
    <n v="2393"/>
    <s v="Debbie Dillon"/>
    <s v="Regular Air"/>
    <s v="Corporate"/>
    <x v="1"/>
    <x v="2"/>
    <s v="Large Box"/>
    <x v="533"/>
    <n v="0.79"/>
    <x v="0"/>
    <x v="3"/>
    <x v="29"/>
    <s v="Roswell"/>
    <n v="30076"/>
    <x v="148"/>
    <d v="2015-01-06T00:00:00"/>
    <x v="1294"/>
    <x v="1"/>
    <x v="1320"/>
    <n v="86951"/>
    <n v="105.226826"/>
    <n v="1262.721912"/>
    <n v="-3.7425373754843429E-2"/>
  </r>
  <r>
    <n v="20197"/>
    <s v="Critical"/>
    <x v="0"/>
    <n v="11.7"/>
    <n v="5.63"/>
    <n v="2394"/>
    <s v="Tina Monroe"/>
    <s v="Regular Air"/>
    <s v="Corporate"/>
    <x v="0"/>
    <x v="8"/>
    <s v="Small Box"/>
    <x v="745"/>
    <n v="0.4"/>
    <x v="0"/>
    <x v="3"/>
    <x v="29"/>
    <s v="Sandy Springs"/>
    <n v="30328"/>
    <x v="90"/>
    <d v="2015-05-03T00:00:00"/>
    <x v="1295"/>
    <x v="3"/>
    <x v="1321"/>
    <n v="86949"/>
    <n v="11.698829999999999"/>
    <n v="187.18127999999999"/>
    <n v="0.19934922975240224"/>
  </r>
  <r>
    <n v="20198"/>
    <s v="Critical"/>
    <x v="9"/>
    <n v="4.55"/>
    <n v="1.49"/>
    <n v="2394"/>
    <s v="Tina Monroe"/>
    <s v="Regular Air"/>
    <s v="Corporate"/>
    <x v="0"/>
    <x v="8"/>
    <s v="Small Box"/>
    <x v="516"/>
    <n v="0.35"/>
    <x v="0"/>
    <x v="3"/>
    <x v="29"/>
    <s v="Sandy Springs"/>
    <n v="30328"/>
    <x v="90"/>
    <d v="2015-05-01T00:00:00"/>
    <x v="1296"/>
    <x v="23"/>
    <x v="1322"/>
    <n v="86949"/>
    <n v="4.548635"/>
    <n v="40.937714999999997"/>
    <n v="2.4920556107249259"/>
  </r>
  <r>
    <n v="24954"/>
    <s v="Not Specified"/>
    <x v="7"/>
    <n v="60.97"/>
    <n v="4.5"/>
    <n v="2395"/>
    <s v="Beverly Roberts"/>
    <s v="Regular Air"/>
    <s v="Corporate"/>
    <x v="0"/>
    <x v="15"/>
    <s v="Small Box"/>
    <x v="714"/>
    <n v="0.56000000000000005"/>
    <x v="0"/>
    <x v="3"/>
    <x v="29"/>
    <s v="Savannah"/>
    <n v="31401"/>
    <x v="165"/>
    <d v="2015-03-24T00:00:00"/>
    <x v="1297"/>
    <x v="41"/>
    <x v="1323"/>
    <n v="86952"/>
    <n v="60.945611999999997"/>
    <n v="914.18417999999997"/>
    <n v="8.7827404319315294E-2"/>
  </r>
  <r>
    <n v="22369"/>
    <s v="Not Specified"/>
    <x v="9"/>
    <n v="7.64"/>
    <n v="5.83"/>
    <n v="2398"/>
    <s v="Julian F Wolfe"/>
    <s v="Regular Air"/>
    <s v="Corporate"/>
    <x v="0"/>
    <x v="7"/>
    <s v="Wrap Bag"/>
    <x v="372"/>
    <n v="0.36"/>
    <x v="0"/>
    <x v="2"/>
    <x v="12"/>
    <s v="Hanover Park"/>
    <n v="60103"/>
    <x v="152"/>
    <d v="2015-02-26T00:00:00"/>
    <x v="1298"/>
    <x v="1"/>
    <x v="1324"/>
    <n v="86373"/>
    <n v="7.6377079999999999"/>
    <n v="91.652495999999999"/>
    <n v="-0.15579599421845963"/>
  </r>
  <r>
    <n v="19001"/>
    <s v="Medium"/>
    <x v="6"/>
    <n v="65.989999999999995"/>
    <n v="3.99"/>
    <n v="2417"/>
    <s v="Ken H Frazier"/>
    <s v="Regular Air"/>
    <s v="Consumer"/>
    <x v="2"/>
    <x v="5"/>
    <s v="Small Box"/>
    <x v="382"/>
    <n v="0.59"/>
    <x v="0"/>
    <x v="3"/>
    <x v="8"/>
    <s v="Oakton"/>
    <n v="22124"/>
    <x v="88"/>
    <d v="2015-03-15T00:00:00"/>
    <x v="1299"/>
    <x v="13"/>
    <x v="1325"/>
    <n v="86754"/>
    <n v="65.989999999999995"/>
    <n v="857.86999999999989"/>
    <n v="-7.9101417096584595E-2"/>
  </r>
  <r>
    <n v="20325"/>
    <s v="Critical"/>
    <x v="9"/>
    <n v="2.1"/>
    <n v="0.7"/>
    <n v="2418"/>
    <s v="Kyle Fink"/>
    <s v="Regular Air"/>
    <s v="Consumer"/>
    <x v="0"/>
    <x v="0"/>
    <s v="Wrap Bag"/>
    <x v="746"/>
    <n v="0.56999999999999995"/>
    <x v="0"/>
    <x v="3"/>
    <x v="8"/>
    <s v="Petersburg"/>
    <n v="23805"/>
    <x v="61"/>
    <d v="2015-01-07T00:00:00"/>
    <x v="1300"/>
    <x v="0"/>
    <x v="1326"/>
    <n v="86750"/>
    <n v="2.09937"/>
    <n v="8.3974799999999998"/>
    <n v="-169.02591743119265"/>
  </r>
  <r>
    <n v="21724"/>
    <s v="High"/>
    <x v="10"/>
    <n v="599.99"/>
    <n v="24.49"/>
    <n v="2418"/>
    <s v="Kyle Fink"/>
    <s v="Regular Air"/>
    <s v="Consumer"/>
    <x v="2"/>
    <x v="16"/>
    <s v="Large Box"/>
    <x v="747"/>
    <n v="0.5"/>
    <x v="0"/>
    <x v="3"/>
    <x v="8"/>
    <s v="Petersburg"/>
    <n v="23805"/>
    <x v="56"/>
    <d v="2015-01-11T00:00:00"/>
    <x v="1301"/>
    <x v="21"/>
    <x v="1327"/>
    <n v="86753"/>
    <n v="599.39000999999996"/>
    <n v="6593.2901099999999"/>
    <n v="-5.3987214606124594E-2"/>
  </r>
  <r>
    <n v="21725"/>
    <s v="High"/>
    <x v="2"/>
    <n v="2.78"/>
    <n v="1.25"/>
    <n v="2418"/>
    <s v="Kyle Fink"/>
    <s v="Regular Air"/>
    <s v="Consumer"/>
    <x v="0"/>
    <x v="0"/>
    <s v="Wrap Bag"/>
    <x v="732"/>
    <n v="0.59"/>
    <x v="0"/>
    <x v="3"/>
    <x v="8"/>
    <s v="Petersburg"/>
    <n v="23805"/>
    <x v="56"/>
    <d v="2015-01-12T00:00:00"/>
    <x v="1302"/>
    <x v="5"/>
    <x v="1328"/>
    <n v="86753"/>
    <n v="2.7783319999999998"/>
    <n v="27.783319999999996"/>
    <n v="2.3624065503737981"/>
  </r>
  <r>
    <n v="22376"/>
    <s v="Not Specified"/>
    <x v="8"/>
    <n v="225.04"/>
    <n v="11.79"/>
    <n v="2419"/>
    <s v="Sandra Faulkner"/>
    <s v="Regular Air"/>
    <s v="Consumer"/>
    <x v="0"/>
    <x v="15"/>
    <s v="Medium Box"/>
    <x v="748"/>
    <n v="0.42"/>
    <x v="0"/>
    <x v="3"/>
    <x v="8"/>
    <s v="Portsmouth"/>
    <n v="23701"/>
    <x v="173"/>
    <d v="2015-03-26T00:00:00"/>
    <x v="1303"/>
    <x v="29"/>
    <x v="1329"/>
    <n v="86751"/>
    <n v="224.88247199999998"/>
    <n v="1124.4123599999998"/>
    <n v="-0.14415608547537936"/>
  </r>
  <r>
    <n v="22377"/>
    <s v="Not Specified"/>
    <x v="9"/>
    <n v="7.84"/>
    <n v="4.71"/>
    <n v="2419"/>
    <s v="Sandra Faulkner"/>
    <s v="Regular Air"/>
    <s v="Consumer"/>
    <x v="0"/>
    <x v="8"/>
    <s v="Small Box"/>
    <x v="749"/>
    <n v="0.35"/>
    <x v="0"/>
    <x v="3"/>
    <x v="8"/>
    <s v="Portsmouth"/>
    <n v="23701"/>
    <x v="173"/>
    <d v="2015-03-29T00:00:00"/>
    <x v="1304"/>
    <x v="4"/>
    <x v="1330"/>
    <n v="86751"/>
    <n v="7.8376479999999997"/>
    <n v="54.863535999999996"/>
    <n v="15.812356078719882"/>
  </r>
  <r>
    <n v="25271"/>
    <s v="High"/>
    <x v="7"/>
    <n v="9.11"/>
    <n v="2.15"/>
    <n v="2420"/>
    <s v="Wesley Cho"/>
    <s v="Regular Air"/>
    <s v="Consumer"/>
    <x v="0"/>
    <x v="7"/>
    <s v="Wrap Bag"/>
    <x v="452"/>
    <n v="0.4"/>
    <x v="0"/>
    <x v="3"/>
    <x v="8"/>
    <s v="Richmond"/>
    <n v="23223"/>
    <x v="166"/>
    <d v="2015-05-06T00:00:00"/>
    <x v="1305"/>
    <x v="21"/>
    <x v="1331"/>
    <n v="86752"/>
    <n v="9.1063559999999999"/>
    <n v="100.169916"/>
    <n v="-0.22873004857737683"/>
  </r>
  <r>
    <n v="18802"/>
    <s v="Not Specified"/>
    <x v="5"/>
    <n v="150.97999999999999"/>
    <n v="43.71"/>
    <n v="2422"/>
    <s v="Arlene Wiggins Dalton"/>
    <s v="Delivery Truck"/>
    <s v="Home Office"/>
    <x v="1"/>
    <x v="1"/>
    <s v="Jumbo Drum"/>
    <x v="750"/>
    <n v="0.55000000000000004"/>
    <x v="0"/>
    <x v="2"/>
    <x v="7"/>
    <s v="Huntsville"/>
    <n v="77340"/>
    <x v="84"/>
    <d v="2015-05-25T00:00:00"/>
    <x v="1306"/>
    <x v="1"/>
    <x v="1332"/>
    <n v="89053"/>
    <n v="150.90450999999999"/>
    <n v="1810.85412"/>
    <n v="0.3501733904839856"/>
  </r>
  <r>
    <n v="19817"/>
    <s v="Medium"/>
    <x v="3"/>
    <n v="3.89"/>
    <n v="7.01"/>
    <n v="2422"/>
    <s v="Arlene Wiggins Dalton"/>
    <s v="Express Air"/>
    <s v="Home Office"/>
    <x v="0"/>
    <x v="8"/>
    <s v="Small Box"/>
    <x v="477"/>
    <n v="0.37"/>
    <x v="0"/>
    <x v="2"/>
    <x v="7"/>
    <s v="Huntsville"/>
    <n v="77340"/>
    <x v="46"/>
    <d v="2015-01-24T00:00:00"/>
    <x v="1307"/>
    <x v="5"/>
    <x v="1333"/>
    <n v="89055"/>
    <n v="3.8864990000000001"/>
    <n v="38.864989999999999"/>
    <n v="-3.6256343984962407"/>
  </r>
  <r>
    <n v="25126"/>
    <s v="Low"/>
    <x v="7"/>
    <n v="100.98"/>
    <n v="7.18"/>
    <n v="2423"/>
    <s v="Nicholas Wallace"/>
    <s v="Regular Air"/>
    <s v="Home Office"/>
    <x v="2"/>
    <x v="13"/>
    <s v="Small Box"/>
    <x v="751"/>
    <n v="0.4"/>
    <x v="0"/>
    <x v="2"/>
    <x v="7"/>
    <s v="Hurst"/>
    <n v="76053"/>
    <x v="72"/>
    <d v="2015-01-26T00:00:00"/>
    <x v="1308"/>
    <x v="0"/>
    <x v="1334"/>
    <n v="89054"/>
    <n v="100.93960800000001"/>
    <n v="403.75843200000003"/>
    <n v="0.65059892506808703"/>
  </r>
  <r>
    <n v="21761"/>
    <s v="High"/>
    <x v="4"/>
    <n v="30.93"/>
    <n v="3.92"/>
    <n v="2426"/>
    <s v="Dorothy Holt"/>
    <s v="Regular Air"/>
    <s v="Small Business"/>
    <x v="1"/>
    <x v="2"/>
    <s v="Small Pack"/>
    <x v="609"/>
    <n v="0.44"/>
    <x v="0"/>
    <x v="2"/>
    <x v="7"/>
    <s v="Irving"/>
    <n v="75061"/>
    <x v="24"/>
    <d v="2015-03-16T00:00:00"/>
    <x v="1309"/>
    <x v="17"/>
    <x v="1335"/>
    <n v="90859"/>
    <n v="30.905256000000001"/>
    <n v="92.715767999999997"/>
    <n v="0.69"/>
  </r>
  <r>
    <n v="20496"/>
    <s v="Low"/>
    <x v="4"/>
    <n v="4.4800000000000004"/>
    <n v="49"/>
    <n v="2426"/>
    <s v="Dorothy Holt"/>
    <s v="Regular Air"/>
    <s v="Small Business"/>
    <x v="0"/>
    <x v="15"/>
    <s v="Large Box"/>
    <x v="238"/>
    <n v="0.6"/>
    <x v="0"/>
    <x v="2"/>
    <x v="7"/>
    <s v="Irving"/>
    <n v="75061"/>
    <x v="10"/>
    <d v="2015-05-02T00:00:00"/>
    <x v="1310"/>
    <x v="25"/>
    <x v="1336"/>
    <n v="90861"/>
    <n v="4.4764160000000004"/>
    <n v="165.62739200000001"/>
    <n v="0.69"/>
  </r>
  <r>
    <n v="20497"/>
    <s v="Low"/>
    <x v="6"/>
    <n v="17.670000000000002"/>
    <n v="8.99"/>
    <n v="2426"/>
    <s v="Dorothy Holt"/>
    <s v="Regular Air"/>
    <s v="Small Business"/>
    <x v="1"/>
    <x v="2"/>
    <s v="Small Pack"/>
    <x v="283"/>
    <n v="0.47"/>
    <x v="0"/>
    <x v="2"/>
    <x v="7"/>
    <s v="Irving"/>
    <n v="75061"/>
    <x v="10"/>
    <d v="2015-05-09T00:00:00"/>
    <x v="1311"/>
    <x v="23"/>
    <x v="1337"/>
    <n v="90861"/>
    <n v="17.670000000000002"/>
    <n v="159.03000000000003"/>
    <n v="0.65005038231284462"/>
  </r>
  <r>
    <n v="23729"/>
    <s v="High"/>
    <x v="9"/>
    <n v="40.99"/>
    <n v="19.989999999999998"/>
    <n v="2427"/>
    <s v="John Merritt"/>
    <s v="Regular Air"/>
    <s v="Corporate"/>
    <x v="0"/>
    <x v="7"/>
    <s v="Small Box"/>
    <x v="659"/>
    <n v="0.36"/>
    <x v="0"/>
    <x v="2"/>
    <x v="7"/>
    <s v="Keller"/>
    <n v="76248"/>
    <x v="149"/>
    <d v="2015-02-18T00:00:00"/>
    <x v="1312"/>
    <x v="34"/>
    <x v="1338"/>
    <n v="90860"/>
    <n v="40.977703000000005"/>
    <n v="860.53176300000007"/>
    <n v="0.44634788008807091"/>
  </r>
  <r>
    <n v="22562"/>
    <s v="Not Specified"/>
    <x v="10"/>
    <n v="14.28"/>
    <n v="2.99"/>
    <n v="2430"/>
    <s v="Kimberly Reilly"/>
    <s v="Regular Air"/>
    <s v="Home Office"/>
    <x v="0"/>
    <x v="8"/>
    <s v="Small Box"/>
    <x v="602"/>
    <n v="0.39"/>
    <x v="0"/>
    <x v="2"/>
    <x v="7"/>
    <s v="Killeen"/>
    <n v="76541"/>
    <x v="120"/>
    <d v="2015-03-25T00:00:00"/>
    <x v="1313"/>
    <x v="21"/>
    <x v="1339"/>
    <n v="91108"/>
    <n v="14.26572"/>
    <n v="156.92292"/>
    <n v="0.69"/>
  </r>
  <r>
    <n v="22105"/>
    <s v="Not Specified"/>
    <x v="7"/>
    <n v="7.08"/>
    <n v="2.35"/>
    <n v="2430"/>
    <s v="Kimberly Reilly"/>
    <s v="Regular Air"/>
    <s v="Home Office"/>
    <x v="0"/>
    <x v="0"/>
    <s v="Wrap Bag"/>
    <x v="416"/>
    <n v="0.47"/>
    <x v="0"/>
    <x v="2"/>
    <x v="7"/>
    <s v="Killeen"/>
    <n v="76541"/>
    <x v="98"/>
    <d v="2015-04-11T00:00:00"/>
    <x v="1314"/>
    <x v="4"/>
    <x v="1340"/>
    <n v="91109"/>
    <n v="7.0771680000000003"/>
    <n v="49.540176000000002"/>
    <n v="0.50081466395112018"/>
  </r>
  <r>
    <n v="20731"/>
    <s v="Low"/>
    <x v="9"/>
    <n v="140.99"/>
    <n v="4.2"/>
    <n v="2430"/>
    <s v="Kimberly Reilly"/>
    <s v="Regular Air"/>
    <s v="Home Office"/>
    <x v="2"/>
    <x v="5"/>
    <s v="Small Box"/>
    <x v="752"/>
    <n v="0.59"/>
    <x v="0"/>
    <x v="2"/>
    <x v="7"/>
    <s v="Killeen"/>
    <n v="76541"/>
    <x v="48"/>
    <d v="2015-04-06T00:00:00"/>
    <x v="1315"/>
    <x v="14"/>
    <x v="1341"/>
    <n v="91110"/>
    <n v="140.94770300000002"/>
    <n v="281.89540600000004"/>
    <n v="-1.8614835254017206"/>
  </r>
  <r>
    <n v="3490"/>
    <s v="Not Specified"/>
    <x v="5"/>
    <n v="8.85"/>
    <n v="5.6"/>
    <n v="2431"/>
    <s v="Troy Cassidy"/>
    <s v="Regular Air"/>
    <s v="Consumer"/>
    <x v="0"/>
    <x v="8"/>
    <s v="Small Box"/>
    <x v="753"/>
    <n v="0.36"/>
    <x v="0"/>
    <x v="0"/>
    <x v="1"/>
    <s v="Los Angeles"/>
    <n v="90004"/>
    <x v="69"/>
    <d v="2015-06-11T00:00:00"/>
    <x v="1316"/>
    <x v="34"/>
    <x v="1342"/>
    <n v="24869"/>
    <n v="8.8455750000000002"/>
    <n v="185.75707500000001"/>
    <n v="-4.6097046413502103E-2"/>
  </r>
  <r>
    <n v="819"/>
    <s v="High"/>
    <x v="8"/>
    <n v="155.06"/>
    <n v="7.07"/>
    <n v="2431"/>
    <s v="Troy Cassidy"/>
    <s v="Regular Air"/>
    <s v="Consumer"/>
    <x v="0"/>
    <x v="10"/>
    <s v="Small Box"/>
    <x v="33"/>
    <n v="0.59"/>
    <x v="0"/>
    <x v="0"/>
    <x v="1"/>
    <s v="Los Angeles"/>
    <n v="90004"/>
    <x v="168"/>
    <d v="2015-05-19T00:00:00"/>
    <x v="1317"/>
    <x v="33"/>
    <x v="1343"/>
    <n v="5920"/>
    <n v="154.951458"/>
    <n v="2169.320412"/>
    <n v="-5.9708592642724378E-2"/>
  </r>
  <r>
    <n v="18819"/>
    <s v="High"/>
    <x v="8"/>
    <n v="155.06"/>
    <n v="7.07"/>
    <n v="2432"/>
    <s v="Lindsay Tate"/>
    <s v="Regular Air"/>
    <s v="Consumer"/>
    <x v="0"/>
    <x v="10"/>
    <s v="Small Box"/>
    <x v="33"/>
    <n v="0.59"/>
    <x v="0"/>
    <x v="2"/>
    <x v="23"/>
    <s v="Midwest City"/>
    <n v="73110"/>
    <x v="168"/>
    <d v="2015-05-19T00:00:00"/>
    <x v="1318"/>
    <x v="17"/>
    <x v="1344"/>
    <n v="89096"/>
    <n v="154.951458"/>
    <n v="464.85437400000001"/>
    <n v="5.5728475305533993E-2"/>
  </r>
  <r>
    <n v="20286"/>
    <s v="Not Specified"/>
    <x v="3"/>
    <n v="5.4"/>
    <n v="7.78"/>
    <n v="2432"/>
    <s v="Lindsay Tate"/>
    <s v="Express Air"/>
    <s v="Consumer"/>
    <x v="0"/>
    <x v="8"/>
    <s v="Small Box"/>
    <x v="97"/>
    <n v="0.37"/>
    <x v="0"/>
    <x v="2"/>
    <x v="23"/>
    <s v="Midwest City"/>
    <n v="73110"/>
    <x v="132"/>
    <d v="2015-06-08T00:00:00"/>
    <x v="1319"/>
    <x v="6"/>
    <x v="1345"/>
    <n v="89097"/>
    <n v="5.3951400000000005"/>
    <n v="32.370840000000001"/>
    <n v="-0.93002942750133755"/>
  </r>
  <r>
    <n v="21490"/>
    <s v="Not Specified"/>
    <x v="5"/>
    <n v="8.85"/>
    <n v="5.6"/>
    <n v="2433"/>
    <s v="Debra P May"/>
    <s v="Regular Air"/>
    <s v="Consumer"/>
    <x v="0"/>
    <x v="8"/>
    <s v="Small Box"/>
    <x v="753"/>
    <n v="0.36"/>
    <x v="0"/>
    <x v="2"/>
    <x v="23"/>
    <s v="Moore"/>
    <n v="73160"/>
    <x v="69"/>
    <d v="2015-06-11T00:00:00"/>
    <x v="1320"/>
    <x v="29"/>
    <x v="1346"/>
    <n v="89095"/>
    <n v="8.8455750000000002"/>
    <n v="44.227874999999997"/>
    <n v="-0.1548860759493671"/>
  </r>
  <r>
    <n v="19566"/>
    <s v="Low"/>
    <x v="3"/>
    <n v="90.97"/>
    <n v="14"/>
    <n v="2437"/>
    <s v="Judith Shepherd"/>
    <s v="Delivery Truck"/>
    <s v="Home Office"/>
    <x v="2"/>
    <x v="6"/>
    <s v="Jumbo Drum"/>
    <x v="625"/>
    <n v="0.36"/>
    <x v="0"/>
    <x v="2"/>
    <x v="45"/>
    <s v="Muskego"/>
    <n v="53150"/>
    <x v="151"/>
    <d v="2015-03-03T00:00:00"/>
    <x v="1321"/>
    <x v="17"/>
    <x v="1347"/>
    <n v="90301"/>
    <n v="90.888126999999997"/>
    <n v="272.66438099999999"/>
    <n v="0.13573076923076943"/>
  </r>
  <r>
    <n v="20157"/>
    <s v="Medium"/>
    <x v="1"/>
    <n v="63.94"/>
    <n v="14.48"/>
    <n v="2441"/>
    <s v="Kenneth Capps"/>
    <s v="Regular Air"/>
    <s v="Consumer"/>
    <x v="1"/>
    <x v="2"/>
    <s v="Small Box"/>
    <x v="176"/>
    <n v="0.46"/>
    <x v="0"/>
    <x v="3"/>
    <x v="26"/>
    <s v="Melbourne"/>
    <n v="32935"/>
    <x v="36"/>
    <d v="2015-04-04T00:00:00"/>
    <x v="1322"/>
    <x v="21"/>
    <x v="1348"/>
    <n v="89300"/>
    <n v="63.927211999999997"/>
    <n v="703.19933199999991"/>
    <n v="-0.14114414541355502"/>
  </r>
  <r>
    <n v="20158"/>
    <s v="Medium"/>
    <x v="0"/>
    <n v="5.0199999999999996"/>
    <n v="5.14"/>
    <n v="2442"/>
    <s v="Natalie Aldridge"/>
    <s v="Regular Air"/>
    <s v="Consumer"/>
    <x v="2"/>
    <x v="13"/>
    <s v="Small Pack"/>
    <x v="301"/>
    <n v="0.79"/>
    <x v="0"/>
    <x v="3"/>
    <x v="26"/>
    <s v="Merritt Island"/>
    <n v="32953"/>
    <x v="36"/>
    <d v="2015-04-06T00:00:00"/>
    <x v="1323"/>
    <x v="29"/>
    <x v="1349"/>
    <n v="89300"/>
    <n v="5.0194979999999996"/>
    <n v="25.097489999999997"/>
    <n v="-0.14398249452954046"/>
  </r>
  <r>
    <n v="21084"/>
    <s v="High"/>
    <x v="5"/>
    <n v="58.1"/>
    <n v="1.49"/>
    <n v="2443"/>
    <s v="Danny Richmond"/>
    <s v="Regular Air"/>
    <s v="Corporate"/>
    <x v="0"/>
    <x v="8"/>
    <s v="Small Box"/>
    <x v="86"/>
    <n v="0.38"/>
    <x v="0"/>
    <x v="3"/>
    <x v="26"/>
    <s v="Miami"/>
    <n v="33142"/>
    <x v="174"/>
    <d v="2015-01-18T00:00:00"/>
    <x v="1324"/>
    <x v="13"/>
    <x v="1350"/>
    <n v="89299"/>
    <n v="58.070950000000003"/>
    <n v="754.92235000000005"/>
    <n v="2.2108976267150164"/>
  </r>
  <r>
    <n v="25304"/>
    <s v="Not Specified"/>
    <x v="2"/>
    <n v="2.2799999999999998"/>
    <n v="5.2"/>
    <n v="2443"/>
    <s v="Danny Richmond"/>
    <s v="Regular Air"/>
    <s v="Corporate"/>
    <x v="0"/>
    <x v="0"/>
    <s v="Wrap Bag"/>
    <x v="754"/>
    <n v="0.41"/>
    <x v="0"/>
    <x v="3"/>
    <x v="26"/>
    <s v="Miami"/>
    <n v="33142"/>
    <x v="144"/>
    <d v="2015-06-03T00:00:00"/>
    <x v="1325"/>
    <x v="13"/>
    <x v="1351"/>
    <n v="89301"/>
    <n v="2.278632"/>
    <n v="29.622216000000002"/>
    <n v="-65.72469314079423"/>
  </r>
  <r>
    <n v="25742"/>
    <s v="High"/>
    <x v="3"/>
    <n v="6.48"/>
    <n v="7.03"/>
    <n v="2448"/>
    <s v="Melanie Morrow"/>
    <s v="Regular Air"/>
    <s v="Consumer"/>
    <x v="0"/>
    <x v="7"/>
    <s v="Small Box"/>
    <x v="125"/>
    <n v="0.37"/>
    <x v="0"/>
    <x v="2"/>
    <x v="3"/>
    <s v="Edina"/>
    <n v="55410"/>
    <x v="159"/>
    <d v="2015-07-01T00:00:00"/>
    <x v="1326"/>
    <x v="3"/>
    <x v="1352"/>
    <n v="87790"/>
    <n v="6.4741680000000006"/>
    <n v="103.58668800000001"/>
    <n v="-1.3016501650165018"/>
  </r>
  <r>
    <n v="20687"/>
    <s v="Not Specified"/>
    <x v="4"/>
    <n v="4.13"/>
    <n v="1.17"/>
    <n v="2450"/>
    <s v="Tonya Miller"/>
    <s v="Regular Air"/>
    <s v="Home Office"/>
    <x v="0"/>
    <x v="0"/>
    <s v="Wrap Bag"/>
    <x v="755"/>
    <n v="0.56999999999999995"/>
    <x v="0"/>
    <x v="2"/>
    <x v="45"/>
    <s v="Janesville"/>
    <n v="53545"/>
    <x v="94"/>
    <d v="2015-05-25T00:00:00"/>
    <x v="1327"/>
    <x v="12"/>
    <x v="1353"/>
    <n v="90322"/>
    <n v="4.1266959999999999"/>
    <n v="4.1266959999999999"/>
    <n v="-1.3159144893111638"/>
  </r>
  <r>
    <n v="21198"/>
    <s v="Medium"/>
    <x v="2"/>
    <n v="3499.99"/>
    <n v="24.49"/>
    <n v="2454"/>
    <s v="Donna Braun"/>
    <s v="Express Air"/>
    <s v="Corporate"/>
    <x v="2"/>
    <x v="16"/>
    <s v="Large Box"/>
    <x v="467"/>
    <n v="0.37"/>
    <x v="0"/>
    <x v="3"/>
    <x v="43"/>
    <s v="Hoover"/>
    <n v="35244"/>
    <x v="151"/>
    <d v="2015-03-04T00:00:00"/>
    <x v="1328"/>
    <x v="12"/>
    <x v="1354"/>
    <n v="89219"/>
    <n v="3497.8900059999996"/>
    <n v="3497.8900059999996"/>
    <n v="-1.9275099428777448E-2"/>
  </r>
  <r>
    <n v="25536"/>
    <s v="High"/>
    <x v="8"/>
    <n v="179.99"/>
    <n v="19.989999999999998"/>
    <n v="2456"/>
    <s v="Joan Beach"/>
    <s v="Regular Air"/>
    <s v="Home Office"/>
    <x v="2"/>
    <x v="13"/>
    <s v="Small Box"/>
    <x v="196"/>
    <n v="0.48"/>
    <x v="0"/>
    <x v="3"/>
    <x v="43"/>
    <s v="Mobile"/>
    <n v="36608"/>
    <x v="46"/>
    <d v="2015-01-23T00:00:00"/>
    <x v="1329"/>
    <x v="4"/>
    <x v="1355"/>
    <n v="89218"/>
    <n v="179.86400700000002"/>
    <n v="1259.048049"/>
    <n v="0.61691375785568259"/>
  </r>
  <r>
    <n v="25537"/>
    <s v="High"/>
    <x v="1"/>
    <n v="92.23"/>
    <n v="39.61"/>
    <n v="2456"/>
    <s v="Joan Beach"/>
    <s v="Express Air"/>
    <s v="Home Office"/>
    <x v="1"/>
    <x v="2"/>
    <s v="Medium Box"/>
    <x v="756"/>
    <n v="0.67"/>
    <x v="0"/>
    <x v="3"/>
    <x v="43"/>
    <s v="Mobile"/>
    <n v="36608"/>
    <x v="46"/>
    <d v="2015-01-23T00:00:00"/>
    <x v="1330"/>
    <x v="21"/>
    <x v="1356"/>
    <n v="89218"/>
    <n v="92.211554000000007"/>
    <n v="1014.3270940000001"/>
    <n v="-0.89708237204558727"/>
  </r>
  <r>
    <n v="25535"/>
    <s v="High"/>
    <x v="1"/>
    <n v="15.22"/>
    <n v="9.73"/>
    <n v="2457"/>
    <s v="Yvonne Collier"/>
    <s v="Regular Air"/>
    <s v="Home Office"/>
    <x v="0"/>
    <x v="8"/>
    <s v="Small Box"/>
    <x v="757"/>
    <n v="0.36"/>
    <x v="0"/>
    <x v="2"/>
    <x v="3"/>
    <s v="Lino Lakes"/>
    <n v="55014"/>
    <x v="46"/>
    <d v="2015-01-22T00:00:00"/>
    <x v="1331"/>
    <x v="23"/>
    <x v="1357"/>
    <n v="89218"/>
    <n v="15.216956000000001"/>
    <n v="136.95260400000001"/>
    <n v="-0.15374854299928928"/>
  </r>
  <r>
    <n v="22321"/>
    <s v="High"/>
    <x v="9"/>
    <n v="6.48"/>
    <n v="8.73"/>
    <n v="2458"/>
    <s v="Troy Casey"/>
    <s v="Regular Air"/>
    <s v="Home Office"/>
    <x v="0"/>
    <x v="7"/>
    <s v="Small Box"/>
    <x v="758"/>
    <n v="0.37"/>
    <x v="0"/>
    <x v="2"/>
    <x v="3"/>
    <s v="Edina"/>
    <n v="55410"/>
    <x v="35"/>
    <d v="2015-01-05T00:00:00"/>
    <x v="1332"/>
    <x v="14"/>
    <x v="1358"/>
    <n v="91285"/>
    <n v="6.4780560000000005"/>
    <n v="12.956112000000001"/>
    <n v="-2.1968652037617553"/>
  </r>
  <r>
    <n v="21190"/>
    <s v="Medium"/>
    <x v="5"/>
    <n v="12.88"/>
    <n v="4.59"/>
    <n v="2458"/>
    <s v="Troy Casey"/>
    <s v="Regular Air"/>
    <s v="Home Office"/>
    <x v="0"/>
    <x v="12"/>
    <s v="Wrap Bag"/>
    <x v="570"/>
    <n v="0.82"/>
    <x v="0"/>
    <x v="2"/>
    <x v="3"/>
    <s v="Edina"/>
    <n v="55410"/>
    <x v="94"/>
    <d v="2015-05-25T00:00:00"/>
    <x v="1333"/>
    <x v="17"/>
    <x v="1359"/>
    <n v="91286"/>
    <n v="12.873560000000001"/>
    <n v="38.620680000000007"/>
    <n v="0.14120425029515948"/>
  </r>
  <r>
    <n v="4321"/>
    <s v="High"/>
    <x v="9"/>
    <n v="6.48"/>
    <n v="8.73"/>
    <n v="2460"/>
    <s v="Lucille Gibbons"/>
    <s v="Regular Air"/>
    <s v="Home Office"/>
    <x v="0"/>
    <x v="7"/>
    <s v="Small Box"/>
    <x v="758"/>
    <n v="0.37"/>
    <x v="0"/>
    <x v="1"/>
    <x v="4"/>
    <s v="New York City"/>
    <n v="10035"/>
    <x v="35"/>
    <d v="2015-01-05T00:00:00"/>
    <x v="1332"/>
    <x v="15"/>
    <x v="1360"/>
    <n v="30785"/>
    <n v="6.4780560000000005"/>
    <n v="51.824448000000004"/>
    <n v="-0.54938852304797736"/>
  </r>
  <r>
    <n v="4322"/>
    <s v="High"/>
    <x v="8"/>
    <n v="9.93"/>
    <n v="1.0900000000000001"/>
    <n v="2460"/>
    <s v="Lucille Gibbons"/>
    <s v="Regular Air"/>
    <s v="Home Office"/>
    <x v="0"/>
    <x v="0"/>
    <s v="Wrap Bag"/>
    <x v="759"/>
    <n v="0.43"/>
    <x v="0"/>
    <x v="1"/>
    <x v="4"/>
    <s v="New York City"/>
    <n v="10035"/>
    <x v="35"/>
    <d v="2015-01-06T00:00:00"/>
    <x v="1334"/>
    <x v="32"/>
    <x v="1361"/>
    <n v="30785"/>
    <n v="9.9230489999999989"/>
    <n v="456.46025399999996"/>
    <n v="0.33110427138460174"/>
  </r>
  <r>
    <n v="25859"/>
    <s v="High"/>
    <x v="3"/>
    <n v="1.74"/>
    <n v="4.08"/>
    <n v="2464"/>
    <s v="Joe George"/>
    <s v="Express Air"/>
    <s v="Consumer"/>
    <x v="1"/>
    <x v="2"/>
    <s v="Small Pack"/>
    <x v="60"/>
    <n v="0.53"/>
    <x v="0"/>
    <x v="3"/>
    <x v="11"/>
    <s v="Bossier City"/>
    <n v="71111"/>
    <x v="171"/>
    <d v="2015-05-13T00:00:00"/>
    <x v="1335"/>
    <x v="0"/>
    <x v="1362"/>
    <n v="88713"/>
    <n v="1.738434"/>
    <n v="6.9537360000000001"/>
    <n v="58.430547550432273"/>
  </r>
  <r>
    <n v="25860"/>
    <s v="High"/>
    <x v="4"/>
    <n v="227.55"/>
    <n v="32.479999999999997"/>
    <n v="2464"/>
    <s v="Joe George"/>
    <s v="Delivery Truck"/>
    <s v="Consumer"/>
    <x v="1"/>
    <x v="11"/>
    <s v="Jumbo Box"/>
    <x v="760"/>
    <n v="0.68"/>
    <x v="0"/>
    <x v="3"/>
    <x v="11"/>
    <s v="Bossier City"/>
    <n v="71111"/>
    <x v="171"/>
    <d v="2015-05-11T00:00:00"/>
    <x v="1336"/>
    <x v="3"/>
    <x v="1363"/>
    <n v="88713"/>
    <n v="227.36796000000001"/>
    <n v="3637.8873600000002"/>
    <n v="-0.20008478263921059"/>
  </r>
  <r>
    <n v="25807"/>
    <s v="Not Specified"/>
    <x v="5"/>
    <n v="6.28"/>
    <n v="5.36"/>
    <n v="2464"/>
    <s v="Joe George"/>
    <s v="Regular Air"/>
    <s v="Consumer"/>
    <x v="0"/>
    <x v="8"/>
    <s v="Small Box"/>
    <x v="761"/>
    <n v="0.4"/>
    <x v="0"/>
    <x v="3"/>
    <x v="11"/>
    <s v="Bossier City"/>
    <n v="71111"/>
    <x v="13"/>
    <d v="2015-01-23T00:00:00"/>
    <x v="1337"/>
    <x v="6"/>
    <x v="1364"/>
    <n v="88714"/>
    <n v="6.2768600000000001"/>
    <n v="37.661160000000002"/>
    <n v="3.3596214511041014E-2"/>
  </r>
  <r>
    <n v="25808"/>
    <s v="Not Specified"/>
    <x v="7"/>
    <n v="3.08"/>
    <n v="0.99"/>
    <n v="2464"/>
    <s v="Joe George"/>
    <s v="Regular Air"/>
    <s v="Consumer"/>
    <x v="0"/>
    <x v="9"/>
    <s v="Small Box"/>
    <x v="675"/>
    <n v="0.37"/>
    <x v="0"/>
    <x v="3"/>
    <x v="11"/>
    <s v="Bossier City"/>
    <n v="71111"/>
    <x v="13"/>
    <d v="2015-01-21T00:00:00"/>
    <x v="1338"/>
    <x v="33"/>
    <x v="1365"/>
    <n v="88714"/>
    <n v="3.0787680000000002"/>
    <n v="43.102752000000002"/>
    <n v="9.9762520573712656"/>
  </r>
  <r>
    <n v="22580"/>
    <s v="Medium"/>
    <x v="7"/>
    <n v="2.08"/>
    <n v="1.49"/>
    <n v="2466"/>
    <s v="Gilbert Godfrey"/>
    <s v="Regular Air"/>
    <s v="Corporate"/>
    <x v="0"/>
    <x v="8"/>
    <s v="Small Box"/>
    <x v="483"/>
    <n v="0.36"/>
    <x v="0"/>
    <x v="2"/>
    <x v="22"/>
    <s v="Sault Sainte Marie"/>
    <n v="49783"/>
    <x v="139"/>
    <d v="2015-02-28T00:00:00"/>
    <x v="1339"/>
    <x v="4"/>
    <x v="1366"/>
    <n v="88136"/>
    <n v="2.0791680000000001"/>
    <n v="14.554176000000002"/>
    <n v="-0.25183209207853757"/>
  </r>
  <r>
    <n v="22582"/>
    <s v="Medium"/>
    <x v="1"/>
    <n v="53.98"/>
    <n v="5.5"/>
    <n v="2466"/>
    <s v="Gilbert Godfrey"/>
    <s v="Express Air"/>
    <s v="Corporate"/>
    <x v="2"/>
    <x v="13"/>
    <s v="Small Box"/>
    <x v="762"/>
    <n v="0.62"/>
    <x v="0"/>
    <x v="2"/>
    <x v="22"/>
    <s v="Sault Sainte Marie"/>
    <n v="49783"/>
    <x v="139"/>
    <d v="2015-02-28T00:00:00"/>
    <x v="1340"/>
    <x v="15"/>
    <x v="1367"/>
    <n v="88136"/>
    <n v="53.969203999999998"/>
    <n v="431.75363199999998"/>
    <n v="0.23263751055141108"/>
  </r>
  <r>
    <n v="22583"/>
    <s v="Medium"/>
    <x v="5"/>
    <n v="4.9800000000000004"/>
    <n v="5.0199999999999996"/>
    <n v="2466"/>
    <s v="Gilbert Godfrey"/>
    <s v="Regular Air"/>
    <s v="Corporate"/>
    <x v="0"/>
    <x v="7"/>
    <s v="Small Box"/>
    <x v="763"/>
    <n v="0.38"/>
    <x v="0"/>
    <x v="2"/>
    <x v="22"/>
    <s v="Sault Sainte Marie"/>
    <n v="49783"/>
    <x v="139"/>
    <d v="2015-02-27T00:00:00"/>
    <x v="1341"/>
    <x v="4"/>
    <x v="1368"/>
    <n v="88136"/>
    <n v="4.9775100000000005"/>
    <n v="34.842570000000002"/>
    <n v="-0.43649435843610596"/>
  </r>
  <r>
    <n v="19766"/>
    <s v="Critical"/>
    <x v="3"/>
    <n v="58.1"/>
    <n v="1.49"/>
    <n v="2468"/>
    <s v="Rhonda Stein"/>
    <s v="Express Air"/>
    <s v="Home Office"/>
    <x v="0"/>
    <x v="8"/>
    <s v="Small Box"/>
    <x v="86"/>
    <n v="0.38"/>
    <x v="0"/>
    <x v="3"/>
    <x v="24"/>
    <s v="Salisbury"/>
    <n v="28144"/>
    <x v="58"/>
    <d v="2015-04-29T00:00:00"/>
    <x v="1342"/>
    <x v="17"/>
    <x v="1211"/>
    <n v="88135"/>
    <n v="58.047710000000002"/>
    <n v="174.14313000000001"/>
    <n v="4.5187654903812104"/>
  </r>
  <r>
    <n v="18684"/>
    <s v="Critical"/>
    <x v="7"/>
    <n v="65.989999999999995"/>
    <n v="8.99"/>
    <n v="2468"/>
    <s v="Rhonda Stein"/>
    <s v="Regular Air"/>
    <s v="Corporate"/>
    <x v="2"/>
    <x v="5"/>
    <s v="Small Box"/>
    <x v="586"/>
    <n v="0.55000000000000004"/>
    <x v="0"/>
    <x v="3"/>
    <x v="24"/>
    <s v="Salisbury"/>
    <n v="28144"/>
    <x v="114"/>
    <d v="2015-03-14T00:00:00"/>
    <x v="1343"/>
    <x v="13"/>
    <x v="1369"/>
    <n v="88137"/>
    <n v="65.963603999999989"/>
    <n v="857.52685199999985"/>
    <n v="-0.4623997681383441"/>
  </r>
  <r>
    <n v="26057"/>
    <s v="Low"/>
    <x v="10"/>
    <n v="4.91"/>
    <n v="0.5"/>
    <n v="2472"/>
    <s v="Ricky Sanders"/>
    <s v="Express Air"/>
    <s v="Home Office"/>
    <x v="0"/>
    <x v="9"/>
    <s v="Small Box"/>
    <x v="41"/>
    <n v="0.36"/>
    <x v="0"/>
    <x v="2"/>
    <x v="12"/>
    <s v="Joliet"/>
    <n v="60432"/>
    <x v="54"/>
    <d v="2015-02-21T00:00:00"/>
    <x v="1344"/>
    <x v="5"/>
    <x v="1370"/>
    <n v="86514"/>
    <n v="4.9050900000000004"/>
    <n v="49.050900000000006"/>
    <n v="0.69"/>
  </r>
  <r>
    <n v="24584"/>
    <s v="Critical"/>
    <x v="8"/>
    <n v="5.18"/>
    <n v="5.74"/>
    <n v="2481"/>
    <s v="Kelly Sawyer"/>
    <s v="Express Air"/>
    <s v="Corporate"/>
    <x v="0"/>
    <x v="8"/>
    <s v="Small Box"/>
    <x v="314"/>
    <n v="0.36"/>
    <x v="0"/>
    <x v="3"/>
    <x v="11"/>
    <s v="Lafayette"/>
    <n v="70506"/>
    <x v="34"/>
    <d v="2015-04-08T00:00:00"/>
    <x v="1345"/>
    <x v="33"/>
    <x v="1371"/>
    <n v="91000"/>
    <n v="5.176374"/>
    <n v="72.469235999999995"/>
    <n v="-2.3619394548423562"/>
  </r>
  <r>
    <n v="24568"/>
    <s v="Medium"/>
    <x v="5"/>
    <n v="6.48"/>
    <n v="7.91"/>
    <n v="2484"/>
    <s v="Rhonda Bryant"/>
    <s v="Regular Air"/>
    <s v="Corporate"/>
    <x v="0"/>
    <x v="7"/>
    <s v="Small Box"/>
    <x v="744"/>
    <n v="0.37"/>
    <x v="0"/>
    <x v="3"/>
    <x v="26"/>
    <s v="Winter Haven"/>
    <n v="33881"/>
    <x v="114"/>
    <d v="2015-03-14T00:00:00"/>
    <x v="1346"/>
    <x v="3"/>
    <x v="1372"/>
    <n v="88998"/>
    <n v="6.4767600000000005"/>
    <n v="103.62816000000001"/>
    <n v="2.9286480589144466"/>
  </r>
  <r>
    <n v="24569"/>
    <s v="Medium"/>
    <x v="9"/>
    <n v="111.03"/>
    <n v="8.64"/>
    <n v="2484"/>
    <s v="Rhonda Bryant"/>
    <s v="Regular Air"/>
    <s v="Corporate"/>
    <x v="0"/>
    <x v="10"/>
    <s v="Small Box"/>
    <x v="764"/>
    <n v="0.78"/>
    <x v="0"/>
    <x v="3"/>
    <x v="26"/>
    <s v="Winter Haven"/>
    <n v="33881"/>
    <x v="114"/>
    <d v="2015-03-14T00:00:00"/>
    <x v="1347"/>
    <x v="15"/>
    <x v="1373"/>
    <n v="88998"/>
    <n v="110.996691"/>
    <n v="887.97352799999999"/>
    <n v="0.40721237168377544"/>
  </r>
  <r>
    <n v="22028"/>
    <s v="High"/>
    <x v="1"/>
    <n v="71.37"/>
    <n v="69"/>
    <n v="2486"/>
    <s v="Jack Horn"/>
    <s v="Regular Air"/>
    <s v="Small Business"/>
    <x v="1"/>
    <x v="11"/>
    <s v="Large Box"/>
    <x v="737"/>
    <n v="0.68"/>
    <x v="0"/>
    <x v="3"/>
    <x v="29"/>
    <s v="Statesboro"/>
    <n v="30458"/>
    <x v="92"/>
    <d v="2015-02-07T00:00:00"/>
    <x v="1348"/>
    <x v="0"/>
    <x v="1374"/>
    <n v="91414"/>
    <n v="71.355726000000004"/>
    <n v="285.42290400000002"/>
    <n v="-1.8513088123895296"/>
  </r>
  <r>
    <n v="22029"/>
    <s v="High"/>
    <x v="9"/>
    <n v="205.99"/>
    <n v="8.99"/>
    <n v="2486"/>
    <s v="Jack Horn"/>
    <s v="Express Air"/>
    <s v="Small Business"/>
    <x v="2"/>
    <x v="5"/>
    <s v="Small Box"/>
    <x v="545"/>
    <n v="0.6"/>
    <x v="0"/>
    <x v="3"/>
    <x v="29"/>
    <s v="Statesboro"/>
    <n v="30458"/>
    <x v="92"/>
    <d v="2015-02-08T00:00:00"/>
    <x v="1349"/>
    <x v="12"/>
    <x v="1375"/>
    <n v="91414"/>
    <n v="205.928203"/>
    <n v="205.928203"/>
    <n v="6.1654914408797188"/>
  </r>
  <r>
    <n v="23495"/>
    <s v="Low"/>
    <x v="6"/>
    <n v="180.98"/>
    <n v="30"/>
    <n v="2486"/>
    <s v="Jack Horn"/>
    <s v="Delivery Truck"/>
    <s v="Small Business"/>
    <x v="1"/>
    <x v="1"/>
    <s v="Jumbo Drum"/>
    <x v="646"/>
    <n v="0.69"/>
    <x v="0"/>
    <x v="3"/>
    <x v="29"/>
    <s v="Statesboro"/>
    <n v="30458"/>
    <x v="118"/>
    <d v="2015-02-05T00:00:00"/>
    <x v="1350"/>
    <x v="21"/>
    <x v="1376"/>
    <n v="91416"/>
    <n v="180.98"/>
    <n v="1990.78"/>
    <n v="4.4161676646706591E-3"/>
  </r>
  <r>
    <n v="23983"/>
    <s v="Not Specified"/>
    <x v="7"/>
    <n v="3.08"/>
    <n v="0.99"/>
    <n v="2487"/>
    <s v="Michelle Bryant Phillips"/>
    <s v="Regular Air"/>
    <s v="Small Business"/>
    <x v="0"/>
    <x v="9"/>
    <s v="Small Box"/>
    <x v="675"/>
    <n v="0.37"/>
    <x v="0"/>
    <x v="3"/>
    <x v="29"/>
    <s v="Tucker"/>
    <n v="30084"/>
    <x v="105"/>
    <d v="2015-06-21T00:00:00"/>
    <x v="1351"/>
    <x v="33"/>
    <x v="1377"/>
    <n v="91415"/>
    <n v="3.0787680000000002"/>
    <n v="43.102752000000002"/>
    <n v="5.9222114720110577"/>
  </r>
  <r>
    <n v="23984"/>
    <s v="Not Specified"/>
    <x v="10"/>
    <n v="2.78"/>
    <n v="1.25"/>
    <n v="2487"/>
    <s v="Michelle Bryant Phillips"/>
    <s v="Regular Air"/>
    <s v="Small Business"/>
    <x v="0"/>
    <x v="0"/>
    <s v="Wrap Bag"/>
    <x v="732"/>
    <n v="0.59"/>
    <x v="0"/>
    <x v="3"/>
    <x v="29"/>
    <s v="Tucker"/>
    <n v="30084"/>
    <x v="105"/>
    <d v="2015-06-21T00:00:00"/>
    <x v="1352"/>
    <x v="8"/>
    <x v="1378"/>
    <n v="91415"/>
    <n v="2.7772199999999998"/>
    <n v="49.989959999999996"/>
    <n v="1.6919431279620853E-2"/>
  </r>
  <r>
    <n v="24476"/>
    <s v="Not Specified"/>
    <x v="1"/>
    <n v="136.97999999999999"/>
    <n v="24.49"/>
    <n v="2487"/>
    <s v="Michelle Bryant Phillips"/>
    <s v="Express Air"/>
    <s v="Small Business"/>
    <x v="1"/>
    <x v="2"/>
    <s v="Large Box"/>
    <x v="580"/>
    <n v="0.59"/>
    <x v="0"/>
    <x v="3"/>
    <x v="29"/>
    <s v="Tucker"/>
    <n v="30084"/>
    <x v="42"/>
    <d v="2015-06-03T00:00:00"/>
    <x v="1353"/>
    <x v="15"/>
    <x v="1379"/>
    <n v="91417"/>
    <n v="136.95260399999998"/>
    <n v="1095.6208319999998"/>
    <n v="7.7619527586660242E-2"/>
  </r>
  <r>
    <n v="20065"/>
    <s v="High"/>
    <x v="4"/>
    <n v="4.91"/>
    <n v="0.5"/>
    <n v="2488"/>
    <s v="Gordon Walker"/>
    <s v="Regular Air"/>
    <s v="Consumer"/>
    <x v="0"/>
    <x v="9"/>
    <s v="Small Box"/>
    <x v="41"/>
    <n v="0.36"/>
    <x v="0"/>
    <x v="3"/>
    <x v="40"/>
    <s v="Cabot"/>
    <n v="72023"/>
    <x v="37"/>
    <d v="2015-04-09T00:00:00"/>
    <x v="1354"/>
    <x v="23"/>
    <x v="1380"/>
    <n v="86887"/>
    <n v="4.906072"/>
    <n v="44.154648000000002"/>
    <n v="0.29810260014054818"/>
  </r>
  <r>
    <n v="20066"/>
    <s v="High"/>
    <x v="1"/>
    <n v="28.15"/>
    <n v="6.17"/>
    <n v="2488"/>
    <s v="Gordon Walker"/>
    <s v="Regular Air"/>
    <s v="Consumer"/>
    <x v="0"/>
    <x v="0"/>
    <s v="Small Pack"/>
    <x v="765"/>
    <n v="0.55000000000000004"/>
    <x v="0"/>
    <x v="3"/>
    <x v="40"/>
    <s v="Cabot"/>
    <n v="72023"/>
    <x v="37"/>
    <d v="2015-04-10T00:00:00"/>
    <x v="1355"/>
    <x v="21"/>
    <x v="1381"/>
    <n v="86887"/>
    <n v="28.144369999999999"/>
    <n v="309.58806999999996"/>
    <n v="0.49114749091353344"/>
  </r>
  <r>
    <n v="20602"/>
    <s v="High"/>
    <x v="0"/>
    <n v="2036.48"/>
    <n v="14.7"/>
    <n v="2489"/>
    <s v="Craig Liu"/>
    <s v="Delivery Truck"/>
    <s v="Consumer"/>
    <x v="2"/>
    <x v="6"/>
    <s v="Jumbo Drum"/>
    <x v="220"/>
    <n v="0.55000000000000004"/>
    <x v="0"/>
    <x v="0"/>
    <x v="1"/>
    <s v="Concord"/>
    <n v="94521"/>
    <x v="143"/>
    <d v="2015-02-13T00:00:00"/>
    <x v="1356"/>
    <x v="14"/>
    <x v="1382"/>
    <n v="86883"/>
    <n v="2036.2763520000001"/>
    <n v="4072.5527040000002"/>
    <n v="-0.42165652628576855"/>
  </r>
  <r>
    <n v="21212"/>
    <s v="Medium"/>
    <x v="7"/>
    <n v="419.19"/>
    <n v="19.989999999999998"/>
    <n v="2489"/>
    <s v="Craig Liu"/>
    <s v="Regular Air"/>
    <s v="Home Office"/>
    <x v="0"/>
    <x v="10"/>
    <s v="Small Box"/>
    <x v="260"/>
    <n v="0.57999999999999996"/>
    <x v="0"/>
    <x v="0"/>
    <x v="1"/>
    <s v="Concord"/>
    <n v="94521"/>
    <x v="138"/>
    <d v="2015-04-27T00:00:00"/>
    <x v="1357"/>
    <x v="29"/>
    <x v="1383"/>
    <n v="86885"/>
    <n v="419.02232400000003"/>
    <n v="2095.1116200000001"/>
    <n v="0.69"/>
  </r>
  <r>
    <n v="21338"/>
    <s v="Not Specified"/>
    <x v="8"/>
    <n v="65.989999999999995"/>
    <n v="8.8000000000000007"/>
    <n v="2489"/>
    <s v="Craig Liu"/>
    <s v="Regular Air"/>
    <s v="Home Office"/>
    <x v="2"/>
    <x v="5"/>
    <s v="Small Box"/>
    <x v="264"/>
    <n v="0.57999999999999996"/>
    <x v="0"/>
    <x v="0"/>
    <x v="1"/>
    <s v="Concord"/>
    <n v="94521"/>
    <x v="38"/>
    <d v="2015-01-12T00:00:00"/>
    <x v="1358"/>
    <x v="23"/>
    <x v="1384"/>
    <n v="86886"/>
    <n v="65.943806999999993"/>
    <n v="593.49426299999993"/>
    <n v="0.23287113598778783"/>
  </r>
  <r>
    <n v="24856"/>
    <s v="Critical"/>
    <x v="3"/>
    <n v="348.21"/>
    <n v="40.19"/>
    <n v="2490"/>
    <s v="Pauline Finch"/>
    <s v="Delivery Truck"/>
    <s v="Home Office"/>
    <x v="1"/>
    <x v="11"/>
    <s v="Jumbo Box"/>
    <x v="553"/>
    <n v="0.62"/>
    <x v="0"/>
    <x v="0"/>
    <x v="1"/>
    <s v="Costa Mesa"/>
    <n v="92627"/>
    <x v="79"/>
    <d v="2015-02-16T00:00:00"/>
    <x v="1359"/>
    <x v="14"/>
    <x v="1385"/>
    <n v="86884"/>
    <n v="347.89661100000001"/>
    <n v="695.79322200000001"/>
    <n v="-0.14159625829812902"/>
  </r>
  <r>
    <n v="21339"/>
    <s v="Not Specified"/>
    <x v="6"/>
    <n v="10.01"/>
    <n v="1.99"/>
    <n v="2490"/>
    <s v="Pauline Finch"/>
    <s v="Express Air"/>
    <s v="Home Office"/>
    <x v="2"/>
    <x v="13"/>
    <s v="Small Pack"/>
    <x v="766"/>
    <n v="0.41"/>
    <x v="0"/>
    <x v="0"/>
    <x v="1"/>
    <s v="Costa Mesa"/>
    <n v="92627"/>
    <x v="38"/>
    <d v="2015-01-14T00:00:00"/>
    <x v="1360"/>
    <x v="21"/>
    <x v="1386"/>
    <n v="86886"/>
    <n v="10.01"/>
    <n v="110.11"/>
    <n v="0.69"/>
  </r>
  <r>
    <n v="6856"/>
    <s v="Critical"/>
    <x v="3"/>
    <n v="348.21"/>
    <n v="40.19"/>
    <n v="2491"/>
    <s v="Sean N Boyer"/>
    <s v="Delivery Truck"/>
    <s v="Home Office"/>
    <x v="1"/>
    <x v="11"/>
    <s v="Jumbo Box"/>
    <x v="553"/>
    <n v="0.62"/>
    <x v="0"/>
    <x v="0"/>
    <x v="1"/>
    <s v="Los Angeles"/>
    <n v="90045"/>
    <x v="79"/>
    <d v="2015-02-16T00:00:00"/>
    <x v="1359"/>
    <x v="15"/>
    <x v="1387"/>
    <n v="48836"/>
    <n v="347.89661100000001"/>
    <n v="2783.1728880000001"/>
    <n v="-3.5398931054122423E-2"/>
  </r>
  <r>
    <n v="1617"/>
    <s v="Low"/>
    <x v="2"/>
    <n v="4.28"/>
    <n v="0.94"/>
    <n v="2491"/>
    <s v="Sean N Boyer"/>
    <s v="Regular Air"/>
    <s v="Consumer"/>
    <x v="0"/>
    <x v="0"/>
    <s v="Wrap Bag"/>
    <x v="579"/>
    <n v="0.56000000000000005"/>
    <x v="0"/>
    <x v="0"/>
    <x v="1"/>
    <s v="Los Angeles"/>
    <n v="90045"/>
    <x v="138"/>
    <d v="2015-04-28T00:00:00"/>
    <x v="1361"/>
    <x v="23"/>
    <x v="1388"/>
    <n v="11712"/>
    <n v="4.2774320000000001"/>
    <n v="38.496887999999998"/>
    <n v="9.4969199178644558E-3"/>
  </r>
  <r>
    <n v="3212"/>
    <s v="Medium"/>
    <x v="7"/>
    <n v="419.19"/>
    <n v="19.989999999999998"/>
    <n v="2491"/>
    <s v="Sean N Boyer"/>
    <s v="Regular Air"/>
    <s v="Home Office"/>
    <x v="0"/>
    <x v="10"/>
    <s v="Small Box"/>
    <x v="260"/>
    <n v="0.57999999999999996"/>
    <x v="0"/>
    <x v="0"/>
    <x v="1"/>
    <s v="Los Angeles"/>
    <n v="90045"/>
    <x v="138"/>
    <d v="2015-04-27T00:00:00"/>
    <x v="1362"/>
    <x v="16"/>
    <x v="1389"/>
    <n v="23042"/>
    <n v="419.02232400000003"/>
    <n v="8380.4464800000005"/>
    <n v="0.24199317881082694"/>
  </r>
  <r>
    <n v="3338"/>
    <s v="Not Specified"/>
    <x v="8"/>
    <n v="65.989999999999995"/>
    <n v="8.8000000000000007"/>
    <n v="2491"/>
    <s v="Sean N Boyer"/>
    <s v="Regular Air"/>
    <s v="Home Office"/>
    <x v="2"/>
    <x v="5"/>
    <s v="Small Box"/>
    <x v="264"/>
    <n v="0.57999999999999996"/>
    <x v="0"/>
    <x v="0"/>
    <x v="1"/>
    <s v="Los Angeles"/>
    <n v="90045"/>
    <x v="38"/>
    <d v="2015-01-12T00:00:00"/>
    <x v="1358"/>
    <x v="25"/>
    <x v="1390"/>
    <n v="23877"/>
    <n v="65.943806999999993"/>
    <n v="2439.9208589999998"/>
    <n v="5.6644817253987824E-2"/>
  </r>
  <r>
    <n v="3339"/>
    <s v="Not Specified"/>
    <x v="6"/>
    <n v="10.01"/>
    <n v="1.99"/>
    <n v="2491"/>
    <s v="Sean N Boyer"/>
    <s v="Express Air"/>
    <s v="Home Office"/>
    <x v="2"/>
    <x v="13"/>
    <s v="Small Pack"/>
    <x v="766"/>
    <n v="0.41"/>
    <x v="0"/>
    <x v="0"/>
    <x v="1"/>
    <s v="Los Angeles"/>
    <n v="90045"/>
    <x v="38"/>
    <d v="2015-01-14T00:00:00"/>
    <x v="1363"/>
    <x v="58"/>
    <x v="1391"/>
    <n v="23877"/>
    <n v="10.01"/>
    <n v="420.42"/>
    <n v="0.27976749776019927"/>
  </r>
  <r>
    <n v="2065"/>
    <s v="High"/>
    <x v="4"/>
    <n v="4.91"/>
    <n v="0.5"/>
    <n v="2491"/>
    <s v="Sean N Boyer"/>
    <s v="Regular Air"/>
    <s v="Consumer"/>
    <x v="0"/>
    <x v="9"/>
    <s v="Small Box"/>
    <x v="41"/>
    <n v="0.36"/>
    <x v="0"/>
    <x v="0"/>
    <x v="1"/>
    <s v="Los Angeles"/>
    <n v="90045"/>
    <x v="37"/>
    <d v="2015-04-09T00:00:00"/>
    <x v="1364"/>
    <x v="47"/>
    <x v="1392"/>
    <n v="14785"/>
    <n v="4.906072"/>
    <n v="176.61859200000001"/>
    <n v="0.18595607613469986"/>
  </r>
  <r>
    <n v="2066"/>
    <s v="High"/>
    <x v="1"/>
    <n v="28.15"/>
    <n v="6.17"/>
    <n v="2491"/>
    <s v="Sean N Boyer"/>
    <s v="Regular Air"/>
    <s v="Consumer"/>
    <x v="0"/>
    <x v="0"/>
    <s v="Small Pack"/>
    <x v="765"/>
    <n v="0.55000000000000004"/>
    <x v="0"/>
    <x v="0"/>
    <x v="1"/>
    <s v="Los Angeles"/>
    <n v="90045"/>
    <x v="37"/>
    <d v="2015-04-10T00:00:00"/>
    <x v="1365"/>
    <x v="43"/>
    <x v="1393"/>
    <n v="14785"/>
    <n v="28.144369999999999"/>
    <n v="1266.49665"/>
    <n v="8.7506532678323451E-2"/>
  </r>
  <r>
    <n v="19617"/>
    <s v="Low"/>
    <x v="2"/>
    <n v="4.28"/>
    <n v="0.94"/>
    <n v="2495"/>
    <s v="Maria Block"/>
    <s v="Regular Air"/>
    <s v="Consumer"/>
    <x v="0"/>
    <x v="0"/>
    <s v="Wrap Bag"/>
    <x v="579"/>
    <n v="0.56000000000000005"/>
    <x v="0"/>
    <x v="0"/>
    <x v="47"/>
    <s v="Rock Springs"/>
    <n v="82901"/>
    <x v="138"/>
    <d v="2015-04-28T00:00:00"/>
    <x v="1361"/>
    <x v="14"/>
    <x v="1394"/>
    <n v="86885"/>
    <n v="4.2774320000000001"/>
    <n v="8.5548640000000002"/>
    <n v="4.2725173210161574E-2"/>
  </r>
  <r>
    <n v="2296"/>
    <s v="Not Specified"/>
    <x v="3"/>
    <n v="355.98"/>
    <n v="58.92"/>
    <n v="2498"/>
    <s v="Arlene Long"/>
    <s v="Delivery Truck"/>
    <s v="Corporate"/>
    <x v="1"/>
    <x v="1"/>
    <s v="Jumbo Drum"/>
    <x v="464"/>
    <n v="0.64"/>
    <x v="0"/>
    <x v="0"/>
    <x v="1"/>
    <s v="San Diego"/>
    <n v="92024"/>
    <x v="29"/>
    <d v="2015-02-20T00:00:00"/>
    <x v="1366"/>
    <x v="54"/>
    <x v="1395"/>
    <n v="16547"/>
    <n v="355.65961800000002"/>
    <n v="10669.788540000001"/>
    <n v="0.11750767198850173"/>
  </r>
  <r>
    <n v="2297"/>
    <s v="Not Specified"/>
    <x v="7"/>
    <n v="218.75"/>
    <n v="69.64"/>
    <n v="2498"/>
    <s v="Arlene Long"/>
    <s v="Delivery Truck"/>
    <s v="Corporate"/>
    <x v="1"/>
    <x v="11"/>
    <s v="Jumbo Box"/>
    <x v="228"/>
    <n v="0.77"/>
    <x v="0"/>
    <x v="0"/>
    <x v="1"/>
    <s v="San Diego"/>
    <n v="92024"/>
    <x v="29"/>
    <d v="2015-02-18T00:00:00"/>
    <x v="1367"/>
    <x v="15"/>
    <x v="1396"/>
    <n v="16547"/>
    <n v="218.66249999999999"/>
    <n v="1749.3"/>
    <n v="-0.30476669486294328"/>
  </r>
  <r>
    <n v="7628"/>
    <s v="Medium"/>
    <x v="3"/>
    <n v="6.28"/>
    <n v="5.41"/>
    <n v="2498"/>
    <s v="Arlene Long"/>
    <s v="Regular Air"/>
    <s v="Small Business"/>
    <x v="1"/>
    <x v="2"/>
    <s v="Small Box"/>
    <x v="593"/>
    <n v="0.53"/>
    <x v="0"/>
    <x v="0"/>
    <x v="1"/>
    <s v="San Diego"/>
    <n v="92024"/>
    <x v="23"/>
    <d v="2015-02-04T00:00:00"/>
    <x v="1368"/>
    <x v="50"/>
    <x v="1397"/>
    <n v="54567"/>
    <n v="6.2743479999999998"/>
    <n v="351.36348799999996"/>
    <n v="-0.17329769274057402"/>
  </r>
  <r>
    <n v="2768"/>
    <s v="Not Specified"/>
    <x v="4"/>
    <n v="1.68"/>
    <n v="1.57"/>
    <n v="2498"/>
    <s v="Arlene Long"/>
    <s v="Regular Air"/>
    <s v="Small Business"/>
    <x v="0"/>
    <x v="0"/>
    <s v="Wrap Bag"/>
    <x v="15"/>
    <n v="0.59"/>
    <x v="0"/>
    <x v="0"/>
    <x v="1"/>
    <s v="San Diego"/>
    <n v="92024"/>
    <x v="64"/>
    <d v="2015-02-06T00:00:00"/>
    <x v="1369"/>
    <x v="59"/>
    <x v="1398"/>
    <n v="20007"/>
    <n v="1.6786559999999999"/>
    <n v="147.72172799999998"/>
    <n v="-0.31174170935562145"/>
  </r>
  <r>
    <n v="20296"/>
    <s v="Not Specified"/>
    <x v="3"/>
    <n v="355.98"/>
    <n v="58.92"/>
    <n v="2499"/>
    <s v="Geoffrey Koch"/>
    <s v="Delivery Truck"/>
    <s v="Corporate"/>
    <x v="1"/>
    <x v="1"/>
    <s v="Jumbo Drum"/>
    <x v="464"/>
    <n v="0.64"/>
    <x v="0"/>
    <x v="2"/>
    <x v="12"/>
    <s v="Kankakee"/>
    <n v="60901"/>
    <x v="29"/>
    <d v="2015-02-20T00:00:00"/>
    <x v="1366"/>
    <x v="15"/>
    <x v="1399"/>
    <n v="88319"/>
    <n v="355.65961800000002"/>
    <n v="2845.2769440000002"/>
    <n v="0.44065345683354828"/>
  </r>
  <r>
    <n v="25628"/>
    <s v="Medium"/>
    <x v="3"/>
    <n v="6.28"/>
    <n v="5.41"/>
    <n v="2500"/>
    <s v="Kevin Smith"/>
    <s v="Regular Air"/>
    <s v="Small Business"/>
    <x v="1"/>
    <x v="2"/>
    <s v="Small Box"/>
    <x v="593"/>
    <n v="0.53"/>
    <x v="0"/>
    <x v="2"/>
    <x v="12"/>
    <s v="Lake In The Hills"/>
    <n v="60102"/>
    <x v="23"/>
    <d v="2015-02-04T00:00:00"/>
    <x v="1370"/>
    <x v="33"/>
    <x v="1400"/>
    <n v="88320"/>
    <n v="6.2743479999999998"/>
    <n v="87.84087199999999"/>
    <n v="-0.36045920090039396"/>
  </r>
  <r>
    <n v="24899"/>
    <s v="High"/>
    <x v="10"/>
    <n v="24.92"/>
    <n v="12.98"/>
    <n v="2502"/>
    <s v="Toni Owens Poe"/>
    <s v="Regular Air"/>
    <s v="Home Office"/>
    <x v="0"/>
    <x v="8"/>
    <s v="Small Box"/>
    <x v="662"/>
    <n v="0.39"/>
    <x v="0"/>
    <x v="2"/>
    <x v="38"/>
    <s v="Munster"/>
    <n v="46321"/>
    <x v="91"/>
    <d v="2015-03-19T00:00:00"/>
    <x v="1371"/>
    <x v="17"/>
    <x v="1401"/>
    <n v="91310"/>
    <n v="24.89508"/>
    <n v="74.685239999999993"/>
    <n v="-0.64693589381530647"/>
  </r>
  <r>
    <n v="24901"/>
    <s v="High"/>
    <x v="6"/>
    <n v="12.28"/>
    <n v="6.35"/>
    <n v="2502"/>
    <s v="Toni Owens Poe"/>
    <s v="Express Air"/>
    <s v="Home Office"/>
    <x v="0"/>
    <x v="7"/>
    <s v="Small Box"/>
    <x v="554"/>
    <n v="0.38"/>
    <x v="0"/>
    <x v="2"/>
    <x v="38"/>
    <s v="Munster"/>
    <n v="46321"/>
    <x v="91"/>
    <d v="2015-03-20T00:00:00"/>
    <x v="1372"/>
    <x v="4"/>
    <x v="1402"/>
    <n v="91310"/>
    <n v="12.28"/>
    <n v="85.96"/>
    <n v="0.33867757629367534"/>
  </r>
  <r>
    <n v="18219"/>
    <s v="Medium"/>
    <x v="1"/>
    <n v="6.48"/>
    <n v="8.74"/>
    <n v="2506"/>
    <s v="Alfred Harmon"/>
    <s v="Regular Air"/>
    <s v="Home Office"/>
    <x v="0"/>
    <x v="7"/>
    <s v="Small Box"/>
    <x v="767"/>
    <n v="0.36"/>
    <x v="0"/>
    <x v="1"/>
    <x v="18"/>
    <s v="Cheshire"/>
    <n v="6408"/>
    <x v="75"/>
    <d v="2015-06-07T00:00:00"/>
    <x v="1373"/>
    <x v="12"/>
    <x v="1403"/>
    <n v="87033"/>
    <n v="6.4787040000000005"/>
    <n v="6.4787040000000005"/>
    <n v="-0.63759328358208955"/>
  </r>
  <r>
    <n v="18217"/>
    <s v="Medium"/>
    <x v="2"/>
    <n v="699.99"/>
    <n v="24.49"/>
    <n v="2507"/>
    <s v="Jeanette Davies"/>
    <s v="Express Air"/>
    <s v="Home Office"/>
    <x v="2"/>
    <x v="16"/>
    <s v="Large Box"/>
    <x v="199"/>
    <n v="0.41"/>
    <x v="0"/>
    <x v="1"/>
    <x v="14"/>
    <s v="Bangor"/>
    <n v="4401"/>
    <x v="75"/>
    <d v="2015-06-07T00:00:00"/>
    <x v="1374"/>
    <x v="41"/>
    <x v="1404"/>
    <n v="87033"/>
    <n v="699.57000600000003"/>
    <n v="10493.550090000001"/>
    <n v="0.69"/>
  </r>
  <r>
    <n v="23265"/>
    <s v="Low"/>
    <x v="1"/>
    <n v="5.81"/>
    <n v="8.49"/>
    <n v="2508"/>
    <s v="Pauline Brooks"/>
    <s v="Regular Air"/>
    <s v="Home Office"/>
    <x v="0"/>
    <x v="8"/>
    <s v="Small Box"/>
    <x v="104"/>
    <n v="0.39"/>
    <x v="0"/>
    <x v="1"/>
    <x v="14"/>
    <s v="Sanford"/>
    <n v="4073"/>
    <x v="176"/>
    <d v="2015-01-12T00:00:00"/>
    <x v="1375"/>
    <x v="4"/>
    <x v="1405"/>
    <n v="87031"/>
    <n v="5.8088379999999997"/>
    <n v="40.661865999999996"/>
    <n v="-3.2397266729500473"/>
  </r>
  <r>
    <n v="21918"/>
    <s v="Medium"/>
    <x v="5"/>
    <n v="30.98"/>
    <n v="9.18"/>
    <n v="2509"/>
    <s v="Sidney Larson"/>
    <s v="Regular Air"/>
    <s v="Home Office"/>
    <x v="0"/>
    <x v="7"/>
    <s v="Small Box"/>
    <x v="768"/>
    <n v="0.4"/>
    <x v="0"/>
    <x v="1"/>
    <x v="14"/>
    <s v="South Portland"/>
    <n v="4106"/>
    <x v="130"/>
    <d v="2015-05-05T00:00:00"/>
    <x v="1376"/>
    <x v="41"/>
    <x v="1406"/>
    <n v="87029"/>
    <n v="30.964510000000001"/>
    <n v="464.46764999999999"/>
    <n v="0.66729359880666717"/>
  </r>
  <r>
    <n v="21102"/>
    <s v="Not Specified"/>
    <x v="7"/>
    <n v="6.48"/>
    <n v="9.5399999999999991"/>
    <n v="2512"/>
    <s v="Frances Holt"/>
    <s v="Regular Air"/>
    <s v="Home Office"/>
    <x v="0"/>
    <x v="7"/>
    <s v="Small Box"/>
    <x v="769"/>
    <n v="0.37"/>
    <x v="0"/>
    <x v="1"/>
    <x v="15"/>
    <s v="Cambridge"/>
    <n v="2138"/>
    <x v="15"/>
    <d v="2015-06-17T00:00:00"/>
    <x v="1377"/>
    <x v="22"/>
    <x v="1407"/>
    <n v="87030"/>
    <n v="6.4774080000000005"/>
    <n v="123.07075200000001"/>
    <n v="-1.7862646566164155"/>
  </r>
  <r>
    <n v="18220"/>
    <s v="Medium"/>
    <x v="1"/>
    <n v="17.149999999999999"/>
    <n v="4.96"/>
    <n v="2516"/>
    <s v="Leo E Underwood"/>
    <s v="Regular Air"/>
    <s v="Home Office"/>
    <x v="0"/>
    <x v="10"/>
    <s v="Small Box"/>
    <x v="206"/>
    <n v="0.57999999999999996"/>
    <x v="0"/>
    <x v="1"/>
    <x v="2"/>
    <s v="Englewood"/>
    <n v="7631"/>
    <x v="75"/>
    <d v="2015-06-07T00:00:00"/>
    <x v="1378"/>
    <x v="21"/>
    <x v="1408"/>
    <n v="87033"/>
    <n v="17.146569999999997"/>
    <n v="188.61226999999997"/>
    <n v="0.19122347393240766"/>
  </r>
  <r>
    <n v="18221"/>
    <s v="Medium"/>
    <x v="8"/>
    <n v="30.98"/>
    <n v="8.74"/>
    <n v="2520"/>
    <s v="Sandy Mueller"/>
    <s v="Regular Air"/>
    <s v="Home Office"/>
    <x v="0"/>
    <x v="7"/>
    <s v="Small Box"/>
    <x v="699"/>
    <n v="0.4"/>
    <x v="0"/>
    <x v="1"/>
    <x v="31"/>
    <s v="Providence"/>
    <n v="2908"/>
    <x v="75"/>
    <d v="2015-06-06T00:00:00"/>
    <x v="1379"/>
    <x v="1"/>
    <x v="1409"/>
    <n v="87033"/>
    <n v="30.958314000000001"/>
    <n v="371.49976800000002"/>
    <n v="0.69"/>
  </r>
  <r>
    <n v="25463"/>
    <s v="Medium"/>
    <x v="6"/>
    <n v="175.99"/>
    <n v="4.99"/>
    <n v="2521"/>
    <s v="Shawn Meyer"/>
    <s v="Regular Air"/>
    <s v="Home Office"/>
    <x v="2"/>
    <x v="5"/>
    <s v="Small Box"/>
    <x v="32"/>
    <n v="0.59"/>
    <x v="0"/>
    <x v="2"/>
    <x v="7"/>
    <s v="Corsicana"/>
    <n v="75109"/>
    <x v="29"/>
    <d v="2015-02-21T00:00:00"/>
    <x v="1380"/>
    <x v="41"/>
    <x v="1410"/>
    <n v="87032"/>
    <n v="175.99"/>
    <n v="2639.8500000000004"/>
    <n v="0.69"/>
  </r>
  <r>
    <n v="18218"/>
    <s v="Medium"/>
    <x v="7"/>
    <n v="1360.14"/>
    <n v="14.7"/>
    <n v="2522"/>
    <s v="Harriet Wooten"/>
    <s v="Delivery Truck"/>
    <s v="Home Office"/>
    <x v="2"/>
    <x v="6"/>
    <s v="Jumbo Drum"/>
    <x v="203"/>
    <n v="0.59"/>
    <x v="0"/>
    <x v="1"/>
    <x v="9"/>
    <s v="Burlington"/>
    <n v="5401"/>
    <x v="75"/>
    <d v="2015-06-08T00:00:00"/>
    <x v="1381"/>
    <x v="6"/>
    <x v="1411"/>
    <n v="87033"/>
    <n v="1359.5959440000001"/>
    <n v="8157.5756640000009"/>
    <n v="0.36135724115266904"/>
  </r>
  <r>
    <n v="18866"/>
    <s v="Critical"/>
    <x v="0"/>
    <n v="2.16"/>
    <n v="6.05"/>
    <n v="2526"/>
    <s v="Derek Sweeney"/>
    <s v="Regular Air"/>
    <s v="Corporate"/>
    <x v="0"/>
    <x v="8"/>
    <s v="Small Box"/>
    <x v="542"/>
    <n v="0.37"/>
    <x v="0"/>
    <x v="3"/>
    <x v="11"/>
    <s v="Lafayette"/>
    <n v="70506"/>
    <x v="94"/>
    <d v="2015-05-25T00:00:00"/>
    <x v="1382"/>
    <x v="40"/>
    <x v="1412"/>
    <n v="87208"/>
    <n v="2.1597840000000001"/>
    <n v="51.834816000000004"/>
    <n v="6.8175710594315246"/>
  </r>
  <r>
    <n v="18867"/>
    <s v="Critical"/>
    <x v="8"/>
    <n v="21.38"/>
    <n v="8.99"/>
    <n v="2527"/>
    <s v="Gretchen Orr"/>
    <s v="Regular Air"/>
    <s v="Corporate"/>
    <x v="0"/>
    <x v="0"/>
    <s v="Small Pack"/>
    <x v="731"/>
    <n v="0.59"/>
    <x v="0"/>
    <x v="3"/>
    <x v="11"/>
    <s v="Lake Charles"/>
    <n v="70601"/>
    <x v="94"/>
    <d v="2015-05-25T00:00:00"/>
    <x v="1383"/>
    <x v="17"/>
    <x v="1413"/>
    <n v="87208"/>
    <n v="21.365033999999998"/>
    <n v="64.095101999999997"/>
    <n v="-0.57395104895104898"/>
  </r>
  <r>
    <n v="20254"/>
    <s v="High"/>
    <x v="7"/>
    <n v="40.98"/>
    <n v="6.5"/>
    <n v="2530"/>
    <s v="Janet Zhang"/>
    <s v="Regular Air"/>
    <s v="Small Business"/>
    <x v="2"/>
    <x v="13"/>
    <s v="Small Box"/>
    <x v="456"/>
    <n v="0.74"/>
    <x v="0"/>
    <x v="0"/>
    <x v="1"/>
    <s v="Apple Valley"/>
    <n v="92307"/>
    <x v="48"/>
    <d v="2015-03-30T00:00:00"/>
    <x v="1384"/>
    <x v="4"/>
    <x v="1414"/>
    <n v="87451"/>
    <n v="40.963607999999994"/>
    <n v="286.74525599999993"/>
    <n v="-0.32302306276392251"/>
  </r>
  <r>
    <n v="23782"/>
    <s v="Medium"/>
    <x v="4"/>
    <n v="4"/>
    <n v="1.3"/>
    <n v="2531"/>
    <s v="Rick Houston"/>
    <s v="Regular Air"/>
    <s v="Small Business"/>
    <x v="0"/>
    <x v="7"/>
    <s v="Wrap Bag"/>
    <x v="55"/>
    <n v="0.37"/>
    <x v="0"/>
    <x v="0"/>
    <x v="1"/>
    <s v="Atascadero"/>
    <n v="93422"/>
    <x v="10"/>
    <d v="2015-05-04T00:00:00"/>
    <x v="1385"/>
    <x v="33"/>
    <x v="1415"/>
    <n v="87452"/>
    <n v="3.9967999999999999"/>
    <n v="55.955199999999998"/>
    <n v="0.54625889594152721"/>
  </r>
  <r>
    <n v="20255"/>
    <s v="High"/>
    <x v="5"/>
    <n v="35.99"/>
    <n v="3.3"/>
    <n v="2534"/>
    <s v="Mitchell Goldberg"/>
    <s v="Regular Air"/>
    <s v="Small Business"/>
    <x v="2"/>
    <x v="5"/>
    <s v="Small Pack"/>
    <x v="457"/>
    <n v="0.39"/>
    <x v="0"/>
    <x v="1"/>
    <x v="14"/>
    <s v="Bangor"/>
    <n v="4401"/>
    <x v="48"/>
    <d v="2015-03-31T00:00:00"/>
    <x v="1386"/>
    <x v="29"/>
    <x v="1416"/>
    <n v="87451"/>
    <n v="35.972005000000003"/>
    <n v="179.86002500000001"/>
    <n v="0.69"/>
  </r>
  <r>
    <n v="22839"/>
    <s v="Not Specified"/>
    <x v="4"/>
    <n v="12.53"/>
    <n v="0.5"/>
    <n v="2539"/>
    <s v="Max Hubbard"/>
    <s v="Regular Air"/>
    <s v="Home Office"/>
    <x v="0"/>
    <x v="9"/>
    <s v="Small Box"/>
    <x v="585"/>
    <n v="0.38"/>
    <x v="0"/>
    <x v="3"/>
    <x v="26"/>
    <s v="Winter Park"/>
    <n v="32789"/>
    <x v="74"/>
    <d v="2015-04-08T00:00:00"/>
    <x v="1387"/>
    <x v="29"/>
    <x v="1417"/>
    <n v="91017"/>
    <n v="12.519976"/>
    <n v="62.599879999999999"/>
    <n v="3.5305728314238949"/>
  </r>
  <r>
    <n v="22840"/>
    <s v="Not Specified"/>
    <x v="1"/>
    <n v="178.47"/>
    <n v="19.989999999999998"/>
    <n v="2540"/>
    <s v="Helen Ferguson"/>
    <s v="Regular Air"/>
    <s v="Home Office"/>
    <x v="0"/>
    <x v="10"/>
    <s v="Small Box"/>
    <x v="179"/>
    <n v="0.55000000000000004"/>
    <x v="0"/>
    <x v="3"/>
    <x v="26"/>
    <s v="Winter Springs"/>
    <n v="32708"/>
    <x v="74"/>
    <d v="2015-04-08T00:00:00"/>
    <x v="1388"/>
    <x v="12"/>
    <x v="1418"/>
    <n v="91017"/>
    <n v="178.43430599999999"/>
    <n v="178.43430599999999"/>
    <n v="0.55200866828337025"/>
  </r>
  <r>
    <n v="19031"/>
    <s v="Medium"/>
    <x v="5"/>
    <n v="15.68"/>
    <n v="3.73"/>
    <n v="2543"/>
    <s v="Josephine Dalton"/>
    <s v="Regular Air"/>
    <s v="Small Business"/>
    <x v="1"/>
    <x v="2"/>
    <s v="Small Pack"/>
    <x v="770"/>
    <n v="0.46"/>
    <x v="0"/>
    <x v="3"/>
    <x v="8"/>
    <s v="Richmond"/>
    <n v="23223"/>
    <x v="164"/>
    <d v="2015-06-12T00:00:00"/>
    <x v="1389"/>
    <x v="7"/>
    <x v="1419"/>
    <n v="87917"/>
    <n v="15.67216"/>
    <n v="266.42671999999999"/>
    <n v="1.3748640671120086E-2"/>
  </r>
  <r>
    <n v="19032"/>
    <s v="Medium"/>
    <x v="1"/>
    <n v="195.99"/>
    <n v="4.2"/>
    <n v="2543"/>
    <s v="Josephine Dalton"/>
    <s v="Regular Air"/>
    <s v="Small Business"/>
    <x v="2"/>
    <x v="5"/>
    <s v="Small Box"/>
    <x v="736"/>
    <n v="0.56000000000000005"/>
    <x v="0"/>
    <x v="3"/>
    <x v="8"/>
    <s v="Richmond"/>
    <n v="23223"/>
    <x v="164"/>
    <d v="2015-06-12T00:00:00"/>
    <x v="1390"/>
    <x v="22"/>
    <x v="1420"/>
    <n v="87917"/>
    <n v="195.95080200000001"/>
    <n v="3723.0652380000001"/>
    <n v="1.2608490167418366E-2"/>
  </r>
  <r>
    <n v="19902"/>
    <s v="Medium"/>
    <x v="0"/>
    <n v="99.99"/>
    <n v="19.989999999999998"/>
    <n v="2545"/>
    <s v="Rick Ellis"/>
    <s v="Express Air"/>
    <s v="Home Office"/>
    <x v="2"/>
    <x v="6"/>
    <s v="Small Box"/>
    <x v="23"/>
    <n v="0.52"/>
    <x v="0"/>
    <x v="3"/>
    <x v="8"/>
    <s v="Springfield"/>
    <n v="22153"/>
    <x v="17"/>
    <d v="2015-03-12T00:00:00"/>
    <x v="1391"/>
    <x v="14"/>
    <x v="1421"/>
    <n v="87915"/>
    <n v="99.980001000000001"/>
    <n v="199.960002"/>
    <n v="0.44351167602719482"/>
  </r>
  <r>
    <n v="25460"/>
    <s v="Low"/>
    <x v="8"/>
    <n v="6.48"/>
    <n v="9.5399999999999991"/>
    <n v="2547"/>
    <s v="Edna Freeman"/>
    <s v="Regular Air"/>
    <s v="Small Business"/>
    <x v="0"/>
    <x v="7"/>
    <s v="Small Box"/>
    <x v="769"/>
    <n v="0.37"/>
    <x v="0"/>
    <x v="3"/>
    <x v="8"/>
    <s v="Virginia Beach"/>
    <n v="23464"/>
    <x v="47"/>
    <d v="2015-04-19T00:00:00"/>
    <x v="1392"/>
    <x v="12"/>
    <x v="1422"/>
    <n v="87916"/>
    <n v="6.4754640000000006"/>
    <n v="6.4754640000000006"/>
    <n v="0.20552486187845306"/>
  </r>
  <r>
    <n v="6525"/>
    <s v="Low"/>
    <x v="6"/>
    <n v="35.99"/>
    <n v="0.99"/>
    <n v="2548"/>
    <s v="Wayne Bass"/>
    <s v="Regular Air"/>
    <s v="Small Business"/>
    <x v="2"/>
    <x v="5"/>
    <s v="Small Pack"/>
    <x v="771"/>
    <n v="0.35"/>
    <x v="0"/>
    <x v="0"/>
    <x v="1"/>
    <s v="Los Angeles"/>
    <n v="90068"/>
    <x v="36"/>
    <d v="2015-04-11T00:00:00"/>
    <x v="1393"/>
    <x v="32"/>
    <x v="1423"/>
    <n v="46436"/>
    <n v="35.99"/>
    <n v="1655.5400000000002"/>
    <n v="0.56853550085613536"/>
  </r>
  <r>
    <n v="5777"/>
    <s v="Low"/>
    <x v="5"/>
    <n v="30.98"/>
    <n v="9.18"/>
    <n v="2548"/>
    <s v="Wayne Bass"/>
    <s v="Express Air"/>
    <s v="Small Business"/>
    <x v="0"/>
    <x v="7"/>
    <s v="Small Box"/>
    <x v="768"/>
    <n v="0.4"/>
    <x v="0"/>
    <x v="0"/>
    <x v="1"/>
    <s v="Los Angeles"/>
    <n v="90068"/>
    <x v="109"/>
    <d v="2015-04-21T00:00:00"/>
    <x v="1394"/>
    <x v="1"/>
    <x v="1424"/>
    <n v="40997"/>
    <n v="30.964510000000001"/>
    <n v="371.57411999999999"/>
    <n v="0.1607941615004316"/>
  </r>
  <r>
    <n v="5778"/>
    <s v="Low"/>
    <x v="5"/>
    <n v="22.99"/>
    <n v="8.99"/>
    <n v="2548"/>
    <s v="Wayne Bass"/>
    <s v="Regular Air"/>
    <s v="Small Business"/>
    <x v="0"/>
    <x v="0"/>
    <s v="Small Pack"/>
    <x v="772"/>
    <n v="0.56999999999999995"/>
    <x v="0"/>
    <x v="0"/>
    <x v="1"/>
    <s v="Los Angeles"/>
    <n v="90068"/>
    <x v="109"/>
    <d v="2015-04-28T00:00:00"/>
    <x v="1395"/>
    <x v="25"/>
    <x v="1425"/>
    <n v="40997"/>
    <n v="22.978504999999998"/>
    <n v="850.20468499999993"/>
    <n v="2.072039376687005E-2"/>
  </r>
  <r>
    <n v="5780"/>
    <s v="Low"/>
    <x v="7"/>
    <n v="212.6"/>
    <n v="110.2"/>
    <n v="2548"/>
    <s v="Wayne Bass"/>
    <s v="Delivery Truck"/>
    <s v="Small Business"/>
    <x v="1"/>
    <x v="11"/>
    <s v="Jumbo Box"/>
    <x v="482"/>
    <n v="0.73"/>
    <x v="0"/>
    <x v="0"/>
    <x v="1"/>
    <s v="Los Angeles"/>
    <n v="90068"/>
    <x v="109"/>
    <d v="2015-04-25T00:00:00"/>
    <x v="1396"/>
    <x v="39"/>
    <x v="1426"/>
    <n v="40997"/>
    <n v="212.51496"/>
    <n v="7012.9936800000005"/>
    <n v="-6.9579888355917649E-2"/>
  </r>
  <r>
    <n v="4204"/>
    <s v="Not Specified"/>
    <x v="3"/>
    <n v="5.98"/>
    <n v="1.67"/>
    <n v="2548"/>
    <s v="Wayne Bass"/>
    <s v="Regular Air"/>
    <s v="Small Business"/>
    <x v="0"/>
    <x v="0"/>
    <s v="Wrap Bag"/>
    <x v="773"/>
    <n v="0.51"/>
    <x v="0"/>
    <x v="0"/>
    <x v="1"/>
    <s v="Los Angeles"/>
    <n v="90068"/>
    <x v="141"/>
    <d v="2015-06-07T00:00:00"/>
    <x v="1397"/>
    <x v="65"/>
    <x v="1427"/>
    <n v="29889"/>
    <n v="5.9746180000000004"/>
    <n v="483.94405800000004"/>
    <n v="5.3250345781466119E-2"/>
  </r>
  <r>
    <n v="23777"/>
    <s v="Low"/>
    <x v="5"/>
    <n v="30.98"/>
    <n v="9.18"/>
    <n v="2549"/>
    <s v="Martha Bowers"/>
    <s v="Express Air"/>
    <s v="Small Business"/>
    <x v="0"/>
    <x v="7"/>
    <s v="Small Box"/>
    <x v="768"/>
    <n v="0.4"/>
    <x v="0"/>
    <x v="1"/>
    <x v="10"/>
    <s v="Whitehall"/>
    <n v="43213"/>
    <x v="109"/>
    <d v="2015-04-21T00:00:00"/>
    <x v="1394"/>
    <x v="17"/>
    <x v="1428"/>
    <n v="88657"/>
    <n v="30.964510000000001"/>
    <n v="92.893529999999998"/>
    <n v="0.6431934707544209"/>
  </r>
  <r>
    <n v="23778"/>
    <s v="Low"/>
    <x v="5"/>
    <n v="22.99"/>
    <n v="8.99"/>
    <n v="2549"/>
    <s v="Martha Bowers"/>
    <s v="Regular Air"/>
    <s v="Small Business"/>
    <x v="0"/>
    <x v="0"/>
    <s v="Small Pack"/>
    <x v="772"/>
    <n v="0.56999999999999995"/>
    <x v="0"/>
    <x v="1"/>
    <x v="10"/>
    <s v="Whitehall"/>
    <n v="43213"/>
    <x v="109"/>
    <d v="2015-04-28T00:00:00"/>
    <x v="1395"/>
    <x v="23"/>
    <x v="1429"/>
    <n v="88657"/>
    <n v="22.978504999999998"/>
    <n v="206.80654499999997"/>
    <n v="8.5182767624020883E-2"/>
  </r>
  <r>
    <n v="23780"/>
    <s v="Low"/>
    <x v="7"/>
    <n v="212.6"/>
    <n v="110.2"/>
    <n v="2549"/>
    <s v="Martha Bowers"/>
    <s v="Delivery Truck"/>
    <s v="Small Business"/>
    <x v="1"/>
    <x v="11"/>
    <s v="Jumbo Box"/>
    <x v="482"/>
    <n v="0.73"/>
    <x v="0"/>
    <x v="1"/>
    <x v="10"/>
    <s v="Whitehall"/>
    <n v="43213"/>
    <x v="109"/>
    <d v="2015-04-25T00:00:00"/>
    <x v="1396"/>
    <x v="15"/>
    <x v="1430"/>
    <n v="88657"/>
    <n v="212.51496"/>
    <n v="1700.11968"/>
    <n v="-0.2870177196804648"/>
  </r>
  <r>
    <n v="22204"/>
    <s v="Not Specified"/>
    <x v="3"/>
    <n v="5.98"/>
    <n v="1.67"/>
    <n v="2549"/>
    <s v="Martha Bowers"/>
    <s v="Regular Air"/>
    <s v="Small Business"/>
    <x v="0"/>
    <x v="0"/>
    <s v="Wrap Bag"/>
    <x v="773"/>
    <n v="0.51"/>
    <x v="0"/>
    <x v="1"/>
    <x v="10"/>
    <s v="Whitehall"/>
    <n v="43213"/>
    <x v="141"/>
    <d v="2015-06-07T00:00:00"/>
    <x v="1398"/>
    <x v="16"/>
    <x v="1431"/>
    <n v="88658"/>
    <n v="5.9746180000000004"/>
    <n v="119.49236000000001"/>
    <n v="0.3235001807011203"/>
  </r>
  <r>
    <n v="24525"/>
    <s v="Low"/>
    <x v="6"/>
    <n v="35.99"/>
    <n v="0.99"/>
    <n v="2551"/>
    <s v="Joan Bowers"/>
    <s v="Regular Air"/>
    <s v="Small Business"/>
    <x v="2"/>
    <x v="5"/>
    <s v="Small Pack"/>
    <x v="771"/>
    <n v="0.35"/>
    <x v="0"/>
    <x v="1"/>
    <x v="19"/>
    <s v="York"/>
    <n v="17403"/>
    <x v="36"/>
    <d v="2015-04-11T00:00:00"/>
    <x v="1399"/>
    <x v="1"/>
    <x v="1432"/>
    <n v="88656"/>
    <n v="35.99"/>
    <n v="431.88"/>
    <n v="0.69"/>
  </r>
  <r>
    <n v="18130"/>
    <s v="Medium"/>
    <x v="9"/>
    <n v="12.53"/>
    <n v="7.17"/>
    <n v="2553"/>
    <s v="Virginia McNeill"/>
    <s v="Regular Air"/>
    <s v="Home Office"/>
    <x v="0"/>
    <x v="8"/>
    <s v="Small Box"/>
    <x v="774"/>
    <n v="0.38"/>
    <x v="0"/>
    <x v="2"/>
    <x v="45"/>
    <s v="Kenosha"/>
    <n v="53142"/>
    <x v="6"/>
    <d v="2015-02-13T00:00:00"/>
    <x v="1400"/>
    <x v="12"/>
    <x v="1191"/>
    <n v="86528"/>
    <n v="12.526240999999999"/>
    <n v="12.526240999999999"/>
    <n v="-1.0517857142857143"/>
  </r>
  <r>
    <n v="23666"/>
    <s v="Low"/>
    <x v="10"/>
    <n v="2.6"/>
    <n v="2.4"/>
    <n v="2555"/>
    <s v="Karl Knowles"/>
    <s v="Regular Air"/>
    <s v="Home Office"/>
    <x v="0"/>
    <x v="0"/>
    <s v="Wrap Bag"/>
    <x v="371"/>
    <n v="0.57999999999999996"/>
    <x v="0"/>
    <x v="2"/>
    <x v="45"/>
    <s v="Madison"/>
    <n v="53711"/>
    <x v="85"/>
    <d v="2015-01-14T00:00:00"/>
    <x v="1401"/>
    <x v="1"/>
    <x v="1433"/>
    <n v="86527"/>
    <n v="2.5973999999999999"/>
    <n v="31.168799999999997"/>
    <n v="-2.9249169435215943"/>
  </r>
  <r>
    <n v="23583"/>
    <s v="Critical"/>
    <x v="6"/>
    <n v="12.97"/>
    <n v="1.49"/>
    <n v="2555"/>
    <s v="Karl Knowles"/>
    <s v="Regular Air"/>
    <s v="Home Office"/>
    <x v="0"/>
    <x v="8"/>
    <s v="Small Box"/>
    <x v="513"/>
    <n v="0.35"/>
    <x v="0"/>
    <x v="2"/>
    <x v="45"/>
    <s v="Madison"/>
    <n v="53711"/>
    <x v="23"/>
    <d v="2015-02-03T00:00:00"/>
    <x v="1402"/>
    <x v="22"/>
    <x v="1434"/>
    <n v="86529"/>
    <n v="12.97"/>
    <n v="246.43"/>
    <n v="0.69"/>
  </r>
  <r>
    <n v="23584"/>
    <s v="Critical"/>
    <x v="2"/>
    <n v="4.91"/>
    <n v="0.5"/>
    <n v="2555"/>
    <s v="Karl Knowles"/>
    <s v="Regular Air"/>
    <s v="Home Office"/>
    <x v="0"/>
    <x v="9"/>
    <s v="Small Box"/>
    <x v="550"/>
    <n v="0.36"/>
    <x v="0"/>
    <x v="2"/>
    <x v="45"/>
    <s v="Madison"/>
    <n v="53711"/>
    <x v="23"/>
    <d v="2015-02-02T00:00:00"/>
    <x v="1403"/>
    <x v="23"/>
    <x v="1435"/>
    <n v="86529"/>
    <n v="4.9070540000000005"/>
    <n v="44.163486000000006"/>
    <n v="0.69"/>
  </r>
  <r>
    <n v="19840"/>
    <s v="Not Specified"/>
    <x v="9"/>
    <n v="160.97999999999999"/>
    <n v="30"/>
    <n v="2561"/>
    <s v="Laurie Moon"/>
    <s v="Delivery Truck"/>
    <s v="Consumer"/>
    <x v="1"/>
    <x v="1"/>
    <s v="Jumbo Drum"/>
    <x v="48"/>
    <n v="0.62"/>
    <x v="0"/>
    <x v="1"/>
    <x v="4"/>
    <s v="Ossining"/>
    <n v="10562"/>
    <x v="27"/>
    <d v="2015-03-25T00:00:00"/>
    <x v="1404"/>
    <x v="21"/>
    <x v="1436"/>
    <n v="86465"/>
    <n v="160.93170599999999"/>
    <n v="1770.2487659999999"/>
    <n v="0.69000000000000006"/>
  </r>
  <r>
    <n v="23161"/>
    <s v="Not Specified"/>
    <x v="8"/>
    <n v="3.98"/>
    <n v="5.26"/>
    <n v="2561"/>
    <s v="Laurie Moon"/>
    <s v="Regular Air"/>
    <s v="Consumer"/>
    <x v="0"/>
    <x v="8"/>
    <s v="Small Box"/>
    <x v="600"/>
    <n v="0.38"/>
    <x v="0"/>
    <x v="1"/>
    <x v="4"/>
    <s v="Ossining"/>
    <n v="10562"/>
    <x v="4"/>
    <d v="2015-04-10T00:00:00"/>
    <x v="1405"/>
    <x v="4"/>
    <x v="1437"/>
    <n v="86466"/>
    <n v="3.977214"/>
    <n v="27.840498"/>
    <n v="-2.0142344642257308"/>
  </r>
  <r>
    <n v="23162"/>
    <s v="Not Specified"/>
    <x v="8"/>
    <n v="12.22"/>
    <n v="2.85"/>
    <n v="2561"/>
    <s v="Laurie Moon"/>
    <s v="Regular Air"/>
    <s v="Consumer"/>
    <x v="1"/>
    <x v="2"/>
    <s v="Small Pack"/>
    <x v="775"/>
    <n v="0.55000000000000004"/>
    <x v="0"/>
    <x v="1"/>
    <x v="4"/>
    <s v="Ossining"/>
    <n v="10562"/>
    <x v="4"/>
    <d v="2015-04-08T00:00:00"/>
    <x v="1406"/>
    <x v="1"/>
    <x v="1438"/>
    <n v="86466"/>
    <n v="12.211446"/>
    <n v="146.537352"/>
    <n v="0.60747876893810726"/>
  </r>
  <r>
    <n v="22374"/>
    <s v="Not Specified"/>
    <x v="4"/>
    <n v="4.55"/>
    <n v="1.49"/>
    <n v="2563"/>
    <s v="Karen Warren"/>
    <s v="Regular Air"/>
    <s v="Home Office"/>
    <x v="0"/>
    <x v="8"/>
    <s v="Small Box"/>
    <x v="516"/>
    <n v="0.35"/>
    <x v="0"/>
    <x v="2"/>
    <x v="3"/>
    <s v="Fridley"/>
    <n v="55432"/>
    <x v="4"/>
    <d v="2015-04-09T00:00:00"/>
    <x v="1407"/>
    <x v="23"/>
    <x v="1439"/>
    <n v="91447"/>
    <n v="4.54636"/>
    <n v="40.91724"/>
    <n v="0.69"/>
  </r>
  <r>
    <n v="25095"/>
    <s v="Critical"/>
    <x v="6"/>
    <n v="4.37"/>
    <n v="5.15"/>
    <n v="2570"/>
    <s v="Yvonne Stephens"/>
    <s v="Regular Air"/>
    <s v="Consumer"/>
    <x v="0"/>
    <x v="15"/>
    <s v="Small Box"/>
    <x v="358"/>
    <n v="0.59"/>
    <x v="0"/>
    <x v="0"/>
    <x v="1"/>
    <s v="Davis"/>
    <n v="95616"/>
    <x v="177"/>
    <d v="2015-04-27T00:00:00"/>
    <x v="1408"/>
    <x v="22"/>
    <x v="1440"/>
    <n v="90327"/>
    <n v="4.37"/>
    <n v="83.03"/>
    <n v="-1.710420034149118"/>
  </r>
  <r>
    <n v="25096"/>
    <s v="Critical"/>
    <x v="0"/>
    <n v="500.98"/>
    <n v="56"/>
    <n v="2570"/>
    <s v="Yvonne Stephens"/>
    <s v="Delivery Truck"/>
    <s v="Consumer"/>
    <x v="1"/>
    <x v="1"/>
    <s v="Jumbo Drum"/>
    <x v="1"/>
    <n v="0.6"/>
    <x v="0"/>
    <x v="0"/>
    <x v="1"/>
    <s v="Davis"/>
    <n v="95616"/>
    <x v="177"/>
    <d v="2015-04-26T00:00:00"/>
    <x v="1409"/>
    <x v="33"/>
    <x v="1441"/>
    <n v="90327"/>
    <n v="500.92990200000003"/>
    <n v="7013.0186280000007"/>
    <n v="0.65940414260198699"/>
  </r>
  <r>
    <n v="25097"/>
    <s v="Critical"/>
    <x v="1"/>
    <n v="12.58"/>
    <n v="5.16"/>
    <n v="2570"/>
    <s v="Yvonne Stephens"/>
    <s v="Regular Air"/>
    <s v="Consumer"/>
    <x v="1"/>
    <x v="2"/>
    <s v="Small Box"/>
    <x v="776"/>
    <n v="0.43"/>
    <x v="0"/>
    <x v="0"/>
    <x v="1"/>
    <s v="Davis"/>
    <n v="95616"/>
    <x v="177"/>
    <d v="2015-04-25T00:00:00"/>
    <x v="1410"/>
    <x v="8"/>
    <x v="1442"/>
    <n v="90327"/>
    <n v="12.577484"/>
    <n v="226.394712"/>
    <n v="0.1993490570243881"/>
  </r>
  <r>
    <n v="25098"/>
    <s v="Critical"/>
    <x v="10"/>
    <n v="7.7"/>
    <n v="3.68"/>
    <n v="2570"/>
    <s v="Yvonne Stephens"/>
    <s v="Regular Air"/>
    <s v="Consumer"/>
    <x v="1"/>
    <x v="2"/>
    <s v="Wrap Bag"/>
    <x v="777"/>
    <n v="0.52"/>
    <x v="0"/>
    <x v="0"/>
    <x v="1"/>
    <s v="Davis"/>
    <n v="95616"/>
    <x v="177"/>
    <d v="2015-04-26T00:00:00"/>
    <x v="1411"/>
    <x v="4"/>
    <x v="1443"/>
    <n v="90327"/>
    <n v="7.6923000000000004"/>
    <n v="53.8461"/>
    <n v="-0.44191406249999998"/>
  </r>
  <r>
    <n v="7096"/>
    <s v="Critical"/>
    <x v="0"/>
    <n v="500.98"/>
    <n v="56"/>
    <n v="2571"/>
    <s v="Rosemary O'Brien"/>
    <s v="Delivery Truck"/>
    <s v="Consumer"/>
    <x v="1"/>
    <x v="1"/>
    <s v="Jumbo Drum"/>
    <x v="1"/>
    <n v="0.6"/>
    <x v="0"/>
    <x v="1"/>
    <x v="4"/>
    <s v="New York City"/>
    <n v="10165"/>
    <x v="177"/>
    <d v="2015-04-26T00:00:00"/>
    <x v="1412"/>
    <x v="50"/>
    <x v="1444"/>
    <n v="50656"/>
    <n v="500.92990200000003"/>
    <n v="28052.074512000003"/>
    <n v="0.14334867841713572"/>
  </r>
  <r>
    <n v="7098"/>
    <s v="Critical"/>
    <x v="10"/>
    <n v="7.7"/>
    <n v="3.68"/>
    <n v="2571"/>
    <s v="Rosemary O'Brien"/>
    <s v="Regular Air"/>
    <s v="Consumer"/>
    <x v="1"/>
    <x v="2"/>
    <s v="Wrap Bag"/>
    <x v="777"/>
    <n v="0.52"/>
    <x v="0"/>
    <x v="1"/>
    <x v="4"/>
    <s v="New York City"/>
    <n v="10165"/>
    <x v="177"/>
    <d v="2015-04-26T00:00:00"/>
    <x v="1413"/>
    <x v="38"/>
    <x v="1445"/>
    <n v="50656"/>
    <n v="7.6923000000000004"/>
    <n v="207.69210000000001"/>
    <n v="-0.1273040307879279"/>
  </r>
  <r>
    <n v="20938"/>
    <s v="Low"/>
    <x v="7"/>
    <n v="8.6"/>
    <n v="6.19"/>
    <n v="2578"/>
    <s v="Kent Gill"/>
    <s v="Regular Air"/>
    <s v="Home Office"/>
    <x v="0"/>
    <x v="8"/>
    <s v="Small Box"/>
    <x v="331"/>
    <n v="0.38"/>
    <x v="0"/>
    <x v="3"/>
    <x v="43"/>
    <s v="Opelika"/>
    <n v="36801"/>
    <x v="10"/>
    <d v="2015-05-04T00:00:00"/>
    <x v="1414"/>
    <x v="29"/>
    <x v="1446"/>
    <n v="88298"/>
    <n v="8.5965600000000002"/>
    <n v="42.982799999999997"/>
    <n v="6.6107065101387397"/>
  </r>
  <r>
    <n v="20939"/>
    <s v="Low"/>
    <x v="0"/>
    <n v="3.58"/>
    <n v="1.63"/>
    <n v="2578"/>
    <s v="Kent Gill"/>
    <s v="Regular Air"/>
    <s v="Home Office"/>
    <x v="0"/>
    <x v="3"/>
    <s v="Wrap Bag"/>
    <x v="6"/>
    <n v="0.36"/>
    <x v="0"/>
    <x v="3"/>
    <x v="43"/>
    <s v="Opelika"/>
    <n v="36801"/>
    <x v="10"/>
    <d v="2015-05-06T00:00:00"/>
    <x v="1415"/>
    <x v="61"/>
    <x v="1447"/>
    <n v="88298"/>
    <n v="3.5796420000000002"/>
    <n v="93.070692000000008"/>
    <n v="-1.3771080474511062"/>
  </r>
  <r>
    <n v="20940"/>
    <s v="Low"/>
    <x v="4"/>
    <n v="105.49"/>
    <n v="41.64"/>
    <n v="2578"/>
    <s v="Kent Gill"/>
    <s v="Delivery Truck"/>
    <s v="Home Office"/>
    <x v="1"/>
    <x v="11"/>
    <s v="Jumbo Box"/>
    <x v="778"/>
    <n v="0.75"/>
    <x v="0"/>
    <x v="3"/>
    <x v="43"/>
    <s v="Opelika"/>
    <n v="36801"/>
    <x v="10"/>
    <d v="2015-05-09T00:00:00"/>
    <x v="1416"/>
    <x v="53"/>
    <x v="1448"/>
    <n v="88298"/>
    <n v="105.405608"/>
    <n v="3583.7906720000001"/>
    <n v="-1.3711685699334569E-2"/>
  </r>
  <r>
    <n v="23705"/>
    <s v="High"/>
    <x v="3"/>
    <n v="212.6"/>
    <n v="52.2"/>
    <n v="2579"/>
    <s v="Marshall Sutherland"/>
    <s v="Delivery Truck"/>
    <s v="Home Office"/>
    <x v="1"/>
    <x v="11"/>
    <s v="Jumbo Box"/>
    <x v="482"/>
    <n v="0.64"/>
    <x v="0"/>
    <x v="3"/>
    <x v="43"/>
    <s v="Phenix City"/>
    <n v="36869"/>
    <x v="35"/>
    <d v="2015-01-04T00:00:00"/>
    <x v="1417"/>
    <x v="12"/>
    <x v="1449"/>
    <n v="88296"/>
    <n v="212.40866"/>
    <n v="212.40866"/>
    <n v="-1.573054441260745"/>
  </r>
  <r>
    <n v="22508"/>
    <s v="Medium"/>
    <x v="8"/>
    <n v="1.76"/>
    <n v="4.8600000000000003"/>
    <n v="2579"/>
    <s v="Marshall Sutherland"/>
    <s v="Regular Air"/>
    <s v="Home Office"/>
    <x v="1"/>
    <x v="2"/>
    <s v="Small Box"/>
    <x v="620"/>
    <n v="0.41"/>
    <x v="0"/>
    <x v="3"/>
    <x v="43"/>
    <s v="Phenix City"/>
    <n v="36869"/>
    <x v="60"/>
    <d v="2015-01-17T00:00:00"/>
    <x v="1418"/>
    <x v="41"/>
    <x v="1450"/>
    <n v="88297"/>
    <n v="1.7587680000000001"/>
    <n v="26.381520000000002"/>
    <n v="2.2606689734717838E-2"/>
  </r>
  <r>
    <n v="19123"/>
    <s v="Medium"/>
    <x v="7"/>
    <n v="510.14"/>
    <n v="14.7"/>
    <n v="2583"/>
    <s v="Wendy Pridgen Pearce"/>
    <s v="Delivery Truck"/>
    <s v="Home Office"/>
    <x v="2"/>
    <x v="6"/>
    <s v="Jumbo Drum"/>
    <x v="779"/>
    <n v="0.56000000000000005"/>
    <x v="0"/>
    <x v="2"/>
    <x v="22"/>
    <s v="Holland"/>
    <n v="49423"/>
    <x v="31"/>
    <d v="2015-06-09T00:00:00"/>
    <x v="1419"/>
    <x v="17"/>
    <x v="1451"/>
    <n v="89657"/>
    <n v="509.93594400000001"/>
    <n v="1529.807832"/>
    <n v="-0.16453457855847956"/>
  </r>
  <r>
    <n v="19124"/>
    <s v="Medium"/>
    <x v="6"/>
    <n v="4.76"/>
    <n v="3.01"/>
    <n v="2583"/>
    <s v="Wendy Pridgen Pearce"/>
    <s v="Regular Air"/>
    <s v="Home Office"/>
    <x v="0"/>
    <x v="7"/>
    <s v="Wrap Bag"/>
    <x v="780"/>
    <n v="0.36"/>
    <x v="0"/>
    <x v="2"/>
    <x v="22"/>
    <s v="Holland"/>
    <n v="49423"/>
    <x v="31"/>
    <d v="2015-06-09T00:00:00"/>
    <x v="1420"/>
    <x v="24"/>
    <x v="1452"/>
    <n v="89657"/>
    <n v="4.76"/>
    <n v="109.47999999999999"/>
    <n v="-2.1152805340068557E-2"/>
  </r>
  <r>
    <n v="19134"/>
    <s v="Critical"/>
    <x v="7"/>
    <n v="6.3"/>
    <n v="0.5"/>
    <n v="2584"/>
    <s v="Seth Matthews"/>
    <s v="Regular Air"/>
    <s v="Home Office"/>
    <x v="0"/>
    <x v="9"/>
    <s v="Small Box"/>
    <x v="421"/>
    <n v="0.39"/>
    <x v="0"/>
    <x v="2"/>
    <x v="22"/>
    <s v="Inkster"/>
    <n v="48141"/>
    <x v="62"/>
    <d v="2015-06-11T00:00:00"/>
    <x v="1421"/>
    <x v="41"/>
    <x v="1453"/>
    <n v="89658"/>
    <n v="6.2974800000000002"/>
    <n v="94.462199999999996"/>
    <n v="0.69"/>
  </r>
  <r>
    <n v="20976"/>
    <s v="Medium"/>
    <x v="0"/>
    <n v="6.48"/>
    <n v="6.57"/>
    <n v="2587"/>
    <s v="Eugene H Walsh"/>
    <s v="Express Air"/>
    <s v="Home Office"/>
    <x v="0"/>
    <x v="7"/>
    <s v="Small Box"/>
    <x v="781"/>
    <n v="0.37"/>
    <x v="0"/>
    <x v="2"/>
    <x v="45"/>
    <s v="Manitowoc"/>
    <n v="54220"/>
    <x v="136"/>
    <d v="2015-02-28T00:00:00"/>
    <x v="1422"/>
    <x v="8"/>
    <x v="1454"/>
    <n v="91166"/>
    <n v="6.4793520000000004"/>
    <n v="116.628336"/>
    <n v="-0.36395525307048426"/>
  </r>
  <r>
    <n v="20810"/>
    <s v="Not Specified"/>
    <x v="1"/>
    <n v="22.72"/>
    <n v="8.99"/>
    <n v="2587"/>
    <s v="Eugene H Walsh"/>
    <s v="Regular Air"/>
    <s v="Home Office"/>
    <x v="1"/>
    <x v="2"/>
    <s v="Small Pack"/>
    <x v="275"/>
    <n v="0.44"/>
    <x v="0"/>
    <x v="2"/>
    <x v="45"/>
    <s v="Manitowoc"/>
    <n v="54220"/>
    <x v="175"/>
    <d v="2015-06-26T00:00:00"/>
    <x v="1423"/>
    <x v="1"/>
    <x v="1455"/>
    <n v="91167"/>
    <n v="22.715456"/>
    <n v="272.58547199999998"/>
    <n v="0.69"/>
  </r>
  <r>
    <n v="22275"/>
    <s v="Low"/>
    <x v="1"/>
    <n v="419.19"/>
    <n v="19.989999999999998"/>
    <n v="2593"/>
    <s v="Anne Schultz"/>
    <s v="Regular Air"/>
    <s v="Corporate"/>
    <x v="0"/>
    <x v="10"/>
    <s v="Small Box"/>
    <x v="260"/>
    <n v="0.57999999999999996"/>
    <x v="0"/>
    <x v="3"/>
    <x v="29"/>
    <s v="Athens"/>
    <n v="30605"/>
    <x v="89"/>
    <d v="2015-04-17T00:00:00"/>
    <x v="1424"/>
    <x v="5"/>
    <x v="1456"/>
    <n v="87772"/>
    <n v="419.10616199999998"/>
    <n v="4191.0616199999995"/>
    <n v="-9.0953140967493778E-3"/>
  </r>
  <r>
    <n v="23765"/>
    <s v="Low"/>
    <x v="0"/>
    <n v="85.99"/>
    <n v="0.99"/>
    <n v="2593"/>
    <s v="Anne Schultz"/>
    <s v="Regular Air"/>
    <s v="Corporate"/>
    <x v="2"/>
    <x v="5"/>
    <s v="Wrap Bag"/>
    <x v="163"/>
    <n v="0.85"/>
    <x v="0"/>
    <x v="3"/>
    <x v="29"/>
    <s v="Athens"/>
    <n v="30605"/>
    <x v="14"/>
    <d v="2015-03-17T00:00:00"/>
    <x v="1425"/>
    <x v="14"/>
    <x v="1457"/>
    <n v="87773"/>
    <n v="85.981400999999991"/>
    <n v="171.96280199999998"/>
    <n v="2.1326537593213382"/>
  </r>
  <r>
    <n v="19859"/>
    <s v="Low"/>
    <x v="5"/>
    <n v="5.74"/>
    <n v="5.3"/>
    <n v="2601"/>
    <s v="Malcolm French"/>
    <s v="Regular Air"/>
    <s v="Corporate"/>
    <x v="0"/>
    <x v="12"/>
    <s v="Small Pack"/>
    <x v="782"/>
    <n v="0.55000000000000004"/>
    <x v="0"/>
    <x v="1"/>
    <x v="16"/>
    <s v="Merrimack"/>
    <n v="3054"/>
    <x v="68"/>
    <d v="2015-03-26T00:00:00"/>
    <x v="1426"/>
    <x v="4"/>
    <x v="1458"/>
    <n v="87382"/>
    <n v="5.7371300000000005"/>
    <n v="40.159910000000004"/>
    <n v="-1.2077582103760114"/>
  </r>
  <r>
    <n v="20849"/>
    <s v="Critical"/>
    <x v="8"/>
    <n v="200.99"/>
    <n v="4.2"/>
    <n v="2603"/>
    <s v="Penny Leach"/>
    <s v="Regular Air"/>
    <s v="Corporate"/>
    <x v="2"/>
    <x v="5"/>
    <s v="Small Box"/>
    <x v="186"/>
    <n v="0.59"/>
    <x v="0"/>
    <x v="1"/>
    <x v="2"/>
    <s v="Hackensack"/>
    <n v="7601"/>
    <x v="121"/>
    <d v="2015-04-06T00:00:00"/>
    <x v="1427"/>
    <x v="2"/>
    <x v="1459"/>
    <n v="87383"/>
    <n v="200.84930700000001"/>
    <n v="4418.6847539999999"/>
    <n v="0.60053766389394203"/>
  </r>
  <r>
    <n v="20850"/>
    <s v="Critical"/>
    <x v="0"/>
    <n v="297.48"/>
    <n v="18.059999999999999"/>
    <n v="2604"/>
    <s v="Gina Curry"/>
    <s v="Delivery Truck"/>
    <s v="Corporate"/>
    <x v="2"/>
    <x v="6"/>
    <s v="Jumbo Drum"/>
    <x v="192"/>
    <n v="0.6"/>
    <x v="0"/>
    <x v="1"/>
    <x v="2"/>
    <s v="Iselin"/>
    <n v="8830"/>
    <x v="121"/>
    <d v="2015-04-06T00:00:00"/>
    <x v="1428"/>
    <x v="17"/>
    <x v="1460"/>
    <n v="87383"/>
    <n v="297.45025200000003"/>
    <n v="892.35075600000005"/>
    <n v="-0.35772703731911654"/>
  </r>
  <r>
    <n v="18046"/>
    <s v="High"/>
    <x v="3"/>
    <n v="5.4"/>
    <n v="7.78"/>
    <n v="2610"/>
    <s v="Tommy Lutz"/>
    <s v="Regular Air"/>
    <s v="Corporate"/>
    <x v="0"/>
    <x v="8"/>
    <s v="Small Box"/>
    <x v="97"/>
    <n v="0.37"/>
    <x v="0"/>
    <x v="0"/>
    <x v="1"/>
    <s v="Davis"/>
    <n v="95616"/>
    <x v="41"/>
    <d v="2015-05-17T00:00:00"/>
    <x v="1429"/>
    <x v="23"/>
    <x v="1461"/>
    <n v="86118"/>
    <n v="5.3951400000000005"/>
    <n v="48.556260000000002"/>
    <n v="-2.7670999187652314"/>
  </r>
  <r>
    <n v="19971"/>
    <s v="Low"/>
    <x v="1"/>
    <n v="50.98"/>
    <n v="13.66"/>
    <n v="2613"/>
    <s v="Anthony Stanley"/>
    <s v="Express Air"/>
    <s v="Corporate"/>
    <x v="0"/>
    <x v="15"/>
    <s v="Small Box"/>
    <x v="783"/>
    <n v="0.57999999999999996"/>
    <x v="0"/>
    <x v="1"/>
    <x v="2"/>
    <s v="Fords"/>
    <n v="8863"/>
    <x v="76"/>
    <d v="2015-01-24T00:00:00"/>
    <x v="1430"/>
    <x v="12"/>
    <x v="1462"/>
    <n v="86119"/>
    <n v="50.969803999999996"/>
    <n v="50.969803999999996"/>
    <n v="-0.37633308984660335"/>
  </r>
  <r>
    <n v="25962"/>
    <s v="Critical"/>
    <x v="6"/>
    <n v="2.6"/>
    <n v="2.4"/>
    <n v="2616"/>
    <s v="Laurence Hull"/>
    <s v="Regular Air"/>
    <s v="Corporate"/>
    <x v="0"/>
    <x v="0"/>
    <s v="Wrap Bag"/>
    <x v="371"/>
    <n v="0.57999999999999996"/>
    <x v="0"/>
    <x v="2"/>
    <x v="22"/>
    <s v="Portage"/>
    <n v="49002"/>
    <x v="140"/>
    <d v="2015-03-13T00:00:00"/>
    <x v="1431"/>
    <x v="3"/>
    <x v="1283"/>
    <n v="91495"/>
    <n v="2.6"/>
    <n v="41.6"/>
    <n v="-1.0102793296089385"/>
  </r>
  <r>
    <n v="25478"/>
    <s v="Not Specified"/>
    <x v="10"/>
    <n v="3.25"/>
    <n v="49"/>
    <n v="2617"/>
    <s v="Gerald Crabtree"/>
    <s v="Regular Air"/>
    <s v="Corporate"/>
    <x v="0"/>
    <x v="15"/>
    <s v="Large Box"/>
    <x v="648"/>
    <n v="0.56000000000000005"/>
    <x v="0"/>
    <x v="2"/>
    <x v="46"/>
    <s v="Aberdeen"/>
    <n v="57401"/>
    <x v="150"/>
    <d v="2015-06-28T00:00:00"/>
    <x v="1432"/>
    <x v="6"/>
    <x v="1463"/>
    <n v="91496"/>
    <n v="3.24675"/>
    <n v="19.480499999999999"/>
    <n v="-7.0347751290243306"/>
  </r>
  <r>
    <n v="6585"/>
    <s v="Medium"/>
    <x v="10"/>
    <n v="7.64"/>
    <n v="1.39"/>
    <n v="2618"/>
    <s v="Amy Hamrick Melvin"/>
    <s v="Regular Air"/>
    <s v="Corporate"/>
    <x v="0"/>
    <x v="4"/>
    <s v="Small Box"/>
    <x v="784"/>
    <n v="0.36"/>
    <x v="0"/>
    <x v="1"/>
    <x v="4"/>
    <s v="New York City"/>
    <n v="10004"/>
    <x v="60"/>
    <d v="2015-01-19T00:00:00"/>
    <x v="1433"/>
    <x v="8"/>
    <x v="1464"/>
    <n v="46884"/>
    <n v="7.6323599999999994"/>
    <n v="137.38247999999999"/>
    <n v="0.12389516562908308"/>
  </r>
  <r>
    <n v="6586"/>
    <s v="Medium"/>
    <x v="6"/>
    <n v="125.99"/>
    <n v="2.5"/>
    <n v="2618"/>
    <s v="Amy Hamrick Melvin"/>
    <s v="Regular Air"/>
    <s v="Corporate"/>
    <x v="2"/>
    <x v="5"/>
    <s v="Small Box"/>
    <x v="785"/>
    <n v="0.59"/>
    <x v="0"/>
    <x v="1"/>
    <x v="4"/>
    <s v="New York City"/>
    <n v="10004"/>
    <x v="60"/>
    <d v="2015-01-19T00:00:00"/>
    <x v="1434"/>
    <x v="17"/>
    <x v="1465"/>
    <n v="46884"/>
    <n v="125.99"/>
    <n v="377.96999999999997"/>
    <n v="-2.4186304618485801"/>
  </r>
  <r>
    <n v="6587"/>
    <s v="Medium"/>
    <x v="10"/>
    <n v="11.55"/>
    <n v="2.36"/>
    <n v="2618"/>
    <s v="Amy Hamrick Melvin"/>
    <s v="Regular Air"/>
    <s v="Corporate"/>
    <x v="0"/>
    <x v="0"/>
    <s v="Wrap Bag"/>
    <x v="99"/>
    <n v="0.55000000000000004"/>
    <x v="0"/>
    <x v="1"/>
    <x v="4"/>
    <s v="New York City"/>
    <n v="10004"/>
    <x v="60"/>
    <d v="2015-01-18T00:00:00"/>
    <x v="1435"/>
    <x v="48"/>
    <x v="1466"/>
    <n v="46884"/>
    <n v="11.538450000000001"/>
    <n v="288.46125000000001"/>
    <n v="5.6370573761723081E-2"/>
  </r>
  <r>
    <n v="4788"/>
    <s v="High"/>
    <x v="5"/>
    <n v="4.84"/>
    <n v="0.71"/>
    <n v="2618"/>
    <s v="Amy Hamrick Melvin"/>
    <s v="Express Air"/>
    <s v="Corporate"/>
    <x v="0"/>
    <x v="0"/>
    <s v="Wrap Bag"/>
    <x v="525"/>
    <n v="0.52"/>
    <x v="0"/>
    <x v="1"/>
    <x v="4"/>
    <s v="New York City"/>
    <n v="10004"/>
    <x v="165"/>
    <d v="2015-03-23T00:00:00"/>
    <x v="1436"/>
    <x v="16"/>
    <x v="1467"/>
    <n v="34017"/>
    <n v="4.83758"/>
    <n v="96.751599999999996"/>
    <n v="0.28213560305638846"/>
  </r>
  <r>
    <n v="4789"/>
    <s v="High"/>
    <x v="0"/>
    <n v="14.98"/>
    <n v="7.69"/>
    <n v="2618"/>
    <s v="Amy Hamrick Melvin"/>
    <s v="Regular Air"/>
    <s v="Corporate"/>
    <x v="0"/>
    <x v="10"/>
    <s v="Small Box"/>
    <x v="607"/>
    <n v="0.56999999999999995"/>
    <x v="0"/>
    <x v="1"/>
    <x v="4"/>
    <s v="New York City"/>
    <n v="10004"/>
    <x v="165"/>
    <d v="2015-03-25T00:00:00"/>
    <x v="1437"/>
    <x v="46"/>
    <x v="1468"/>
    <n v="34017"/>
    <n v="14.978502000000001"/>
    <n v="419.398056"/>
    <n v="-0.11247387399802476"/>
  </r>
  <r>
    <n v="7452"/>
    <s v="Critical"/>
    <x v="10"/>
    <n v="20.27"/>
    <n v="3.99"/>
    <n v="2618"/>
    <s v="Amy Hamrick Melvin"/>
    <s v="Regular Air"/>
    <s v="Corporate"/>
    <x v="0"/>
    <x v="15"/>
    <s v="Small Box"/>
    <x v="535"/>
    <n v="0.56999999999999995"/>
    <x v="0"/>
    <x v="1"/>
    <x v="4"/>
    <s v="New York City"/>
    <n v="10004"/>
    <x v="165"/>
    <d v="2015-03-24T00:00:00"/>
    <x v="1438"/>
    <x v="72"/>
    <x v="1469"/>
    <n v="53153"/>
    <n v="20.24973"/>
    <n v="1073.23569"/>
    <n v="7.9931908094948267E-2"/>
  </r>
  <r>
    <n v="22788"/>
    <s v="High"/>
    <x v="5"/>
    <n v="4.84"/>
    <n v="0.71"/>
    <n v="2619"/>
    <s v="Brandon E Shepherd"/>
    <s v="Express Air"/>
    <s v="Corporate"/>
    <x v="0"/>
    <x v="0"/>
    <s v="Wrap Bag"/>
    <x v="525"/>
    <n v="0.52"/>
    <x v="0"/>
    <x v="2"/>
    <x v="46"/>
    <s v="Sioux Falls"/>
    <n v="57103"/>
    <x v="165"/>
    <d v="2015-03-23T00:00:00"/>
    <x v="1439"/>
    <x v="29"/>
    <x v="1470"/>
    <n v="88014"/>
    <n v="4.83758"/>
    <n v="24.187899999999999"/>
    <n v="0.69"/>
  </r>
  <r>
    <n v="18461"/>
    <s v="Not Specified"/>
    <x v="10"/>
    <n v="30.98"/>
    <n v="8.99"/>
    <n v="2619"/>
    <s v="Brandon E Shepherd"/>
    <s v="Regular Air"/>
    <s v="Corporate"/>
    <x v="0"/>
    <x v="0"/>
    <s v="Small Pack"/>
    <x v="548"/>
    <n v="0.57999999999999996"/>
    <x v="0"/>
    <x v="2"/>
    <x v="46"/>
    <s v="Sioux Falls"/>
    <n v="57103"/>
    <x v="170"/>
    <d v="2015-02-11T00:00:00"/>
    <x v="1440"/>
    <x v="0"/>
    <x v="1471"/>
    <n v="88015"/>
    <n v="30.949020000000001"/>
    <n v="123.79608"/>
    <n v="-0.16941275027226271"/>
  </r>
  <r>
    <n v="25452"/>
    <s v="Critical"/>
    <x v="10"/>
    <n v="20.27"/>
    <n v="3.99"/>
    <n v="2620"/>
    <s v="Phyllis Little"/>
    <s v="Regular Air"/>
    <s v="Corporate"/>
    <x v="0"/>
    <x v="15"/>
    <s v="Small Box"/>
    <x v="535"/>
    <n v="0.56999999999999995"/>
    <x v="0"/>
    <x v="3"/>
    <x v="20"/>
    <s v="Bartlett"/>
    <n v="38134"/>
    <x v="165"/>
    <d v="2015-03-24T00:00:00"/>
    <x v="1441"/>
    <x v="13"/>
    <x v="1472"/>
    <n v="88017"/>
    <n v="20.24973"/>
    <n v="263.24648999999999"/>
    <n v="1.4795983250620344"/>
  </r>
  <r>
    <n v="26296"/>
    <s v="High"/>
    <x v="9"/>
    <n v="40.97"/>
    <n v="8.99"/>
    <n v="2621"/>
    <s v="Robyn Hayes"/>
    <s v="Express Air"/>
    <s v="Corporate"/>
    <x v="0"/>
    <x v="0"/>
    <s v="Small Pack"/>
    <x v="786"/>
    <n v="0.59"/>
    <x v="0"/>
    <x v="3"/>
    <x v="20"/>
    <s v="Brentwood"/>
    <n v="37027"/>
    <x v="91"/>
    <d v="2015-03-20T00:00:00"/>
    <x v="1442"/>
    <x v="29"/>
    <x v="1473"/>
    <n v="88016"/>
    <n v="40.957709000000001"/>
    <n v="204.788545"/>
    <n v="-0.8544445516842003"/>
  </r>
  <r>
    <n v="26032"/>
    <s v="High"/>
    <x v="10"/>
    <n v="41.94"/>
    <n v="2.99"/>
    <n v="2626"/>
    <s v="Lillian Fischer"/>
    <s v="Regular Air"/>
    <s v="Consumer"/>
    <x v="0"/>
    <x v="8"/>
    <s v="Small Box"/>
    <x v="787"/>
    <n v="0.35"/>
    <x v="0"/>
    <x v="0"/>
    <x v="1"/>
    <s v="Menlo Park"/>
    <n v="94025"/>
    <x v="131"/>
    <d v="2015-02-08T00:00:00"/>
    <x v="1443"/>
    <x v="6"/>
    <x v="1474"/>
    <n v="90927"/>
    <n v="41.898060000000001"/>
    <n v="251.38836000000001"/>
    <n v="0.69"/>
  </r>
  <r>
    <n v="18623"/>
    <s v="Medium"/>
    <x v="1"/>
    <n v="30.53"/>
    <n v="19.989999999999998"/>
    <n v="2628"/>
    <s v="Danielle P Rao"/>
    <s v="Express Air"/>
    <s v="Corporate"/>
    <x v="0"/>
    <x v="9"/>
    <s v="Small Box"/>
    <x v="244"/>
    <n v="0.39"/>
    <x v="0"/>
    <x v="2"/>
    <x v="23"/>
    <s v="Moore"/>
    <n v="73160"/>
    <x v="60"/>
    <d v="2015-01-19T00:00:00"/>
    <x v="1444"/>
    <x v="33"/>
    <x v="1475"/>
    <n v="85916"/>
    <n v="30.523894000000002"/>
    <n v="427.33451600000001"/>
    <n v="-0.12181416817178406"/>
  </r>
  <r>
    <n v="21981"/>
    <s v="Critical"/>
    <x v="0"/>
    <n v="194.3"/>
    <n v="11.54"/>
    <n v="2630"/>
    <s v="Betsy Puckett"/>
    <s v="Regular Air"/>
    <s v="Small Business"/>
    <x v="1"/>
    <x v="2"/>
    <s v="Large Box"/>
    <x v="423"/>
    <n v="0.59"/>
    <x v="0"/>
    <x v="2"/>
    <x v="23"/>
    <s v="Norman"/>
    <n v="73071"/>
    <x v="99"/>
    <d v="2015-01-07T00:00:00"/>
    <x v="1445"/>
    <x v="29"/>
    <x v="1476"/>
    <n v="85914"/>
    <n v="194.28057000000001"/>
    <n v="971.40285000000006"/>
    <n v="0.69"/>
  </r>
  <r>
    <n v="21982"/>
    <s v="Critical"/>
    <x v="1"/>
    <n v="209.84"/>
    <n v="21.21"/>
    <n v="2630"/>
    <s v="Betsy Puckett"/>
    <s v="Regular Air"/>
    <s v="Small Business"/>
    <x v="1"/>
    <x v="2"/>
    <s v="Large Box"/>
    <x v="422"/>
    <n v="0.59"/>
    <x v="0"/>
    <x v="2"/>
    <x v="23"/>
    <s v="Norman"/>
    <n v="73071"/>
    <x v="99"/>
    <d v="2015-01-06T00:00:00"/>
    <x v="1446"/>
    <x v="5"/>
    <x v="1477"/>
    <n v="85914"/>
    <n v="209.79803200000001"/>
    <n v="2097.9803200000001"/>
    <n v="0.69"/>
  </r>
  <r>
    <n v="21983"/>
    <s v="Critical"/>
    <x v="6"/>
    <n v="145.44999999999999"/>
    <n v="17.850000000000001"/>
    <n v="2630"/>
    <s v="Betsy Puckett"/>
    <s v="Delivery Truck"/>
    <s v="Small Business"/>
    <x v="2"/>
    <x v="6"/>
    <s v="Jumbo Drum"/>
    <x v="390"/>
    <n v="0.56000000000000005"/>
    <x v="0"/>
    <x v="2"/>
    <x v="23"/>
    <s v="Norman"/>
    <n v="73071"/>
    <x v="99"/>
    <d v="2015-01-07T00:00:00"/>
    <x v="1447"/>
    <x v="15"/>
    <x v="1478"/>
    <n v="85914"/>
    <n v="145.44999999999999"/>
    <n v="1163.5999999999999"/>
    <n v="0.67305809267965089"/>
  </r>
  <r>
    <n v="22540"/>
    <s v="High"/>
    <x v="8"/>
    <n v="65.989999999999995"/>
    <n v="5.99"/>
    <n v="2630"/>
    <s v="Betsy Puckett"/>
    <s v="Regular Air"/>
    <s v="Small Business"/>
    <x v="2"/>
    <x v="5"/>
    <s v="Small Box"/>
    <x v="788"/>
    <n v="0.57999999999999996"/>
    <x v="0"/>
    <x v="2"/>
    <x v="23"/>
    <s v="Norman"/>
    <n v="73071"/>
    <x v="0"/>
    <d v="2015-01-08T00:00:00"/>
    <x v="1448"/>
    <x v="17"/>
    <x v="1479"/>
    <n v="85915"/>
    <n v="65.943806999999993"/>
    <n v="197.83142099999998"/>
    <n v="-0.83991648059863611"/>
  </r>
  <r>
    <n v="25594"/>
    <s v="Low"/>
    <x v="5"/>
    <n v="100.97"/>
    <n v="7.18"/>
    <n v="2638"/>
    <s v="Alicia Wood Shah"/>
    <s v="Express Air"/>
    <s v="Consumer"/>
    <x v="2"/>
    <x v="13"/>
    <s v="Small Box"/>
    <x v="707"/>
    <n v="0.46"/>
    <x v="0"/>
    <x v="0"/>
    <x v="44"/>
    <s v="Boise"/>
    <n v="83704"/>
    <x v="178"/>
    <d v="2015-06-08T00:00:00"/>
    <x v="1449"/>
    <x v="13"/>
    <x v="1480"/>
    <n v="90951"/>
    <n v="100.919515"/>
    <n v="1311.9536950000002"/>
    <n v="0.69"/>
  </r>
  <r>
    <n v="21041"/>
    <s v="Not Specified"/>
    <x v="5"/>
    <n v="4.9800000000000004"/>
    <n v="0.49"/>
    <n v="2639"/>
    <s v="Marianne Connor"/>
    <s v="Regular Air"/>
    <s v="Consumer"/>
    <x v="0"/>
    <x v="9"/>
    <s v="Small Box"/>
    <x v="509"/>
    <n v="0.39"/>
    <x v="0"/>
    <x v="0"/>
    <x v="27"/>
    <s v="Roswell"/>
    <n v="88201"/>
    <x v="91"/>
    <d v="2015-03-19T00:00:00"/>
    <x v="1450"/>
    <x v="17"/>
    <x v="1481"/>
    <n v="90952"/>
    <n v="4.9775100000000005"/>
    <n v="14.932530000000002"/>
    <n v="0.27042253521126763"/>
  </r>
  <r>
    <n v="22438"/>
    <s v="Low"/>
    <x v="10"/>
    <n v="10.98"/>
    <n v="3.99"/>
    <n v="2647"/>
    <s v="Teresa Bishop"/>
    <s v="Regular Air"/>
    <s v="Corporate"/>
    <x v="0"/>
    <x v="15"/>
    <s v="Small Box"/>
    <x v="555"/>
    <n v="0.57999999999999996"/>
    <x v="0"/>
    <x v="0"/>
    <x v="1"/>
    <s v="Bakersfield"/>
    <n v="93309"/>
    <x v="83"/>
    <d v="2015-03-24T00:00:00"/>
    <x v="1451"/>
    <x v="29"/>
    <x v="1482"/>
    <n v="91386"/>
    <n v="10.96902"/>
    <n v="54.845100000000002"/>
    <n v="-0.40279639915724957"/>
  </r>
  <r>
    <n v="22439"/>
    <s v="Low"/>
    <x v="0"/>
    <n v="39.979999999999997"/>
    <n v="9.1999999999999993"/>
    <n v="2647"/>
    <s v="Teresa Bishop"/>
    <s v="Regular Air"/>
    <s v="Corporate"/>
    <x v="1"/>
    <x v="2"/>
    <s v="Wrap Bag"/>
    <x v="789"/>
    <n v="0.65"/>
    <x v="0"/>
    <x v="0"/>
    <x v="1"/>
    <s v="Bakersfield"/>
    <n v="93309"/>
    <x v="83"/>
    <d v="2015-03-19T00:00:00"/>
    <x v="1452"/>
    <x v="0"/>
    <x v="1483"/>
    <n v="91386"/>
    <n v="39.976001999999994"/>
    <n v="159.90400799999998"/>
    <n v="0.69"/>
  </r>
  <r>
    <n v="18720"/>
    <s v="High"/>
    <x v="0"/>
    <n v="39.979999999999997"/>
    <n v="4"/>
    <n v="2649"/>
    <s v="Leo J Olson"/>
    <s v="Regular Air"/>
    <s v="Corporate"/>
    <x v="2"/>
    <x v="13"/>
    <s v="Small Box"/>
    <x v="74"/>
    <n v="0.7"/>
    <x v="0"/>
    <x v="1"/>
    <x v="30"/>
    <s v="Edgewood"/>
    <n v="21040"/>
    <x v="164"/>
    <d v="2015-06-12T00:00:00"/>
    <x v="1453"/>
    <x v="29"/>
    <x v="1484"/>
    <n v="88814"/>
    <n v="39.976001999999994"/>
    <n v="199.88000999999997"/>
    <n v="-0.15154705101087118"/>
  </r>
  <r>
    <n v="22904"/>
    <s v="Critical"/>
    <x v="5"/>
    <n v="35.99"/>
    <n v="5.99"/>
    <n v="2650"/>
    <s v="Joanne Chu"/>
    <s v="Regular Air"/>
    <s v="Corporate"/>
    <x v="2"/>
    <x v="5"/>
    <s v="Wrap Bag"/>
    <x v="351"/>
    <n v="0.38"/>
    <x v="0"/>
    <x v="1"/>
    <x v="19"/>
    <s v="Baldwin"/>
    <n v="15234"/>
    <x v="82"/>
    <d v="2015-05-05T00:00:00"/>
    <x v="1454"/>
    <x v="61"/>
    <x v="1485"/>
    <n v="88815"/>
    <n v="35.972005000000003"/>
    <n v="935.27213000000006"/>
    <n v="0.69"/>
  </r>
  <r>
    <n v="18949"/>
    <s v="Medium"/>
    <x v="2"/>
    <n v="47.9"/>
    <n v="5.86"/>
    <n v="2652"/>
    <s v="Brenda Ross"/>
    <s v="Regular Air"/>
    <s v="Consumer"/>
    <x v="0"/>
    <x v="7"/>
    <s v="Small Box"/>
    <x v="661"/>
    <n v="0.37"/>
    <x v="0"/>
    <x v="0"/>
    <x v="1"/>
    <s v="Bakersfield"/>
    <n v="93309"/>
    <x v="40"/>
    <d v="2015-05-27T00:00:00"/>
    <x v="1455"/>
    <x v="14"/>
    <x v="1486"/>
    <n v="89361"/>
    <n v="47.871259999999999"/>
    <n v="95.742519999999999"/>
    <n v="0.23121019108280255"/>
  </r>
  <r>
    <n v="25662"/>
    <s v="Not Specified"/>
    <x v="5"/>
    <n v="4.9800000000000004"/>
    <n v="4.62"/>
    <n v="2653"/>
    <s v="Leo Kane"/>
    <s v="Regular Air"/>
    <s v="Consumer"/>
    <x v="2"/>
    <x v="13"/>
    <s v="Small Pack"/>
    <x v="139"/>
    <n v="0.64"/>
    <x v="0"/>
    <x v="2"/>
    <x v="13"/>
    <s v="Derby"/>
    <n v="67037"/>
    <x v="11"/>
    <d v="2015-02-23T00:00:00"/>
    <x v="1456"/>
    <x v="4"/>
    <x v="1487"/>
    <n v="89360"/>
    <n v="4.9775100000000005"/>
    <n v="34.842570000000002"/>
    <n v="-2.8656759906759905"/>
  </r>
  <r>
    <n v="25663"/>
    <s v="Not Specified"/>
    <x v="1"/>
    <n v="34.229999999999997"/>
    <n v="5.0199999999999996"/>
    <n v="2653"/>
    <s v="Leo Kane"/>
    <s v="Regular Air"/>
    <s v="Consumer"/>
    <x v="1"/>
    <x v="2"/>
    <s v="Small Box"/>
    <x v="492"/>
    <n v="0.55000000000000004"/>
    <x v="0"/>
    <x v="2"/>
    <x v="13"/>
    <s v="Derby"/>
    <n v="67037"/>
    <x v="11"/>
    <d v="2015-02-24T00:00:00"/>
    <x v="1457"/>
    <x v="21"/>
    <x v="1488"/>
    <n v="89360"/>
    <n v="34.223153999999994"/>
    <n v="376.4546939999999"/>
    <n v="0.69"/>
  </r>
  <r>
    <n v="19131"/>
    <s v="Medium"/>
    <x v="3"/>
    <n v="89.99"/>
    <n v="42"/>
    <n v="2655"/>
    <s v="Benjamin Lam"/>
    <s v="Delivery Truck"/>
    <s v="Consumer"/>
    <x v="1"/>
    <x v="1"/>
    <s v="Jumbo Drum"/>
    <x v="790"/>
    <n v="0.66"/>
    <x v="0"/>
    <x v="3"/>
    <x v="29"/>
    <s v="Atlanta"/>
    <n v="30318"/>
    <x v="106"/>
    <d v="2015-04-18T00:00:00"/>
    <x v="1458"/>
    <x v="6"/>
    <x v="1489"/>
    <n v="86063"/>
    <n v="89.909008999999998"/>
    <n v="539.45405400000004"/>
    <n v="0.436999511002445"/>
  </r>
  <r>
    <n v="22938"/>
    <s v="Critical"/>
    <x v="8"/>
    <n v="2.94"/>
    <n v="0.81"/>
    <n v="2655"/>
    <s v="Benjamin Lam"/>
    <s v="Regular Air"/>
    <s v="Corporate"/>
    <x v="0"/>
    <x v="0"/>
    <s v="Wrap Bag"/>
    <x v="791"/>
    <n v="0.4"/>
    <x v="0"/>
    <x v="3"/>
    <x v="29"/>
    <s v="Atlanta"/>
    <n v="30318"/>
    <x v="4"/>
    <d v="2015-04-09T00:00:00"/>
    <x v="1459"/>
    <x v="5"/>
    <x v="1490"/>
    <n v="86064"/>
    <n v="2.9379420000000001"/>
    <n v="29.37942"/>
    <n v="-3.1434872824631865"/>
  </r>
  <r>
    <n v="19525"/>
    <s v="Critical"/>
    <x v="0"/>
    <n v="138.13999999999999"/>
    <n v="35"/>
    <n v="2660"/>
    <s v="Jeffrey Page"/>
    <s v="Regular Air"/>
    <s v="Small Business"/>
    <x v="0"/>
    <x v="10"/>
    <s v="Large Box"/>
    <x v="792"/>
    <m/>
    <x v="0"/>
    <x v="1"/>
    <x v="14"/>
    <s v="Gorham"/>
    <n v="4038"/>
    <x v="152"/>
    <d v="2015-02-26T00:00:00"/>
    <x v="1460"/>
    <x v="0"/>
    <x v="1491"/>
    <n v="86486"/>
    <n v="138.12618599999999"/>
    <n v="552.50474399999996"/>
    <n v="-0.53671769360466093"/>
  </r>
  <r>
    <n v="18400"/>
    <s v="High"/>
    <x v="7"/>
    <n v="90.24"/>
    <n v="0.99"/>
    <n v="2667"/>
    <s v="Pat Baker"/>
    <s v="Regular Air"/>
    <s v="Home Office"/>
    <x v="0"/>
    <x v="15"/>
    <s v="Small Box"/>
    <x v="793"/>
    <n v="0.56000000000000005"/>
    <x v="0"/>
    <x v="1"/>
    <x v="10"/>
    <s v="Lakewood"/>
    <n v="44107"/>
    <x v="57"/>
    <d v="2015-04-04T00:00:00"/>
    <x v="1461"/>
    <x v="0"/>
    <x v="1492"/>
    <n v="87831"/>
    <n v="90.203903999999994"/>
    <n v="360.81561599999998"/>
    <n v="0.69"/>
  </r>
  <r>
    <n v="18401"/>
    <s v="High"/>
    <x v="3"/>
    <n v="47.9"/>
    <n v="5.86"/>
    <n v="2667"/>
    <s v="Pat Baker"/>
    <s v="Express Air"/>
    <s v="Home Office"/>
    <x v="0"/>
    <x v="7"/>
    <s v="Small Box"/>
    <x v="661"/>
    <n v="0.37"/>
    <x v="0"/>
    <x v="1"/>
    <x v="10"/>
    <s v="Lakewood"/>
    <n v="44107"/>
    <x v="57"/>
    <d v="2015-04-04T00:00:00"/>
    <x v="1462"/>
    <x v="17"/>
    <x v="1493"/>
    <n v="87831"/>
    <n v="47.85689"/>
    <n v="143.57067000000001"/>
    <n v="0.69"/>
  </r>
  <r>
    <n v="19294"/>
    <s v="High"/>
    <x v="7"/>
    <n v="10.4"/>
    <n v="5.4"/>
    <n v="2668"/>
    <s v="Carlos Hanson"/>
    <s v="Regular Air"/>
    <s v="Corporate"/>
    <x v="1"/>
    <x v="2"/>
    <s v="Small Pack"/>
    <x v="794"/>
    <n v="0.51"/>
    <x v="0"/>
    <x v="2"/>
    <x v="46"/>
    <s v="Rapid City"/>
    <n v="57701"/>
    <x v="145"/>
    <d v="2015-03-29T00:00:00"/>
    <x v="1463"/>
    <x v="1"/>
    <x v="1494"/>
    <n v="87830"/>
    <n v="10.39584"/>
    <n v="124.75008"/>
    <n v="0.22931008107694659"/>
  </r>
  <r>
    <n v="19295"/>
    <s v="High"/>
    <x v="4"/>
    <n v="4.28"/>
    <n v="4.79"/>
    <n v="2668"/>
    <s v="Carlos Hanson"/>
    <s v="Regular Air"/>
    <s v="Corporate"/>
    <x v="0"/>
    <x v="7"/>
    <s v="Small Box"/>
    <x v="795"/>
    <n v="0.4"/>
    <x v="0"/>
    <x v="2"/>
    <x v="46"/>
    <s v="Rapid City"/>
    <n v="57701"/>
    <x v="145"/>
    <d v="2015-03-30T00:00:00"/>
    <x v="1464"/>
    <x v="1"/>
    <x v="1495"/>
    <n v="87830"/>
    <n v="4.2765760000000004"/>
    <n v="51.318912000000005"/>
    <n v="-2.4303188289552837"/>
  </r>
  <r>
    <n v="18870"/>
    <s v="Not Specified"/>
    <x v="2"/>
    <n v="3.93"/>
    <n v="0.99"/>
    <n v="2668"/>
    <s v="Carlos Hanson"/>
    <s v="Regular Air"/>
    <s v="Home Office"/>
    <x v="0"/>
    <x v="3"/>
    <s v="Wrap Bag"/>
    <x v="796"/>
    <n v="0.39"/>
    <x v="0"/>
    <x v="2"/>
    <x v="46"/>
    <s v="Rapid City"/>
    <n v="57701"/>
    <x v="109"/>
    <d v="2015-04-23T00:00:00"/>
    <x v="1465"/>
    <x v="6"/>
    <x v="1496"/>
    <n v="87832"/>
    <n v="3.9276420000000001"/>
    <n v="23.565852"/>
    <n v="0.4459222497932176"/>
  </r>
  <r>
    <n v="5338"/>
    <s v="High"/>
    <x v="5"/>
    <n v="165.2"/>
    <n v="19.989999999999998"/>
    <n v="2670"/>
    <s v="Yvonne Mann"/>
    <s v="Regular Air"/>
    <s v="Home Office"/>
    <x v="0"/>
    <x v="10"/>
    <s v="Small Box"/>
    <x v="191"/>
    <n v="0.59"/>
    <x v="0"/>
    <x v="0"/>
    <x v="1"/>
    <s v="Los Angeles"/>
    <n v="90049"/>
    <x v="124"/>
    <d v="2015-05-29T00:00:00"/>
    <x v="1466"/>
    <x v="73"/>
    <x v="1497"/>
    <n v="37924"/>
    <n v="165.11739999999998"/>
    <n v="27574.605799999998"/>
    <n v="7.2812192456379779E-2"/>
  </r>
  <r>
    <n v="5339"/>
    <s v="High"/>
    <x v="3"/>
    <n v="17.989999999999998"/>
    <n v="8.65"/>
    <n v="2670"/>
    <s v="Yvonne Mann"/>
    <s v="Regular Air"/>
    <s v="Home Office"/>
    <x v="0"/>
    <x v="0"/>
    <s v="Small Box"/>
    <x v="797"/>
    <n v="0.56999999999999995"/>
    <x v="0"/>
    <x v="0"/>
    <x v="1"/>
    <s v="Los Angeles"/>
    <n v="90049"/>
    <x v="124"/>
    <d v="2015-05-29T00:00:00"/>
    <x v="1467"/>
    <x v="11"/>
    <x v="1498"/>
    <n v="37924"/>
    <n v="17.973808999999999"/>
    <n v="1276.140439"/>
    <n v="-6.7582537471256657E-2"/>
  </r>
  <r>
    <n v="23338"/>
    <s v="High"/>
    <x v="5"/>
    <n v="165.2"/>
    <n v="19.989999999999998"/>
    <n v="2671"/>
    <s v="Lloyd Fuller"/>
    <s v="Regular Air"/>
    <s v="Home Office"/>
    <x v="0"/>
    <x v="10"/>
    <s v="Small Box"/>
    <x v="191"/>
    <n v="0.59"/>
    <x v="0"/>
    <x v="3"/>
    <x v="20"/>
    <s v="Brentwood"/>
    <n v="37027"/>
    <x v="124"/>
    <d v="2015-05-29T00:00:00"/>
    <x v="1468"/>
    <x v="58"/>
    <x v="1499"/>
    <n v="90551"/>
    <n v="165.11739999999998"/>
    <n v="6934.9307999999992"/>
    <n v="-7.0563071925098626E-3"/>
  </r>
  <r>
    <n v="18147"/>
    <s v="Critical"/>
    <x v="9"/>
    <n v="41.32"/>
    <n v="58.66"/>
    <n v="2677"/>
    <s v="Geoffrey Rivera"/>
    <s v="Express Air"/>
    <s v="Small Business"/>
    <x v="1"/>
    <x v="2"/>
    <s v="Medium Box"/>
    <x v="798"/>
    <n v="0.76"/>
    <x v="0"/>
    <x v="3"/>
    <x v="8"/>
    <s v="Winchester"/>
    <n v="22601"/>
    <x v="154"/>
    <d v="2015-06-17T00:00:00"/>
    <x v="1469"/>
    <x v="5"/>
    <x v="1500"/>
    <n v="86633"/>
    <n v="41.307603999999998"/>
    <n v="413.07603999999998"/>
    <n v="-7.8269372957759931E-2"/>
  </r>
  <r>
    <n v="18148"/>
    <s v="Critical"/>
    <x v="6"/>
    <n v="6.88"/>
    <n v="2"/>
    <n v="2677"/>
    <s v="Geoffrey Rivera"/>
    <s v="Regular Air"/>
    <s v="Small Business"/>
    <x v="0"/>
    <x v="7"/>
    <s v="Wrap Bag"/>
    <x v="232"/>
    <n v="0.39"/>
    <x v="0"/>
    <x v="3"/>
    <x v="8"/>
    <s v="Winchester"/>
    <n v="22601"/>
    <x v="154"/>
    <d v="2015-06-16T00:00:00"/>
    <x v="1470"/>
    <x v="29"/>
    <x v="1501"/>
    <n v="86633"/>
    <n v="6.88"/>
    <n v="34.4"/>
    <n v="-0.43361111111111111"/>
  </r>
  <r>
    <n v="22848"/>
    <s v="Low"/>
    <x v="3"/>
    <n v="8.74"/>
    <n v="1.39"/>
    <n v="2684"/>
    <s v="Edna Michael"/>
    <s v="Express Air"/>
    <s v="Small Business"/>
    <x v="0"/>
    <x v="4"/>
    <s v="Small Box"/>
    <x v="526"/>
    <n v="0.38"/>
    <x v="0"/>
    <x v="3"/>
    <x v="26"/>
    <s v="Port Charlotte"/>
    <n v="33952"/>
    <x v="2"/>
    <d v="2015-02-20T00:00:00"/>
    <x v="1471"/>
    <x v="12"/>
    <x v="1502"/>
    <n v="89146"/>
    <n v="8.7321340000000003"/>
    <n v="8.7321340000000003"/>
    <n v="2.0047538200339559"/>
  </r>
  <r>
    <n v="22849"/>
    <s v="Low"/>
    <x v="3"/>
    <n v="18.97"/>
    <n v="9.0299999999999994"/>
    <n v="2684"/>
    <s v="Edna Michael"/>
    <s v="Regular Air"/>
    <s v="Small Business"/>
    <x v="0"/>
    <x v="7"/>
    <s v="Small Box"/>
    <x v="273"/>
    <n v="0.37"/>
    <x v="0"/>
    <x v="3"/>
    <x v="26"/>
    <s v="Port Charlotte"/>
    <n v="33952"/>
    <x v="2"/>
    <d v="2015-02-20T00:00:00"/>
    <x v="1472"/>
    <x v="12"/>
    <x v="1503"/>
    <n v="89146"/>
    <n v="18.952926999999999"/>
    <n v="18.952926999999999"/>
    <n v="-83.397519083969456"/>
  </r>
  <r>
    <n v="25649"/>
    <s v="Low"/>
    <x v="8"/>
    <n v="4.97"/>
    <n v="5.71"/>
    <n v="2684"/>
    <s v="Edna Michael"/>
    <s v="Regular Air"/>
    <s v="Small Business"/>
    <x v="1"/>
    <x v="2"/>
    <s v="Medium Box"/>
    <x v="799"/>
    <n v="0.54"/>
    <x v="0"/>
    <x v="3"/>
    <x v="26"/>
    <s v="Port Charlotte"/>
    <n v="33952"/>
    <x v="98"/>
    <d v="2015-04-15T00:00:00"/>
    <x v="1473"/>
    <x v="29"/>
    <x v="1504"/>
    <n v="89148"/>
    <n v="4.9665210000000002"/>
    <n v="24.832605000000001"/>
    <n v="-6.7573893473368347"/>
  </r>
  <r>
    <n v="25650"/>
    <s v="Low"/>
    <x v="3"/>
    <n v="2.62"/>
    <n v="0.8"/>
    <n v="2684"/>
    <s v="Edna Michael"/>
    <s v="Regular Air"/>
    <s v="Small Business"/>
    <x v="0"/>
    <x v="3"/>
    <s v="Wrap Bag"/>
    <x v="505"/>
    <n v="0.39"/>
    <x v="0"/>
    <x v="3"/>
    <x v="26"/>
    <s v="Port Charlotte"/>
    <n v="33952"/>
    <x v="98"/>
    <d v="2015-04-12T00:00:00"/>
    <x v="1474"/>
    <x v="1"/>
    <x v="1505"/>
    <n v="89148"/>
    <n v="2.617642"/>
    <n v="31.411704"/>
    <n v="0.28385786802030455"/>
  </r>
  <r>
    <n v="25651"/>
    <s v="Low"/>
    <x v="9"/>
    <n v="65.989999999999995"/>
    <n v="8.8000000000000007"/>
    <n v="2684"/>
    <s v="Edna Michael"/>
    <s v="Regular Air"/>
    <s v="Small Business"/>
    <x v="2"/>
    <x v="5"/>
    <s v="Small Box"/>
    <x v="264"/>
    <n v="0.57999999999999996"/>
    <x v="0"/>
    <x v="3"/>
    <x v="26"/>
    <s v="Port Charlotte"/>
    <n v="33952"/>
    <x v="98"/>
    <d v="2015-04-10T00:00:00"/>
    <x v="1475"/>
    <x v="34"/>
    <x v="1506"/>
    <n v="89148"/>
    <n v="65.970202999999998"/>
    <n v="1385.3742629999999"/>
    <n v="8.0328915467916574E-3"/>
  </r>
  <r>
    <n v="21114"/>
    <s v="High"/>
    <x v="6"/>
    <n v="7.38"/>
    <n v="11.51"/>
    <n v="2685"/>
    <s v="Kathryn Wolfe"/>
    <s v="Regular Air"/>
    <s v="Small Business"/>
    <x v="0"/>
    <x v="8"/>
    <s v="Small Box"/>
    <x v="800"/>
    <n v="0.36"/>
    <x v="0"/>
    <x v="1"/>
    <x v="4"/>
    <s v="Plainview"/>
    <n v="11803"/>
    <x v="36"/>
    <d v="2015-04-05T00:00:00"/>
    <x v="1476"/>
    <x v="14"/>
    <x v="1507"/>
    <n v="89147"/>
    <n v="7.38"/>
    <n v="14.76"/>
    <n v="-3.7511904761904757"/>
  </r>
  <r>
    <n v="23299"/>
    <s v="Critical"/>
    <x v="3"/>
    <n v="3.75"/>
    <n v="0.5"/>
    <n v="2689"/>
    <s v="Marlene Gray"/>
    <s v="Regular Air"/>
    <s v="Home Office"/>
    <x v="0"/>
    <x v="9"/>
    <s v="Small Box"/>
    <x v="801"/>
    <n v="0.37"/>
    <x v="0"/>
    <x v="1"/>
    <x v="2"/>
    <s v="Clifton"/>
    <n v="7011"/>
    <x v="82"/>
    <d v="2015-05-06T00:00:00"/>
    <x v="1477"/>
    <x v="34"/>
    <x v="1508"/>
    <n v="90624"/>
    <n v="3.7466249999999999"/>
    <n v="78.679124999999999"/>
    <n v="0.69"/>
  </r>
  <r>
    <n v="23298"/>
    <s v="Critical"/>
    <x v="0"/>
    <n v="30.98"/>
    <n v="9.18"/>
    <n v="2693"/>
    <s v="Lloyd Cannon"/>
    <s v="Regular Air"/>
    <s v="Home Office"/>
    <x v="0"/>
    <x v="7"/>
    <s v="Small Box"/>
    <x v="768"/>
    <n v="0.4"/>
    <x v="0"/>
    <x v="1"/>
    <x v="9"/>
    <s v="Bennington"/>
    <n v="5201"/>
    <x v="82"/>
    <d v="2015-05-04T00:00:00"/>
    <x v="1478"/>
    <x v="16"/>
    <x v="1509"/>
    <n v="90624"/>
    <n v="30.976901999999999"/>
    <n v="619.53804000000002"/>
    <n v="0.60662319233406148"/>
  </r>
  <r>
    <n v="18354"/>
    <s v="Critical"/>
    <x v="5"/>
    <n v="107.53"/>
    <n v="5.81"/>
    <n v="2696"/>
    <s v="Sally Dunn"/>
    <s v="Regular Air"/>
    <s v="Home Office"/>
    <x v="1"/>
    <x v="2"/>
    <s v="Medium Box"/>
    <x v="582"/>
    <n v="0.65"/>
    <x v="0"/>
    <x v="3"/>
    <x v="43"/>
    <s v="Tuscaloosa"/>
    <n v="35401"/>
    <x v="93"/>
    <d v="2015-03-06T00:00:00"/>
    <x v="1479"/>
    <x v="6"/>
    <x v="1510"/>
    <n v="87676"/>
    <n v="107.476235"/>
    <n v="644.85741000000007"/>
    <n v="-0.14588853357697582"/>
  </r>
  <r>
    <n v="19506"/>
    <s v="Critical"/>
    <x v="7"/>
    <n v="1.74"/>
    <n v="4.08"/>
    <n v="2697"/>
    <s v="Ricky W Clements"/>
    <s v="Regular Air"/>
    <s v="Corporate"/>
    <x v="1"/>
    <x v="2"/>
    <s v="Small Pack"/>
    <x v="60"/>
    <n v="0.53"/>
    <x v="0"/>
    <x v="3"/>
    <x v="43"/>
    <s v="Vestavia Hills"/>
    <n v="35216"/>
    <x v="67"/>
    <d v="2015-02-25T00:00:00"/>
    <x v="1480"/>
    <x v="3"/>
    <x v="1310"/>
    <n v="87678"/>
    <n v="1.739304"/>
    <n v="27.828863999999999"/>
    <n v="0.31815680880330122"/>
  </r>
  <r>
    <n v="19507"/>
    <s v="Critical"/>
    <x v="0"/>
    <n v="119.99"/>
    <n v="56.14"/>
    <n v="2697"/>
    <s v="Ricky W Clements"/>
    <s v="Delivery Truck"/>
    <s v="Corporate"/>
    <x v="2"/>
    <x v="6"/>
    <s v="Jumbo Box"/>
    <x v="102"/>
    <n v="0.39"/>
    <x v="0"/>
    <x v="3"/>
    <x v="43"/>
    <s v="Vestavia Hills"/>
    <n v="35216"/>
    <x v="67"/>
    <d v="2015-02-24T00:00:00"/>
    <x v="1481"/>
    <x v="34"/>
    <x v="1511"/>
    <n v="87678"/>
    <n v="119.97800099999999"/>
    <n v="2519.5380209999998"/>
    <n v="-0.46585304155948265"/>
  </r>
  <r>
    <n v="21580"/>
    <s v="Critical"/>
    <x v="2"/>
    <n v="4.9800000000000004"/>
    <n v="4.95"/>
    <n v="2699"/>
    <s v="Marcia Greenberg"/>
    <s v="Regular Air"/>
    <s v="Corporate"/>
    <x v="0"/>
    <x v="8"/>
    <s v="Small Box"/>
    <x v="802"/>
    <n v="0.37"/>
    <x v="0"/>
    <x v="0"/>
    <x v="28"/>
    <s v="Bullhead City"/>
    <n v="86442"/>
    <x v="55"/>
    <d v="2015-05-24T00:00:00"/>
    <x v="1482"/>
    <x v="3"/>
    <x v="1512"/>
    <n v="87677"/>
    <n v="4.9770120000000002"/>
    <n v="79.632192000000003"/>
    <n v="-1.3067983289023928"/>
  </r>
  <r>
    <n v="20983"/>
    <s v="Not Specified"/>
    <x v="7"/>
    <n v="70.98"/>
    <n v="26.74"/>
    <n v="2699"/>
    <s v="Marcia Greenberg"/>
    <s v="Delivery Truck"/>
    <s v="Corporate"/>
    <x v="1"/>
    <x v="14"/>
    <s v="Jumbo Box"/>
    <x v="803"/>
    <n v="0.6"/>
    <x v="0"/>
    <x v="0"/>
    <x v="28"/>
    <s v="Bullhead City"/>
    <n v="86442"/>
    <x v="4"/>
    <d v="2015-04-10T00:00:00"/>
    <x v="1483"/>
    <x v="22"/>
    <x v="1513"/>
    <n v="87679"/>
    <n v="70.951608000000007"/>
    <n v="1348.0805520000001"/>
    <n v="-6.2905606802791877E-2"/>
  </r>
  <r>
    <n v="24151"/>
    <s v="Critical"/>
    <x v="2"/>
    <n v="3.6"/>
    <n v="2.2000000000000002"/>
    <n v="2704"/>
    <s v="Juan Gold"/>
    <s v="Regular Air"/>
    <s v="Consumer"/>
    <x v="0"/>
    <x v="7"/>
    <s v="Wrap Bag"/>
    <x v="587"/>
    <n v="0.39"/>
    <x v="0"/>
    <x v="3"/>
    <x v="26"/>
    <s v="Pensacola"/>
    <n v="32503"/>
    <x v="122"/>
    <d v="2015-05-02T00:00:00"/>
    <x v="1484"/>
    <x v="0"/>
    <x v="1514"/>
    <n v="91407"/>
    <n v="3.5978400000000001"/>
    <n v="14.391360000000001"/>
    <n v="181.41159973666888"/>
  </r>
  <r>
    <n v="21979"/>
    <s v="Low"/>
    <x v="9"/>
    <n v="13.48"/>
    <n v="4.51"/>
    <n v="2704"/>
    <s v="Juan Gold"/>
    <s v="Express Air"/>
    <s v="Consumer"/>
    <x v="0"/>
    <x v="10"/>
    <s v="Small Box"/>
    <x v="804"/>
    <n v="0.59"/>
    <x v="0"/>
    <x v="3"/>
    <x v="26"/>
    <s v="Pensacola"/>
    <n v="32503"/>
    <x v="122"/>
    <d v="2015-05-04T00:00:00"/>
    <x v="1485"/>
    <x v="0"/>
    <x v="1515"/>
    <n v="91408"/>
    <n v="13.475956"/>
    <n v="53.903824"/>
    <n v="-4.3035468145906881"/>
  </r>
  <r>
    <n v="18898"/>
    <s v="Medium"/>
    <x v="8"/>
    <n v="60.97"/>
    <n v="4.5"/>
    <n v="2709"/>
    <s v="Stanley Steele"/>
    <s v="Regular Air"/>
    <s v="Consumer"/>
    <x v="0"/>
    <x v="15"/>
    <s v="Small Box"/>
    <x v="714"/>
    <n v="0.56000000000000005"/>
    <x v="0"/>
    <x v="1"/>
    <x v="30"/>
    <s v="Ellicott City"/>
    <n v="21042"/>
    <x v="5"/>
    <d v="2015-05-30T00:00:00"/>
    <x v="1486"/>
    <x v="12"/>
    <x v="1516"/>
    <n v="89240"/>
    <n v="60.927320999999999"/>
    <n v="60.927320999999999"/>
    <n v="-0.72216459197786997"/>
  </r>
  <r>
    <n v="18899"/>
    <s v="Medium"/>
    <x v="6"/>
    <n v="90.98"/>
    <n v="56.2"/>
    <n v="2709"/>
    <s v="Stanley Steele"/>
    <s v="Regular Air"/>
    <s v="Consumer"/>
    <x v="1"/>
    <x v="2"/>
    <s v="Medium Box"/>
    <x v="384"/>
    <n v="0.74"/>
    <x v="0"/>
    <x v="1"/>
    <x v="30"/>
    <s v="Ellicott City"/>
    <n v="21042"/>
    <x v="5"/>
    <d v="2015-05-30T00:00:00"/>
    <x v="1487"/>
    <x v="41"/>
    <x v="1517"/>
    <n v="89240"/>
    <n v="90.98"/>
    <n v="1364.7"/>
    <n v="-0.71130173737997204"/>
  </r>
  <r>
    <n v="18855"/>
    <s v="Critical"/>
    <x v="8"/>
    <n v="2.88"/>
    <n v="0.5"/>
    <n v="2713"/>
    <s v="Lynda Banks"/>
    <s v="Regular Air"/>
    <s v="Corporate"/>
    <x v="0"/>
    <x v="9"/>
    <s v="Small Box"/>
    <x v="805"/>
    <n v="0.39"/>
    <x v="0"/>
    <x v="2"/>
    <x v="22"/>
    <s v="Kalamazoo"/>
    <n v="49001"/>
    <x v="123"/>
    <d v="2015-06-24T00:00:00"/>
    <x v="1488"/>
    <x v="23"/>
    <x v="1518"/>
    <n v="88701"/>
    <n v="2.8779840000000001"/>
    <n v="25.901856000000002"/>
    <n v="0.69"/>
  </r>
  <r>
    <n v="18856"/>
    <s v="Critical"/>
    <x v="9"/>
    <n v="348.21"/>
    <n v="40.19"/>
    <n v="2713"/>
    <s v="Lynda Banks"/>
    <s v="Delivery Truck"/>
    <s v="Corporate"/>
    <x v="1"/>
    <x v="11"/>
    <s v="Jumbo Box"/>
    <x v="553"/>
    <n v="0.62"/>
    <x v="0"/>
    <x v="2"/>
    <x v="22"/>
    <s v="Kalamazoo"/>
    <n v="49001"/>
    <x v="123"/>
    <d v="2015-06-22T00:00:00"/>
    <x v="1489"/>
    <x v="14"/>
    <x v="1519"/>
    <n v="88701"/>
    <n v="348.10553699999997"/>
    <n v="696.21107399999994"/>
    <n v="-0.24297652684199092"/>
  </r>
  <r>
    <n v="21690"/>
    <s v="Low"/>
    <x v="0"/>
    <n v="29.89"/>
    <n v="1.99"/>
    <n v="2715"/>
    <s v="Becky Farmer"/>
    <s v="Regular Air"/>
    <s v="Corporate"/>
    <x v="2"/>
    <x v="13"/>
    <s v="Small Pack"/>
    <x v="468"/>
    <n v="0.5"/>
    <x v="0"/>
    <x v="2"/>
    <x v="22"/>
    <s v="Lansing"/>
    <n v="48911"/>
    <x v="38"/>
    <d v="2015-01-16T00:00:00"/>
    <x v="1490"/>
    <x v="12"/>
    <x v="1520"/>
    <n v="88702"/>
    <n v="29.887011000000001"/>
    <n v="29.887011000000001"/>
    <n v="-2.3354192740926156"/>
  </r>
  <r>
    <n v="21863"/>
    <s v="Critical"/>
    <x v="10"/>
    <n v="6.74"/>
    <n v="1.72"/>
    <n v="2718"/>
    <s v="Caroline Stone"/>
    <s v="Regular Air"/>
    <s v="Consumer"/>
    <x v="0"/>
    <x v="7"/>
    <s v="Wrap Bag"/>
    <x v="806"/>
    <n v="0.35"/>
    <x v="0"/>
    <x v="2"/>
    <x v="12"/>
    <s v="Lansing"/>
    <n v="60438"/>
    <x v="151"/>
    <d v="2015-03-03T00:00:00"/>
    <x v="1491"/>
    <x v="41"/>
    <x v="1521"/>
    <n v="89394"/>
    <n v="6.7332600000000005"/>
    <n v="100.99890000000001"/>
    <n v="0.66629316491799939"/>
  </r>
  <r>
    <n v="21399"/>
    <s v="Critical"/>
    <x v="6"/>
    <n v="40.479999999999997"/>
    <n v="19.989999999999998"/>
    <n v="2720"/>
    <s v="Donna Block"/>
    <s v="Regular Air"/>
    <s v="Small Business"/>
    <x v="2"/>
    <x v="13"/>
    <s v="Small Box"/>
    <x v="295"/>
    <n v="0.77"/>
    <x v="0"/>
    <x v="3"/>
    <x v="29"/>
    <s v="Dalton"/>
    <n v="30721"/>
    <x v="154"/>
    <d v="2015-06-17T00:00:00"/>
    <x v="1492"/>
    <x v="6"/>
    <x v="1522"/>
    <n v="88766"/>
    <n v="40.479999999999997"/>
    <n v="242.88"/>
    <n v="-9.6750330250990765E-2"/>
  </r>
  <r>
    <n v="19907"/>
    <s v="Critical"/>
    <x v="2"/>
    <n v="4.9800000000000004"/>
    <n v="7.44"/>
    <n v="2724"/>
    <s v="Erika Clapp"/>
    <s v="Regular Air"/>
    <s v="Home Office"/>
    <x v="0"/>
    <x v="7"/>
    <s v="Small Box"/>
    <x v="130"/>
    <n v="0.36"/>
    <x v="0"/>
    <x v="3"/>
    <x v="20"/>
    <s v="Chattanooga"/>
    <n v="37421"/>
    <x v="90"/>
    <d v="2015-05-02T00:00:00"/>
    <x v="1493"/>
    <x v="5"/>
    <x v="1523"/>
    <n v="88959"/>
    <n v="4.9770120000000002"/>
    <n v="49.770120000000006"/>
    <n v="-0.70591993986092838"/>
  </r>
  <r>
    <n v="19908"/>
    <s v="Critical"/>
    <x v="0"/>
    <n v="6.48"/>
    <n v="7.37"/>
    <n v="2724"/>
    <s v="Erika Clapp"/>
    <s v="Regular Air"/>
    <s v="Home Office"/>
    <x v="0"/>
    <x v="7"/>
    <s v="Small Box"/>
    <x v="251"/>
    <n v="0.37"/>
    <x v="0"/>
    <x v="3"/>
    <x v="20"/>
    <s v="Chattanooga"/>
    <n v="37421"/>
    <x v="90"/>
    <d v="2015-05-03T00:00:00"/>
    <x v="1494"/>
    <x v="8"/>
    <x v="1524"/>
    <n v="88959"/>
    <n v="6.4793520000000004"/>
    <n v="116.628336"/>
    <n v="-3.66200325732899"/>
  </r>
  <r>
    <n v="22612"/>
    <s v="Not Specified"/>
    <x v="5"/>
    <n v="28.15"/>
    <n v="6.17"/>
    <n v="2725"/>
    <s v="Katharine Hudson"/>
    <s v="Regular Air"/>
    <s v="Home Office"/>
    <x v="0"/>
    <x v="0"/>
    <s v="Small Pack"/>
    <x v="765"/>
    <n v="0.55000000000000004"/>
    <x v="0"/>
    <x v="3"/>
    <x v="20"/>
    <s v="Clarksville"/>
    <n v="37042"/>
    <x v="60"/>
    <d v="2015-01-18T00:00:00"/>
    <x v="1495"/>
    <x v="5"/>
    <x v="1525"/>
    <n v="88958"/>
    <n v="28.135925"/>
    <n v="281.35924999999997"/>
    <n v="-0.23460585027268221"/>
  </r>
  <r>
    <n v="21422"/>
    <s v="Low"/>
    <x v="4"/>
    <n v="230.98"/>
    <n v="23.78"/>
    <n v="2729"/>
    <s v="Penny O Caldwell"/>
    <s v="Delivery Truck"/>
    <s v="Consumer"/>
    <x v="1"/>
    <x v="11"/>
    <s v="Jumbo Box"/>
    <x v="292"/>
    <n v="0.6"/>
    <x v="0"/>
    <x v="0"/>
    <x v="0"/>
    <s v="Bellingham"/>
    <n v="98226"/>
    <x v="127"/>
    <d v="2015-03-10T00:00:00"/>
    <x v="1496"/>
    <x v="0"/>
    <x v="1526"/>
    <n v="88114"/>
    <n v="230.79521599999998"/>
    <n v="923.18086399999993"/>
    <n v="0.54248486159169551"/>
  </r>
  <r>
    <n v="19819"/>
    <s v="Not Specified"/>
    <x v="5"/>
    <n v="100.98"/>
    <n v="7.18"/>
    <n v="2737"/>
    <s v="Rachel Bates"/>
    <s v="Regular Air"/>
    <s v="Small Business"/>
    <x v="2"/>
    <x v="13"/>
    <s v="Small Box"/>
    <x v="751"/>
    <n v="0.4"/>
    <x v="0"/>
    <x v="1"/>
    <x v="9"/>
    <s v="Rutland"/>
    <n v="5701"/>
    <x v="126"/>
    <d v="2015-04-24T00:00:00"/>
    <x v="1497"/>
    <x v="15"/>
    <x v="1527"/>
    <n v="89018"/>
    <n v="100.92951000000001"/>
    <n v="807.43608000000006"/>
    <n v="0.69"/>
  </r>
  <r>
    <n v="18790"/>
    <s v="Medium"/>
    <x v="9"/>
    <n v="15.31"/>
    <n v="8.7799999999999994"/>
    <n v="2737"/>
    <s v="Rachel Bates"/>
    <s v="Regular Air"/>
    <s v="Small Business"/>
    <x v="0"/>
    <x v="10"/>
    <s v="Small Box"/>
    <x v="657"/>
    <n v="0.56999999999999995"/>
    <x v="0"/>
    <x v="1"/>
    <x v="9"/>
    <s v="Rutland"/>
    <n v="5701"/>
    <x v="144"/>
    <d v="2015-06-02T00:00:00"/>
    <x v="1498"/>
    <x v="1"/>
    <x v="1528"/>
    <n v="89019"/>
    <n v="15.305407000000001"/>
    <n v="183.664884"/>
    <n v="-0.29657873042044519"/>
  </r>
  <r>
    <n v="24278"/>
    <s v="Critical"/>
    <x v="1"/>
    <n v="33.979999999999997"/>
    <n v="1.99"/>
    <n v="2738"/>
    <s v="Sherri Kramer"/>
    <s v="Regular Air"/>
    <s v="Small Business"/>
    <x v="2"/>
    <x v="13"/>
    <s v="Small Pack"/>
    <x v="807"/>
    <n v="0.45"/>
    <x v="0"/>
    <x v="1"/>
    <x v="9"/>
    <s v="South Burlington"/>
    <n v="5403"/>
    <x v="53"/>
    <d v="2015-04-15T00:00:00"/>
    <x v="1499"/>
    <x v="4"/>
    <x v="1529"/>
    <n v="89017"/>
    <n v="33.973203999999996"/>
    <n v="237.81242799999995"/>
    <n v="0.69"/>
  </r>
  <r>
    <n v="19987"/>
    <s v="Low"/>
    <x v="0"/>
    <n v="35.99"/>
    <n v="5.99"/>
    <n v="2741"/>
    <s v="Megan York"/>
    <s v="Regular Air"/>
    <s v="Small Business"/>
    <x v="2"/>
    <x v="5"/>
    <s v="Wrap Bag"/>
    <x v="351"/>
    <n v="0.38"/>
    <x v="0"/>
    <x v="0"/>
    <x v="44"/>
    <s v="Caldwell"/>
    <n v="83605"/>
    <x v="14"/>
    <d v="2015-03-19T00:00:00"/>
    <x v="1500"/>
    <x v="5"/>
    <x v="1530"/>
    <n v="89481"/>
    <n v="35.986401000000001"/>
    <n v="359.86401000000001"/>
    <n v="0.69"/>
  </r>
  <r>
    <n v="21323"/>
    <s v="Medium"/>
    <x v="0"/>
    <n v="220.98"/>
    <n v="64.66"/>
    <n v="2745"/>
    <s v="Arnold Gay"/>
    <s v="Delivery Truck"/>
    <s v="Corporate"/>
    <x v="1"/>
    <x v="14"/>
    <s v="Jumbo Box"/>
    <x v="808"/>
    <n v="0.62"/>
    <x v="0"/>
    <x v="0"/>
    <x v="28"/>
    <s v="Chandler"/>
    <n v="85224"/>
    <x v="103"/>
    <d v="2015-03-19T00:00:00"/>
    <x v="1501"/>
    <x v="21"/>
    <x v="1531"/>
    <n v="86184"/>
    <n v="220.95790199999999"/>
    <n v="2430.5369219999998"/>
    <n v="0.40486050272279228"/>
  </r>
  <r>
    <n v="4949"/>
    <s v="Medium"/>
    <x v="4"/>
    <n v="9.98"/>
    <n v="12.52"/>
    <n v="2747"/>
    <s v="Brian Grady"/>
    <s v="Regular Air"/>
    <s v="Corporate"/>
    <x v="1"/>
    <x v="2"/>
    <s v="Small Box"/>
    <x v="809"/>
    <n v="0.56999999999999995"/>
    <x v="0"/>
    <x v="1"/>
    <x v="4"/>
    <s v="New York City"/>
    <n v="10115"/>
    <x v="64"/>
    <d v="2015-02-07T00:00:00"/>
    <x v="1502"/>
    <x v="41"/>
    <x v="1532"/>
    <n v="35200"/>
    <n v="9.972016"/>
    <n v="149.58024"/>
    <n v="-0.68510383386581475"/>
  </r>
  <r>
    <n v="3323"/>
    <s v="Medium"/>
    <x v="0"/>
    <n v="220.98"/>
    <n v="64.66"/>
    <n v="2747"/>
    <s v="Brian Grady"/>
    <s v="Delivery Truck"/>
    <s v="Corporate"/>
    <x v="1"/>
    <x v="14"/>
    <s v="Jumbo Box"/>
    <x v="808"/>
    <n v="0.62"/>
    <x v="0"/>
    <x v="1"/>
    <x v="4"/>
    <s v="New York City"/>
    <n v="10115"/>
    <x v="103"/>
    <d v="2015-03-19T00:00:00"/>
    <x v="1501"/>
    <x v="60"/>
    <x v="1533"/>
    <n v="23751"/>
    <n v="220.95790199999999"/>
    <n v="9722.1476879999991"/>
    <n v="0.10121512568069807"/>
  </r>
  <r>
    <n v="23271"/>
    <s v="Critical"/>
    <x v="1"/>
    <n v="161.55000000000001"/>
    <n v="19.989999999999998"/>
    <n v="2750"/>
    <s v="Allen Nash"/>
    <s v="Regular Air"/>
    <s v="Small Business"/>
    <x v="0"/>
    <x v="10"/>
    <s v="Small Box"/>
    <x v="40"/>
    <n v="0.66"/>
    <x v="0"/>
    <x v="3"/>
    <x v="8"/>
    <s v="Waynesboro"/>
    <n v="22980"/>
    <x v="129"/>
    <d v="2015-03-08T00:00:00"/>
    <x v="1503"/>
    <x v="0"/>
    <x v="1534"/>
    <n v="91424"/>
    <n v="161.51769000000002"/>
    <n v="646.07076000000006"/>
    <n v="1.0105047064369459"/>
  </r>
  <r>
    <n v="21630"/>
    <s v="Medium"/>
    <x v="4"/>
    <n v="22.01"/>
    <n v="5.53"/>
    <n v="2760"/>
    <s v="Evan Adkins"/>
    <s v="Regular Air"/>
    <s v="Corporate"/>
    <x v="0"/>
    <x v="0"/>
    <s v="Small Pack"/>
    <x v="694"/>
    <n v="0.59"/>
    <x v="0"/>
    <x v="1"/>
    <x v="18"/>
    <s v="Waterbury"/>
    <n v="6708"/>
    <x v="126"/>
    <d v="2015-04-24T00:00:00"/>
    <x v="1504"/>
    <x v="21"/>
    <x v="1535"/>
    <n v="90724"/>
    <n v="21.992392000000002"/>
    <n v="241.91631200000003"/>
    <n v="0.43683101210893915"/>
  </r>
  <r>
    <n v="21629"/>
    <s v="Medium"/>
    <x v="1"/>
    <n v="29.74"/>
    <n v="6.64"/>
    <n v="2764"/>
    <s v="Arnold Johnson"/>
    <s v="Regular Air"/>
    <s v="Corporate"/>
    <x v="0"/>
    <x v="10"/>
    <s v="Small Box"/>
    <x v="810"/>
    <n v="0.7"/>
    <x v="0"/>
    <x v="1"/>
    <x v="2"/>
    <s v="Hackensack"/>
    <n v="7601"/>
    <x v="126"/>
    <d v="2015-04-22T00:00:00"/>
    <x v="1505"/>
    <x v="0"/>
    <x v="1536"/>
    <n v="90724"/>
    <n v="29.734051999999998"/>
    <n v="118.93620799999999"/>
    <n v="-0.17432331760615841"/>
  </r>
  <r>
    <n v="26156"/>
    <s v="Low"/>
    <x v="9"/>
    <n v="5.85"/>
    <n v="2.27"/>
    <n v="2765"/>
    <s v="Tracy Schultz"/>
    <s v="Regular Air"/>
    <s v="Corporate"/>
    <x v="0"/>
    <x v="0"/>
    <s v="Wrap Bag"/>
    <x v="811"/>
    <n v="0.56000000000000005"/>
    <x v="0"/>
    <x v="1"/>
    <x v="2"/>
    <s v="Lindenwold"/>
    <n v="8021"/>
    <x v="5"/>
    <d v="2015-05-30T00:00:00"/>
    <x v="1506"/>
    <x v="4"/>
    <x v="1537"/>
    <n v="90725"/>
    <n v="5.8482449999999995"/>
    <n v="40.937714999999997"/>
    <n v="-0.12270531400966184"/>
  </r>
  <r>
    <n v="23342"/>
    <s v="Critical"/>
    <x v="1"/>
    <n v="11.55"/>
    <n v="2.36"/>
    <n v="2770"/>
    <s v="Joel Burnette"/>
    <s v="Regular Air"/>
    <s v="Corporate"/>
    <x v="0"/>
    <x v="0"/>
    <s v="Wrap Bag"/>
    <x v="99"/>
    <n v="0.55000000000000004"/>
    <x v="0"/>
    <x v="3"/>
    <x v="29"/>
    <s v="Dunwoody"/>
    <n v="30338"/>
    <x v="129"/>
    <d v="2015-03-10T00:00:00"/>
    <x v="1507"/>
    <x v="33"/>
    <x v="1538"/>
    <n v="88975"/>
    <n v="11.547690000000001"/>
    <n v="161.66766000000001"/>
    <n v="8.0823794897511423"/>
  </r>
  <r>
    <n v="26157"/>
    <s v="High"/>
    <x v="8"/>
    <n v="177.98"/>
    <n v="0.99"/>
    <n v="2771"/>
    <s v="Kevin Wolfe"/>
    <s v="Regular Air"/>
    <s v="Corporate"/>
    <x v="0"/>
    <x v="15"/>
    <s v="Small Box"/>
    <x v="529"/>
    <n v="0.56000000000000005"/>
    <x v="0"/>
    <x v="3"/>
    <x v="29"/>
    <s v="East Point"/>
    <n v="30344"/>
    <x v="1"/>
    <d v="2015-06-13T00:00:00"/>
    <x v="1508"/>
    <x v="17"/>
    <x v="1539"/>
    <n v="88974"/>
    <n v="177.855414"/>
    <n v="533.56624199999999"/>
    <n v="-0.35717242536687244"/>
  </r>
  <r>
    <n v="24523"/>
    <s v="Not Specified"/>
    <x v="10"/>
    <n v="5.18"/>
    <n v="5.74"/>
    <n v="2773"/>
    <s v="Christina Zhu"/>
    <s v="Regular Air"/>
    <s v="Corporate"/>
    <x v="0"/>
    <x v="8"/>
    <s v="Small Box"/>
    <x v="314"/>
    <n v="0.36"/>
    <x v="0"/>
    <x v="0"/>
    <x v="1"/>
    <s v="Dublin"/>
    <n v="94568"/>
    <x v="173"/>
    <d v="2015-03-28T00:00:00"/>
    <x v="1509"/>
    <x v="14"/>
    <x v="1540"/>
    <n v="91584"/>
    <n v="5.1748199999999995"/>
    <n v="10.349639999999999"/>
    <n v="-2.646259124087591"/>
  </r>
  <r>
    <n v="20956"/>
    <s v="Low"/>
    <x v="8"/>
    <n v="574.74"/>
    <n v="24.49"/>
    <n v="2775"/>
    <s v="Theodore Rubin"/>
    <s v="Regular Air"/>
    <s v="Consumer"/>
    <x v="2"/>
    <x v="6"/>
    <s v="Large Box"/>
    <x v="81"/>
    <n v="0.37"/>
    <x v="0"/>
    <x v="2"/>
    <x v="12"/>
    <s v="Franklin Park"/>
    <n v="60131"/>
    <x v="111"/>
    <d v="2015-02-04T00:00:00"/>
    <x v="1510"/>
    <x v="15"/>
    <x v="1541"/>
    <n v="91229"/>
    <n v="574.33768199999997"/>
    <n v="4594.7014559999998"/>
    <n v="0.69"/>
  </r>
  <r>
    <n v="24122"/>
    <s v="Critical"/>
    <x v="9"/>
    <n v="350.98"/>
    <n v="30"/>
    <n v="2776"/>
    <s v="April Henson"/>
    <s v="Delivery Truck"/>
    <s v="Consumer"/>
    <x v="1"/>
    <x v="1"/>
    <s v="Jumbo Drum"/>
    <x v="309"/>
    <n v="0.61"/>
    <x v="0"/>
    <x v="1"/>
    <x v="30"/>
    <s v="Gaithersburg"/>
    <n v="20877"/>
    <x v="38"/>
    <d v="2015-01-15T00:00:00"/>
    <x v="1511"/>
    <x v="21"/>
    <x v="1542"/>
    <n v="91228"/>
    <n v="350.874706"/>
    <n v="3859.6217660000002"/>
    <n v="0.69"/>
  </r>
  <r>
    <n v="24123"/>
    <s v="Critical"/>
    <x v="7"/>
    <n v="1.68"/>
    <n v="1"/>
    <n v="2776"/>
    <s v="April Henson"/>
    <s v="Regular Air"/>
    <s v="Consumer"/>
    <x v="0"/>
    <x v="0"/>
    <s v="Wrap Bag"/>
    <x v="812"/>
    <n v="0.35"/>
    <x v="0"/>
    <x v="1"/>
    <x v="30"/>
    <s v="Gaithersburg"/>
    <n v="20877"/>
    <x v="38"/>
    <d v="2015-01-14T00:00:00"/>
    <x v="1512"/>
    <x v="15"/>
    <x v="1543"/>
    <n v="91228"/>
    <n v="1.6793279999999999"/>
    <n v="13.434623999999999"/>
    <n v="0.14578279266572639"/>
  </r>
  <r>
    <n v="20097"/>
    <s v="High"/>
    <x v="5"/>
    <n v="205.99"/>
    <n v="8.99"/>
    <n v="2778"/>
    <s v="Alison Jones"/>
    <s v="Express Air"/>
    <s v="Consumer"/>
    <x v="2"/>
    <x v="5"/>
    <s v="Small Box"/>
    <x v="813"/>
    <n v="0.57999999999999996"/>
    <x v="0"/>
    <x v="3"/>
    <x v="24"/>
    <s v="Wilmington"/>
    <n v="28403"/>
    <x v="143"/>
    <d v="2015-02-12T00:00:00"/>
    <x v="1513"/>
    <x v="1"/>
    <x v="1544"/>
    <n v="87160"/>
    <n v="205.88700500000002"/>
    <n v="2470.6440600000001"/>
    <n v="5.2408222785383603E-2"/>
  </r>
  <r>
    <n v="20098"/>
    <s v="High"/>
    <x v="4"/>
    <n v="205.99"/>
    <n v="8.99"/>
    <n v="2778"/>
    <s v="Alison Jones"/>
    <s v="Regular Air"/>
    <s v="Consumer"/>
    <x v="2"/>
    <x v="5"/>
    <s v="Small Box"/>
    <x v="20"/>
    <n v="0.56000000000000005"/>
    <x v="0"/>
    <x v="3"/>
    <x v="24"/>
    <s v="Wilmington"/>
    <n v="28403"/>
    <x v="143"/>
    <d v="2015-02-12T00:00:00"/>
    <x v="1514"/>
    <x v="29"/>
    <x v="1545"/>
    <n v="87160"/>
    <n v="205.825208"/>
    <n v="1029.1260400000001"/>
    <n v="-2.3443866099995225"/>
  </r>
  <r>
    <n v="21707"/>
    <s v="Critical"/>
    <x v="0"/>
    <n v="35.99"/>
    <n v="5.99"/>
    <n v="2779"/>
    <s v="Jacob Burgess"/>
    <s v="Regular Air"/>
    <s v="Corporate"/>
    <x v="2"/>
    <x v="5"/>
    <s v="Wrap Bag"/>
    <x v="351"/>
    <n v="0.38"/>
    <x v="0"/>
    <x v="3"/>
    <x v="24"/>
    <s v="Wilson"/>
    <n v="27893"/>
    <x v="164"/>
    <d v="2015-06-12T00:00:00"/>
    <x v="1515"/>
    <x v="21"/>
    <x v="1546"/>
    <n v="87161"/>
    <n v="35.986401000000001"/>
    <n v="395.85041100000001"/>
    <n v="-0.17591792969542414"/>
  </r>
  <r>
    <n v="22095"/>
    <s v="Low"/>
    <x v="3"/>
    <n v="2.16"/>
    <n v="6.05"/>
    <n v="2781"/>
    <s v="Kelly Byers"/>
    <s v="Regular Air"/>
    <s v="Consumer"/>
    <x v="0"/>
    <x v="8"/>
    <s v="Small Box"/>
    <x v="542"/>
    <n v="0.37"/>
    <x v="0"/>
    <x v="0"/>
    <x v="6"/>
    <s v="Woodburn"/>
    <n v="97071"/>
    <x v="70"/>
    <d v="2015-02-04T00:00:00"/>
    <x v="1516"/>
    <x v="14"/>
    <x v="1547"/>
    <n v="87162"/>
    <n v="2.1580560000000002"/>
    <n v="4.3161120000000004"/>
    <n v="-6.8958029197080286"/>
  </r>
  <r>
    <n v="22096"/>
    <s v="Low"/>
    <x v="9"/>
    <n v="808.49"/>
    <n v="55.3"/>
    <n v="2781"/>
    <s v="Kelly Byers"/>
    <s v="Delivery Truck"/>
    <s v="Consumer"/>
    <x v="2"/>
    <x v="6"/>
    <s v="Jumbo Drum"/>
    <x v="814"/>
    <n v="0.4"/>
    <x v="0"/>
    <x v="0"/>
    <x v="6"/>
    <s v="Woodburn"/>
    <n v="97071"/>
    <x v="70"/>
    <d v="2015-02-07T00:00:00"/>
    <x v="1517"/>
    <x v="21"/>
    <x v="1548"/>
    <n v="87162"/>
    <n v="808.24745300000006"/>
    <n v="8890.7219830000013"/>
    <n v="0.92376602331573043"/>
  </r>
  <r>
    <n v="22097"/>
    <s v="Low"/>
    <x v="6"/>
    <n v="6.48"/>
    <n v="8.19"/>
    <n v="2781"/>
    <s v="Kelly Byers"/>
    <s v="Regular Air"/>
    <s v="Consumer"/>
    <x v="0"/>
    <x v="7"/>
    <s v="Small Box"/>
    <x v="815"/>
    <n v="0.37"/>
    <x v="0"/>
    <x v="0"/>
    <x v="6"/>
    <s v="Woodburn"/>
    <n v="97071"/>
    <x v="70"/>
    <d v="2015-02-07T00:00:00"/>
    <x v="1518"/>
    <x v="17"/>
    <x v="1549"/>
    <n v="87162"/>
    <n v="6.48"/>
    <n v="19.440000000000001"/>
    <n v="-1.9082487869430964"/>
  </r>
  <r>
    <n v="21587"/>
    <s v="Not Specified"/>
    <x v="0"/>
    <n v="47.98"/>
    <n v="3.61"/>
    <n v="2787"/>
    <s v="Rodney Kearney"/>
    <s v="Express Air"/>
    <s v="Consumer"/>
    <x v="2"/>
    <x v="13"/>
    <s v="Small Pack"/>
    <x v="367"/>
    <n v="0.71"/>
    <x v="0"/>
    <x v="3"/>
    <x v="11"/>
    <s v="Metairie"/>
    <n v="70003"/>
    <x v="14"/>
    <d v="2015-03-13T00:00:00"/>
    <x v="1519"/>
    <x v="15"/>
    <x v="1550"/>
    <n v="91316"/>
    <n v="47.975201999999996"/>
    <n v="383.80161599999997"/>
    <n v="-0.11278745113965176"/>
  </r>
  <r>
    <n v="19860"/>
    <s v="Critical"/>
    <x v="3"/>
    <n v="2.88"/>
    <n v="0.7"/>
    <n v="2791"/>
    <s v="Dawn Larson"/>
    <s v="Regular Air"/>
    <s v="Corporate"/>
    <x v="0"/>
    <x v="0"/>
    <s v="Wrap Bag"/>
    <x v="816"/>
    <n v="0.56000000000000005"/>
    <x v="0"/>
    <x v="2"/>
    <x v="22"/>
    <s v="Madison Heights"/>
    <n v="48071"/>
    <x v="43"/>
    <d v="2015-01-15T00:00:00"/>
    <x v="1520"/>
    <x v="4"/>
    <x v="1551"/>
    <n v="88758"/>
    <n v="2.877408"/>
    <n v="20.141856000000001"/>
    <n v="0.25142560912389839"/>
  </r>
  <r>
    <n v="18361"/>
    <s v="Medium"/>
    <x v="2"/>
    <n v="2.61"/>
    <n v="0.5"/>
    <n v="2794"/>
    <s v="Connie Bunn"/>
    <s v="Regular Air"/>
    <s v="Corporate"/>
    <x v="0"/>
    <x v="9"/>
    <s v="Small Box"/>
    <x v="317"/>
    <n v="0.39"/>
    <x v="0"/>
    <x v="2"/>
    <x v="25"/>
    <s v="Marshalltown"/>
    <n v="50158"/>
    <x v="80"/>
    <d v="2015-03-22T00:00:00"/>
    <x v="1521"/>
    <x v="14"/>
    <x v="1552"/>
    <n v="87554"/>
    <n v="2.6084339999999999"/>
    <n v="5.2168679999999998"/>
    <n v="0.69"/>
  </r>
  <r>
    <n v="18895"/>
    <s v="High"/>
    <x v="8"/>
    <n v="4.76"/>
    <n v="0.88"/>
    <n v="2794"/>
    <s v="Connie Bunn"/>
    <s v="Regular Air"/>
    <s v="Corporate"/>
    <x v="0"/>
    <x v="7"/>
    <s v="Wrap Bag"/>
    <x v="817"/>
    <n v="0.39"/>
    <x v="0"/>
    <x v="2"/>
    <x v="25"/>
    <s v="Marshalltown"/>
    <n v="50158"/>
    <x v="31"/>
    <d v="2015-06-07T00:00:00"/>
    <x v="1522"/>
    <x v="29"/>
    <x v="1553"/>
    <n v="87555"/>
    <n v="4.7566679999999995"/>
    <n v="23.783339999999995"/>
    <n v="0.69"/>
  </r>
  <r>
    <n v="19486"/>
    <s v="Low"/>
    <x v="7"/>
    <n v="3.57"/>
    <n v="4.17"/>
    <n v="2795"/>
    <s v="Harry Burns"/>
    <s v="Regular Air"/>
    <s v="Corporate"/>
    <x v="0"/>
    <x v="0"/>
    <s v="Small Pack"/>
    <x v="818"/>
    <n v="0.59"/>
    <x v="0"/>
    <x v="2"/>
    <x v="25"/>
    <s v="Mason City"/>
    <n v="50401"/>
    <x v="161"/>
    <d v="2015-01-28T00:00:00"/>
    <x v="1523"/>
    <x v="15"/>
    <x v="1554"/>
    <n v="87556"/>
    <n v="3.5685719999999996"/>
    <n v="28.548575999999997"/>
    <n v="-2.2624595469255664"/>
  </r>
  <r>
    <n v="19487"/>
    <s v="Low"/>
    <x v="5"/>
    <n v="200.99"/>
    <n v="4.2"/>
    <n v="2795"/>
    <s v="Harry Burns"/>
    <s v="Regular Air"/>
    <s v="Corporate"/>
    <x v="2"/>
    <x v="5"/>
    <s v="Small Box"/>
    <x v="186"/>
    <n v="0.59"/>
    <x v="0"/>
    <x v="2"/>
    <x v="25"/>
    <s v="Mason City"/>
    <n v="50401"/>
    <x v="161"/>
    <d v="2015-01-30T00:00:00"/>
    <x v="1524"/>
    <x v="33"/>
    <x v="1555"/>
    <n v="87556"/>
    <n v="200.88950500000001"/>
    <n v="2812.45307"/>
    <n v="0.69"/>
  </r>
  <r>
    <n v="19488"/>
    <s v="Low"/>
    <x v="8"/>
    <n v="195.99"/>
    <n v="8.99"/>
    <n v="2795"/>
    <s v="Harry Burns"/>
    <s v="Regular Air"/>
    <s v="Corporate"/>
    <x v="2"/>
    <x v="5"/>
    <s v="Small Box"/>
    <x v="819"/>
    <n v="0.57999999999999996"/>
    <x v="0"/>
    <x v="2"/>
    <x v="25"/>
    <s v="Mason City"/>
    <n v="50401"/>
    <x v="161"/>
    <d v="2015-01-26T00:00:00"/>
    <x v="1525"/>
    <x v="14"/>
    <x v="1556"/>
    <n v="87556"/>
    <n v="195.85280700000001"/>
    <n v="391.70561400000003"/>
    <n v="-1.391870908814127"/>
  </r>
  <r>
    <n v="23351"/>
    <s v="Medium"/>
    <x v="1"/>
    <n v="30.44"/>
    <n v="1.49"/>
    <n v="2796"/>
    <s v="Cindy McLeod"/>
    <s v="Regular Air"/>
    <s v="Corporate"/>
    <x v="0"/>
    <x v="8"/>
    <s v="Small Box"/>
    <x v="820"/>
    <n v="0.37"/>
    <x v="0"/>
    <x v="2"/>
    <x v="25"/>
    <s v="Sioux City"/>
    <n v="51106"/>
    <x v="72"/>
    <d v="2015-01-23T00:00:00"/>
    <x v="1526"/>
    <x v="1"/>
    <x v="1557"/>
    <n v="87553"/>
    <n v="30.433912000000003"/>
    <n v="365.20694400000002"/>
    <n v="0.69"/>
  </r>
  <r>
    <n v="22787"/>
    <s v="Medium"/>
    <x v="6"/>
    <n v="5.0199999999999996"/>
    <n v="5.14"/>
    <n v="2797"/>
    <s v="Cameron Kendall"/>
    <s v="Regular Air"/>
    <s v="Consumer"/>
    <x v="2"/>
    <x v="13"/>
    <s v="Small Pack"/>
    <x v="301"/>
    <n v="0.79"/>
    <x v="0"/>
    <x v="1"/>
    <x v="19"/>
    <s v="Pittsburgh"/>
    <n v="15122"/>
    <x v="56"/>
    <d v="2015-01-11T00:00:00"/>
    <x v="1527"/>
    <x v="15"/>
    <x v="1558"/>
    <n v="87552"/>
    <n v="5.0199999999999996"/>
    <n v="40.159999999999997"/>
    <n v="-3.625461993627674"/>
  </r>
  <r>
    <n v="23350"/>
    <s v="Medium"/>
    <x v="1"/>
    <n v="4.91"/>
    <n v="0.5"/>
    <n v="2797"/>
    <s v="Cameron Kendall"/>
    <s v="Regular Air"/>
    <s v="Corporate"/>
    <x v="0"/>
    <x v="9"/>
    <s v="Small Box"/>
    <x v="550"/>
    <n v="0.36"/>
    <x v="0"/>
    <x v="1"/>
    <x v="19"/>
    <s v="Pittsburgh"/>
    <n v="15122"/>
    <x v="72"/>
    <d v="2015-01-22T00:00:00"/>
    <x v="1528"/>
    <x v="23"/>
    <x v="1559"/>
    <n v="87553"/>
    <n v="4.9090180000000005"/>
    <n v="44.181162000000008"/>
    <n v="0.69"/>
  </r>
  <r>
    <n v="20618"/>
    <s v="Low"/>
    <x v="6"/>
    <n v="17.52"/>
    <n v="8.17"/>
    <n v="2801"/>
    <s v="Jimmy Wang"/>
    <s v="Regular Air"/>
    <s v="Home Office"/>
    <x v="0"/>
    <x v="15"/>
    <s v="Medium Box"/>
    <x v="821"/>
    <n v="0.5"/>
    <x v="0"/>
    <x v="0"/>
    <x v="28"/>
    <s v="Chandler"/>
    <n v="85224"/>
    <x v="162"/>
    <d v="2015-07-03T00:00:00"/>
    <x v="1529"/>
    <x v="41"/>
    <x v="1560"/>
    <n v="91049"/>
    <n v="17.52"/>
    <n v="262.8"/>
    <n v="0.18556657522684111"/>
  </r>
  <r>
    <n v="18070"/>
    <s v="Medium"/>
    <x v="8"/>
    <n v="500.98"/>
    <n v="28.14"/>
    <n v="2803"/>
    <s v="Catherine Dorsey Burnett"/>
    <s v="Delivery Truck"/>
    <s v="Small Business"/>
    <x v="2"/>
    <x v="6"/>
    <s v="Jumbo Drum"/>
    <x v="822"/>
    <n v="0.38"/>
    <x v="0"/>
    <x v="0"/>
    <x v="1"/>
    <s v="East Los Angeles"/>
    <n v="90022"/>
    <x v="64"/>
    <d v="2015-02-06T00:00:00"/>
    <x v="1530"/>
    <x v="5"/>
    <x v="1561"/>
    <n v="86227"/>
    <n v="500.62931400000002"/>
    <n v="5006.2931399999998"/>
    <n v="0.69"/>
  </r>
  <r>
    <n v="18071"/>
    <s v="Medium"/>
    <x v="10"/>
    <n v="178.47"/>
    <n v="19.989999999999998"/>
    <n v="2803"/>
    <s v="Catherine Dorsey Burnett"/>
    <s v="Regular Air"/>
    <s v="Small Business"/>
    <x v="0"/>
    <x v="10"/>
    <s v="Small Box"/>
    <x v="179"/>
    <n v="0.55000000000000004"/>
    <x v="0"/>
    <x v="0"/>
    <x v="1"/>
    <s v="East Los Angeles"/>
    <n v="90022"/>
    <x v="64"/>
    <d v="2015-02-07T00:00:00"/>
    <x v="1531"/>
    <x v="12"/>
    <x v="1562"/>
    <n v="86227"/>
    <n v="178.29152999999999"/>
    <n v="178.29152999999999"/>
    <n v="-0.94915066059731323"/>
  </r>
  <r>
    <n v="24604"/>
    <s v="Medium"/>
    <x v="8"/>
    <n v="30.56"/>
    <n v="2.99"/>
    <n v="2813"/>
    <s v="Marjorie Burnette"/>
    <s v="Regular Air"/>
    <s v="Corporate"/>
    <x v="0"/>
    <x v="8"/>
    <s v="Small Box"/>
    <x v="823"/>
    <n v="0.35"/>
    <x v="0"/>
    <x v="3"/>
    <x v="20"/>
    <s v="Cleveland"/>
    <n v="37311"/>
    <x v="131"/>
    <d v="2015-02-07T00:00:00"/>
    <x v="1532"/>
    <x v="1"/>
    <x v="1563"/>
    <n v="88819"/>
    <n v="30.538608"/>
    <n v="366.46329600000001"/>
    <n v="-0.26202619752274475"/>
  </r>
  <r>
    <n v="24044"/>
    <s v="High"/>
    <x v="5"/>
    <n v="4.71"/>
    <n v="0.7"/>
    <n v="2817"/>
    <s v="Paul W French"/>
    <s v="Express Air"/>
    <s v="Corporate"/>
    <x v="0"/>
    <x v="3"/>
    <s v="Wrap Bag"/>
    <x v="444"/>
    <n v="0.8"/>
    <x v="0"/>
    <x v="1"/>
    <x v="10"/>
    <s v="Newark"/>
    <n v="43055"/>
    <x v="144"/>
    <d v="2015-06-02T00:00:00"/>
    <x v="1533"/>
    <x v="14"/>
    <x v="1564"/>
    <n v="89743"/>
    <n v="4.7076450000000003"/>
    <n v="9.4152900000000006"/>
    <n v="-0.19539473684210529"/>
  </r>
  <r>
    <n v="24045"/>
    <s v="High"/>
    <x v="7"/>
    <n v="55.99"/>
    <n v="1.25"/>
    <n v="2817"/>
    <s v="Paul W French"/>
    <s v="Express Air"/>
    <s v="Corporate"/>
    <x v="2"/>
    <x v="5"/>
    <s v="Small Pack"/>
    <x v="824"/>
    <n v="0.35"/>
    <x v="0"/>
    <x v="1"/>
    <x v="10"/>
    <s v="Newark"/>
    <n v="43055"/>
    <x v="144"/>
    <d v="2015-06-02T00:00:00"/>
    <x v="1534"/>
    <x v="17"/>
    <x v="1565"/>
    <n v="89743"/>
    <n v="55.967604000000001"/>
    <n v="167.90281200000001"/>
    <n v="-0.12416373000813229"/>
  </r>
  <r>
    <n v="24373"/>
    <s v="Low"/>
    <x v="4"/>
    <n v="6.48"/>
    <n v="2.74"/>
    <n v="2820"/>
    <s v="Laurence Simon"/>
    <s v="Regular Air"/>
    <s v="Home Office"/>
    <x v="2"/>
    <x v="13"/>
    <s v="Small Pack"/>
    <x v="584"/>
    <n v="0.71"/>
    <x v="0"/>
    <x v="2"/>
    <x v="33"/>
    <s v="Oakville"/>
    <n v="63129"/>
    <x v="16"/>
    <d v="2015-05-12T00:00:00"/>
    <x v="1535"/>
    <x v="8"/>
    <x v="1566"/>
    <n v="87899"/>
    <n v="6.4748160000000006"/>
    <n v="116.54668800000002"/>
    <n v="-0.72695285010555943"/>
  </r>
  <r>
    <n v="24746"/>
    <s v="Not Specified"/>
    <x v="10"/>
    <n v="22.01"/>
    <n v="5.53"/>
    <n v="2820"/>
    <s v="Laurence Simon"/>
    <s v="Regular Air"/>
    <s v="Home Office"/>
    <x v="0"/>
    <x v="0"/>
    <s v="Small Pack"/>
    <x v="694"/>
    <n v="0.59"/>
    <x v="0"/>
    <x v="2"/>
    <x v="33"/>
    <s v="Oakville"/>
    <n v="63129"/>
    <x v="101"/>
    <d v="2015-01-15T00:00:00"/>
    <x v="1536"/>
    <x v="33"/>
    <x v="1567"/>
    <n v="87900"/>
    <n v="21.98799"/>
    <n v="307.83186000000001"/>
    <n v="0.1121206743566992"/>
  </r>
  <r>
    <n v="23803"/>
    <s v="Low"/>
    <x v="1"/>
    <n v="21.98"/>
    <n v="2.87"/>
    <n v="2823"/>
    <s v="Max Hurley"/>
    <s v="Regular Air"/>
    <s v="Corporate"/>
    <x v="0"/>
    <x v="0"/>
    <s v="Small Pack"/>
    <x v="825"/>
    <n v="0.55000000000000004"/>
    <x v="0"/>
    <x v="0"/>
    <x v="34"/>
    <s v="North Las Vegas"/>
    <n v="89031"/>
    <x v="122"/>
    <d v="2015-05-02T00:00:00"/>
    <x v="1537"/>
    <x v="21"/>
    <x v="1568"/>
    <n v="87240"/>
    <n v="21.975604000000001"/>
    <n v="241.73164400000002"/>
    <n v="0.69"/>
  </r>
  <r>
    <n v="22660"/>
    <s v="Low"/>
    <x v="1"/>
    <n v="27.48"/>
    <n v="4"/>
    <n v="2825"/>
    <s v="Carole Rosen"/>
    <s v="Regular Air"/>
    <s v="Consumer"/>
    <x v="2"/>
    <x v="13"/>
    <s v="Small Box"/>
    <x v="312"/>
    <n v="0.75"/>
    <x v="0"/>
    <x v="0"/>
    <x v="44"/>
    <s v="Boise"/>
    <n v="83701"/>
    <x v="135"/>
    <d v="2015-05-27T00:00:00"/>
    <x v="1538"/>
    <x v="17"/>
    <x v="1569"/>
    <n v="89497"/>
    <n v="27.474504"/>
    <n v="82.423512000000002"/>
    <n v="0.22139662882696964"/>
  </r>
  <r>
    <n v="22661"/>
    <s v="Low"/>
    <x v="4"/>
    <n v="10.06"/>
    <n v="2.06"/>
    <n v="2825"/>
    <s v="Carole Rosen"/>
    <s v="Regular Air"/>
    <s v="Consumer"/>
    <x v="0"/>
    <x v="7"/>
    <s v="Wrap Bag"/>
    <x v="85"/>
    <n v="0.39"/>
    <x v="0"/>
    <x v="0"/>
    <x v="44"/>
    <s v="Boise"/>
    <n v="83701"/>
    <x v="135"/>
    <d v="2015-05-24T00:00:00"/>
    <x v="1539"/>
    <x v="0"/>
    <x v="1570"/>
    <n v="89497"/>
    <n v="10.051952"/>
    <n v="40.207808"/>
    <n v="8.2191780821917037E-3"/>
  </r>
  <r>
    <n v="24607"/>
    <s v="High"/>
    <x v="5"/>
    <n v="11.29"/>
    <n v="5.03"/>
    <n v="2828"/>
    <s v="Monica Howard"/>
    <s v="Regular Air"/>
    <s v="Corporate"/>
    <x v="0"/>
    <x v="10"/>
    <s v="Small Box"/>
    <x v="519"/>
    <n v="0.59"/>
    <x v="0"/>
    <x v="0"/>
    <x v="1"/>
    <s v="El Centro"/>
    <n v="92243"/>
    <x v="153"/>
    <d v="2015-02-21T00:00:00"/>
    <x v="1540"/>
    <x v="15"/>
    <x v="1571"/>
    <n v="87720"/>
    <n v="11.284355"/>
    <n v="90.274839999999998"/>
    <n v="-0.38978554057041787"/>
  </r>
  <r>
    <n v="23431"/>
    <s v="Medium"/>
    <x v="8"/>
    <n v="39.479999999999997"/>
    <n v="1.99"/>
    <n v="2828"/>
    <s v="Monica Howard"/>
    <s v="Regular Air"/>
    <s v="Corporate"/>
    <x v="2"/>
    <x v="13"/>
    <s v="Small Pack"/>
    <x v="246"/>
    <n v="0.54"/>
    <x v="0"/>
    <x v="0"/>
    <x v="1"/>
    <s v="El Centro"/>
    <n v="92243"/>
    <x v="144"/>
    <d v="2015-06-02T00:00:00"/>
    <x v="1541"/>
    <x v="1"/>
    <x v="1572"/>
    <n v="87721"/>
    <n v="39.452363999999996"/>
    <n v="473.42836799999998"/>
    <n v="0.69"/>
  </r>
  <r>
    <n v="20594"/>
    <s v="Not Specified"/>
    <x v="9"/>
    <n v="140.97999999999999"/>
    <n v="36.090000000000003"/>
    <n v="2833"/>
    <s v="Tim Connolly"/>
    <s v="Delivery Truck"/>
    <s v="Small Business"/>
    <x v="1"/>
    <x v="14"/>
    <s v="Jumbo Box"/>
    <x v="481"/>
    <n v="0.77"/>
    <x v="0"/>
    <x v="2"/>
    <x v="3"/>
    <s v="Inver Grove Heights"/>
    <n v="55076"/>
    <x v="78"/>
    <d v="2015-03-27T00:00:00"/>
    <x v="1542"/>
    <x v="0"/>
    <x v="1573"/>
    <n v="91030"/>
    <n v="140.93770599999999"/>
    <n v="563.75082399999997"/>
    <n v="-0.36382451010988653"/>
  </r>
  <r>
    <n v="20595"/>
    <s v="Not Specified"/>
    <x v="4"/>
    <n v="65.989999999999995"/>
    <n v="8.99"/>
    <n v="2833"/>
    <s v="Tim Connolly"/>
    <s v="Regular Air"/>
    <s v="Small Business"/>
    <x v="2"/>
    <x v="5"/>
    <s v="Small Box"/>
    <x v="210"/>
    <n v="0.56000000000000005"/>
    <x v="0"/>
    <x v="2"/>
    <x v="3"/>
    <s v="Inver Grove Heights"/>
    <n v="55076"/>
    <x v="78"/>
    <d v="2015-03-26T00:00:00"/>
    <x v="1543"/>
    <x v="41"/>
    <x v="1574"/>
    <n v="91030"/>
    <n v="65.937207999999998"/>
    <n v="989.05811999999992"/>
    <n v="0.25519348016967386"/>
  </r>
  <r>
    <n v="19191"/>
    <s v="High"/>
    <x v="8"/>
    <n v="51.98"/>
    <n v="10.17"/>
    <n v="2837"/>
    <s v="Leslie Hawley"/>
    <s v="Regular Air"/>
    <s v="Home Office"/>
    <x v="2"/>
    <x v="6"/>
    <s v="Medium Box"/>
    <x v="415"/>
    <n v="0.37"/>
    <x v="0"/>
    <x v="2"/>
    <x v="23"/>
    <s v="Tulsa"/>
    <n v="74133"/>
    <x v="129"/>
    <d v="2015-03-10T00:00:00"/>
    <x v="1544"/>
    <x v="13"/>
    <x v="1575"/>
    <n v="89801"/>
    <n v="51.943613999999997"/>
    <n v="675.26698199999998"/>
    <n v="0.69"/>
  </r>
  <r>
    <n v="19192"/>
    <s v="High"/>
    <x v="10"/>
    <n v="80.97"/>
    <n v="33.6"/>
    <n v="2837"/>
    <s v="Leslie Hawley"/>
    <s v="Delivery Truck"/>
    <s v="Home Office"/>
    <x v="2"/>
    <x v="6"/>
    <s v="Jumbo Drum"/>
    <x v="690"/>
    <n v="0.37"/>
    <x v="0"/>
    <x v="2"/>
    <x v="23"/>
    <s v="Tulsa"/>
    <n v="74133"/>
    <x v="129"/>
    <d v="2015-03-11T00:00:00"/>
    <x v="1545"/>
    <x v="17"/>
    <x v="1576"/>
    <n v="89801"/>
    <n v="80.889030000000005"/>
    <n v="242.66709000000003"/>
    <n v="-0.6437685217091661"/>
  </r>
  <r>
    <n v="18416"/>
    <s v="High"/>
    <x v="6"/>
    <n v="21.98"/>
    <n v="2.87"/>
    <n v="2840"/>
    <s v="Bob Berg"/>
    <s v="Regular Air"/>
    <s v="Corporate"/>
    <x v="0"/>
    <x v="0"/>
    <s v="Small Pack"/>
    <x v="825"/>
    <n v="0.55000000000000004"/>
    <x v="0"/>
    <x v="3"/>
    <x v="26"/>
    <s v="North Miami"/>
    <n v="33161"/>
    <x v="91"/>
    <d v="2015-03-20T00:00:00"/>
    <x v="1546"/>
    <x v="3"/>
    <x v="1577"/>
    <n v="87884"/>
    <n v="21.98"/>
    <n v="351.68"/>
    <n v="5.8595117073577195E-2"/>
  </r>
  <r>
    <n v="18419"/>
    <s v="Medium"/>
    <x v="5"/>
    <n v="15.68"/>
    <n v="3.73"/>
    <n v="2840"/>
    <s v="Bob Berg"/>
    <s v="Regular Air"/>
    <s v="Corporate"/>
    <x v="1"/>
    <x v="2"/>
    <s v="Small Pack"/>
    <x v="770"/>
    <n v="0.46"/>
    <x v="0"/>
    <x v="3"/>
    <x v="26"/>
    <s v="North Miami"/>
    <n v="33161"/>
    <x v="164"/>
    <d v="2015-06-13T00:00:00"/>
    <x v="1547"/>
    <x v="7"/>
    <x v="1578"/>
    <n v="87885"/>
    <n v="15.67216"/>
    <n v="266.42671999999999"/>
    <n v="4.4868581977616255"/>
  </r>
  <r>
    <n v="18420"/>
    <s v="Medium"/>
    <x v="6"/>
    <n v="14.98"/>
    <n v="8.99"/>
    <n v="2840"/>
    <s v="Bob Berg"/>
    <s v="Regular Air"/>
    <s v="Corporate"/>
    <x v="1"/>
    <x v="2"/>
    <s v="Small Pack"/>
    <x v="826"/>
    <n v="0.39"/>
    <x v="0"/>
    <x v="3"/>
    <x v="26"/>
    <s v="North Miami"/>
    <n v="33161"/>
    <x v="164"/>
    <d v="2015-06-12T00:00:00"/>
    <x v="1548"/>
    <x v="8"/>
    <x v="1579"/>
    <n v="87885"/>
    <n v="14.98"/>
    <n v="269.64"/>
    <n v="-0.14830417473245916"/>
  </r>
  <r>
    <n v="18421"/>
    <s v="Medium"/>
    <x v="1"/>
    <n v="38.76"/>
    <n v="13.26"/>
    <n v="2840"/>
    <s v="Bob Berg"/>
    <s v="Regular Air"/>
    <s v="Corporate"/>
    <x v="0"/>
    <x v="7"/>
    <s v="Small Box"/>
    <x v="827"/>
    <n v="0.36"/>
    <x v="0"/>
    <x v="3"/>
    <x v="26"/>
    <s v="North Miami"/>
    <n v="33161"/>
    <x v="164"/>
    <d v="2015-06-12T00:00:00"/>
    <x v="1549"/>
    <x v="12"/>
    <x v="1580"/>
    <n v="87885"/>
    <n v="38.752247999999994"/>
    <n v="38.752247999999994"/>
    <n v="-6.5908561183325869"/>
  </r>
  <r>
    <n v="21855"/>
    <s v="Not Specified"/>
    <x v="7"/>
    <n v="90.48"/>
    <n v="19.989999999999998"/>
    <n v="2847"/>
    <s v="Vanessa Day"/>
    <s v="Regular Air"/>
    <s v="Corporate"/>
    <x v="0"/>
    <x v="4"/>
    <s v="Small Box"/>
    <x v="634"/>
    <n v="0.4"/>
    <x v="0"/>
    <x v="3"/>
    <x v="20"/>
    <s v="Collierville"/>
    <n v="38017"/>
    <x v="37"/>
    <d v="2015-04-11T00:00:00"/>
    <x v="1550"/>
    <x v="17"/>
    <x v="1581"/>
    <n v="85928"/>
    <n v="90.443808000000004"/>
    <n v="271.33142400000003"/>
    <n v="0.20680166765932104"/>
  </r>
  <r>
    <n v="21856"/>
    <s v="Not Specified"/>
    <x v="1"/>
    <n v="9.77"/>
    <n v="6.02"/>
    <n v="2847"/>
    <s v="Vanessa Day"/>
    <s v="Regular Air"/>
    <s v="Corporate"/>
    <x v="1"/>
    <x v="2"/>
    <s v="Medium Box"/>
    <x v="563"/>
    <n v="0.48"/>
    <x v="0"/>
    <x v="3"/>
    <x v="20"/>
    <s v="Collierville"/>
    <n v="38017"/>
    <x v="37"/>
    <d v="2015-04-10T00:00:00"/>
    <x v="1551"/>
    <x v="23"/>
    <x v="1582"/>
    <n v="85928"/>
    <n v="9.768046"/>
    <n v="87.912413999999998"/>
    <n v="-6.1055200729927002"/>
  </r>
  <r>
    <n v="21857"/>
    <s v="Not Specified"/>
    <x v="3"/>
    <n v="34.99"/>
    <n v="7.73"/>
    <n v="2847"/>
    <s v="Vanessa Day"/>
    <s v="Regular Air"/>
    <s v="Corporate"/>
    <x v="0"/>
    <x v="0"/>
    <s v="Small Box"/>
    <x v="17"/>
    <n v="0.59"/>
    <x v="0"/>
    <x v="3"/>
    <x v="20"/>
    <s v="Collierville"/>
    <n v="38017"/>
    <x v="37"/>
    <d v="2015-04-11T00:00:00"/>
    <x v="1552"/>
    <x v="12"/>
    <x v="1583"/>
    <n v="85928"/>
    <n v="34.958508999999999"/>
    <n v="34.958508999999999"/>
    <n v="-5.5481233386496545"/>
  </r>
  <r>
    <n v="24455"/>
    <s v="Medium"/>
    <x v="6"/>
    <n v="49.99"/>
    <n v="19.989999999999998"/>
    <n v="2848"/>
    <s v="Eileen Dalton"/>
    <s v="Regular Air"/>
    <s v="Corporate"/>
    <x v="2"/>
    <x v="13"/>
    <s v="Small Box"/>
    <x v="84"/>
    <n v="0.41"/>
    <x v="0"/>
    <x v="3"/>
    <x v="20"/>
    <s v="Columbia"/>
    <n v="38401"/>
    <x v="132"/>
    <d v="2015-06-08T00:00:00"/>
    <x v="1553"/>
    <x v="3"/>
    <x v="1584"/>
    <n v="85929"/>
    <n v="49.99"/>
    <n v="799.84"/>
    <n v="4.668355402955688E-2"/>
  </r>
  <r>
    <n v="23622"/>
    <s v="Low"/>
    <x v="5"/>
    <n v="115.99"/>
    <n v="8.99"/>
    <n v="2851"/>
    <s v="Annie Sherrill"/>
    <s v="Regular Air"/>
    <s v="Consumer"/>
    <x v="2"/>
    <x v="5"/>
    <s v="Small Box"/>
    <x v="50"/>
    <n v="0.57999999999999996"/>
    <x v="0"/>
    <x v="2"/>
    <x v="7"/>
    <s v="Odessa"/>
    <n v="79762"/>
    <x v="37"/>
    <d v="2015-04-13T00:00:00"/>
    <x v="1554"/>
    <x v="21"/>
    <x v="1585"/>
    <n v="86454"/>
    <n v="115.93200499999999"/>
    <n v="1275.2520549999999"/>
    <n v="0.69"/>
  </r>
  <r>
    <n v="23042"/>
    <s v="Medium"/>
    <x v="4"/>
    <n v="7.84"/>
    <n v="4.71"/>
    <n v="2855"/>
    <s v="Vicki Womble"/>
    <s v="Regular Air"/>
    <s v="Corporate"/>
    <x v="0"/>
    <x v="8"/>
    <s v="Small Box"/>
    <x v="749"/>
    <n v="0.35"/>
    <x v="0"/>
    <x v="0"/>
    <x v="0"/>
    <s v="Des Moines"/>
    <n v="98198"/>
    <x v="72"/>
    <d v="2015-01-22T00:00:00"/>
    <x v="1555"/>
    <x v="5"/>
    <x v="1586"/>
    <n v="87316"/>
    <n v="7.8337279999999998"/>
    <n v="78.337279999999993"/>
    <n v="-0.1690753676470588"/>
  </r>
  <r>
    <n v="23043"/>
    <s v="Medium"/>
    <x v="9"/>
    <n v="105.34"/>
    <n v="24.49"/>
    <n v="2855"/>
    <s v="Vicki Womble"/>
    <s v="Regular Air"/>
    <s v="Corporate"/>
    <x v="1"/>
    <x v="2"/>
    <s v="Large Box"/>
    <x v="828"/>
    <n v="0.61"/>
    <x v="0"/>
    <x v="0"/>
    <x v="0"/>
    <s v="Des Moines"/>
    <n v="98198"/>
    <x v="72"/>
    <d v="2015-01-22T00:00:00"/>
    <x v="1556"/>
    <x v="5"/>
    <x v="1587"/>
    <n v="87316"/>
    <n v="105.308398"/>
    <n v="1053.0839799999999"/>
    <n v="0.59542142678251486"/>
  </r>
  <r>
    <n v="23213"/>
    <s v="Low"/>
    <x v="3"/>
    <n v="6783.02"/>
    <n v="24.49"/>
    <n v="2855"/>
    <s v="Vicki Womble"/>
    <s v="Regular Air"/>
    <s v="Consumer"/>
    <x v="2"/>
    <x v="6"/>
    <s v="Large Box"/>
    <x v="458"/>
    <n v="0.39"/>
    <x v="0"/>
    <x v="0"/>
    <x v="0"/>
    <s v="Des Moines"/>
    <n v="98198"/>
    <x v="17"/>
    <d v="2015-03-14T00:00:00"/>
    <x v="1557"/>
    <x v="12"/>
    <x v="1588"/>
    <n v="87317"/>
    <n v="6776.9152820000008"/>
    <n v="6776.9152820000008"/>
    <n v="-2.245981829733164"/>
  </r>
  <r>
    <n v="18516"/>
    <s v="Medium"/>
    <x v="2"/>
    <n v="2.94"/>
    <n v="0.96"/>
    <n v="2858"/>
    <s v="Jerry Webster"/>
    <s v="Regular Air"/>
    <s v="Corporate"/>
    <x v="0"/>
    <x v="0"/>
    <s v="Wrap Bag"/>
    <x v="202"/>
    <n v="0.57999999999999996"/>
    <x v="0"/>
    <x v="3"/>
    <x v="26"/>
    <s v="Fruit Cove"/>
    <n v="32259"/>
    <x v="28"/>
    <d v="2015-05-18T00:00:00"/>
    <x v="1558"/>
    <x v="17"/>
    <x v="1589"/>
    <n v="88279"/>
    <n v="2.9382359999999998"/>
    <n v="8.8147079999999995"/>
    <n v="-1.0097838452787258"/>
  </r>
  <r>
    <n v="18506"/>
    <s v="Low"/>
    <x v="7"/>
    <n v="67.28"/>
    <n v="19.989999999999998"/>
    <n v="2858"/>
    <s v="Jerry Webster"/>
    <s v="Regular Air"/>
    <s v="Corporate"/>
    <x v="0"/>
    <x v="8"/>
    <s v="Small Box"/>
    <x v="236"/>
    <n v="0.4"/>
    <x v="0"/>
    <x v="3"/>
    <x v="26"/>
    <s v="Fruit Cove"/>
    <n v="32259"/>
    <x v="94"/>
    <d v="2015-05-28T00:00:00"/>
    <x v="1559"/>
    <x v="54"/>
    <x v="1590"/>
    <n v="88282"/>
    <n v="67.253088000000005"/>
    <n v="2017.5926400000001"/>
    <n v="7.1911799110972478E-3"/>
  </r>
  <r>
    <n v="18507"/>
    <s v="Low"/>
    <x v="10"/>
    <n v="130.97999999999999"/>
    <n v="54.74"/>
    <n v="2858"/>
    <s v="Jerry Webster"/>
    <s v="Delivery Truck"/>
    <s v="Corporate"/>
    <x v="1"/>
    <x v="14"/>
    <s v="Jumbo Box"/>
    <x v="136"/>
    <n v="0.69"/>
    <x v="0"/>
    <x v="3"/>
    <x v="26"/>
    <s v="Fruit Cove"/>
    <n v="32259"/>
    <x v="94"/>
    <d v="2015-05-23T00:00:00"/>
    <x v="1560"/>
    <x v="58"/>
    <x v="1591"/>
    <n v="88282"/>
    <n v="130.84902"/>
    <n v="5495.6588400000001"/>
    <n v="0.12646047331176594"/>
  </r>
  <r>
    <n v="18508"/>
    <s v="Low"/>
    <x v="7"/>
    <n v="2.78"/>
    <n v="1.25"/>
    <n v="2858"/>
    <s v="Jerry Webster"/>
    <s v="Regular Air"/>
    <s v="Corporate"/>
    <x v="0"/>
    <x v="0"/>
    <s v="Wrap Bag"/>
    <x v="732"/>
    <n v="0.59"/>
    <x v="0"/>
    <x v="3"/>
    <x v="26"/>
    <s v="Fruit Cove"/>
    <n v="32259"/>
    <x v="94"/>
    <d v="2015-05-23T00:00:00"/>
    <x v="1561"/>
    <x v="46"/>
    <x v="1592"/>
    <n v="88282"/>
    <n v="2.7788879999999998"/>
    <n v="77.808864"/>
    <n v="2.6535442880279061"/>
  </r>
  <r>
    <n v="20270"/>
    <s v="Not Specified"/>
    <x v="9"/>
    <n v="142.86000000000001"/>
    <n v="19.989999999999998"/>
    <n v="2859"/>
    <s v="Brad H Blake"/>
    <s v="Regular Air"/>
    <s v="Corporate"/>
    <x v="0"/>
    <x v="10"/>
    <s v="Small Box"/>
    <x v="589"/>
    <n v="0.56000000000000005"/>
    <x v="0"/>
    <x v="3"/>
    <x v="26"/>
    <s v="Gainesville"/>
    <n v="32601"/>
    <x v="113"/>
    <d v="2015-04-03T00:00:00"/>
    <x v="1562"/>
    <x v="24"/>
    <x v="1593"/>
    <n v="88281"/>
    <n v="142.81714200000002"/>
    <n v="3284.7942660000003"/>
    <n v="-2.5480100363910307E-3"/>
  </r>
  <r>
    <n v="23238"/>
    <s v="Medium"/>
    <x v="5"/>
    <n v="20.99"/>
    <n v="4.8099999999999996"/>
    <n v="2861"/>
    <s v="Dwight Robinson"/>
    <s v="Regular Air"/>
    <s v="Corporate"/>
    <x v="2"/>
    <x v="5"/>
    <s v="Medium Box"/>
    <x v="160"/>
    <n v="0.57999999999999996"/>
    <x v="0"/>
    <x v="2"/>
    <x v="13"/>
    <s v="Hays"/>
    <n v="67601"/>
    <x v="136"/>
    <d v="2015-02-28T00:00:00"/>
    <x v="1563"/>
    <x v="21"/>
    <x v="1594"/>
    <n v="88280"/>
    <n v="20.979505"/>
    <n v="230.77455499999999"/>
    <n v="2.4578849721706864E-2"/>
  </r>
  <r>
    <n v="25932"/>
    <s v="High"/>
    <x v="6"/>
    <n v="12.22"/>
    <n v="2.85"/>
    <n v="2862"/>
    <s v="Carrie High"/>
    <s v="Regular Air"/>
    <s v="Corporate"/>
    <x v="1"/>
    <x v="2"/>
    <s v="Small Pack"/>
    <x v="775"/>
    <n v="0.55000000000000004"/>
    <x v="0"/>
    <x v="2"/>
    <x v="32"/>
    <s v="La Vista"/>
    <n v="68128"/>
    <x v="86"/>
    <d v="2015-04-12T00:00:00"/>
    <x v="1564"/>
    <x v="23"/>
    <x v="1595"/>
    <n v="88278"/>
    <n v="12.22"/>
    <n v="109.98"/>
    <n v="0.68999999999999984"/>
  </r>
  <r>
    <n v="23136"/>
    <s v="Critical"/>
    <x v="0"/>
    <n v="13.79"/>
    <n v="8.7799999999999994"/>
    <n v="2865"/>
    <s v="Roberta Mitchell"/>
    <s v="Regular Air"/>
    <s v="Corporate"/>
    <x v="1"/>
    <x v="2"/>
    <s v="Small Box"/>
    <x v="245"/>
    <n v="0.43"/>
    <x v="0"/>
    <x v="2"/>
    <x v="7"/>
    <s v="Paris"/>
    <n v="75460"/>
    <x v="67"/>
    <d v="2015-02-25T00:00:00"/>
    <x v="1565"/>
    <x v="0"/>
    <x v="1596"/>
    <n v="90871"/>
    <n v="13.788620999999999"/>
    <n v="55.154483999999997"/>
    <n v="-0.64872971065631624"/>
  </r>
  <r>
    <n v="23137"/>
    <s v="Critical"/>
    <x v="7"/>
    <n v="33.29"/>
    <n v="8.74"/>
    <n v="2865"/>
    <s v="Roberta Mitchell"/>
    <s v="Regular Air"/>
    <s v="Corporate"/>
    <x v="0"/>
    <x v="10"/>
    <s v="Small Box"/>
    <x v="829"/>
    <n v="0.61"/>
    <x v="0"/>
    <x v="2"/>
    <x v="7"/>
    <s v="Paris"/>
    <n v="75460"/>
    <x v="67"/>
    <d v="2015-02-24T00:00:00"/>
    <x v="1566"/>
    <x v="15"/>
    <x v="1597"/>
    <n v="90871"/>
    <n v="33.276683999999996"/>
    <n v="266.21347199999997"/>
    <n v="0.31839467330065124"/>
  </r>
  <r>
    <n v="1529"/>
    <s v="High"/>
    <x v="0"/>
    <n v="125.99"/>
    <n v="8.99"/>
    <n v="2867"/>
    <s v="Dana Teague"/>
    <s v="Regular Air"/>
    <s v="Corporate"/>
    <x v="2"/>
    <x v="5"/>
    <s v="Small Box"/>
    <x v="157"/>
    <n v="0.59"/>
    <x v="0"/>
    <x v="1"/>
    <x v="41"/>
    <s v="Washington"/>
    <n v="20016"/>
    <x v="89"/>
    <d v="2015-04-18T00:00:00"/>
    <x v="1567"/>
    <x v="14"/>
    <x v="1598"/>
    <n v="11013"/>
    <n v="125.977401"/>
    <n v="251.954802"/>
    <n v="-2.5680888575458387"/>
  </r>
  <r>
    <n v="18998"/>
    <s v="High"/>
    <x v="9"/>
    <n v="896.99"/>
    <n v="19.989999999999998"/>
    <n v="2868"/>
    <s v="Eugene Clayton"/>
    <s v="Regular Air"/>
    <s v="Corporate"/>
    <x v="0"/>
    <x v="8"/>
    <s v="Small Box"/>
    <x v="39"/>
    <n v="0.38"/>
    <x v="0"/>
    <x v="0"/>
    <x v="0"/>
    <s v="Edmonds"/>
    <n v="98026"/>
    <x v="176"/>
    <d v="2015-01-10T00:00:00"/>
    <x v="1568"/>
    <x v="6"/>
    <x v="1599"/>
    <n v="85826"/>
    <n v="896.72090300000002"/>
    <n v="5380.3254180000004"/>
    <n v="0.69"/>
  </r>
  <r>
    <n v="19529"/>
    <s v="High"/>
    <x v="0"/>
    <n v="125.99"/>
    <n v="8.99"/>
    <n v="2868"/>
    <s v="Eugene Clayton"/>
    <s v="Regular Air"/>
    <s v="Corporate"/>
    <x v="2"/>
    <x v="5"/>
    <s v="Small Box"/>
    <x v="157"/>
    <n v="0.59"/>
    <x v="0"/>
    <x v="0"/>
    <x v="0"/>
    <s v="Edmonds"/>
    <n v="98026"/>
    <x v="89"/>
    <d v="2015-04-18T00:00:00"/>
    <x v="1567"/>
    <x v="12"/>
    <x v="1600"/>
    <n v="85827"/>
    <n v="125.977401"/>
    <n v="125.977401"/>
    <n v="-5.1361777150916774"/>
  </r>
  <r>
    <n v="19293"/>
    <s v="Not Specified"/>
    <x v="4"/>
    <n v="15.99"/>
    <n v="13.18"/>
    <n v="2868"/>
    <s v="Eugene Clayton"/>
    <s v="Express Air"/>
    <s v="Corporate"/>
    <x v="0"/>
    <x v="8"/>
    <s v="Small Box"/>
    <x v="222"/>
    <n v="0.37"/>
    <x v="0"/>
    <x v="0"/>
    <x v="0"/>
    <s v="Edmonds"/>
    <n v="98026"/>
    <x v="40"/>
    <d v="2015-05-27T00:00:00"/>
    <x v="1569"/>
    <x v="0"/>
    <x v="1601"/>
    <n v="85828"/>
    <n v="15.977208000000001"/>
    <n v="63.908832000000004"/>
    <n v="-1.0085580127234171"/>
  </r>
  <r>
    <n v="25724"/>
    <s v="Medium"/>
    <x v="8"/>
    <n v="2.89"/>
    <n v="0.5"/>
    <n v="2873"/>
    <s v="Benjamin Gunter"/>
    <s v="Regular Air"/>
    <s v="Small Business"/>
    <x v="0"/>
    <x v="9"/>
    <s v="Small Box"/>
    <x v="277"/>
    <n v="0.38"/>
    <x v="0"/>
    <x v="3"/>
    <x v="26"/>
    <s v="Hialeah"/>
    <n v="33012"/>
    <x v="46"/>
    <d v="2015-01-24T00:00:00"/>
    <x v="1570"/>
    <x v="1"/>
    <x v="1602"/>
    <n v="89872"/>
    <n v="2.8879770000000002"/>
    <n v="34.655724000000006"/>
    <n v="13.37353119321623"/>
  </r>
  <r>
    <n v="25725"/>
    <s v="Medium"/>
    <x v="6"/>
    <n v="217.85"/>
    <n v="29.1"/>
    <n v="2873"/>
    <s v="Benjamin Gunter"/>
    <s v="Delivery Truck"/>
    <s v="Small Business"/>
    <x v="1"/>
    <x v="11"/>
    <s v="Jumbo Box"/>
    <x v="830"/>
    <n v="0.68"/>
    <x v="0"/>
    <x v="3"/>
    <x v="26"/>
    <s v="Hialeah"/>
    <n v="33012"/>
    <x v="46"/>
    <d v="2015-01-23T00:00:00"/>
    <x v="1571"/>
    <x v="5"/>
    <x v="1603"/>
    <n v="89872"/>
    <n v="217.85"/>
    <n v="2178.5"/>
    <n v="0.17340636135673751"/>
  </r>
  <r>
    <n v="21768"/>
    <s v="Low"/>
    <x v="5"/>
    <n v="4.84"/>
    <n v="0.71"/>
    <n v="2874"/>
    <s v="Marian Willis"/>
    <s v="Regular Air"/>
    <s v="Home Office"/>
    <x v="0"/>
    <x v="0"/>
    <s v="Wrap Bag"/>
    <x v="525"/>
    <n v="0.52"/>
    <x v="0"/>
    <x v="2"/>
    <x v="32"/>
    <s v="La Vista"/>
    <n v="68128"/>
    <x v="34"/>
    <d v="2015-04-15T00:00:00"/>
    <x v="1572"/>
    <x v="0"/>
    <x v="1604"/>
    <n v="89873"/>
    <n v="4.83758"/>
    <n v="19.35032"/>
    <n v="0.69"/>
  </r>
  <r>
    <n v="19246"/>
    <s v="Critical"/>
    <x v="9"/>
    <n v="304.99"/>
    <n v="19.989999999999998"/>
    <n v="2874"/>
    <s v="Marian Willis"/>
    <s v="Regular Air"/>
    <s v="Home Office"/>
    <x v="0"/>
    <x v="8"/>
    <s v="Small Box"/>
    <x v="831"/>
    <n v="0.4"/>
    <x v="0"/>
    <x v="2"/>
    <x v="32"/>
    <s v="La Vista"/>
    <n v="68128"/>
    <x v="33"/>
    <d v="2015-06-24T00:00:00"/>
    <x v="1573"/>
    <x v="22"/>
    <x v="1605"/>
    <n v="89874"/>
    <n v="304.89850300000001"/>
    <n v="5793.0715570000002"/>
    <n v="0.69"/>
  </r>
  <r>
    <n v="19247"/>
    <s v="Critical"/>
    <x v="3"/>
    <n v="65.989999999999995"/>
    <n v="8.99"/>
    <n v="2874"/>
    <s v="Marian Willis"/>
    <s v="Regular Air"/>
    <s v="Home Office"/>
    <x v="2"/>
    <x v="5"/>
    <s v="Small Box"/>
    <x v="832"/>
    <n v="0.57999999999999996"/>
    <x v="0"/>
    <x v="2"/>
    <x v="32"/>
    <s v="La Vista"/>
    <n v="68128"/>
    <x v="33"/>
    <d v="2015-06-24T00:00:00"/>
    <x v="1574"/>
    <x v="1"/>
    <x v="1606"/>
    <n v="89874"/>
    <n v="65.93060899999999"/>
    <n v="791.16730799999982"/>
    <n v="0.22368446793405378"/>
  </r>
  <r>
    <n v="25599"/>
    <s v="Not Specified"/>
    <x v="6"/>
    <n v="8.33"/>
    <n v="1.99"/>
    <n v="2877"/>
    <s v="Shannon Aldridge"/>
    <s v="Express Air"/>
    <s v="Consumer"/>
    <x v="2"/>
    <x v="13"/>
    <s v="Small Pack"/>
    <x v="140"/>
    <n v="0.52"/>
    <x v="0"/>
    <x v="1"/>
    <x v="10"/>
    <s v="North Olmsted"/>
    <n v="44070"/>
    <x v="21"/>
    <d v="2015-03-04T00:00:00"/>
    <x v="1575"/>
    <x v="1"/>
    <x v="1607"/>
    <n v="91492"/>
    <n v="8.33"/>
    <n v="99.960000000000008"/>
    <n v="0.69"/>
  </r>
  <r>
    <n v="7599"/>
    <s v="Not Specified"/>
    <x v="6"/>
    <n v="8.33"/>
    <n v="1.99"/>
    <n v="2878"/>
    <s v="Susan Carroll Berman"/>
    <s v="Express Air"/>
    <s v="Consumer"/>
    <x v="2"/>
    <x v="13"/>
    <s v="Small Pack"/>
    <x v="140"/>
    <n v="0.52"/>
    <x v="0"/>
    <x v="0"/>
    <x v="0"/>
    <s v="Seattle"/>
    <n v="98107"/>
    <x v="21"/>
    <d v="2015-03-04T00:00:00"/>
    <x v="1576"/>
    <x v="31"/>
    <x v="1608"/>
    <n v="54369"/>
    <n v="8.33"/>
    <n v="391.51"/>
    <n v="0.19547354421962573"/>
  </r>
  <r>
    <n v="18642"/>
    <s v="Medium"/>
    <x v="5"/>
    <n v="6.68"/>
    <n v="6.93"/>
    <n v="2880"/>
    <s v="Grace Black"/>
    <s v="Regular Air"/>
    <s v="Small Business"/>
    <x v="0"/>
    <x v="7"/>
    <s v="Small Box"/>
    <x v="716"/>
    <n v="0.37"/>
    <x v="0"/>
    <x v="3"/>
    <x v="26"/>
    <s v="North Miami Beach"/>
    <n v="33160"/>
    <x v="145"/>
    <d v="2015-03-29T00:00:00"/>
    <x v="1577"/>
    <x v="21"/>
    <x v="1609"/>
    <n v="88626"/>
    <n v="6.67666"/>
    <n v="73.443259999999995"/>
    <n v="-3.0466321243523439E-2"/>
  </r>
  <r>
    <n v="20315"/>
    <s v="Low"/>
    <x v="3"/>
    <n v="243.98"/>
    <n v="43.32"/>
    <n v="2880"/>
    <s v="Grace Black"/>
    <s v="Delivery Truck"/>
    <s v="Small Business"/>
    <x v="1"/>
    <x v="1"/>
    <s v="Jumbo Drum"/>
    <x v="696"/>
    <n v="0.55000000000000004"/>
    <x v="0"/>
    <x v="3"/>
    <x v="26"/>
    <s v="North Miami Beach"/>
    <n v="33160"/>
    <x v="100"/>
    <d v="2015-05-13T00:00:00"/>
    <x v="1578"/>
    <x v="48"/>
    <x v="1610"/>
    <n v="88627"/>
    <n v="243.76041799999999"/>
    <n v="6094.0104499999998"/>
    <n v="0.18956851333866628"/>
  </r>
  <r>
    <n v="7718"/>
    <s v="High"/>
    <x v="9"/>
    <n v="4.0599999999999996"/>
    <n v="6.89"/>
    <n v="2882"/>
    <s v="Andrew Gonzalez"/>
    <s v="Regular Air"/>
    <s v="Consumer"/>
    <x v="0"/>
    <x v="15"/>
    <s v="Small Box"/>
    <x v="326"/>
    <n v="0.6"/>
    <x v="0"/>
    <x v="3"/>
    <x v="24"/>
    <s v="Charlotte"/>
    <n v="28206"/>
    <x v="63"/>
    <d v="2015-02-22T00:00:00"/>
    <x v="1579"/>
    <x v="25"/>
    <x v="1611"/>
    <n v="55300"/>
    <n v="4.0587819999999999"/>
    <n v="150.17493400000001"/>
    <n v="-1.5402845706423167"/>
  </r>
  <r>
    <n v="7719"/>
    <s v="High"/>
    <x v="0"/>
    <n v="3.75"/>
    <n v="0.5"/>
    <n v="2882"/>
    <s v="Andrew Gonzalez"/>
    <s v="Regular Air"/>
    <s v="Consumer"/>
    <x v="0"/>
    <x v="9"/>
    <s v="Small Box"/>
    <x v="833"/>
    <n v="0.37"/>
    <x v="0"/>
    <x v="3"/>
    <x v="24"/>
    <s v="Charlotte"/>
    <n v="28206"/>
    <x v="63"/>
    <d v="2015-02-21T00:00:00"/>
    <x v="1580"/>
    <x v="68"/>
    <x v="1612"/>
    <n v="55300"/>
    <n v="3.749625"/>
    <n v="179.982"/>
    <n v="0.30582114361702128"/>
  </r>
  <r>
    <n v="7720"/>
    <s v="High"/>
    <x v="1"/>
    <n v="10.68"/>
    <n v="13.04"/>
    <n v="2882"/>
    <s v="Andrew Gonzalez"/>
    <s v="Regular Air"/>
    <s v="Consumer"/>
    <x v="1"/>
    <x v="2"/>
    <s v="Large Box"/>
    <x v="834"/>
    <n v="0.6"/>
    <x v="0"/>
    <x v="3"/>
    <x v="24"/>
    <s v="Charlotte"/>
    <n v="28206"/>
    <x v="63"/>
    <d v="2015-02-22T00:00:00"/>
    <x v="1581"/>
    <x v="27"/>
    <x v="1613"/>
    <n v="55300"/>
    <n v="10.677864"/>
    <n v="331.01378399999999"/>
    <n v="-0.87678754850490759"/>
  </r>
  <r>
    <n v="2314"/>
    <s v="High"/>
    <x v="8"/>
    <n v="28.99"/>
    <n v="8.59"/>
    <n v="2882"/>
    <s v="Andrew Gonzalez"/>
    <s v="Regular Air"/>
    <s v="Consumer"/>
    <x v="2"/>
    <x v="5"/>
    <s v="Medium Box"/>
    <x v="693"/>
    <n v="0.56000000000000005"/>
    <x v="0"/>
    <x v="3"/>
    <x v="24"/>
    <s v="Charlotte"/>
    <n v="28206"/>
    <x v="91"/>
    <d v="2015-03-19T00:00:00"/>
    <x v="1582"/>
    <x v="37"/>
    <x v="1614"/>
    <n v="16676"/>
    <n v="28.969707"/>
    <n v="1129.818573"/>
    <n v="-1.7147459436379166E-2"/>
  </r>
  <r>
    <n v="694"/>
    <s v="Critical"/>
    <x v="5"/>
    <n v="6.48"/>
    <n v="8.73"/>
    <n v="2882"/>
    <s v="Andrew Gonzalez"/>
    <s v="Regular Air"/>
    <s v="Consumer"/>
    <x v="0"/>
    <x v="7"/>
    <s v="Small Box"/>
    <x v="758"/>
    <n v="0.37"/>
    <x v="0"/>
    <x v="3"/>
    <x v="24"/>
    <s v="Charlotte"/>
    <n v="28206"/>
    <x v="19"/>
    <d v="2015-05-09T00:00:00"/>
    <x v="1583"/>
    <x v="45"/>
    <x v="1615"/>
    <n v="4839"/>
    <n v="6.4767600000000005"/>
    <n v="226.68660000000003"/>
    <n v="-0.6898266666666667"/>
  </r>
  <r>
    <n v="3065"/>
    <s v="High"/>
    <x v="3"/>
    <n v="363.25"/>
    <n v="19.989999999999998"/>
    <n v="2882"/>
    <s v="Andrew Gonzalez"/>
    <s v="Regular Air"/>
    <s v="Consumer"/>
    <x v="0"/>
    <x v="15"/>
    <s v="Small Box"/>
    <x v="451"/>
    <n v="0.56999999999999995"/>
    <x v="0"/>
    <x v="3"/>
    <x v="24"/>
    <s v="Charlotte"/>
    <n v="28206"/>
    <x v="75"/>
    <d v="2015-06-06T00:00:00"/>
    <x v="1584"/>
    <x v="34"/>
    <x v="1616"/>
    <n v="21958"/>
    <n v="362.92307499999998"/>
    <n v="7621.384575"/>
    <n v="9.7674391927491486E-2"/>
  </r>
  <r>
    <n v="5689"/>
    <s v="Low"/>
    <x v="5"/>
    <n v="63.94"/>
    <n v="14.48"/>
    <n v="2882"/>
    <s v="Andrew Gonzalez"/>
    <s v="Express Air"/>
    <s v="Consumer"/>
    <x v="1"/>
    <x v="2"/>
    <s v="Small Box"/>
    <x v="176"/>
    <n v="0.46"/>
    <x v="0"/>
    <x v="3"/>
    <x v="24"/>
    <s v="Charlotte"/>
    <n v="28206"/>
    <x v="133"/>
    <d v="2015-07-07T00:00:00"/>
    <x v="1585"/>
    <x v="34"/>
    <x v="1617"/>
    <n v="40224"/>
    <n v="63.908029999999997"/>
    <n v="1342.06863"/>
    <n v="0.20269712275975607"/>
  </r>
  <r>
    <n v="7137"/>
    <s v="Low"/>
    <x v="1"/>
    <n v="43.98"/>
    <n v="1.99"/>
    <n v="2882"/>
    <s v="Andrew Gonzalez"/>
    <s v="Regular Air"/>
    <s v="Consumer"/>
    <x v="2"/>
    <x v="13"/>
    <s v="Small Pack"/>
    <x v="835"/>
    <n v="0.44"/>
    <x v="0"/>
    <x v="3"/>
    <x v="24"/>
    <s v="Charlotte"/>
    <n v="28206"/>
    <x v="72"/>
    <d v="2015-01-25T00:00:00"/>
    <x v="1586"/>
    <x v="55"/>
    <x v="1618"/>
    <n v="50917"/>
    <n v="43.971204"/>
    <n v="1758.84816"/>
    <n v="0.19359545478274487"/>
  </r>
  <r>
    <n v="18694"/>
    <s v="Critical"/>
    <x v="5"/>
    <n v="6.48"/>
    <n v="8.73"/>
    <n v="2883"/>
    <s v="Stuart Sharma"/>
    <s v="Regular Air"/>
    <s v="Consumer"/>
    <x v="0"/>
    <x v="7"/>
    <s v="Small Box"/>
    <x v="758"/>
    <n v="0.37"/>
    <x v="0"/>
    <x v="1"/>
    <x v="10"/>
    <s v="North Olmsted"/>
    <n v="44070"/>
    <x v="19"/>
    <d v="2015-05-09T00:00:00"/>
    <x v="1587"/>
    <x v="23"/>
    <x v="1619"/>
    <n v="87632"/>
    <n v="6.4767600000000005"/>
    <n v="58.290840000000003"/>
    <n v="-2.0168924569325974"/>
  </r>
  <r>
    <n v="20314"/>
    <s v="High"/>
    <x v="8"/>
    <n v="28.99"/>
    <n v="8.59"/>
    <n v="2884"/>
    <s v="Stuart C Robinson"/>
    <s v="Regular Air"/>
    <s v="Consumer"/>
    <x v="2"/>
    <x v="5"/>
    <s v="Medium Box"/>
    <x v="693"/>
    <n v="0.56000000000000005"/>
    <x v="0"/>
    <x v="1"/>
    <x v="10"/>
    <s v="North Ridgeville"/>
    <n v="44039"/>
    <x v="91"/>
    <d v="2015-03-19T00:00:00"/>
    <x v="1588"/>
    <x v="5"/>
    <x v="1620"/>
    <n v="87631"/>
    <n v="28.969707"/>
    <n v="289.69707"/>
    <n v="-5.0281004121393781E-2"/>
  </r>
  <r>
    <n v="21065"/>
    <s v="High"/>
    <x v="3"/>
    <n v="363.25"/>
    <n v="19.989999999999998"/>
    <n v="2884"/>
    <s v="Stuart C Robinson"/>
    <s v="Regular Air"/>
    <s v="Consumer"/>
    <x v="0"/>
    <x v="15"/>
    <s v="Small Box"/>
    <x v="451"/>
    <n v="0.56999999999999995"/>
    <x v="0"/>
    <x v="1"/>
    <x v="10"/>
    <s v="North Ridgeville"/>
    <n v="44039"/>
    <x v="75"/>
    <d v="2015-06-06T00:00:00"/>
    <x v="1589"/>
    <x v="29"/>
    <x v="1621"/>
    <n v="87633"/>
    <n v="362.92307499999998"/>
    <n v="1814.6153749999999"/>
    <n v="0.69"/>
  </r>
  <r>
    <n v="23689"/>
    <s v="Low"/>
    <x v="5"/>
    <n v="63.94"/>
    <n v="14.48"/>
    <n v="2885"/>
    <s v="Gary Frazier"/>
    <s v="Express Air"/>
    <s v="Consumer"/>
    <x v="1"/>
    <x v="2"/>
    <s v="Small Box"/>
    <x v="176"/>
    <n v="0.46"/>
    <x v="0"/>
    <x v="1"/>
    <x v="10"/>
    <s v="North Royalton"/>
    <n v="44133"/>
    <x v="133"/>
    <d v="2015-07-07T00:00:00"/>
    <x v="1590"/>
    <x v="29"/>
    <x v="1622"/>
    <n v="87634"/>
    <n v="63.908029999999997"/>
    <n v="319.54014999999998"/>
    <n v="0.69"/>
  </r>
  <r>
    <n v="25718"/>
    <s v="High"/>
    <x v="9"/>
    <n v="4.0599999999999996"/>
    <n v="6.89"/>
    <n v="2886"/>
    <s v="Gretchen McKinney"/>
    <s v="Regular Air"/>
    <s v="Consumer"/>
    <x v="0"/>
    <x v="15"/>
    <s v="Small Box"/>
    <x v="326"/>
    <n v="0.6"/>
    <x v="0"/>
    <x v="1"/>
    <x v="10"/>
    <s v="Parma"/>
    <n v="44134"/>
    <x v="63"/>
    <d v="2015-02-22T00:00:00"/>
    <x v="1591"/>
    <x v="23"/>
    <x v="1623"/>
    <n v="87630"/>
    <n v="4.0587819999999999"/>
    <n v="36.529038"/>
    <n v="-4.761378246335819"/>
  </r>
  <r>
    <n v="25719"/>
    <s v="High"/>
    <x v="0"/>
    <n v="3.75"/>
    <n v="0.5"/>
    <n v="2886"/>
    <s v="Gretchen McKinney"/>
    <s v="Regular Air"/>
    <s v="Consumer"/>
    <x v="0"/>
    <x v="9"/>
    <s v="Small Box"/>
    <x v="833"/>
    <n v="0.37"/>
    <x v="0"/>
    <x v="1"/>
    <x v="10"/>
    <s v="Parma"/>
    <n v="44134"/>
    <x v="63"/>
    <d v="2015-02-21T00:00:00"/>
    <x v="1592"/>
    <x v="1"/>
    <x v="1624"/>
    <n v="87630"/>
    <n v="3.749625"/>
    <n v="44.9955"/>
    <n v="0.69"/>
  </r>
  <r>
    <n v="25720"/>
    <s v="High"/>
    <x v="1"/>
    <n v="10.68"/>
    <n v="13.04"/>
    <n v="2886"/>
    <s v="Gretchen McKinney"/>
    <s v="Regular Air"/>
    <s v="Consumer"/>
    <x v="1"/>
    <x v="2"/>
    <s v="Large Box"/>
    <x v="834"/>
    <n v="0.6"/>
    <x v="0"/>
    <x v="1"/>
    <x v="10"/>
    <s v="Parma"/>
    <n v="44134"/>
    <x v="63"/>
    <d v="2015-02-22T00:00:00"/>
    <x v="1593"/>
    <x v="15"/>
    <x v="1625"/>
    <n v="87630"/>
    <n v="10.677864"/>
    <n v="85.422911999999997"/>
    <n v="-2.5544499723604202"/>
  </r>
  <r>
    <n v="21514"/>
    <s v="High"/>
    <x v="10"/>
    <n v="209.37"/>
    <n v="69"/>
    <n v="2892"/>
    <s v="Benjamin Porter"/>
    <s v="Regular Air"/>
    <s v="Consumer"/>
    <x v="1"/>
    <x v="11"/>
    <s v="Large Box"/>
    <x v="575"/>
    <n v="0.79"/>
    <x v="0"/>
    <x v="2"/>
    <x v="22"/>
    <s v="Livonia"/>
    <n v="48154"/>
    <x v="67"/>
    <d v="2015-02-25T00:00:00"/>
    <x v="1594"/>
    <x v="21"/>
    <x v="1626"/>
    <n v="90011"/>
    <n v="209.16063"/>
    <n v="2300.7669299999998"/>
    <n v="-7.7922621028459593E-2"/>
  </r>
  <r>
    <n v="21515"/>
    <s v="High"/>
    <x v="8"/>
    <n v="4.9800000000000004"/>
    <n v="4.7"/>
    <n v="2893"/>
    <s v="Kathryn Tate"/>
    <s v="Regular Air"/>
    <s v="Consumer"/>
    <x v="0"/>
    <x v="7"/>
    <s v="Small Box"/>
    <x v="594"/>
    <n v="0.38"/>
    <x v="0"/>
    <x v="2"/>
    <x v="22"/>
    <s v="Madison Heights"/>
    <n v="48071"/>
    <x v="67"/>
    <d v="2015-02-24T00:00:00"/>
    <x v="1595"/>
    <x v="23"/>
    <x v="1627"/>
    <n v="90011"/>
    <n v="4.9765140000000008"/>
    <n v="44.788626000000008"/>
    <n v="-0.48133185349611546"/>
  </r>
  <r>
    <n v="19909"/>
    <s v="Low"/>
    <x v="1"/>
    <n v="880.98"/>
    <n v="44.55"/>
    <n v="2896"/>
    <s v="Anna Ellis"/>
    <s v="Delivery Truck"/>
    <s v="Home Office"/>
    <x v="1"/>
    <x v="14"/>
    <s v="Jumbo Box"/>
    <x v="270"/>
    <n v="0.62"/>
    <x v="0"/>
    <x v="2"/>
    <x v="3"/>
    <s v="Mankato"/>
    <n v="56001"/>
    <x v="46"/>
    <d v="2015-01-26T00:00:00"/>
    <x v="1596"/>
    <x v="15"/>
    <x v="1628"/>
    <n v="86925"/>
    <n v="880.80380400000001"/>
    <n v="7046.4304320000001"/>
    <n v="0.69"/>
  </r>
  <r>
    <n v="18198"/>
    <s v="Critical"/>
    <x v="6"/>
    <n v="22.84"/>
    <n v="16.920000000000002"/>
    <n v="2896"/>
    <s v="Anna Ellis"/>
    <s v="Regular Air"/>
    <s v="Home Office"/>
    <x v="0"/>
    <x v="7"/>
    <s v="Small Box"/>
    <x v="836"/>
    <n v="0.39"/>
    <x v="0"/>
    <x v="2"/>
    <x v="3"/>
    <s v="Mankato"/>
    <n v="56001"/>
    <x v="14"/>
    <d v="2015-03-14T00:00:00"/>
    <x v="1597"/>
    <x v="41"/>
    <x v="1629"/>
    <n v="86927"/>
    <n v="22.84"/>
    <n v="342.6"/>
    <n v="-0.22597269440397172"/>
  </r>
  <r>
    <n v="20304"/>
    <s v="High"/>
    <x v="5"/>
    <n v="80.97"/>
    <n v="30.06"/>
    <n v="2897"/>
    <s v="Betty Giles"/>
    <s v="Delivery Truck"/>
    <s v="Home Office"/>
    <x v="2"/>
    <x v="6"/>
    <s v="Jumbo Box"/>
    <x v="131"/>
    <n v="0.4"/>
    <x v="0"/>
    <x v="2"/>
    <x v="3"/>
    <s v="Maple Grove"/>
    <n v="55369"/>
    <x v="169"/>
    <d v="2015-02-14T00:00:00"/>
    <x v="1598"/>
    <x v="21"/>
    <x v="1630"/>
    <n v="86926"/>
    <n v="80.929514999999995"/>
    <n v="890.22466499999996"/>
    <n v="0.62502626486038149"/>
  </r>
  <r>
    <n v="20305"/>
    <s v="High"/>
    <x v="6"/>
    <n v="6.48"/>
    <n v="10.050000000000001"/>
    <n v="2897"/>
    <s v="Betty Giles"/>
    <s v="Regular Air"/>
    <s v="Home Office"/>
    <x v="0"/>
    <x v="7"/>
    <s v="Small Box"/>
    <x v="837"/>
    <n v="0.37"/>
    <x v="0"/>
    <x v="2"/>
    <x v="3"/>
    <s v="Maple Grove"/>
    <n v="55369"/>
    <x v="169"/>
    <d v="2015-02-15T00:00:00"/>
    <x v="1599"/>
    <x v="14"/>
    <x v="1631"/>
    <n v="86926"/>
    <n v="6.48"/>
    <n v="12.96"/>
    <n v="-2.374003678724709"/>
  </r>
  <r>
    <n v="23151"/>
    <s v="Not Specified"/>
    <x v="2"/>
    <n v="70.89"/>
    <n v="89.3"/>
    <n v="2903"/>
    <s v="Frances Powers"/>
    <s v="Delivery Truck"/>
    <s v="Small Business"/>
    <x v="1"/>
    <x v="11"/>
    <s v="Jumbo Box"/>
    <x v="838"/>
    <n v="0.72"/>
    <x v="0"/>
    <x v="1"/>
    <x v="10"/>
    <s v="Reynoldsburg"/>
    <n v="43068"/>
    <x v="97"/>
    <d v="2015-06-25T00:00:00"/>
    <x v="1600"/>
    <x v="6"/>
    <x v="1632"/>
    <n v="87374"/>
    <n v="70.847465999999997"/>
    <n v="425.08479599999998"/>
    <n v="0.17865541097018614"/>
  </r>
  <r>
    <n v="18611"/>
    <s v="High"/>
    <x v="8"/>
    <n v="4.13"/>
    <n v="0.99"/>
    <n v="2908"/>
    <s v="Robyn Lyon"/>
    <s v="Regular Air"/>
    <s v="Home Office"/>
    <x v="0"/>
    <x v="9"/>
    <s v="Small Box"/>
    <x v="508"/>
    <n v="0.39"/>
    <x v="0"/>
    <x v="1"/>
    <x v="10"/>
    <s v="Garfield Heights"/>
    <n v="44125"/>
    <x v="176"/>
    <d v="2015-01-08T00:00:00"/>
    <x v="1601"/>
    <x v="0"/>
    <x v="1633"/>
    <n v="88156"/>
    <n v="4.1271089999999999"/>
    <n v="16.508436"/>
    <n v="0.68196639701306772"/>
  </r>
  <r>
    <n v="18612"/>
    <s v="High"/>
    <x v="9"/>
    <n v="22.72"/>
    <n v="8.99"/>
    <n v="2908"/>
    <s v="Robyn Lyon"/>
    <s v="Regular Air"/>
    <s v="Home Office"/>
    <x v="1"/>
    <x v="2"/>
    <s v="Small Pack"/>
    <x v="275"/>
    <n v="0.44"/>
    <x v="0"/>
    <x v="1"/>
    <x v="10"/>
    <s v="Garfield Heights"/>
    <n v="44125"/>
    <x v="176"/>
    <d v="2015-01-08T00:00:00"/>
    <x v="1488"/>
    <x v="12"/>
    <x v="1518"/>
    <n v="88156"/>
    <n v="22.713183999999998"/>
    <n v="22.713183999999998"/>
    <n v="0.69"/>
  </r>
  <r>
    <n v="20827"/>
    <s v="Not Specified"/>
    <x v="5"/>
    <n v="34.979999999999997"/>
    <n v="7.53"/>
    <n v="2908"/>
    <s v="Robyn Lyon"/>
    <s v="Express Air"/>
    <s v="Home Office"/>
    <x v="2"/>
    <x v="13"/>
    <s v="Small Box"/>
    <x v="171"/>
    <n v="0.76"/>
    <x v="0"/>
    <x v="1"/>
    <x v="10"/>
    <s v="Garfield Heights"/>
    <n v="44125"/>
    <x v="136"/>
    <d v="2015-03-03T00:00:00"/>
    <x v="1602"/>
    <x v="3"/>
    <x v="1634"/>
    <n v="88157"/>
    <n v="34.962509999999995"/>
    <n v="559.40015999999991"/>
    <n v="-5.6216699938046399E-2"/>
  </r>
  <r>
    <n v="20828"/>
    <s v="Not Specified"/>
    <x v="6"/>
    <n v="3.14"/>
    <n v="1.92"/>
    <n v="2908"/>
    <s v="Robyn Lyon"/>
    <s v="Regular Air"/>
    <s v="Home Office"/>
    <x v="0"/>
    <x v="12"/>
    <s v="Wrap Bag"/>
    <x v="839"/>
    <n v="0.84"/>
    <x v="0"/>
    <x v="1"/>
    <x v="10"/>
    <s v="Garfield Heights"/>
    <n v="44125"/>
    <x v="136"/>
    <d v="2015-03-02T00:00:00"/>
    <x v="1603"/>
    <x v="15"/>
    <x v="1635"/>
    <n v="88157"/>
    <n v="3.14"/>
    <n v="25.12"/>
    <n v="-0.47712313839447879"/>
  </r>
  <r>
    <n v="21290"/>
    <s v="High"/>
    <x v="7"/>
    <n v="4.13"/>
    <n v="0.99"/>
    <n v="2912"/>
    <s v="Hannah Carver"/>
    <s v="Express Air"/>
    <s v="Home Office"/>
    <x v="0"/>
    <x v="9"/>
    <s v="Small Box"/>
    <x v="508"/>
    <n v="0.39"/>
    <x v="0"/>
    <x v="2"/>
    <x v="48"/>
    <s v="Grand Forks"/>
    <n v="58201"/>
    <x v="65"/>
    <d v="2015-04-30T00:00:00"/>
    <x v="1604"/>
    <x v="4"/>
    <x v="1636"/>
    <n v="87396"/>
    <n v="4.1283479999999999"/>
    <n v="28.898436"/>
    <n v="0.69"/>
  </r>
  <r>
    <n v="21291"/>
    <s v="High"/>
    <x v="2"/>
    <n v="55.48"/>
    <n v="14.3"/>
    <n v="2912"/>
    <s v="Hannah Carver"/>
    <s v="Regular Air"/>
    <s v="Home Office"/>
    <x v="0"/>
    <x v="7"/>
    <s v="Small Box"/>
    <x v="14"/>
    <n v="0.37"/>
    <x v="0"/>
    <x v="2"/>
    <x v="48"/>
    <s v="Grand Forks"/>
    <n v="58201"/>
    <x v="65"/>
    <d v="2015-04-30T00:00:00"/>
    <x v="1605"/>
    <x v="1"/>
    <x v="1637"/>
    <n v="87396"/>
    <n v="55.446711999999998"/>
    <n v="665.360544"/>
    <n v="0.69"/>
  </r>
  <r>
    <n v="8310"/>
    <s v="Medium"/>
    <x v="5"/>
    <n v="535.64"/>
    <n v="14.7"/>
    <n v="2920"/>
    <s v="Ernest Peele"/>
    <s v="Delivery Truck"/>
    <s v="Home Office"/>
    <x v="2"/>
    <x v="6"/>
    <s v="Jumbo Drum"/>
    <x v="636"/>
    <n v="0.59"/>
    <x v="0"/>
    <x v="2"/>
    <x v="12"/>
    <s v="Chicago"/>
    <n v="60603"/>
    <x v="31"/>
    <d v="2015-06-09T00:00:00"/>
    <x v="1606"/>
    <x v="14"/>
    <x v="1638"/>
    <n v="59365"/>
    <n v="535.37217999999996"/>
    <n v="1070.7443599999999"/>
    <n v="-1.142536496350365"/>
  </r>
  <r>
    <n v="18166"/>
    <s v="Medium"/>
    <x v="6"/>
    <n v="6.37"/>
    <n v="5.19"/>
    <n v="2923"/>
    <s v="Lynne Griffith"/>
    <s v="Regular Air"/>
    <s v="Consumer"/>
    <x v="0"/>
    <x v="8"/>
    <s v="Small Box"/>
    <x v="214"/>
    <n v="0.38"/>
    <x v="0"/>
    <x v="1"/>
    <x v="30"/>
    <s v="Hagerstown"/>
    <n v="21740"/>
    <x v="136"/>
    <d v="2015-03-02T00:00:00"/>
    <x v="1607"/>
    <x v="41"/>
    <x v="1223"/>
    <n v="86592"/>
    <n v="6.37"/>
    <n v="95.55"/>
    <n v="-0.27217243107769423"/>
  </r>
  <r>
    <n v="18345"/>
    <s v="Critical"/>
    <x v="1"/>
    <n v="110.98"/>
    <n v="13.99"/>
    <n v="2924"/>
    <s v="Courtney Nelson"/>
    <s v="Regular Air"/>
    <s v="Consumer"/>
    <x v="1"/>
    <x v="2"/>
    <s v="Medium Box"/>
    <x v="649"/>
    <n v="0.69"/>
    <x v="0"/>
    <x v="1"/>
    <x v="30"/>
    <s v="Laurel"/>
    <n v="20707"/>
    <x v="59"/>
    <d v="2015-01-18T00:00:00"/>
    <x v="1608"/>
    <x v="14"/>
    <x v="1639"/>
    <n v="86591"/>
    <n v="110.95780400000001"/>
    <n v="221.91560800000002"/>
    <n v="-0.46944069218205092"/>
  </r>
  <r>
    <n v="18346"/>
    <s v="Critical"/>
    <x v="0"/>
    <n v="8.01"/>
    <n v="2.87"/>
    <n v="2924"/>
    <s v="Courtney Nelson"/>
    <s v="Regular Air"/>
    <s v="Consumer"/>
    <x v="0"/>
    <x v="7"/>
    <s v="Wrap Bag"/>
    <x v="840"/>
    <n v="0.4"/>
    <x v="0"/>
    <x v="1"/>
    <x v="30"/>
    <s v="Laurel"/>
    <n v="20707"/>
    <x v="59"/>
    <d v="2015-01-18T00:00:00"/>
    <x v="1609"/>
    <x v="15"/>
    <x v="1640"/>
    <n v="86591"/>
    <n v="8.0091990000000006"/>
    <n v="64.073592000000005"/>
    <n v="0.65516096139839752"/>
  </r>
  <r>
    <n v="25817"/>
    <s v="Critical"/>
    <x v="1"/>
    <n v="5.58"/>
    <n v="2.99"/>
    <n v="2928"/>
    <s v="Leslie Woodard"/>
    <s v="Regular Air"/>
    <s v="Consumer"/>
    <x v="0"/>
    <x v="8"/>
    <s v="Small Box"/>
    <x v="841"/>
    <n v="0.37"/>
    <x v="0"/>
    <x v="3"/>
    <x v="39"/>
    <s v="Charleston"/>
    <n v="29418"/>
    <x v="66"/>
    <d v="2015-05-28T00:00:00"/>
    <x v="1610"/>
    <x v="58"/>
    <x v="1641"/>
    <n v="90218"/>
    <n v="5.5788840000000004"/>
    <n v="234.31312800000001"/>
    <n v="2.9106447662880544"/>
  </r>
  <r>
    <n v="25819"/>
    <s v="Critical"/>
    <x v="1"/>
    <n v="54.1"/>
    <n v="19.989999999999998"/>
    <n v="2928"/>
    <s v="Leslie Woodard"/>
    <s v="Regular Air"/>
    <s v="Consumer"/>
    <x v="0"/>
    <x v="10"/>
    <s v="Small Box"/>
    <x v="725"/>
    <n v="0.59"/>
    <x v="0"/>
    <x v="3"/>
    <x v="39"/>
    <s v="Charleston"/>
    <n v="29418"/>
    <x v="66"/>
    <d v="2015-05-27T00:00:00"/>
    <x v="1611"/>
    <x v="47"/>
    <x v="1642"/>
    <n v="90218"/>
    <n v="54.089179999999999"/>
    <n v="1947.21048"/>
    <n v="-1.7269020551502156E-2"/>
  </r>
  <r>
    <n v="21313"/>
    <s v="Not Specified"/>
    <x v="10"/>
    <n v="11.55"/>
    <n v="2.36"/>
    <n v="2931"/>
    <s v="Faye Hanna"/>
    <s v="Regular Air"/>
    <s v="Small Business"/>
    <x v="0"/>
    <x v="0"/>
    <s v="Wrap Bag"/>
    <x v="99"/>
    <n v="0.55000000000000004"/>
    <x v="0"/>
    <x v="0"/>
    <x v="1"/>
    <s v="El Dorado Hills"/>
    <n v="95630"/>
    <x v="136"/>
    <d v="2015-02-28T00:00:00"/>
    <x v="1612"/>
    <x v="1"/>
    <x v="1643"/>
    <n v="87619"/>
    <n v="11.538450000000001"/>
    <n v="138.46140000000003"/>
    <n v="0.51386315091699197"/>
  </r>
  <r>
    <n v="24866"/>
    <s v="High"/>
    <x v="0"/>
    <n v="35.44"/>
    <n v="19.989999999999998"/>
    <n v="2932"/>
    <s v="Phyllis Hull"/>
    <s v="Regular Air"/>
    <s v="Small Business"/>
    <x v="0"/>
    <x v="7"/>
    <s v="Small Box"/>
    <x v="611"/>
    <n v="0.38"/>
    <x v="0"/>
    <x v="1"/>
    <x v="18"/>
    <s v="Stratford"/>
    <n v="6614"/>
    <x v="126"/>
    <d v="2015-04-23T00:00:00"/>
    <x v="1613"/>
    <x v="12"/>
    <x v="1644"/>
    <n v="87620"/>
    <n v="35.436456"/>
    <n v="35.436456"/>
    <n v="-0.95296409886343125"/>
  </r>
  <r>
    <n v="24995"/>
    <s v="Low"/>
    <x v="1"/>
    <n v="3.8"/>
    <n v="1.49"/>
    <n v="2935"/>
    <s v="Shirley Riley"/>
    <s v="Regular Air"/>
    <s v="Small Business"/>
    <x v="0"/>
    <x v="8"/>
    <s v="Small Box"/>
    <x v="27"/>
    <n v="0.38"/>
    <x v="0"/>
    <x v="1"/>
    <x v="15"/>
    <s v="Boston"/>
    <n v="2215"/>
    <x v="171"/>
    <d v="2015-05-15T00:00:00"/>
    <x v="1614"/>
    <x v="29"/>
    <x v="1645"/>
    <n v="87617"/>
    <n v="3.7992399999999997"/>
    <n v="18.996199999999998"/>
    <n v="0.35728250244379273"/>
  </r>
  <r>
    <n v="24865"/>
    <s v="High"/>
    <x v="9"/>
    <n v="47.9"/>
    <n v="5.86"/>
    <n v="2938"/>
    <s v="Laurie Case Daniel"/>
    <s v="Regular Air"/>
    <s v="Small Business"/>
    <x v="0"/>
    <x v="7"/>
    <s v="Small Box"/>
    <x v="661"/>
    <n v="0.37"/>
    <x v="0"/>
    <x v="1"/>
    <x v="15"/>
    <s v="Stoneham"/>
    <n v="2180"/>
    <x v="126"/>
    <d v="2015-04-25T00:00:00"/>
    <x v="1615"/>
    <x v="16"/>
    <x v="1646"/>
    <n v="87620"/>
    <n v="47.885629999999999"/>
    <n v="957.71259999999995"/>
    <n v="0.69"/>
  </r>
  <r>
    <n v="23567"/>
    <s v="Critical"/>
    <x v="5"/>
    <n v="2.62"/>
    <n v="0.8"/>
    <n v="2941"/>
    <s v="Leah Pollock"/>
    <s v="Regular Air"/>
    <s v="Small Business"/>
    <x v="0"/>
    <x v="3"/>
    <s v="Wrap Bag"/>
    <x v="505"/>
    <n v="0.39"/>
    <x v="0"/>
    <x v="1"/>
    <x v="2"/>
    <s v="Morristown"/>
    <n v="7960"/>
    <x v="66"/>
    <d v="2015-05-27T00:00:00"/>
    <x v="1616"/>
    <x v="15"/>
    <x v="1647"/>
    <n v="87618"/>
    <n v="2.61869"/>
    <n v="20.94952"/>
    <n v="0.593647828117702"/>
  </r>
  <r>
    <n v="19575"/>
    <s v="Low"/>
    <x v="7"/>
    <n v="4.55"/>
    <n v="1.49"/>
    <n v="2944"/>
    <s v="Elsie Lane"/>
    <s v="Regular Air"/>
    <s v="Corporate"/>
    <x v="0"/>
    <x v="8"/>
    <s v="Small Box"/>
    <x v="516"/>
    <n v="0.35"/>
    <x v="0"/>
    <x v="2"/>
    <x v="22"/>
    <s v="Midland"/>
    <n v="48640"/>
    <x v="93"/>
    <d v="2015-03-07T00:00:00"/>
    <x v="1617"/>
    <x v="13"/>
    <x v="1648"/>
    <n v="90309"/>
    <n v="4.5481799999999994"/>
    <n v="59.126339999999992"/>
    <n v="0.47343933054393306"/>
  </r>
  <r>
    <n v="26054"/>
    <s v="Not Specified"/>
    <x v="0"/>
    <n v="7.64"/>
    <n v="1.39"/>
    <n v="2947"/>
    <s v="Kathy Turner"/>
    <s v="Regular Air"/>
    <s v="Consumer"/>
    <x v="0"/>
    <x v="4"/>
    <s v="Small Box"/>
    <x v="784"/>
    <n v="0.36"/>
    <x v="0"/>
    <x v="1"/>
    <x v="4"/>
    <s v="Depew"/>
    <n v="14043"/>
    <x v="128"/>
    <d v="2015-02-07T00:00:00"/>
    <x v="1618"/>
    <x v="16"/>
    <x v="1649"/>
    <n v="87511"/>
    <n v="7.6392359999999995"/>
    <n v="152.78471999999999"/>
    <n v="0.69"/>
  </r>
  <r>
    <n v="25051"/>
    <s v="Medium"/>
    <x v="8"/>
    <n v="42.98"/>
    <n v="4.62"/>
    <n v="2951"/>
    <s v="Jordan Womble"/>
    <s v="Express Air"/>
    <s v="Corporate"/>
    <x v="0"/>
    <x v="15"/>
    <s v="Small Box"/>
    <x v="647"/>
    <n v="0.56000000000000005"/>
    <x v="0"/>
    <x v="2"/>
    <x v="13"/>
    <s v="Hays"/>
    <n v="67601"/>
    <x v="2"/>
    <d v="2015-02-17T00:00:00"/>
    <x v="1619"/>
    <x v="22"/>
    <x v="1650"/>
    <n v="91397"/>
    <n v="42.949914"/>
    <n v="816.04836599999999"/>
    <n v="0.69"/>
  </r>
  <r>
    <n v="25052"/>
    <s v="Medium"/>
    <x v="9"/>
    <n v="89.99"/>
    <n v="42"/>
    <n v="2951"/>
    <s v="Jordan Womble"/>
    <s v="Delivery Truck"/>
    <s v="Corporate"/>
    <x v="1"/>
    <x v="1"/>
    <s v="Jumbo Drum"/>
    <x v="790"/>
    <n v="0.66"/>
    <x v="0"/>
    <x v="2"/>
    <x v="13"/>
    <s v="Hays"/>
    <n v="67601"/>
    <x v="2"/>
    <d v="2015-02-18T00:00:00"/>
    <x v="1620"/>
    <x v="22"/>
    <x v="1651"/>
    <n v="91397"/>
    <n v="89.963003"/>
    <n v="1709.297057"/>
    <n v="-0.12761585854399779"/>
  </r>
  <r>
    <n v="25970"/>
    <s v="Medium"/>
    <x v="4"/>
    <n v="5.74"/>
    <n v="5.01"/>
    <n v="2952"/>
    <s v="Thelma Murray"/>
    <s v="Express Air"/>
    <s v="Corporate"/>
    <x v="0"/>
    <x v="8"/>
    <s v="Small Box"/>
    <x v="697"/>
    <n v="0.39"/>
    <x v="0"/>
    <x v="1"/>
    <x v="10"/>
    <s v="Grove City"/>
    <n v="43123"/>
    <x v="112"/>
    <d v="2015-04-17T00:00:00"/>
    <x v="1621"/>
    <x v="1"/>
    <x v="1652"/>
    <n v="91398"/>
    <n v="5.7354080000000005"/>
    <n v="68.82489600000001"/>
    <n v="-0.88002341853491362"/>
  </r>
  <r>
    <n v="21200"/>
    <s v="Low"/>
    <x v="3"/>
    <n v="12.22"/>
    <n v="2.85"/>
    <n v="2954"/>
    <s v="William Sharma"/>
    <s v="Regular Air"/>
    <s v="Consumer"/>
    <x v="1"/>
    <x v="2"/>
    <s v="Small Pack"/>
    <x v="775"/>
    <n v="0.55000000000000004"/>
    <x v="0"/>
    <x v="2"/>
    <x v="3"/>
    <s v="Maplewood"/>
    <n v="55119"/>
    <x v="49"/>
    <d v="2015-06-25T00:00:00"/>
    <x v="1622"/>
    <x v="23"/>
    <x v="1653"/>
    <n v="86427"/>
    <n v="12.209002"/>
    <n v="109.881018"/>
    <n v="0.69"/>
  </r>
  <r>
    <n v="24817"/>
    <s v="Medium"/>
    <x v="10"/>
    <n v="37.94"/>
    <n v="5.08"/>
    <n v="2957"/>
    <s v="Francis I Davis"/>
    <s v="Express Air"/>
    <s v="Corporate"/>
    <x v="0"/>
    <x v="7"/>
    <s v="Wrap Bag"/>
    <x v="320"/>
    <n v="0.38"/>
    <x v="0"/>
    <x v="2"/>
    <x v="45"/>
    <s v="Milwaukee"/>
    <n v="53209"/>
    <x v="57"/>
    <d v="2015-04-04T00:00:00"/>
    <x v="1623"/>
    <x v="0"/>
    <x v="1654"/>
    <n v="90264"/>
    <n v="37.902059999999999"/>
    <n v="151.60824"/>
    <n v="0.69"/>
  </r>
  <r>
    <n v="25709"/>
    <s v="Low"/>
    <x v="2"/>
    <n v="20.99"/>
    <n v="0.99"/>
    <n v="2958"/>
    <s v="Ellen Sparks"/>
    <s v="Regular Air"/>
    <s v="Corporate"/>
    <x v="2"/>
    <x v="5"/>
    <s v="Wrap Bag"/>
    <x v="842"/>
    <n v="0.37"/>
    <x v="0"/>
    <x v="2"/>
    <x v="45"/>
    <s v="Neenah"/>
    <n v="54956"/>
    <x v="165"/>
    <d v="2015-03-28T00:00:00"/>
    <x v="1624"/>
    <x v="8"/>
    <x v="1655"/>
    <n v="90265"/>
    <n v="20.977405999999998"/>
    <n v="377.59330799999998"/>
    <n v="0.69"/>
  </r>
  <r>
    <n v="19923"/>
    <s v="Not Specified"/>
    <x v="10"/>
    <n v="36.549999999999997"/>
    <n v="13.89"/>
    <n v="2960"/>
    <s v="Allan Dickinson"/>
    <s v="Regular Air"/>
    <s v="Corporate"/>
    <x v="0"/>
    <x v="0"/>
    <s v="Wrap Bag"/>
    <x v="463"/>
    <n v="0.41"/>
    <x v="0"/>
    <x v="3"/>
    <x v="40"/>
    <s v="Van Buren"/>
    <n v="72956"/>
    <x v="121"/>
    <d v="2015-04-07T00:00:00"/>
    <x v="1625"/>
    <x v="21"/>
    <x v="1656"/>
    <n v="90646"/>
    <n v="36.513449999999999"/>
    <n v="401.64794999999998"/>
    <n v="-0.23588960286526914"/>
  </r>
  <r>
    <n v="20390"/>
    <s v="High"/>
    <x v="8"/>
    <n v="4.76"/>
    <n v="0.88"/>
    <n v="2962"/>
    <s v="Leonard Strauss"/>
    <s v="Express Air"/>
    <s v="Consumer"/>
    <x v="0"/>
    <x v="7"/>
    <s v="Wrap Bag"/>
    <x v="817"/>
    <n v="0.39"/>
    <x v="0"/>
    <x v="0"/>
    <x v="21"/>
    <s v="Louisville"/>
    <n v="80027"/>
    <x v="163"/>
    <d v="2015-05-09T00:00:00"/>
    <x v="1626"/>
    <x v="5"/>
    <x v="1657"/>
    <n v="88611"/>
    <n v="4.7566679999999995"/>
    <n v="47.566679999999991"/>
    <n v="0.69"/>
  </r>
  <r>
    <n v="22175"/>
    <s v="Critical"/>
    <x v="0"/>
    <n v="7.98"/>
    <n v="6.5"/>
    <n v="2963"/>
    <s v="Frances Johnson"/>
    <s v="Regular Air"/>
    <s v="Consumer"/>
    <x v="0"/>
    <x v="10"/>
    <s v="Medium Box"/>
    <x v="843"/>
    <n v="0.59"/>
    <x v="0"/>
    <x v="1"/>
    <x v="30"/>
    <s v="Middle River"/>
    <n v="21220"/>
    <x v="33"/>
    <d v="2015-06-23T00:00:00"/>
    <x v="1627"/>
    <x v="0"/>
    <x v="1658"/>
    <n v="88612"/>
    <n v="7.9792020000000008"/>
    <n v="31.916808000000003"/>
    <n v="-0.99089086221712985"/>
  </r>
  <r>
    <n v="25953"/>
    <s v="High"/>
    <x v="2"/>
    <n v="42.98"/>
    <n v="4.62"/>
    <n v="2964"/>
    <s v="Kathy Hinton"/>
    <s v="Regular Air"/>
    <s v="Consumer"/>
    <x v="0"/>
    <x v="15"/>
    <s v="Small Box"/>
    <x v="647"/>
    <n v="0.56000000000000005"/>
    <x v="0"/>
    <x v="1"/>
    <x v="10"/>
    <s v="Mount Vernon"/>
    <n v="43050"/>
    <x v="109"/>
    <d v="2015-04-23T00:00:00"/>
    <x v="1628"/>
    <x v="12"/>
    <x v="1659"/>
    <n v="88610"/>
    <n v="42.954211999999998"/>
    <n v="42.954211999999998"/>
    <n v="-0.52359693877551017"/>
  </r>
  <r>
    <n v="21390"/>
    <s v="Not Specified"/>
    <x v="4"/>
    <n v="9.68"/>
    <n v="2.0299999999999998"/>
    <n v="2968"/>
    <s v="Miriam Bowman"/>
    <s v="Regular Air"/>
    <s v="Small Business"/>
    <x v="0"/>
    <x v="7"/>
    <s v="Wrap Bag"/>
    <x v="844"/>
    <n v="0.37"/>
    <x v="0"/>
    <x v="3"/>
    <x v="26"/>
    <s v="Hollywood"/>
    <n v="33021"/>
    <x v="11"/>
    <d v="2015-02-24T00:00:00"/>
    <x v="1629"/>
    <x v="12"/>
    <x v="1660"/>
    <n v="86085"/>
    <n v="9.6722559999999991"/>
    <n v="9.6722559999999991"/>
    <n v="-49.016636197440583"/>
  </r>
  <r>
    <n v="21391"/>
    <s v="Not Specified"/>
    <x v="7"/>
    <n v="150.97999999999999"/>
    <n v="16.010000000000002"/>
    <n v="2968"/>
    <s v="Miriam Bowman"/>
    <s v="Delivery Truck"/>
    <s v="Small Business"/>
    <x v="1"/>
    <x v="11"/>
    <s v="Jumbo Box"/>
    <x v="845"/>
    <n v="0.7"/>
    <x v="0"/>
    <x v="3"/>
    <x v="26"/>
    <s v="Hollywood"/>
    <n v="33021"/>
    <x v="11"/>
    <d v="2015-02-23T00:00:00"/>
    <x v="1630"/>
    <x v="29"/>
    <x v="1661"/>
    <n v="86085"/>
    <n v="150.91960799999998"/>
    <n v="754.59803999999986"/>
    <n v="-0.17208564631245046"/>
  </r>
  <r>
    <n v="18041"/>
    <s v="High"/>
    <x v="2"/>
    <n v="363.25"/>
    <n v="19.989999999999998"/>
    <n v="2968"/>
    <s v="Miriam Bowman"/>
    <s v="Regular Air"/>
    <s v="Small Business"/>
    <x v="0"/>
    <x v="15"/>
    <s v="Small Box"/>
    <x v="451"/>
    <n v="0.56999999999999995"/>
    <x v="0"/>
    <x v="3"/>
    <x v="26"/>
    <s v="Hollywood"/>
    <n v="33021"/>
    <x v="145"/>
    <d v="2015-03-30T00:00:00"/>
    <x v="1631"/>
    <x v="12"/>
    <x v="1662"/>
    <n v="86086"/>
    <n v="363.03205000000003"/>
    <n v="363.03205000000003"/>
    <n v="0.10486299185200219"/>
  </r>
  <r>
    <n v="21096"/>
    <s v="High"/>
    <x v="0"/>
    <n v="30.97"/>
    <n v="4"/>
    <n v="2973"/>
    <s v="Sally Liu"/>
    <s v="Regular Air"/>
    <s v="Home Office"/>
    <x v="2"/>
    <x v="13"/>
    <s v="Small Box"/>
    <x v="846"/>
    <n v="0.74"/>
    <x v="0"/>
    <x v="2"/>
    <x v="45"/>
    <s v="New Berlin"/>
    <n v="53151"/>
    <x v="53"/>
    <d v="2015-04-15T00:00:00"/>
    <x v="1632"/>
    <x v="7"/>
    <x v="1663"/>
    <n v="87186"/>
    <n v="30.966902999999999"/>
    <n v="526.43735099999992"/>
    <n v="3.2697587274882423E-2"/>
  </r>
  <r>
    <n v="21097"/>
    <s v="High"/>
    <x v="4"/>
    <n v="125.99"/>
    <n v="7.69"/>
    <n v="2973"/>
    <s v="Sally Liu"/>
    <s v="Regular Air"/>
    <s v="Home Office"/>
    <x v="2"/>
    <x v="5"/>
    <s v="Small Box"/>
    <x v="442"/>
    <n v="0.57999999999999996"/>
    <x v="0"/>
    <x v="2"/>
    <x v="45"/>
    <s v="New Berlin"/>
    <n v="53151"/>
    <x v="53"/>
    <d v="2015-04-15T00:00:00"/>
    <x v="1633"/>
    <x v="24"/>
    <x v="1664"/>
    <n v="87186"/>
    <n v="125.889208"/>
    <n v="2895.4517839999999"/>
    <n v="0.52352556213603441"/>
  </r>
  <r>
    <n v="24770"/>
    <s v="Critical"/>
    <x v="10"/>
    <n v="442.14"/>
    <n v="14.7"/>
    <n v="2973"/>
    <s v="Sally Liu"/>
    <s v="Delivery Truck"/>
    <s v="Home Office"/>
    <x v="2"/>
    <x v="6"/>
    <s v="Jumbo Drum"/>
    <x v="110"/>
    <n v="0.56000000000000005"/>
    <x v="0"/>
    <x v="2"/>
    <x v="45"/>
    <s v="New Berlin"/>
    <n v="53151"/>
    <x v="135"/>
    <d v="2015-05-21T00:00:00"/>
    <x v="1634"/>
    <x v="6"/>
    <x v="1665"/>
    <n v="87187"/>
    <n v="441.69785999999999"/>
    <n v="2650.1871599999999"/>
    <n v="5.7098045558029942E-2"/>
  </r>
  <r>
    <n v="19599"/>
    <s v="Medium"/>
    <x v="0"/>
    <n v="35.99"/>
    <n v="0.99"/>
    <n v="2976"/>
    <s v="Fred Barber"/>
    <s v="Regular Air"/>
    <s v="Small Business"/>
    <x v="2"/>
    <x v="5"/>
    <s v="Small Pack"/>
    <x v="771"/>
    <n v="0.35"/>
    <x v="0"/>
    <x v="2"/>
    <x v="45"/>
    <s v="Oak Creek"/>
    <n v="53154"/>
    <x v="55"/>
    <d v="2015-05-23T00:00:00"/>
    <x v="1635"/>
    <x v="44"/>
    <x v="1666"/>
    <n v="89047"/>
    <n v="35.986401000000001"/>
    <n v="1475.4424410000001"/>
    <n v="0.69"/>
  </r>
  <r>
    <n v="20182"/>
    <s v="Critical"/>
    <x v="3"/>
    <n v="2.94"/>
    <n v="0.7"/>
    <n v="2979"/>
    <s v="Lloyd Dolan"/>
    <s v="Regular Air"/>
    <s v="Corporate"/>
    <x v="0"/>
    <x v="0"/>
    <s v="Wrap Bag"/>
    <x v="22"/>
    <n v="0.57999999999999996"/>
    <x v="0"/>
    <x v="2"/>
    <x v="48"/>
    <s v="Dickinson"/>
    <n v="58601"/>
    <x v="39"/>
    <d v="2015-01-28T00:00:00"/>
    <x v="1636"/>
    <x v="23"/>
    <x v="1667"/>
    <n v="86544"/>
    <n v="2.937354"/>
    <n v="26.436185999999999"/>
    <n v="0.25313243457573359"/>
  </r>
  <r>
    <n v="18169"/>
    <s v="Critical"/>
    <x v="1"/>
    <n v="5.34"/>
    <n v="2.99"/>
    <n v="2979"/>
    <s v="Lloyd Dolan"/>
    <s v="Regular Air"/>
    <s v="Corporate"/>
    <x v="0"/>
    <x v="8"/>
    <s v="Small Box"/>
    <x v="289"/>
    <n v="0.38"/>
    <x v="0"/>
    <x v="2"/>
    <x v="48"/>
    <s v="Dickinson"/>
    <n v="58601"/>
    <x v="115"/>
    <d v="2015-02-28T00:00:00"/>
    <x v="1637"/>
    <x v="6"/>
    <x v="1668"/>
    <n v="86545"/>
    <n v="5.3389319999999998"/>
    <n v="32.033591999999999"/>
    <n v="0.15247624532104812"/>
  </r>
  <r>
    <n v="18170"/>
    <s v="Critical"/>
    <x v="9"/>
    <n v="40.98"/>
    <n v="7.47"/>
    <n v="2979"/>
    <s v="Lloyd Dolan"/>
    <s v="Regular Air"/>
    <s v="Corporate"/>
    <x v="0"/>
    <x v="8"/>
    <s v="Small Box"/>
    <x v="493"/>
    <n v="0.37"/>
    <x v="0"/>
    <x v="2"/>
    <x v="48"/>
    <s v="Dickinson"/>
    <n v="58601"/>
    <x v="115"/>
    <d v="2015-02-27T00:00:00"/>
    <x v="1638"/>
    <x v="6"/>
    <x v="1669"/>
    <n v="86545"/>
    <n v="40.967706"/>
    <n v="245.80623600000001"/>
    <n v="0.69"/>
  </r>
  <r>
    <n v="18133"/>
    <s v="Not Specified"/>
    <x v="0"/>
    <n v="5.84"/>
    <n v="0.83"/>
    <n v="2979"/>
    <s v="Lloyd Dolan"/>
    <s v="Regular Air"/>
    <s v="Corporate"/>
    <x v="0"/>
    <x v="0"/>
    <s v="Wrap Bag"/>
    <x v="341"/>
    <n v="0.49"/>
    <x v="0"/>
    <x v="2"/>
    <x v="48"/>
    <s v="Dickinson"/>
    <n v="58601"/>
    <x v="110"/>
    <d v="2015-06-16T00:00:00"/>
    <x v="1639"/>
    <x v="0"/>
    <x v="1670"/>
    <n v="86546"/>
    <n v="5.8394159999999999"/>
    <n v="23.357664"/>
    <n v="0.67358727501046456"/>
  </r>
  <r>
    <n v="20183"/>
    <s v="Critical"/>
    <x v="9"/>
    <n v="43.98"/>
    <n v="8.99"/>
    <n v="2980"/>
    <s v="Joanna Kenney"/>
    <s v="Regular Air"/>
    <s v="Corporate"/>
    <x v="0"/>
    <x v="0"/>
    <s v="Small Pack"/>
    <x v="404"/>
    <n v="0.57999999999999996"/>
    <x v="0"/>
    <x v="1"/>
    <x v="10"/>
    <s v="Sandusky"/>
    <n v="44870"/>
    <x v="39"/>
    <d v="2015-01-29T00:00:00"/>
    <x v="1640"/>
    <x v="5"/>
    <x v="1671"/>
    <n v="86544"/>
    <n v="43.966805999999998"/>
    <n v="439.66805999999997"/>
    <n v="0.60316637323943667"/>
  </r>
  <r>
    <n v="20184"/>
    <s v="Critical"/>
    <x v="2"/>
    <n v="1.1399999999999999"/>
    <n v="0.7"/>
    <n v="2980"/>
    <s v="Joanna Kenney"/>
    <s v="Regular Air"/>
    <s v="Corporate"/>
    <x v="0"/>
    <x v="3"/>
    <s v="Wrap Bag"/>
    <x v="366"/>
    <n v="0.38"/>
    <x v="0"/>
    <x v="1"/>
    <x v="10"/>
    <s v="Sandusky"/>
    <n v="44870"/>
    <x v="39"/>
    <d v="2015-01-30T00:00:00"/>
    <x v="1641"/>
    <x v="13"/>
    <x v="869"/>
    <n v="86544"/>
    <n v="1.139316"/>
    <n v="14.811108000000001"/>
    <n v="-0.26028905712319339"/>
  </r>
  <r>
    <n v="20435"/>
    <s v="Medium"/>
    <x v="8"/>
    <n v="2.61"/>
    <n v="0.5"/>
    <n v="2980"/>
    <s v="Joanna Kenney"/>
    <s v="Regular Air"/>
    <s v="Corporate"/>
    <x v="0"/>
    <x v="9"/>
    <s v="Small Box"/>
    <x v="413"/>
    <n v="0.39"/>
    <x v="0"/>
    <x v="1"/>
    <x v="10"/>
    <s v="Sandusky"/>
    <n v="44870"/>
    <x v="147"/>
    <d v="2015-02-27T00:00:00"/>
    <x v="1642"/>
    <x v="6"/>
    <x v="1672"/>
    <n v="86547"/>
    <n v="2.6081729999999999"/>
    <n v="15.649037999999999"/>
    <n v="0.69"/>
  </r>
  <r>
    <n v="23110"/>
    <s v="Low"/>
    <x v="7"/>
    <n v="2.88"/>
    <n v="1.01"/>
    <n v="2980"/>
    <s v="Joanna Kenney"/>
    <s v="Regular Air"/>
    <s v="Corporate"/>
    <x v="0"/>
    <x v="0"/>
    <s v="Wrap Bag"/>
    <x v="279"/>
    <n v="0.55000000000000004"/>
    <x v="0"/>
    <x v="1"/>
    <x v="10"/>
    <s v="Sandusky"/>
    <n v="44870"/>
    <x v="155"/>
    <d v="2015-06-04T00:00:00"/>
    <x v="1643"/>
    <x v="37"/>
    <x v="1673"/>
    <n v="86548"/>
    <n v="2.8788480000000001"/>
    <n v="112.27507200000001"/>
    <n v="0.13622230164403146"/>
  </r>
  <r>
    <n v="20816"/>
    <s v="Critical"/>
    <x v="3"/>
    <n v="100.98"/>
    <n v="35.840000000000003"/>
    <n v="2987"/>
    <s v="Natalie Watts"/>
    <s v="Delivery Truck"/>
    <s v="Home Office"/>
    <x v="1"/>
    <x v="14"/>
    <s v="Jumbo Box"/>
    <x v="77"/>
    <n v="0.62"/>
    <x v="0"/>
    <x v="2"/>
    <x v="25"/>
    <s v="West Des Moines"/>
    <n v="50265"/>
    <x v="162"/>
    <d v="2015-06-28T00:00:00"/>
    <x v="1644"/>
    <x v="7"/>
    <x v="1674"/>
    <n v="91180"/>
    <n v="100.88911800000001"/>
    <n v="1715.1150060000002"/>
    <n v="-6.0941671861583877E-2"/>
  </r>
  <r>
    <n v="20817"/>
    <s v="Critical"/>
    <x v="10"/>
    <n v="5.78"/>
    <n v="7.96"/>
    <n v="2987"/>
    <s v="Natalie Watts"/>
    <s v="Regular Air"/>
    <s v="Home Office"/>
    <x v="0"/>
    <x v="7"/>
    <s v="Small Box"/>
    <x v="847"/>
    <n v="0.36"/>
    <x v="0"/>
    <x v="2"/>
    <x v="25"/>
    <s v="West Des Moines"/>
    <n v="50265"/>
    <x v="162"/>
    <d v="2015-06-28T00:00:00"/>
    <x v="1645"/>
    <x v="6"/>
    <x v="1675"/>
    <n v="91180"/>
    <n v="5.7742200000000006"/>
    <n v="34.645320000000005"/>
    <n v="-1.6080088987764181"/>
  </r>
  <r>
    <n v="22473"/>
    <s v="Low"/>
    <x v="5"/>
    <n v="70.97"/>
    <n v="3.5"/>
    <n v="2991"/>
    <s v="Sean Herbert"/>
    <s v="Regular Air"/>
    <s v="Home Office"/>
    <x v="0"/>
    <x v="15"/>
    <s v="Small Box"/>
    <x v="235"/>
    <n v="0.59"/>
    <x v="0"/>
    <x v="2"/>
    <x v="45"/>
    <s v="Racine"/>
    <n v="53402"/>
    <x v="100"/>
    <d v="2015-05-13T00:00:00"/>
    <x v="1646"/>
    <x v="14"/>
    <x v="1676"/>
    <n v="91466"/>
    <n v="70.934515000000005"/>
    <n v="141.86903000000001"/>
    <n v="0.1286672787626246"/>
  </r>
  <r>
    <n v="22476"/>
    <s v="Low"/>
    <x v="6"/>
    <n v="5.28"/>
    <n v="6.26"/>
    <n v="2992"/>
    <s v="Lindsay Webb"/>
    <s v="Regular Air"/>
    <s v="Home Office"/>
    <x v="0"/>
    <x v="7"/>
    <s v="Small Box"/>
    <x v="489"/>
    <n v="0.4"/>
    <x v="0"/>
    <x v="2"/>
    <x v="45"/>
    <s v="Sheboygan"/>
    <n v="53081"/>
    <x v="100"/>
    <d v="2015-05-15T00:00:00"/>
    <x v="1647"/>
    <x v="47"/>
    <x v="1677"/>
    <n v="91466"/>
    <n v="5.28"/>
    <n v="190.08"/>
    <n v="0.1234080275794141"/>
  </r>
  <r>
    <n v="20891"/>
    <s v="Not Specified"/>
    <x v="9"/>
    <n v="10.98"/>
    <n v="3.37"/>
    <n v="2999"/>
    <s v="Kim McCarthy"/>
    <s v="Regular Air"/>
    <s v="Consumer"/>
    <x v="0"/>
    <x v="12"/>
    <s v="Small Pack"/>
    <x v="63"/>
    <n v="0.56999999999999995"/>
    <x v="0"/>
    <x v="2"/>
    <x v="22"/>
    <s v="Oak Park"/>
    <n v="48237"/>
    <x v="98"/>
    <d v="2015-04-11T00:00:00"/>
    <x v="1648"/>
    <x v="29"/>
    <x v="1678"/>
    <n v="87041"/>
    <n v="10.976706"/>
    <n v="54.88353"/>
    <n v="0.21035771489588898"/>
  </r>
  <r>
    <n v="21499"/>
    <s v="Low"/>
    <x v="0"/>
    <n v="10.14"/>
    <n v="2.27"/>
    <n v="3000"/>
    <s v="Priscilla Allen"/>
    <s v="Regular Air"/>
    <s v="Consumer"/>
    <x v="0"/>
    <x v="7"/>
    <s v="Wrap Bag"/>
    <x v="82"/>
    <n v="0.36"/>
    <x v="0"/>
    <x v="2"/>
    <x v="22"/>
    <s v="Pontiac"/>
    <n v="48342"/>
    <x v="161"/>
    <d v="2015-01-28T00:00:00"/>
    <x v="1649"/>
    <x v="0"/>
    <x v="1679"/>
    <n v="87042"/>
    <n v="10.138986000000001"/>
    <n v="40.555944000000004"/>
    <n v="0.69"/>
  </r>
  <r>
    <n v="23836"/>
    <s v="Not Specified"/>
    <x v="9"/>
    <n v="5.4"/>
    <n v="7.78"/>
    <n v="3001"/>
    <s v="Anthony Foley"/>
    <s v="Regular Air"/>
    <s v="Consumer"/>
    <x v="0"/>
    <x v="8"/>
    <s v="Small Box"/>
    <x v="97"/>
    <n v="0.37"/>
    <x v="0"/>
    <x v="2"/>
    <x v="22"/>
    <s v="Port Huron"/>
    <n v="48060"/>
    <x v="83"/>
    <d v="2015-03-19T00:00:00"/>
    <x v="1650"/>
    <x v="34"/>
    <x v="1680"/>
    <n v="87043"/>
    <n v="5.3983800000000004"/>
    <n v="113.36598000000001"/>
    <n v="-2.0153049970306269"/>
  </r>
  <r>
    <n v="25282"/>
    <s v="Medium"/>
    <x v="9"/>
    <n v="85.99"/>
    <n v="0.99"/>
    <n v="3003"/>
    <s v="Roy Rouse"/>
    <s v="Regular Air"/>
    <s v="Home Office"/>
    <x v="2"/>
    <x v="5"/>
    <s v="Wrap Bag"/>
    <x v="141"/>
    <n v="0.55000000000000004"/>
    <x v="0"/>
    <x v="0"/>
    <x v="44"/>
    <s v="Coeur D Alene"/>
    <n v="83814"/>
    <x v="93"/>
    <d v="2015-03-06T00:00:00"/>
    <x v="1651"/>
    <x v="16"/>
    <x v="1681"/>
    <n v="91586"/>
    <n v="85.964202999999998"/>
    <n v="1719.28406"/>
    <n v="0.69"/>
  </r>
  <r>
    <n v="7664"/>
    <s v="Low"/>
    <x v="4"/>
    <n v="6.48"/>
    <n v="6.81"/>
    <n v="3004"/>
    <s v="Maurice Everett"/>
    <s v="Regular Air"/>
    <s v="Corporate"/>
    <x v="0"/>
    <x v="7"/>
    <s v="Small Box"/>
    <x v="848"/>
    <n v="0.36"/>
    <x v="0"/>
    <x v="0"/>
    <x v="1"/>
    <s v="Los Angeles"/>
    <n v="90049"/>
    <x v="104"/>
    <d v="2015-02-15T00:00:00"/>
    <x v="1652"/>
    <x v="10"/>
    <x v="1682"/>
    <n v="54949"/>
    <n v="6.4748160000000006"/>
    <n v="375.53932800000001"/>
    <n v="-0.2474040750137316"/>
  </r>
  <r>
    <n v="7665"/>
    <s v="Low"/>
    <x v="3"/>
    <n v="20.98"/>
    <n v="53.03"/>
    <n v="3004"/>
    <s v="Maurice Everett"/>
    <s v="Delivery Truck"/>
    <s v="Corporate"/>
    <x v="0"/>
    <x v="10"/>
    <s v="Jumbo Drum"/>
    <x v="211"/>
    <n v="0.78"/>
    <x v="0"/>
    <x v="0"/>
    <x v="1"/>
    <s v="Los Angeles"/>
    <n v="90049"/>
    <x v="104"/>
    <d v="2015-02-17T00:00:00"/>
    <x v="1653"/>
    <x v="13"/>
    <x v="1683"/>
    <n v="54949"/>
    <n v="20.961117999999999"/>
    <n v="272.49453399999999"/>
    <n v="-0.82370096183505792"/>
  </r>
  <r>
    <n v="23295"/>
    <s v="Critical"/>
    <x v="5"/>
    <n v="122.99"/>
    <n v="19.989999999999998"/>
    <n v="3005"/>
    <s v="Teresa Watts"/>
    <s v="Express Air"/>
    <s v="Corporate"/>
    <x v="0"/>
    <x v="8"/>
    <s v="Small Box"/>
    <x v="741"/>
    <n v="0.37"/>
    <x v="0"/>
    <x v="0"/>
    <x v="44"/>
    <s v="Coeur D Alene"/>
    <n v="83814"/>
    <x v="178"/>
    <d v="2015-06-11T00:00:00"/>
    <x v="1654"/>
    <x v="1"/>
    <x v="1684"/>
    <n v="91389"/>
    <n v="122.928505"/>
    <n v="1475.1420600000001"/>
    <n v="0.68999999999999984"/>
  </r>
  <r>
    <n v="25664"/>
    <s v="Low"/>
    <x v="4"/>
    <n v="6.48"/>
    <n v="6.81"/>
    <n v="3006"/>
    <s v="Thomas Spence"/>
    <s v="Regular Air"/>
    <s v="Corporate"/>
    <x v="0"/>
    <x v="7"/>
    <s v="Small Box"/>
    <x v="848"/>
    <n v="0.36"/>
    <x v="0"/>
    <x v="0"/>
    <x v="44"/>
    <s v="Idaho Falls"/>
    <n v="83402"/>
    <x v="104"/>
    <d v="2015-02-15T00:00:00"/>
    <x v="1655"/>
    <x v="33"/>
    <x v="1685"/>
    <n v="91388"/>
    <n v="6.4748160000000006"/>
    <n v="90.647424000000001"/>
    <n v="-0.53295915050384657"/>
  </r>
  <r>
    <n v="25665"/>
    <s v="Low"/>
    <x v="3"/>
    <n v="20.98"/>
    <n v="53.03"/>
    <n v="3006"/>
    <s v="Thomas Spence"/>
    <s v="Delivery Truck"/>
    <s v="Corporate"/>
    <x v="0"/>
    <x v="10"/>
    <s v="Jumbo Drum"/>
    <x v="211"/>
    <n v="0.78"/>
    <x v="0"/>
    <x v="0"/>
    <x v="44"/>
    <s v="Idaho Falls"/>
    <n v="83402"/>
    <x v="104"/>
    <d v="2015-02-17T00:00:00"/>
    <x v="1656"/>
    <x v="17"/>
    <x v="1686"/>
    <n v="91388"/>
    <n v="20.961117999999999"/>
    <n v="62.883353999999997"/>
    <n v="-1.8561769352290678"/>
  </r>
  <r>
    <n v="23627"/>
    <s v="Critical"/>
    <x v="5"/>
    <n v="9.99"/>
    <n v="4.78"/>
    <n v="3008"/>
    <s v="Penny Rich"/>
    <s v="Regular Air"/>
    <s v="Home Office"/>
    <x v="0"/>
    <x v="7"/>
    <s v="Small Box"/>
    <x v="627"/>
    <n v="0.4"/>
    <x v="0"/>
    <x v="2"/>
    <x v="3"/>
    <s v="Minnetonka Mills"/>
    <n v="55343"/>
    <x v="127"/>
    <d v="2015-03-07T00:00:00"/>
    <x v="1657"/>
    <x v="16"/>
    <x v="1687"/>
    <n v="89414"/>
    <n v="9.985005000000001"/>
    <n v="199.70010000000002"/>
    <n v="0.20307813345134482"/>
  </r>
  <r>
    <n v="24908"/>
    <s v="High"/>
    <x v="0"/>
    <n v="12.28"/>
    <n v="6.47"/>
    <n v="3008"/>
    <s v="Penny Rich"/>
    <s v="Regular Air"/>
    <s v="Home Office"/>
    <x v="0"/>
    <x v="7"/>
    <s v="Small Box"/>
    <x v="849"/>
    <n v="0.38"/>
    <x v="0"/>
    <x v="2"/>
    <x v="3"/>
    <s v="Minnetonka Mills"/>
    <n v="55343"/>
    <x v="164"/>
    <d v="2015-06-12T00:00:00"/>
    <x v="1658"/>
    <x v="1"/>
    <x v="1688"/>
    <n v="89415"/>
    <n v="12.278772"/>
    <n v="147.34526399999999"/>
    <n v="0.29634009709946468"/>
  </r>
  <r>
    <n v="7898"/>
    <s v="Critical"/>
    <x v="9"/>
    <n v="5.98"/>
    <n v="5.35"/>
    <n v="3011"/>
    <s v="Tammy Raynor"/>
    <s v="Regular Air"/>
    <s v="Corporate"/>
    <x v="0"/>
    <x v="7"/>
    <s v="Small Box"/>
    <x v="515"/>
    <n v="0.4"/>
    <x v="0"/>
    <x v="1"/>
    <x v="15"/>
    <s v="Boston"/>
    <n v="2113"/>
    <x v="5"/>
    <d v="2015-05-29T00:00:00"/>
    <x v="1659"/>
    <x v="3"/>
    <x v="1689"/>
    <n v="56486"/>
    <n v="5.9782060000000001"/>
    <n v="95.651296000000002"/>
    <n v="-0.21946208442286141"/>
  </r>
  <r>
    <n v="1041"/>
    <s v="Critical"/>
    <x v="9"/>
    <n v="300.64999999999998"/>
    <n v="24.49"/>
    <n v="3011"/>
    <s v="Tammy Raynor"/>
    <s v="Regular Air"/>
    <s v="Corporate"/>
    <x v="0"/>
    <x v="15"/>
    <s v="Large Box"/>
    <x v="850"/>
    <n v="0.52"/>
    <x v="0"/>
    <x v="1"/>
    <x v="15"/>
    <s v="Boston"/>
    <n v="2113"/>
    <x v="65"/>
    <d v="2015-04-30T00:00:00"/>
    <x v="1660"/>
    <x v="19"/>
    <x v="1690"/>
    <n v="7623"/>
    <n v="300.55980499999998"/>
    <n v="9617.9137599999995"/>
    <n v="0.13214170168132164"/>
  </r>
  <r>
    <n v="1042"/>
    <s v="Critical"/>
    <x v="2"/>
    <n v="49.99"/>
    <n v="19.989999999999998"/>
    <n v="3011"/>
    <s v="Tammy Raynor"/>
    <s v="Regular Air"/>
    <s v="Corporate"/>
    <x v="2"/>
    <x v="13"/>
    <s v="Small Box"/>
    <x v="606"/>
    <n v="0.45"/>
    <x v="0"/>
    <x v="1"/>
    <x v="15"/>
    <s v="Boston"/>
    <n v="2113"/>
    <x v="65"/>
    <d v="2015-04-30T00:00:00"/>
    <x v="1661"/>
    <x v="74"/>
    <x v="1691"/>
    <n v="7623"/>
    <n v="49.960006"/>
    <n v="3347.3204019999998"/>
    <n v="5.2963165965623209E-3"/>
  </r>
  <r>
    <n v="1043"/>
    <s v="Critical"/>
    <x v="10"/>
    <n v="104.85"/>
    <n v="4.6500000000000004"/>
    <n v="3011"/>
    <s v="Tammy Raynor"/>
    <s v="Regular Air"/>
    <s v="Corporate"/>
    <x v="0"/>
    <x v="7"/>
    <s v="Small Box"/>
    <x v="851"/>
    <n v="0.37"/>
    <x v="0"/>
    <x v="1"/>
    <x v="15"/>
    <s v="Boston"/>
    <n v="2113"/>
    <x v="65"/>
    <d v="2015-04-29T00:00:00"/>
    <x v="1662"/>
    <x v="10"/>
    <x v="1692"/>
    <n v="7623"/>
    <n v="104.74515"/>
    <n v="6075.2186999999994"/>
    <n v="0.21210791329534648"/>
  </r>
  <r>
    <n v="19041"/>
    <s v="Critical"/>
    <x v="9"/>
    <n v="300.64999999999998"/>
    <n v="24.49"/>
    <n v="3012"/>
    <s v="Annie Livingston"/>
    <s v="Regular Air"/>
    <s v="Corporate"/>
    <x v="0"/>
    <x v="15"/>
    <s v="Large Box"/>
    <x v="850"/>
    <n v="0.52"/>
    <x v="0"/>
    <x v="1"/>
    <x v="4"/>
    <s v="Rochester"/>
    <n v="14609"/>
    <x v="65"/>
    <d v="2015-04-30T00:00:00"/>
    <x v="1663"/>
    <x v="15"/>
    <x v="1693"/>
    <n v="86346"/>
    <n v="300.55980499999998"/>
    <n v="2404.4784399999999"/>
    <n v="0.60785308033432783"/>
  </r>
  <r>
    <n v="19042"/>
    <s v="Critical"/>
    <x v="2"/>
    <n v="49.99"/>
    <n v="19.989999999999998"/>
    <n v="3012"/>
    <s v="Annie Livingston"/>
    <s v="Regular Air"/>
    <s v="Corporate"/>
    <x v="2"/>
    <x v="13"/>
    <s v="Small Box"/>
    <x v="606"/>
    <n v="0.45"/>
    <x v="0"/>
    <x v="1"/>
    <x v="4"/>
    <s v="Rochester"/>
    <n v="14609"/>
    <x v="65"/>
    <d v="2015-04-30T00:00:00"/>
    <x v="1664"/>
    <x v="7"/>
    <x v="1694"/>
    <n v="86346"/>
    <n v="49.960006"/>
    <n v="849.32010200000002"/>
    <n v="2.400485436893204E-2"/>
  </r>
  <r>
    <n v="19043"/>
    <s v="Critical"/>
    <x v="10"/>
    <n v="104.85"/>
    <n v="4.6500000000000004"/>
    <n v="3012"/>
    <s v="Annie Livingston"/>
    <s v="Regular Air"/>
    <s v="Corporate"/>
    <x v="0"/>
    <x v="7"/>
    <s v="Small Box"/>
    <x v="851"/>
    <n v="0.37"/>
    <x v="0"/>
    <x v="1"/>
    <x v="4"/>
    <s v="Rochester"/>
    <n v="14609"/>
    <x v="65"/>
    <d v="2015-04-29T00:00:00"/>
    <x v="1665"/>
    <x v="33"/>
    <x v="1695"/>
    <n v="86346"/>
    <n v="104.74515"/>
    <n v="1466.4321"/>
    <n v="0.69"/>
  </r>
  <r>
    <n v="22064"/>
    <s v="Critical"/>
    <x v="0"/>
    <n v="5.58"/>
    <n v="5.3"/>
    <n v="3017"/>
    <s v="Melvin Benton"/>
    <s v="Regular Air"/>
    <s v="Corporate"/>
    <x v="0"/>
    <x v="4"/>
    <s v="Small Box"/>
    <x v="127"/>
    <n v="0.35"/>
    <x v="0"/>
    <x v="0"/>
    <x v="1"/>
    <s v="Encinitas"/>
    <n v="92024"/>
    <x v="85"/>
    <d v="2015-01-10T00:00:00"/>
    <x v="1666"/>
    <x v="12"/>
    <x v="1696"/>
    <n v="89071"/>
    <n v="5.5794420000000002"/>
    <n v="5.5794420000000002"/>
    <n v="-0.64964157706093184"/>
  </r>
  <r>
    <n v="22065"/>
    <s v="Critical"/>
    <x v="9"/>
    <n v="3.98"/>
    <n v="0.7"/>
    <n v="3017"/>
    <s v="Melvin Benton"/>
    <s v="Regular Air"/>
    <s v="Corporate"/>
    <x v="0"/>
    <x v="0"/>
    <s v="Wrap Bag"/>
    <x v="852"/>
    <n v="0.52"/>
    <x v="0"/>
    <x v="0"/>
    <x v="1"/>
    <s v="Encinitas"/>
    <n v="92024"/>
    <x v="85"/>
    <d v="2015-01-10T00:00:00"/>
    <x v="1667"/>
    <x v="21"/>
    <x v="1697"/>
    <n v="89071"/>
    <n v="3.9788060000000001"/>
    <n v="43.766866"/>
    <n v="0.69"/>
  </r>
  <r>
    <n v="18950"/>
    <s v="Low"/>
    <x v="0"/>
    <n v="4.9800000000000004"/>
    <n v="4.75"/>
    <n v="3035"/>
    <s v="Tina Evans"/>
    <s v="Regular Air"/>
    <s v="Home Office"/>
    <x v="0"/>
    <x v="7"/>
    <s v="Small Box"/>
    <x v="853"/>
    <n v="0.36"/>
    <x v="0"/>
    <x v="2"/>
    <x v="12"/>
    <s v="Lombard"/>
    <n v="60148"/>
    <x v="43"/>
    <d v="2015-01-20T00:00:00"/>
    <x v="1668"/>
    <x v="5"/>
    <x v="264"/>
    <n v="89128"/>
    <n v="4.9795020000000001"/>
    <n v="49.795020000000001"/>
    <n v="-1.4339769506895901"/>
  </r>
  <r>
    <n v="18951"/>
    <s v="Low"/>
    <x v="7"/>
    <n v="6.35"/>
    <n v="1.02"/>
    <n v="3035"/>
    <s v="Tina Evans"/>
    <s v="Regular Air"/>
    <s v="Home Office"/>
    <x v="0"/>
    <x v="7"/>
    <s v="Wrap Bag"/>
    <x v="318"/>
    <n v="0.39"/>
    <x v="0"/>
    <x v="2"/>
    <x v="12"/>
    <s v="Lombard"/>
    <n v="60148"/>
    <x v="43"/>
    <d v="2015-01-20T00:00:00"/>
    <x v="1669"/>
    <x v="1"/>
    <x v="1698"/>
    <n v="89128"/>
    <n v="6.3474599999999999"/>
    <n v="76.169520000000006"/>
    <n v="0.69"/>
  </r>
  <r>
    <n v="19849"/>
    <s v="Not Specified"/>
    <x v="1"/>
    <n v="12.99"/>
    <n v="14.37"/>
    <n v="3036"/>
    <s v="Edith Reynolds"/>
    <s v="Regular Air"/>
    <s v="Home Office"/>
    <x v="1"/>
    <x v="2"/>
    <s v="Large Box"/>
    <x v="193"/>
    <n v="0.73"/>
    <x v="0"/>
    <x v="2"/>
    <x v="48"/>
    <s v="Mandan"/>
    <n v="58554"/>
    <x v="59"/>
    <d v="2015-01-18T00:00:00"/>
    <x v="1670"/>
    <x v="29"/>
    <x v="1699"/>
    <n v="89129"/>
    <n v="12.987401999999999"/>
    <n v="64.937010000000001"/>
    <n v="-2.3633944411590777"/>
  </r>
  <r>
    <n v="19850"/>
    <s v="Not Specified"/>
    <x v="5"/>
    <n v="35.44"/>
    <n v="7.5"/>
    <n v="3036"/>
    <s v="Edith Reynolds"/>
    <s v="Regular Air"/>
    <s v="Home Office"/>
    <x v="0"/>
    <x v="7"/>
    <s v="Small Box"/>
    <x v="854"/>
    <n v="0.38"/>
    <x v="0"/>
    <x v="2"/>
    <x v="48"/>
    <s v="Mandan"/>
    <n v="58554"/>
    <x v="59"/>
    <d v="2015-01-18T00:00:00"/>
    <x v="1671"/>
    <x v="4"/>
    <x v="1700"/>
    <n v="89129"/>
    <n v="35.422280000000001"/>
    <n v="247.95596"/>
    <n v="0.69"/>
  </r>
  <r>
    <n v="19851"/>
    <s v="Not Specified"/>
    <x v="1"/>
    <n v="12.98"/>
    <n v="3.14"/>
    <n v="3036"/>
    <s v="Edith Reynolds"/>
    <s v="Regular Air"/>
    <s v="Home Office"/>
    <x v="0"/>
    <x v="12"/>
    <s v="Small Pack"/>
    <x v="47"/>
    <n v="0.6"/>
    <x v="0"/>
    <x v="2"/>
    <x v="48"/>
    <s v="Mandan"/>
    <n v="58554"/>
    <x v="59"/>
    <d v="2015-01-19T00:00:00"/>
    <x v="1672"/>
    <x v="33"/>
    <x v="1701"/>
    <n v="89129"/>
    <n v="12.977404"/>
    <n v="181.68365599999998"/>
    <n v="0.40677874186550977"/>
  </r>
  <r>
    <n v="22201"/>
    <s v="Critical"/>
    <x v="4"/>
    <n v="178.47"/>
    <n v="19.989999999999998"/>
    <n v="3036"/>
    <s v="Edith Reynolds"/>
    <s v="Regular Air"/>
    <s v="Home Office"/>
    <x v="0"/>
    <x v="10"/>
    <s v="Small Box"/>
    <x v="179"/>
    <n v="0.55000000000000004"/>
    <x v="0"/>
    <x v="2"/>
    <x v="48"/>
    <s v="Mandan"/>
    <n v="58554"/>
    <x v="114"/>
    <d v="2015-03-16T00:00:00"/>
    <x v="1673"/>
    <x v="2"/>
    <x v="1702"/>
    <n v="89130"/>
    <n v="178.327224"/>
    <n v="3923.1989279999998"/>
    <n v="0.59632141945970674"/>
  </r>
  <r>
    <n v="19381"/>
    <s v="Not Specified"/>
    <x v="4"/>
    <n v="73.98"/>
    <n v="4"/>
    <n v="3041"/>
    <s v="Carrie Duke"/>
    <s v="Regular Air"/>
    <s v="Corporate"/>
    <x v="2"/>
    <x v="13"/>
    <s v="Small Box"/>
    <x v="124"/>
    <n v="0.77"/>
    <x v="0"/>
    <x v="2"/>
    <x v="13"/>
    <s v="Garden City"/>
    <n v="67846"/>
    <x v="7"/>
    <d v="2015-05-18T00:00:00"/>
    <x v="1674"/>
    <x v="7"/>
    <x v="1703"/>
    <n v="86102"/>
    <n v="73.920816000000002"/>
    <n v="1256.6538720000001"/>
    <n v="8.2222617143534085E-2"/>
  </r>
  <r>
    <n v="19382"/>
    <s v="Not Specified"/>
    <x v="1"/>
    <n v="3.68"/>
    <n v="1.32"/>
    <n v="3041"/>
    <s v="Carrie Duke"/>
    <s v="Regular Air"/>
    <s v="Corporate"/>
    <x v="0"/>
    <x v="12"/>
    <s v="Wrap Bag"/>
    <x v="300"/>
    <n v="0.83"/>
    <x v="0"/>
    <x v="2"/>
    <x v="13"/>
    <s v="Garden City"/>
    <n v="67846"/>
    <x v="7"/>
    <d v="2015-05-17T00:00:00"/>
    <x v="1675"/>
    <x v="15"/>
    <x v="1704"/>
    <n v="86102"/>
    <n v="3.6792640000000003"/>
    <n v="29.434112000000002"/>
    <n v="-0.68994320080187099"/>
  </r>
  <r>
    <n v="20049"/>
    <s v="Medium"/>
    <x v="8"/>
    <n v="14.48"/>
    <n v="6.46"/>
    <n v="3042"/>
    <s v="Tara Gold"/>
    <s v="Regular Air"/>
    <s v="Small Business"/>
    <x v="0"/>
    <x v="8"/>
    <s v="Small Box"/>
    <x v="855"/>
    <n v="0.38"/>
    <x v="0"/>
    <x v="2"/>
    <x v="13"/>
    <s v="Hutchinson"/>
    <n v="67501"/>
    <x v="128"/>
    <d v="2015-02-05T00:00:00"/>
    <x v="1676"/>
    <x v="1"/>
    <x v="1705"/>
    <n v="86101"/>
    <n v="14.469864000000001"/>
    <n v="173.63836800000001"/>
    <n v="0.39610109146092337"/>
  </r>
  <r>
    <n v="21475"/>
    <s v="High"/>
    <x v="6"/>
    <n v="6.48"/>
    <n v="5.19"/>
    <n v="3045"/>
    <s v="Jordan Beard"/>
    <s v="Regular Air"/>
    <s v="Small Business"/>
    <x v="0"/>
    <x v="7"/>
    <s v="Small Box"/>
    <x v="856"/>
    <n v="0.37"/>
    <x v="0"/>
    <x v="2"/>
    <x v="13"/>
    <s v="Leavenworth"/>
    <n v="66048"/>
    <x v="132"/>
    <d v="2015-06-07T00:00:00"/>
    <x v="1677"/>
    <x v="1"/>
    <x v="1706"/>
    <n v="86104"/>
    <n v="6.48"/>
    <n v="77.760000000000005"/>
    <n v="-0.16747977153736313"/>
  </r>
  <r>
    <n v="24415"/>
    <s v="High"/>
    <x v="5"/>
    <n v="120.98"/>
    <n v="30"/>
    <n v="3046"/>
    <s v="Andrew Pearce"/>
    <s v="Delivery Truck"/>
    <s v="Small Business"/>
    <x v="1"/>
    <x v="1"/>
    <s v="Jumbo Drum"/>
    <x v="478"/>
    <n v="0.64"/>
    <x v="0"/>
    <x v="2"/>
    <x v="13"/>
    <s v="Leawood"/>
    <n v="66209"/>
    <x v="6"/>
    <d v="2015-02-14T00:00:00"/>
    <x v="1678"/>
    <x v="14"/>
    <x v="1707"/>
    <n v="86103"/>
    <n v="120.91951"/>
    <n v="241.83902"/>
    <n v="-0.31370668366127619"/>
  </r>
  <r>
    <n v="23188"/>
    <s v="High"/>
    <x v="2"/>
    <n v="276.2"/>
    <n v="24.49"/>
    <n v="3048"/>
    <s v="Tracy G Starr"/>
    <s v="Express Air"/>
    <s v="Corporate"/>
    <x v="1"/>
    <x v="1"/>
    <s v="Large Box"/>
    <x v="147"/>
    <m/>
    <x v="0"/>
    <x v="0"/>
    <x v="1"/>
    <s v="Berkeley"/>
    <n v="94704"/>
    <x v="93"/>
    <d v="2015-03-07T00:00:00"/>
    <x v="1679"/>
    <x v="5"/>
    <x v="1708"/>
    <n v="89789"/>
    <n v="276.03427999999997"/>
    <n v="2760.3427999999994"/>
    <n v="0.44717608482471199"/>
  </r>
  <r>
    <n v="25904"/>
    <s v="Medium"/>
    <x v="2"/>
    <n v="125.99"/>
    <n v="2.5"/>
    <n v="3053"/>
    <s v="Robin Tyler"/>
    <s v="Regular Air"/>
    <s v="Corporate"/>
    <x v="2"/>
    <x v="5"/>
    <s v="Small Box"/>
    <x v="418"/>
    <n v="0.6"/>
    <x v="0"/>
    <x v="3"/>
    <x v="35"/>
    <s v="Murray"/>
    <n v="42071"/>
    <x v="118"/>
    <d v="2015-02-05T00:00:00"/>
    <x v="1680"/>
    <x v="21"/>
    <x v="1709"/>
    <n v="86662"/>
    <n v="125.914406"/>
    <n v="1385.058466"/>
    <n v="0.34254532442748092"/>
  </r>
  <r>
    <n v="20516"/>
    <s v="Medium"/>
    <x v="8"/>
    <n v="8.33"/>
    <n v="1.99"/>
    <n v="3063"/>
    <s v="Ann Steele"/>
    <s v="Regular Air"/>
    <s v="Consumer"/>
    <x v="2"/>
    <x v="13"/>
    <s v="Small Pack"/>
    <x v="140"/>
    <n v="0.52"/>
    <x v="0"/>
    <x v="0"/>
    <x v="0"/>
    <s v="Kirkland"/>
    <n v="98034"/>
    <x v="115"/>
    <d v="2015-02-28T00:00:00"/>
    <x v="1681"/>
    <x v="6"/>
    <x v="1710"/>
    <n v="88447"/>
    <n v="8.3241689999999995"/>
    <n v="49.945014"/>
    <n v="0.23766905330151153"/>
  </r>
  <r>
    <n v="20517"/>
    <s v="Medium"/>
    <x v="9"/>
    <n v="499.99"/>
    <n v="24.49"/>
    <n v="3063"/>
    <s v="Ann Steele"/>
    <s v="Regular Air"/>
    <s v="Consumer"/>
    <x v="2"/>
    <x v="16"/>
    <s v="Large Box"/>
    <x v="857"/>
    <n v="0.36"/>
    <x v="0"/>
    <x v="0"/>
    <x v="0"/>
    <s v="Kirkland"/>
    <n v="98034"/>
    <x v="115"/>
    <d v="2015-02-27T00:00:00"/>
    <x v="1682"/>
    <x v="29"/>
    <x v="1711"/>
    <n v="88447"/>
    <n v="499.84000300000002"/>
    <n v="2499.2000150000003"/>
    <n v="0.69"/>
  </r>
  <r>
    <n v="19652"/>
    <s v="Not Specified"/>
    <x v="9"/>
    <n v="20.99"/>
    <n v="0.99"/>
    <n v="3063"/>
    <s v="Ann Steele"/>
    <s v="Regular Air"/>
    <s v="Consumer"/>
    <x v="2"/>
    <x v="5"/>
    <s v="Wrap Bag"/>
    <x v="201"/>
    <n v="0.56999999999999995"/>
    <x v="0"/>
    <x v="0"/>
    <x v="0"/>
    <s v="Kirkland"/>
    <n v="98034"/>
    <x v="84"/>
    <d v="2015-05-26T00:00:00"/>
    <x v="1683"/>
    <x v="23"/>
    <x v="1712"/>
    <n v="88449"/>
    <n v="20.983702999999998"/>
    <n v="188.85332699999998"/>
    <n v="2.6324667967520646E-2"/>
  </r>
  <r>
    <n v="23811"/>
    <s v="Low"/>
    <x v="9"/>
    <n v="6.45"/>
    <n v="1.34"/>
    <n v="3064"/>
    <s v="Clarence Crowder"/>
    <s v="Regular Air"/>
    <s v="Consumer"/>
    <x v="0"/>
    <x v="7"/>
    <s v="Wrap Bag"/>
    <x v="858"/>
    <n v="0.36"/>
    <x v="0"/>
    <x v="0"/>
    <x v="0"/>
    <s v="Lacey"/>
    <n v="98503"/>
    <x v="101"/>
    <d v="2015-01-19T00:00:00"/>
    <x v="1684"/>
    <x v="23"/>
    <x v="1713"/>
    <n v="88448"/>
    <n v="6.4480650000000006"/>
    <n v="58.032585000000005"/>
    <n v="0.69"/>
  </r>
  <r>
    <n v="25239"/>
    <s v="Not Specified"/>
    <x v="2"/>
    <n v="355.98"/>
    <n v="58.92"/>
    <n v="3067"/>
    <s v="Carole Miller"/>
    <s v="Delivery Truck"/>
    <s v="Consumer"/>
    <x v="1"/>
    <x v="1"/>
    <s v="Jumbo Drum"/>
    <x v="464"/>
    <n v="0.64"/>
    <x v="0"/>
    <x v="1"/>
    <x v="10"/>
    <s v="Austintown"/>
    <n v="44515"/>
    <x v="21"/>
    <d v="2015-03-03T00:00:00"/>
    <x v="1685"/>
    <x v="33"/>
    <x v="1714"/>
    <n v="91376"/>
    <n v="355.766412"/>
    <n v="4980.7297680000001"/>
    <n v="0.32656191015477543"/>
  </r>
  <r>
    <n v="21027"/>
    <s v="High"/>
    <x v="9"/>
    <n v="120.98"/>
    <n v="30"/>
    <n v="3069"/>
    <s v="Tiffany Merrill"/>
    <s v="Delivery Truck"/>
    <s v="Consumer"/>
    <x v="1"/>
    <x v="1"/>
    <s v="Jumbo Drum"/>
    <x v="478"/>
    <n v="0.64"/>
    <x v="0"/>
    <x v="2"/>
    <x v="3"/>
    <s v="Oakdale"/>
    <n v="55128"/>
    <x v="144"/>
    <d v="2015-06-03T00:00:00"/>
    <x v="1686"/>
    <x v="41"/>
    <x v="1715"/>
    <n v="88191"/>
    <n v="120.94370600000001"/>
    <n v="1814.1555900000001"/>
    <n v="0.33678798595898546"/>
  </r>
  <r>
    <n v="21028"/>
    <s v="High"/>
    <x v="0"/>
    <n v="15.68"/>
    <n v="3.73"/>
    <n v="3069"/>
    <s v="Tiffany Merrill"/>
    <s v="Regular Air"/>
    <s v="Consumer"/>
    <x v="1"/>
    <x v="2"/>
    <s v="Small Pack"/>
    <x v="770"/>
    <n v="0.46"/>
    <x v="0"/>
    <x v="2"/>
    <x v="3"/>
    <s v="Oakdale"/>
    <n v="55128"/>
    <x v="144"/>
    <d v="2015-06-03T00:00:00"/>
    <x v="1687"/>
    <x v="1"/>
    <x v="1716"/>
    <n v="88191"/>
    <n v="15.678431999999999"/>
    <n v="188.14118399999998"/>
    <n v="0.69"/>
  </r>
  <r>
    <n v="22213"/>
    <s v="Critical"/>
    <x v="3"/>
    <n v="1.82"/>
    <n v="0.83"/>
    <n v="3069"/>
    <s v="Tiffany Merrill"/>
    <s v="Regular Air"/>
    <s v="Consumer"/>
    <x v="0"/>
    <x v="0"/>
    <s v="Wrap Bag"/>
    <x v="859"/>
    <n v="0.56999999999999995"/>
    <x v="0"/>
    <x v="2"/>
    <x v="3"/>
    <s v="Oakdale"/>
    <n v="55128"/>
    <x v="79"/>
    <d v="2015-02-15T00:00:00"/>
    <x v="1688"/>
    <x v="2"/>
    <x v="1717"/>
    <n v="88192"/>
    <n v="1.818362"/>
    <n v="40.003964000000003"/>
    <n v="-0.18288973384030419"/>
  </r>
  <r>
    <n v="2063"/>
    <s v="Low"/>
    <x v="2"/>
    <n v="19.23"/>
    <n v="6.15"/>
    <n v="3075"/>
    <s v="Gordon Brandt"/>
    <s v="Regular Air"/>
    <s v="Corporate"/>
    <x v="1"/>
    <x v="2"/>
    <s v="Small Pack"/>
    <x v="159"/>
    <n v="0.44"/>
    <x v="0"/>
    <x v="0"/>
    <x v="1"/>
    <s v="Los Angeles"/>
    <n v="90061"/>
    <x v="136"/>
    <d v="2015-02-28T00:00:00"/>
    <x v="1689"/>
    <x v="0"/>
    <x v="1718"/>
    <n v="14756"/>
    <n v="19.218461999999999"/>
    <n v="76.873847999999995"/>
    <n v="-0.3"/>
  </r>
  <r>
    <n v="19739"/>
    <s v="Medium"/>
    <x v="6"/>
    <n v="137.47999999999999"/>
    <n v="32.18"/>
    <n v="3076"/>
    <s v="Peter Hardy"/>
    <s v="Delivery Truck"/>
    <s v="Small Business"/>
    <x v="1"/>
    <x v="14"/>
    <s v="Jumbo Box"/>
    <x v="860"/>
    <n v="0.78"/>
    <x v="0"/>
    <x v="1"/>
    <x v="10"/>
    <s v="Stow"/>
    <n v="44224"/>
    <x v="0"/>
    <d v="2015-01-08T00:00:00"/>
    <x v="1690"/>
    <x v="14"/>
    <x v="1719"/>
    <n v="88241"/>
    <n v="137.47999999999999"/>
    <n v="274.95999999999998"/>
    <n v="-0.68498736310025277"/>
  </r>
  <r>
    <n v="23816"/>
    <s v="Medium"/>
    <x v="8"/>
    <n v="300.97000000000003"/>
    <n v="7.18"/>
    <n v="3077"/>
    <s v="Lynne Reid"/>
    <s v="Regular Air"/>
    <s v="Small Business"/>
    <x v="2"/>
    <x v="13"/>
    <s v="Small Box"/>
    <x v="394"/>
    <n v="0.48"/>
    <x v="0"/>
    <x v="1"/>
    <x v="10"/>
    <s v="Strongsville"/>
    <n v="44136"/>
    <x v="163"/>
    <d v="2015-05-09T00:00:00"/>
    <x v="1691"/>
    <x v="14"/>
    <x v="1720"/>
    <n v="88239"/>
    <n v="300.759321"/>
    <n v="601.518642"/>
    <n v="-1.3871350051528684"/>
  </r>
  <r>
    <n v="25489"/>
    <s v="Not Specified"/>
    <x v="7"/>
    <n v="35.44"/>
    <n v="5.09"/>
    <n v="3078"/>
    <s v="Kate McKenna"/>
    <s v="Regular Air"/>
    <s v="Small Business"/>
    <x v="0"/>
    <x v="7"/>
    <s v="Small Box"/>
    <x v="861"/>
    <n v="0.38"/>
    <x v="0"/>
    <x v="1"/>
    <x v="10"/>
    <s v="Toledo"/>
    <n v="43615"/>
    <x v="164"/>
    <d v="2015-06-11T00:00:00"/>
    <x v="1692"/>
    <x v="29"/>
    <x v="1721"/>
    <n v="88240"/>
    <n v="35.425823999999999"/>
    <n v="177.12912"/>
    <n v="0.69"/>
  </r>
  <r>
    <n v="25490"/>
    <s v="Not Specified"/>
    <x v="4"/>
    <n v="3.98"/>
    <n v="0.7"/>
    <n v="3078"/>
    <s v="Kate McKenna"/>
    <s v="Regular Air"/>
    <s v="Small Business"/>
    <x v="0"/>
    <x v="0"/>
    <s v="Wrap Bag"/>
    <x v="852"/>
    <n v="0.52"/>
    <x v="0"/>
    <x v="1"/>
    <x v="10"/>
    <s v="Toledo"/>
    <n v="43615"/>
    <x v="164"/>
    <d v="2015-06-14T00:00:00"/>
    <x v="1693"/>
    <x v="23"/>
    <x v="1722"/>
    <n v="88240"/>
    <n v="3.9768159999999999"/>
    <n v="35.791344000000002"/>
    <n v="0.66223358908780916"/>
  </r>
  <r>
    <n v="5816"/>
    <s v="Medium"/>
    <x v="8"/>
    <n v="300.97000000000003"/>
    <n v="7.18"/>
    <n v="3079"/>
    <s v="Andrew Levine"/>
    <s v="Regular Air"/>
    <s v="Small Business"/>
    <x v="2"/>
    <x v="13"/>
    <s v="Small Box"/>
    <x v="394"/>
    <n v="0.48"/>
    <x v="0"/>
    <x v="1"/>
    <x v="19"/>
    <s v="Philadelphia"/>
    <n v="19112"/>
    <x v="163"/>
    <d v="2015-05-09T00:00:00"/>
    <x v="1691"/>
    <x v="4"/>
    <x v="1723"/>
    <n v="41253"/>
    <n v="300.759321"/>
    <n v="2105.315247"/>
    <n v="-0.39632623215503832"/>
  </r>
  <r>
    <n v="7489"/>
    <s v="Not Specified"/>
    <x v="7"/>
    <n v="35.44"/>
    <n v="5.09"/>
    <n v="3079"/>
    <s v="Andrew Levine"/>
    <s v="Regular Air"/>
    <s v="Small Business"/>
    <x v="0"/>
    <x v="7"/>
    <s v="Small Box"/>
    <x v="861"/>
    <n v="0.38"/>
    <x v="0"/>
    <x v="1"/>
    <x v="19"/>
    <s v="Philadelphia"/>
    <n v="19112"/>
    <x v="164"/>
    <d v="2015-06-11T00:00:00"/>
    <x v="1694"/>
    <x v="34"/>
    <x v="1724"/>
    <n v="53476"/>
    <n v="35.425823999999999"/>
    <n v="743.94230399999992"/>
    <n v="0.20872455338595761"/>
  </r>
  <r>
    <n v="7490"/>
    <s v="Not Specified"/>
    <x v="4"/>
    <n v="3.98"/>
    <n v="0.7"/>
    <n v="3079"/>
    <s v="Andrew Levine"/>
    <s v="Regular Air"/>
    <s v="Small Business"/>
    <x v="0"/>
    <x v="0"/>
    <s v="Wrap Bag"/>
    <x v="852"/>
    <n v="0.52"/>
    <x v="0"/>
    <x v="1"/>
    <x v="19"/>
    <s v="Philadelphia"/>
    <n v="19112"/>
    <x v="164"/>
    <d v="2015-06-14T00:00:00"/>
    <x v="1695"/>
    <x v="47"/>
    <x v="1725"/>
    <n v="53476"/>
    <n v="3.9768159999999999"/>
    <n v="143.16537600000001"/>
    <n v="0.13794573092768861"/>
  </r>
  <r>
    <n v="7491"/>
    <s v="Not Specified"/>
    <x v="0"/>
    <n v="1.76"/>
    <n v="0.7"/>
    <n v="3079"/>
    <s v="Andrew Levine"/>
    <s v="Regular Air"/>
    <s v="Small Business"/>
    <x v="0"/>
    <x v="0"/>
    <s v="Wrap Bag"/>
    <x v="28"/>
    <n v="0.56000000000000005"/>
    <x v="0"/>
    <x v="1"/>
    <x v="19"/>
    <s v="Philadelphia"/>
    <n v="19112"/>
    <x v="164"/>
    <d v="2015-06-12T00:00:00"/>
    <x v="1696"/>
    <x v="11"/>
    <x v="1726"/>
    <n v="53476"/>
    <n v="1.7598240000000001"/>
    <n v="124.94750400000001"/>
    <n v="2.4128893000308356E-2"/>
  </r>
  <r>
    <n v="7492"/>
    <s v="Not Specified"/>
    <x v="0"/>
    <n v="193.17"/>
    <n v="19.989999999999998"/>
    <n v="3079"/>
    <s v="Andrew Levine"/>
    <s v="Express Air"/>
    <s v="Small Business"/>
    <x v="0"/>
    <x v="10"/>
    <s v="Small Box"/>
    <x v="538"/>
    <n v="0.71"/>
    <x v="0"/>
    <x v="1"/>
    <x v="19"/>
    <s v="Philadelphia"/>
    <n v="19112"/>
    <x v="164"/>
    <d v="2015-06-11T00:00:00"/>
    <x v="1697"/>
    <x v="49"/>
    <x v="1727"/>
    <n v="53476"/>
    <n v="193.15068299999999"/>
    <n v="12168.493028999999"/>
    <n v="9.3599530144418241E-2"/>
  </r>
  <r>
    <n v="1739"/>
    <s v="Medium"/>
    <x v="6"/>
    <n v="137.47999999999999"/>
    <n v="32.18"/>
    <n v="3079"/>
    <s v="Andrew Levine"/>
    <s v="Delivery Truck"/>
    <s v="Small Business"/>
    <x v="1"/>
    <x v="14"/>
    <s v="Jumbo Box"/>
    <x v="860"/>
    <n v="0.78"/>
    <x v="0"/>
    <x v="1"/>
    <x v="19"/>
    <s v="Philadelphia"/>
    <n v="19112"/>
    <x v="0"/>
    <d v="2015-01-08T00:00:00"/>
    <x v="1690"/>
    <x v="5"/>
    <x v="1728"/>
    <n v="12480"/>
    <n v="137.47999999999999"/>
    <n v="1374.8"/>
    <n v="-0.13699654930716559"/>
  </r>
  <r>
    <n v="6807"/>
    <s v="Critical"/>
    <x v="6"/>
    <n v="2.21"/>
    <n v="1"/>
    <n v="3079"/>
    <s v="Andrew Levine"/>
    <s v="Express Air"/>
    <s v="Small Business"/>
    <x v="0"/>
    <x v="0"/>
    <s v="Wrap Bag"/>
    <x v="862"/>
    <n v="0.38"/>
    <x v="0"/>
    <x v="1"/>
    <x v="19"/>
    <s v="Philadelphia"/>
    <n v="19112"/>
    <x v="69"/>
    <d v="2015-06-11T00:00:00"/>
    <x v="1698"/>
    <x v="39"/>
    <x v="1729"/>
    <n v="48483"/>
    <n v="2.21"/>
    <n v="72.929999999999993"/>
    <n v="0.11481991282404221"/>
  </r>
  <r>
    <n v="19756"/>
    <s v="High"/>
    <x v="6"/>
    <n v="65.989999999999995"/>
    <n v="5.99"/>
    <n v="3084"/>
    <s v="Debbie Hsu"/>
    <s v="Express Air"/>
    <s v="Small Business"/>
    <x v="2"/>
    <x v="5"/>
    <s v="Small Box"/>
    <x v="788"/>
    <n v="0.57999999999999996"/>
    <x v="0"/>
    <x v="0"/>
    <x v="0"/>
    <s v="Lacey"/>
    <n v="98503"/>
    <x v="18"/>
    <d v="2015-04-22T00:00:00"/>
    <x v="1699"/>
    <x v="33"/>
    <x v="1730"/>
    <n v="89879"/>
    <n v="65.989999999999995"/>
    <n v="923.8599999999999"/>
    <n v="0.3928100239081726"/>
  </r>
  <r>
    <n v="20589"/>
    <s v="Not Specified"/>
    <x v="0"/>
    <n v="7.1"/>
    <n v="6.05"/>
    <n v="3084"/>
    <s v="Debbie Hsu"/>
    <s v="Regular Air"/>
    <s v="Small Business"/>
    <x v="0"/>
    <x v="8"/>
    <s v="Small Box"/>
    <x v="227"/>
    <n v="0.39"/>
    <x v="0"/>
    <x v="0"/>
    <x v="0"/>
    <s v="Lacey"/>
    <n v="98503"/>
    <x v="137"/>
    <d v="2015-06-25T00:00:00"/>
    <x v="1700"/>
    <x v="8"/>
    <x v="1731"/>
    <n v="89880"/>
    <n v="7.0992899999999999"/>
    <n v="127.78721999999999"/>
    <n v="-0.29421315414070126"/>
  </r>
  <r>
    <n v="20590"/>
    <s v="Not Specified"/>
    <x v="5"/>
    <n v="18.97"/>
    <n v="9.0299999999999994"/>
    <n v="3084"/>
    <s v="Debbie Hsu"/>
    <s v="Regular Air"/>
    <s v="Small Business"/>
    <x v="0"/>
    <x v="7"/>
    <s v="Small Box"/>
    <x v="273"/>
    <n v="0.37"/>
    <x v="0"/>
    <x v="0"/>
    <x v="0"/>
    <s v="Lacey"/>
    <n v="98503"/>
    <x v="137"/>
    <d v="2015-06-25T00:00:00"/>
    <x v="1701"/>
    <x v="29"/>
    <x v="1732"/>
    <n v="89880"/>
    <n v="18.960514999999997"/>
    <n v="94.80257499999999"/>
    <n v="-1.9418473235384773E-2"/>
  </r>
  <r>
    <n v="20008"/>
    <s v="High"/>
    <x v="5"/>
    <n v="39.99"/>
    <n v="10.25"/>
    <n v="3086"/>
    <s v="Ted Durham"/>
    <s v="Express Air"/>
    <s v="Consumer"/>
    <x v="2"/>
    <x v="13"/>
    <s v="Small Box"/>
    <x v="863"/>
    <n v="0.55000000000000004"/>
    <x v="0"/>
    <x v="3"/>
    <x v="26"/>
    <s v="North Port"/>
    <n v="34287"/>
    <x v="73"/>
    <d v="2015-05-19T00:00:00"/>
    <x v="1702"/>
    <x v="17"/>
    <x v="1733"/>
    <n v="88380"/>
    <n v="39.970005"/>
    <n v="119.910015"/>
    <n v="3.2770605759682228E-2"/>
  </r>
  <r>
    <n v="21085"/>
    <s v="Low"/>
    <x v="8"/>
    <n v="49.43"/>
    <n v="19.989999999999998"/>
    <n v="3089"/>
    <s v="Sandy Cannon"/>
    <s v="Regular Air"/>
    <s v="Corporate"/>
    <x v="0"/>
    <x v="15"/>
    <s v="Small Box"/>
    <x v="864"/>
    <n v="0.56999999999999995"/>
    <x v="0"/>
    <x v="2"/>
    <x v="13"/>
    <s v="Leawood"/>
    <n v="66209"/>
    <x v="76"/>
    <d v="2015-01-29T00:00:00"/>
    <x v="1703"/>
    <x v="6"/>
    <x v="1734"/>
    <n v="91219"/>
    <n v="49.395398999999998"/>
    <n v="296.37239399999999"/>
    <n v="-0.43563267333759137"/>
  </r>
  <r>
    <n v="20357"/>
    <s v="Critical"/>
    <x v="3"/>
    <n v="207.48"/>
    <n v="0.99"/>
    <n v="3095"/>
    <s v="Milton Lindsay"/>
    <s v="Regular Air"/>
    <s v="Consumer"/>
    <x v="0"/>
    <x v="15"/>
    <s v="Small Box"/>
    <x v="718"/>
    <n v="0.55000000000000004"/>
    <x v="0"/>
    <x v="1"/>
    <x v="10"/>
    <s v="Hamilton"/>
    <n v="45011"/>
    <x v="71"/>
    <d v="2015-01-21T00:00:00"/>
    <x v="1704"/>
    <x v="29"/>
    <x v="1735"/>
    <n v="86220"/>
    <n v="207.29326799999998"/>
    <n v="1036.4663399999999"/>
    <n v="0.69"/>
  </r>
  <r>
    <n v="21235"/>
    <s v="High"/>
    <x v="4"/>
    <n v="40.98"/>
    <n v="7.2"/>
    <n v="3096"/>
    <s v="Mike Howard"/>
    <s v="Express Air"/>
    <s v="Consumer"/>
    <x v="0"/>
    <x v="15"/>
    <s v="Small Box"/>
    <x v="865"/>
    <n v="0.6"/>
    <x v="0"/>
    <x v="1"/>
    <x v="10"/>
    <s v="Hilliard"/>
    <n v="43026"/>
    <x v="84"/>
    <d v="2015-05-25T00:00:00"/>
    <x v="1705"/>
    <x v="17"/>
    <x v="1386"/>
    <n v="86221"/>
    <n v="40.947215999999997"/>
    <n v="122.84164799999999"/>
    <n v="-0.13882863340563992"/>
  </r>
  <r>
    <n v="21236"/>
    <s v="High"/>
    <x v="4"/>
    <n v="8.1199999999999992"/>
    <n v="2.83"/>
    <n v="3096"/>
    <s v="Mike Howard"/>
    <s v="Express Air"/>
    <s v="Consumer"/>
    <x v="2"/>
    <x v="13"/>
    <s v="Small Pack"/>
    <x v="293"/>
    <n v="0.77"/>
    <x v="0"/>
    <x v="1"/>
    <x v="10"/>
    <s v="Hilliard"/>
    <n v="43026"/>
    <x v="84"/>
    <d v="2015-05-25T00:00:00"/>
    <x v="1706"/>
    <x v="1"/>
    <x v="1736"/>
    <n v="86221"/>
    <n v="8.1135039999999989"/>
    <n v="97.362047999999987"/>
    <n v="-0.60473828085451042"/>
  </r>
  <r>
    <n v="21237"/>
    <s v="High"/>
    <x v="1"/>
    <n v="262.11"/>
    <n v="62.74"/>
    <n v="3096"/>
    <s v="Mike Howard"/>
    <s v="Delivery Truck"/>
    <s v="Consumer"/>
    <x v="1"/>
    <x v="11"/>
    <s v="Jumbo Box"/>
    <x v="866"/>
    <n v="0.75"/>
    <x v="0"/>
    <x v="1"/>
    <x v="10"/>
    <s v="Hilliard"/>
    <n v="43026"/>
    <x v="84"/>
    <d v="2015-05-25T00:00:00"/>
    <x v="1707"/>
    <x v="23"/>
    <x v="1737"/>
    <n v="86221"/>
    <n v="262.05757800000003"/>
    <n v="2358.5182020000002"/>
    <n v="-0.25384865329512907"/>
  </r>
  <r>
    <n v="25999"/>
    <s v="Critical"/>
    <x v="7"/>
    <n v="33.89"/>
    <n v="5.0999999999999996"/>
    <n v="3096"/>
    <s v="Mike Howard"/>
    <s v="Express Air"/>
    <s v="Consumer"/>
    <x v="0"/>
    <x v="10"/>
    <s v="Small Box"/>
    <x v="867"/>
    <n v="0.6"/>
    <x v="0"/>
    <x v="1"/>
    <x v="10"/>
    <s v="Hilliard"/>
    <n v="43026"/>
    <x v="77"/>
    <d v="2015-06-18T00:00:00"/>
    <x v="1708"/>
    <x v="6"/>
    <x v="1738"/>
    <n v="86222"/>
    <n v="33.876443999999999"/>
    <n v="203.25866400000001"/>
    <n v="0.36341184086042921"/>
  </r>
  <r>
    <n v="19816"/>
    <s v="Critical"/>
    <x v="5"/>
    <n v="35.44"/>
    <n v="5.09"/>
    <n v="3098"/>
    <s v="Lorraine Boykin"/>
    <s v="Regular Air"/>
    <s v="Consumer"/>
    <x v="0"/>
    <x v="7"/>
    <s v="Small Box"/>
    <x v="861"/>
    <n v="0.38"/>
    <x v="0"/>
    <x v="1"/>
    <x v="4"/>
    <s v="Shirley"/>
    <n v="11967"/>
    <x v="4"/>
    <d v="2015-04-09T00:00:00"/>
    <x v="1709"/>
    <x v="5"/>
    <x v="1739"/>
    <n v="89314"/>
    <n v="35.422280000000001"/>
    <n v="354.22280000000001"/>
    <n v="0.69"/>
  </r>
  <r>
    <n v="22503"/>
    <s v="Low"/>
    <x v="6"/>
    <n v="11.7"/>
    <n v="6.96"/>
    <n v="3098"/>
    <s v="Lorraine Boykin"/>
    <s v="Express Air"/>
    <s v="Consumer"/>
    <x v="0"/>
    <x v="15"/>
    <s v="Medium Box"/>
    <x v="459"/>
    <n v="0.5"/>
    <x v="0"/>
    <x v="1"/>
    <x v="4"/>
    <s v="Shirley"/>
    <n v="11967"/>
    <x v="77"/>
    <d v="2015-06-19T00:00:00"/>
    <x v="1710"/>
    <x v="5"/>
    <x v="1740"/>
    <n v="89315"/>
    <n v="11.7"/>
    <n v="117"/>
    <n v="-8.5412711671349395E-2"/>
  </r>
  <r>
    <n v="18930"/>
    <s v="Low"/>
    <x v="2"/>
    <n v="2.89"/>
    <n v="0.5"/>
    <n v="3098"/>
    <s v="Lorraine Boykin"/>
    <s v="Regular Air"/>
    <s v="Consumer"/>
    <x v="0"/>
    <x v="9"/>
    <s v="Small Box"/>
    <x v="277"/>
    <n v="0.38"/>
    <x v="0"/>
    <x v="1"/>
    <x v="4"/>
    <s v="Shirley"/>
    <n v="11967"/>
    <x v="136"/>
    <d v="2015-02-28T00:00:00"/>
    <x v="1711"/>
    <x v="29"/>
    <x v="1741"/>
    <n v="89316"/>
    <n v="2.8882660000000002"/>
    <n v="14.441330000000001"/>
    <n v="0.69"/>
  </r>
  <r>
    <n v="19805"/>
    <s v="Critical"/>
    <x v="8"/>
    <n v="35.99"/>
    <n v="5"/>
    <n v="3100"/>
    <s v="Gladys Holloway"/>
    <s v="Regular Air"/>
    <s v="Consumer"/>
    <x v="2"/>
    <x v="5"/>
    <s v="Wrap Bag"/>
    <x v="615"/>
    <n v="0.82"/>
    <x v="0"/>
    <x v="3"/>
    <x v="26"/>
    <s v="Oakland Park"/>
    <n v="33334"/>
    <x v="78"/>
    <d v="2015-03-27T00:00:00"/>
    <x v="1712"/>
    <x v="12"/>
    <x v="1742"/>
    <n v="89988"/>
    <n v="35.964807"/>
    <n v="35.964807"/>
    <n v="-9.4548785871964682"/>
  </r>
  <r>
    <n v="18087"/>
    <s v="Critical"/>
    <x v="7"/>
    <n v="3.08"/>
    <n v="0.99"/>
    <n v="3105"/>
    <s v="Lawrence Hester"/>
    <s v="Regular Air"/>
    <s v="Home Office"/>
    <x v="0"/>
    <x v="9"/>
    <s v="Small Box"/>
    <x v="675"/>
    <n v="0.37"/>
    <x v="0"/>
    <x v="3"/>
    <x v="35"/>
    <s v="Murray"/>
    <n v="42071"/>
    <x v="80"/>
    <d v="2015-03-21T00:00:00"/>
    <x v="1713"/>
    <x v="22"/>
    <x v="1743"/>
    <n v="86327"/>
    <n v="3.0787680000000002"/>
    <n v="58.496592000000007"/>
    <n v="0.22996167305449092"/>
  </r>
  <r>
    <n v="18088"/>
    <s v="Critical"/>
    <x v="1"/>
    <n v="6.48"/>
    <n v="5.9"/>
    <n v="3105"/>
    <s v="Lawrence Hester"/>
    <s v="Regular Air"/>
    <s v="Home Office"/>
    <x v="0"/>
    <x v="7"/>
    <s v="Small Box"/>
    <x v="250"/>
    <n v="0.37"/>
    <x v="0"/>
    <x v="3"/>
    <x v="35"/>
    <s v="Murray"/>
    <n v="42071"/>
    <x v="80"/>
    <d v="2015-03-21T00:00:00"/>
    <x v="1714"/>
    <x v="13"/>
    <x v="42"/>
    <n v="86327"/>
    <n v="6.4787040000000005"/>
    <n v="84.223151999999999"/>
    <n v="4.8274346010112101E-2"/>
  </r>
  <r>
    <n v="18089"/>
    <s v="Critical"/>
    <x v="7"/>
    <n v="125.99"/>
    <n v="4.2"/>
    <n v="3105"/>
    <s v="Lawrence Hester"/>
    <s v="Regular Air"/>
    <s v="Home Office"/>
    <x v="2"/>
    <x v="5"/>
    <s v="Small Box"/>
    <x v="868"/>
    <n v="0.59"/>
    <x v="0"/>
    <x v="3"/>
    <x v="35"/>
    <s v="Murray"/>
    <n v="42071"/>
    <x v="80"/>
    <d v="2015-03-22T00:00:00"/>
    <x v="1715"/>
    <x v="1"/>
    <x v="1744"/>
    <n v="86327"/>
    <n v="125.93960399999999"/>
    <n v="1511.2752479999999"/>
    <n v="-0.18592114582513575"/>
  </r>
  <r>
    <n v="87"/>
    <s v="Critical"/>
    <x v="7"/>
    <n v="3.08"/>
    <n v="0.99"/>
    <n v="3106"/>
    <s v="Alexander O'Brien"/>
    <s v="Regular Air"/>
    <s v="Home Office"/>
    <x v="0"/>
    <x v="9"/>
    <s v="Small Box"/>
    <x v="675"/>
    <n v="0.37"/>
    <x v="0"/>
    <x v="2"/>
    <x v="7"/>
    <s v="Houston"/>
    <n v="77041"/>
    <x v="80"/>
    <d v="2015-03-21T00:00:00"/>
    <x v="1716"/>
    <x v="75"/>
    <x v="1745"/>
    <n v="548"/>
    <n v="3.0787680000000002"/>
    <n v="230.9076"/>
    <n v="0.15206653438595011"/>
  </r>
  <r>
    <n v="88"/>
    <s v="Critical"/>
    <x v="1"/>
    <n v="6.48"/>
    <n v="5.9"/>
    <n v="3106"/>
    <s v="Alexander O'Brien"/>
    <s v="Regular Air"/>
    <s v="Home Office"/>
    <x v="0"/>
    <x v="7"/>
    <s v="Small Box"/>
    <x v="250"/>
    <n v="0.37"/>
    <x v="0"/>
    <x v="2"/>
    <x v="7"/>
    <s v="Houston"/>
    <n v="77041"/>
    <x v="80"/>
    <d v="2015-03-21T00:00:00"/>
    <x v="1717"/>
    <x v="72"/>
    <x v="1746"/>
    <n v="548"/>
    <n v="6.4787040000000005"/>
    <n v="343.37131200000005"/>
    <n v="-0.13652907713461485"/>
  </r>
  <r>
    <n v="89"/>
    <s v="Critical"/>
    <x v="7"/>
    <n v="125.99"/>
    <n v="4.2"/>
    <n v="3106"/>
    <s v="Alexander O'Brien"/>
    <s v="Regular Air"/>
    <s v="Home Office"/>
    <x v="2"/>
    <x v="5"/>
    <s v="Small Box"/>
    <x v="868"/>
    <n v="0.59"/>
    <x v="0"/>
    <x v="2"/>
    <x v="7"/>
    <s v="Houston"/>
    <n v="77041"/>
    <x v="80"/>
    <d v="2015-03-22T00:00:00"/>
    <x v="1718"/>
    <x v="31"/>
    <x v="1747"/>
    <n v="548"/>
    <n v="125.93960399999999"/>
    <n v="5919.1613879999995"/>
    <n v="0.1025712689776006"/>
  </r>
  <r>
    <n v="21120"/>
    <s v="Not Specified"/>
    <x v="8"/>
    <n v="34.54"/>
    <n v="14.72"/>
    <n v="3113"/>
    <s v="Wayne English"/>
    <s v="Regular Air"/>
    <s v="Corporate"/>
    <x v="0"/>
    <x v="8"/>
    <s v="Small Box"/>
    <x v="869"/>
    <n v="0.37"/>
    <x v="0"/>
    <x v="3"/>
    <x v="11"/>
    <s v="New Iberia"/>
    <n v="70560"/>
    <x v="28"/>
    <d v="2015-05-18T00:00:00"/>
    <x v="1719"/>
    <x v="7"/>
    <x v="1748"/>
    <n v="86860"/>
    <n v="34.515822"/>
    <n v="586.76897399999996"/>
    <n v="-3.5101413986816703E-2"/>
  </r>
  <r>
    <n v="21121"/>
    <s v="Not Specified"/>
    <x v="1"/>
    <n v="12.28"/>
    <n v="6.47"/>
    <n v="3113"/>
    <s v="Wayne English"/>
    <s v="Regular Air"/>
    <s v="Corporate"/>
    <x v="0"/>
    <x v="7"/>
    <s v="Small Box"/>
    <x v="849"/>
    <n v="0.38"/>
    <x v="0"/>
    <x v="3"/>
    <x v="11"/>
    <s v="New Iberia"/>
    <n v="70560"/>
    <x v="28"/>
    <d v="2015-05-17T00:00:00"/>
    <x v="1720"/>
    <x v="23"/>
    <x v="1749"/>
    <n v="86860"/>
    <n v="12.277543999999999"/>
    <n v="110.497896"/>
    <n v="-1.3623693803159176"/>
  </r>
  <r>
    <n v="21122"/>
    <s v="Not Specified"/>
    <x v="2"/>
    <n v="34.58"/>
    <n v="8.99"/>
    <n v="3113"/>
    <s v="Wayne English"/>
    <s v="Express Air"/>
    <s v="Corporate"/>
    <x v="0"/>
    <x v="0"/>
    <s v="Small Pack"/>
    <x v="870"/>
    <n v="0.56000000000000005"/>
    <x v="0"/>
    <x v="3"/>
    <x v="11"/>
    <s v="New Iberia"/>
    <n v="70560"/>
    <x v="28"/>
    <d v="2015-05-19T00:00:00"/>
    <x v="1721"/>
    <x v="13"/>
    <x v="1750"/>
    <n v="86860"/>
    <n v="34.559252000000001"/>
    <n v="449.27027600000002"/>
    <n v="0.84214004117569763"/>
  </r>
  <r>
    <n v="20795"/>
    <s v="Critical"/>
    <x v="4"/>
    <n v="349.45"/>
    <n v="60"/>
    <n v="3119"/>
    <s v="Jay Hubbard"/>
    <s v="Delivery Truck"/>
    <s v="Corporate"/>
    <x v="1"/>
    <x v="11"/>
    <s v="Jumbo Drum"/>
    <x v="356"/>
    <m/>
    <x v="0"/>
    <x v="3"/>
    <x v="26"/>
    <s v="Orlando"/>
    <n v="32839"/>
    <x v="133"/>
    <d v="2015-07-02T00:00:00"/>
    <x v="1722"/>
    <x v="21"/>
    <x v="1751"/>
    <n v="86432"/>
    <n v="349.17043999999999"/>
    <n v="3840.8748399999999"/>
    <n v="0.13601753888324819"/>
  </r>
  <r>
    <n v="25473"/>
    <s v="Not Specified"/>
    <x v="4"/>
    <n v="315.98"/>
    <n v="19.989999999999998"/>
    <n v="3120"/>
    <s v="Daniel Christian"/>
    <s v="Regular Air"/>
    <s v="Home Office"/>
    <x v="0"/>
    <x v="8"/>
    <s v="Small Box"/>
    <x v="871"/>
    <n v="0.38"/>
    <x v="0"/>
    <x v="3"/>
    <x v="11"/>
    <s v="New Orleans"/>
    <n v="70117"/>
    <x v="110"/>
    <d v="2015-06-14T00:00:00"/>
    <x v="1723"/>
    <x v="23"/>
    <x v="1752"/>
    <n v="90160"/>
    <n v="315.727216"/>
    <n v="2841.5449440000002"/>
    <n v="1.6847809633374709E-2"/>
  </r>
  <r>
    <n v="23764"/>
    <s v="Low"/>
    <x v="1"/>
    <n v="7.1"/>
    <n v="6.05"/>
    <n v="3123"/>
    <s v="Jamie Manning"/>
    <s v="Regular Air"/>
    <s v="Home Office"/>
    <x v="0"/>
    <x v="8"/>
    <s v="Small Box"/>
    <x v="227"/>
    <n v="0.39"/>
    <x v="0"/>
    <x v="2"/>
    <x v="12"/>
    <s v="Melrose Park"/>
    <n v="60160"/>
    <x v="0"/>
    <d v="2015-01-09T00:00:00"/>
    <x v="1724"/>
    <x v="15"/>
    <x v="1753"/>
    <n v="87287"/>
    <n v="7.0985799999999992"/>
    <n v="56.788639999999994"/>
    <n v="-0.79471544715447151"/>
  </r>
  <r>
    <n v="25060"/>
    <s v="Not Specified"/>
    <x v="5"/>
    <n v="120.98"/>
    <n v="9.07"/>
    <n v="3124"/>
    <s v="Neil Barbee"/>
    <s v="Regular Air"/>
    <s v="Home Office"/>
    <x v="0"/>
    <x v="8"/>
    <s v="Small Box"/>
    <x v="470"/>
    <n v="0.35"/>
    <x v="0"/>
    <x v="2"/>
    <x v="12"/>
    <s v="Moline"/>
    <n v="61265"/>
    <x v="155"/>
    <d v="2015-05-31T00:00:00"/>
    <x v="1725"/>
    <x v="21"/>
    <x v="1754"/>
    <n v="87286"/>
    <n v="120.91951"/>
    <n v="1330.1146100000001"/>
    <n v="0.69"/>
  </r>
  <r>
    <n v="25352"/>
    <s v="High"/>
    <x v="4"/>
    <n v="120.97"/>
    <n v="26.3"/>
    <n v="3125"/>
    <s v="Guy McDonald"/>
    <s v="Delivery Truck"/>
    <s v="Home Office"/>
    <x v="2"/>
    <x v="6"/>
    <s v="Jumbo Drum"/>
    <x v="872"/>
    <n v="0.38"/>
    <x v="0"/>
    <x v="2"/>
    <x v="12"/>
    <s v="Mount Prospect"/>
    <n v="60056"/>
    <x v="99"/>
    <d v="2015-01-07T00:00:00"/>
    <x v="1726"/>
    <x v="14"/>
    <x v="1755"/>
    <n v="87285"/>
    <n v="120.87322399999999"/>
    <n v="241.74644799999999"/>
    <n v="-1.001116054456717"/>
  </r>
  <r>
    <n v="24457"/>
    <s v="Low"/>
    <x v="4"/>
    <n v="3.69"/>
    <n v="2.5"/>
    <n v="3128"/>
    <s v="Cathy Burgess"/>
    <s v="Regular Air"/>
    <s v="Small Business"/>
    <x v="0"/>
    <x v="4"/>
    <s v="Small Box"/>
    <x v="488"/>
    <n v="0.39"/>
    <x v="0"/>
    <x v="3"/>
    <x v="11"/>
    <s v="Shreveport"/>
    <n v="71109"/>
    <x v="97"/>
    <d v="2015-06-30T00:00:00"/>
    <x v="1727"/>
    <x v="23"/>
    <x v="1756"/>
    <n v="89810"/>
    <n v="3.6870479999999999"/>
    <n v="33.183431999999996"/>
    <n v="-4.3488430268918083"/>
  </r>
  <r>
    <n v="20483"/>
    <s v="High"/>
    <x v="10"/>
    <n v="180.98"/>
    <n v="26.2"/>
    <n v="3132"/>
    <s v="Anita Kang"/>
    <s v="Delivery Truck"/>
    <s v="Corporate"/>
    <x v="1"/>
    <x v="1"/>
    <s v="Jumbo Drum"/>
    <x v="68"/>
    <n v="0.59"/>
    <x v="0"/>
    <x v="2"/>
    <x v="12"/>
    <s v="Mundelein"/>
    <n v="60060"/>
    <x v="33"/>
    <d v="2015-06-23T00:00:00"/>
    <x v="1728"/>
    <x v="17"/>
    <x v="1757"/>
    <n v="86790"/>
    <n v="180.79901999999998"/>
    <n v="542.39706000000001"/>
    <n v="-0.1244927033999461"/>
  </r>
  <r>
    <n v="19258"/>
    <s v="Medium"/>
    <x v="7"/>
    <n v="62.05"/>
    <n v="3.99"/>
    <n v="3132"/>
    <s v="Anita Kang"/>
    <s v="Regular Air"/>
    <s v="Corporate"/>
    <x v="0"/>
    <x v="15"/>
    <s v="Small Box"/>
    <x v="873"/>
    <n v="0.55000000000000004"/>
    <x v="0"/>
    <x v="2"/>
    <x v="12"/>
    <s v="Mundelein"/>
    <n v="60060"/>
    <x v="28"/>
    <d v="2015-05-18T00:00:00"/>
    <x v="1729"/>
    <x v="55"/>
    <x v="1758"/>
    <n v="86794"/>
    <n v="62.025179999999999"/>
    <n v="2481.0072"/>
    <n v="0.69"/>
  </r>
  <r>
    <n v="22459"/>
    <s v="Medium"/>
    <x v="10"/>
    <n v="5.81"/>
    <n v="8.49"/>
    <n v="3133"/>
    <s v="Kristine Singleton"/>
    <s v="Regular Air"/>
    <s v="Corporate"/>
    <x v="0"/>
    <x v="8"/>
    <s v="Small Box"/>
    <x v="104"/>
    <n v="0.39"/>
    <x v="0"/>
    <x v="2"/>
    <x v="12"/>
    <s v="Naperville"/>
    <n v="60540"/>
    <x v="59"/>
    <d v="2015-01-17T00:00:00"/>
    <x v="1730"/>
    <x v="1"/>
    <x v="1759"/>
    <n v="86789"/>
    <n v="5.8041899999999993"/>
    <n v="69.650279999999995"/>
    <n v="-5.394696736453203"/>
  </r>
  <r>
    <n v="22460"/>
    <s v="Medium"/>
    <x v="9"/>
    <n v="1.81"/>
    <n v="0.75"/>
    <n v="3133"/>
    <s v="Kristine Singleton"/>
    <s v="Regular Air"/>
    <s v="Corporate"/>
    <x v="0"/>
    <x v="3"/>
    <s v="Wrap Bag"/>
    <x v="874"/>
    <n v="0.52"/>
    <x v="0"/>
    <x v="2"/>
    <x v="12"/>
    <s v="Naperville"/>
    <n v="60540"/>
    <x v="59"/>
    <d v="2015-01-17T00:00:00"/>
    <x v="1731"/>
    <x v="5"/>
    <x v="1760"/>
    <n v="86789"/>
    <n v="1.8094570000000001"/>
    <n v="18.094570000000001"/>
    <n v="0.21958202716823405"/>
  </r>
  <r>
    <n v="21719"/>
    <s v="Critical"/>
    <x v="4"/>
    <n v="5.4"/>
    <n v="7.78"/>
    <n v="3133"/>
    <s v="Kristine Singleton"/>
    <s v="Regular Air"/>
    <s v="Corporate"/>
    <x v="0"/>
    <x v="8"/>
    <s v="Small Box"/>
    <x v="97"/>
    <n v="0.37"/>
    <x v="0"/>
    <x v="2"/>
    <x v="12"/>
    <s v="Naperville"/>
    <n v="60540"/>
    <x v="30"/>
    <d v="2015-03-04T00:00:00"/>
    <x v="1732"/>
    <x v="0"/>
    <x v="1190"/>
    <n v="86792"/>
    <n v="5.3956800000000005"/>
    <n v="21.582720000000002"/>
    <n v="-1.7383826429980274"/>
  </r>
  <r>
    <n v="21720"/>
    <s v="Critical"/>
    <x v="3"/>
    <n v="8.4600000000000009"/>
    <n v="8.99"/>
    <n v="3133"/>
    <s v="Kristine Singleton"/>
    <s v="Express Air"/>
    <s v="Corporate"/>
    <x v="2"/>
    <x v="13"/>
    <s v="Small Pack"/>
    <x v="875"/>
    <n v="0.79"/>
    <x v="0"/>
    <x v="2"/>
    <x v="12"/>
    <s v="Naperville"/>
    <n v="60540"/>
    <x v="30"/>
    <d v="2015-03-07T00:00:00"/>
    <x v="1733"/>
    <x v="29"/>
    <x v="1761"/>
    <n v="86792"/>
    <n v="8.4523860000000006"/>
    <n v="42.261930000000007"/>
    <n v="-2.2320675105485233"/>
  </r>
  <r>
    <n v="21721"/>
    <s v="Critical"/>
    <x v="12"/>
    <n v="14.98"/>
    <n v="8.99"/>
    <n v="3133"/>
    <s v="Kristine Singleton"/>
    <s v="Regular Air"/>
    <s v="Corporate"/>
    <x v="1"/>
    <x v="2"/>
    <s v="Small Pack"/>
    <x v="826"/>
    <n v="0.39"/>
    <x v="0"/>
    <x v="2"/>
    <x v="12"/>
    <s v="Naperville"/>
    <n v="60540"/>
    <x v="30"/>
    <d v="2015-03-05T00:00:00"/>
    <x v="1734"/>
    <x v="5"/>
    <x v="1762"/>
    <n v="86792"/>
    <n v="14.948542"/>
    <n v="149.48542"/>
    <n v="-0.1153571196464548"/>
  </r>
  <r>
    <n v="21722"/>
    <s v="Critical"/>
    <x v="7"/>
    <n v="155.99"/>
    <n v="8.08"/>
    <n v="3133"/>
    <s v="Kristine Singleton"/>
    <s v="Regular Air"/>
    <s v="Corporate"/>
    <x v="2"/>
    <x v="5"/>
    <s v="Small Box"/>
    <x v="876"/>
    <n v="0.6"/>
    <x v="0"/>
    <x v="2"/>
    <x v="12"/>
    <s v="Naperville"/>
    <n v="60540"/>
    <x v="30"/>
    <d v="2015-03-05T00:00:00"/>
    <x v="1735"/>
    <x v="2"/>
    <x v="1763"/>
    <n v="86792"/>
    <n v="155.927604"/>
    <n v="3430.4072879999999"/>
    <n v="0.49099498987619322"/>
  </r>
  <r>
    <n v="23898"/>
    <s v="Critical"/>
    <x v="9"/>
    <n v="150.88999999999999"/>
    <n v="60.2"/>
    <n v="3136"/>
    <s v="Lee Hancock"/>
    <s v="Delivery Truck"/>
    <s v="Consumer"/>
    <x v="1"/>
    <x v="1"/>
    <s v="Jumbo Drum"/>
    <x v="433"/>
    <n v="0.77"/>
    <x v="0"/>
    <x v="1"/>
    <x v="14"/>
    <s v="Sanford"/>
    <n v="4073"/>
    <x v="11"/>
    <d v="2015-02-22T00:00:00"/>
    <x v="1736"/>
    <x v="24"/>
    <x v="1764"/>
    <n v="86791"/>
    <n v="150.84473299999999"/>
    <n v="3469.4288589999996"/>
    <n v="-0.18850565762799529"/>
  </r>
  <r>
    <n v="24691"/>
    <s v="Not Specified"/>
    <x v="3"/>
    <n v="304.99"/>
    <n v="19.989999999999998"/>
    <n v="3137"/>
    <s v="Alison Sharp"/>
    <s v="Regular Air"/>
    <s v="Corporate"/>
    <x v="0"/>
    <x v="8"/>
    <s v="Small Box"/>
    <x v="831"/>
    <n v="0.4"/>
    <x v="0"/>
    <x v="1"/>
    <x v="16"/>
    <s v="Laconia"/>
    <n v="3246"/>
    <x v="178"/>
    <d v="2015-06-09T00:00:00"/>
    <x v="1737"/>
    <x v="15"/>
    <x v="1765"/>
    <n v="86795"/>
    <n v="304.715509"/>
    <n v="2437.724072"/>
    <n v="0.69"/>
  </r>
  <r>
    <n v="23706"/>
    <s v="Not Specified"/>
    <x v="5"/>
    <n v="4.0599999999999996"/>
    <n v="6.89"/>
    <n v="3138"/>
    <s v="Herbert Donnelly Swanson"/>
    <s v="Express Air"/>
    <s v="Corporate"/>
    <x v="0"/>
    <x v="15"/>
    <s v="Small Box"/>
    <x v="326"/>
    <n v="0.6"/>
    <x v="0"/>
    <x v="1"/>
    <x v="16"/>
    <s v="Londonderry"/>
    <n v="3053"/>
    <x v="117"/>
    <d v="2015-06-21T00:00:00"/>
    <x v="1738"/>
    <x v="2"/>
    <x v="1766"/>
    <n v="86796"/>
    <n v="4.0579699999999992"/>
    <n v="89.275339999999986"/>
    <n v="-1.3269417737928055"/>
  </r>
  <r>
    <n v="23427"/>
    <s v="Critical"/>
    <x v="3"/>
    <n v="280.98"/>
    <n v="57"/>
    <n v="3139"/>
    <s v="David Powell"/>
    <s v="Delivery Truck"/>
    <s v="Home Office"/>
    <x v="1"/>
    <x v="1"/>
    <s v="Jumbo Drum"/>
    <x v="234"/>
    <n v="0.78"/>
    <x v="0"/>
    <x v="1"/>
    <x v="2"/>
    <s v="Cranford"/>
    <n v="7016"/>
    <x v="10"/>
    <d v="2015-05-05T00:00:00"/>
    <x v="1739"/>
    <x v="27"/>
    <x v="1767"/>
    <n v="86793"/>
    <n v="280.72711800000002"/>
    <n v="8702.5406579999999"/>
    <n v="3.1663073834273275E-2"/>
  </r>
  <r>
    <n v="18917"/>
    <s v="Low"/>
    <x v="3"/>
    <n v="6.84"/>
    <n v="8.3699999999999992"/>
    <n v="3141"/>
    <s v="Jerome McIntosh"/>
    <s v="Regular Air"/>
    <s v="Consumer"/>
    <x v="0"/>
    <x v="12"/>
    <s v="Small Pack"/>
    <x v="597"/>
    <n v="0.57999999999999996"/>
    <x v="0"/>
    <x v="2"/>
    <x v="7"/>
    <s v="Pasadena"/>
    <n v="77506"/>
    <x v="144"/>
    <d v="2015-06-08T00:00:00"/>
    <x v="1740"/>
    <x v="13"/>
    <x v="1768"/>
    <n v="86369"/>
    <n v="6.833844"/>
    <n v="88.839972000000003"/>
    <n v="-1.0170493685419058"/>
  </r>
  <r>
    <n v="18918"/>
    <s v="Low"/>
    <x v="8"/>
    <n v="48.91"/>
    <n v="35"/>
    <n v="3141"/>
    <s v="Jerome McIntosh"/>
    <s v="Express Air"/>
    <s v="Consumer"/>
    <x v="0"/>
    <x v="10"/>
    <s v="Large Box"/>
    <x v="595"/>
    <n v="0.83"/>
    <x v="0"/>
    <x v="2"/>
    <x v="7"/>
    <s v="Pasadena"/>
    <n v="77506"/>
    <x v="144"/>
    <d v="2015-06-03T00:00:00"/>
    <x v="1741"/>
    <x v="41"/>
    <x v="1769"/>
    <n v="86369"/>
    <n v="48.875762999999999"/>
    <n v="733.13644499999998"/>
    <n v="-0.65912113562956332"/>
  </r>
  <r>
    <n v="26039"/>
    <s v="Medium"/>
    <x v="1"/>
    <n v="15.42"/>
    <n v="5.41"/>
    <n v="3143"/>
    <s v="Neil Song"/>
    <s v="Regular Air"/>
    <s v="Consumer"/>
    <x v="0"/>
    <x v="10"/>
    <s v="Small Box"/>
    <x v="877"/>
    <n v="0.59"/>
    <x v="0"/>
    <x v="2"/>
    <x v="7"/>
    <s v="Pflugerville"/>
    <n v="78660"/>
    <x v="120"/>
    <d v="2015-03-25T00:00:00"/>
    <x v="1742"/>
    <x v="14"/>
    <x v="1770"/>
    <n v="86368"/>
    <n v="15.416916000000001"/>
    <n v="30.833832000000001"/>
    <n v="-0.48374704491725767"/>
  </r>
  <r>
    <n v="19193"/>
    <s v="Critical"/>
    <x v="9"/>
    <n v="3.36"/>
    <n v="6.27"/>
    <n v="3146"/>
    <s v="Maureen Stout"/>
    <s v="Regular Air"/>
    <s v="Corporate"/>
    <x v="0"/>
    <x v="8"/>
    <s v="Small Box"/>
    <x v="198"/>
    <n v="0.4"/>
    <x v="0"/>
    <x v="2"/>
    <x v="7"/>
    <s v="Pharr"/>
    <n v="78577"/>
    <x v="148"/>
    <d v="2015-01-05T00:00:00"/>
    <x v="1743"/>
    <x v="0"/>
    <x v="1771"/>
    <n v="85850"/>
    <n v="3.3589919999999998"/>
    <n v="13.435967999999999"/>
    <n v="-6.3260805369127517"/>
  </r>
  <r>
    <n v="19194"/>
    <s v="Critical"/>
    <x v="8"/>
    <n v="3.71"/>
    <n v="1.93"/>
    <n v="3146"/>
    <s v="Maureen Stout"/>
    <s v="Express Air"/>
    <s v="Corporate"/>
    <x v="0"/>
    <x v="7"/>
    <s v="Wrap Bag"/>
    <x v="878"/>
    <n v="0.35"/>
    <x v="0"/>
    <x v="2"/>
    <x v="7"/>
    <s v="Pharr"/>
    <n v="78577"/>
    <x v="148"/>
    <d v="2015-01-06T00:00:00"/>
    <x v="1744"/>
    <x v="21"/>
    <x v="1772"/>
    <n v="85850"/>
    <n v="3.7074029999999998"/>
    <n v="40.781433"/>
    <n v="0.15970736629667004"/>
  </r>
  <r>
    <n v="24200"/>
    <s v="Medium"/>
    <x v="2"/>
    <n v="19.989999999999998"/>
    <n v="11.17"/>
    <n v="3148"/>
    <s v="Leroy Field"/>
    <s v="Regular Air"/>
    <s v="Corporate"/>
    <x v="1"/>
    <x v="2"/>
    <s v="Large Box"/>
    <x v="172"/>
    <n v="0.6"/>
    <x v="0"/>
    <x v="0"/>
    <x v="44"/>
    <s v="Post Falls"/>
    <n v="83854"/>
    <x v="101"/>
    <d v="2015-01-14T00:00:00"/>
    <x v="1745"/>
    <x v="4"/>
    <x v="1773"/>
    <n v="89716"/>
    <n v="19.978005999999997"/>
    <n v="139.84604199999998"/>
    <n v="-0.47905656319449419"/>
  </r>
  <r>
    <n v="24202"/>
    <s v="Medium"/>
    <x v="2"/>
    <n v="320.98"/>
    <n v="58.95"/>
    <n v="3149"/>
    <s v="Harriet Moore"/>
    <s v="Delivery Truck"/>
    <s v="Corporate"/>
    <x v="1"/>
    <x v="1"/>
    <s v="Jumbo Drum"/>
    <x v="879"/>
    <n v="0.56999999999999995"/>
    <x v="0"/>
    <x v="0"/>
    <x v="44"/>
    <s v="Rexburg"/>
    <n v="83440"/>
    <x v="101"/>
    <d v="2015-01-16T00:00:00"/>
    <x v="1746"/>
    <x v="6"/>
    <x v="1774"/>
    <n v="89716"/>
    <n v="320.78741200000002"/>
    <n v="1924.7244720000001"/>
    <n v="0.49764754690309004"/>
  </r>
  <r>
    <n v="19625"/>
    <s v="Not Specified"/>
    <x v="0"/>
    <n v="145.97999999999999"/>
    <n v="46.2"/>
    <n v="3151"/>
    <s v="Glenda Hunter"/>
    <s v="Delivery Truck"/>
    <s v="Corporate"/>
    <x v="1"/>
    <x v="11"/>
    <s v="Jumbo Box"/>
    <x v="880"/>
    <n v="0.69"/>
    <x v="0"/>
    <x v="0"/>
    <x v="1"/>
    <s v="Twentynine Palms"/>
    <n v="92277"/>
    <x v="26"/>
    <d v="2015-06-03T00:00:00"/>
    <x v="1747"/>
    <x v="23"/>
    <x v="1775"/>
    <n v="88543"/>
    <n v="145.96540199999998"/>
    <n v="1313.6886179999999"/>
    <n v="-9.8127357217371008E-2"/>
  </r>
  <r>
    <n v="19618"/>
    <s v="Critical"/>
    <x v="0"/>
    <n v="3502.14"/>
    <n v="8.73"/>
    <n v="3151"/>
    <s v="Glenda Hunter"/>
    <s v="Delivery Truck"/>
    <s v="Corporate"/>
    <x v="2"/>
    <x v="6"/>
    <s v="Jumbo Box"/>
    <x v="25"/>
    <n v="0.56999999999999995"/>
    <x v="0"/>
    <x v="0"/>
    <x v="1"/>
    <s v="Twentynine Palms"/>
    <n v="92277"/>
    <x v="128"/>
    <d v="2015-02-05T00:00:00"/>
    <x v="1748"/>
    <x v="12"/>
    <x v="1776"/>
    <n v="88544"/>
    <n v="3501.7897859999998"/>
    <n v="3501.7897859999998"/>
    <n v="-1.1639572881297851"/>
  </r>
  <r>
    <n v="19619"/>
    <s v="Critical"/>
    <x v="2"/>
    <n v="15.73"/>
    <n v="7.42"/>
    <n v="3151"/>
    <s v="Glenda Hunter"/>
    <s v="Regular Air"/>
    <s v="Corporate"/>
    <x v="0"/>
    <x v="12"/>
    <s v="Small Pack"/>
    <x v="722"/>
    <n v="0.56000000000000005"/>
    <x v="0"/>
    <x v="0"/>
    <x v="1"/>
    <s v="Twentynine Palms"/>
    <n v="92277"/>
    <x v="128"/>
    <d v="2015-02-05T00:00:00"/>
    <x v="1749"/>
    <x v="0"/>
    <x v="1777"/>
    <n v="88544"/>
    <n v="15.720562000000001"/>
    <n v="62.882248000000004"/>
    <n v="-0.2943972081218274"/>
  </r>
  <r>
    <n v="23322"/>
    <s v="Not Specified"/>
    <x v="5"/>
    <n v="25.99"/>
    <n v="5.37"/>
    <n v="3151"/>
    <s v="Glenda Hunter"/>
    <s v="Express Air"/>
    <s v="Corporate"/>
    <x v="0"/>
    <x v="0"/>
    <s v="Small Box"/>
    <x v="577"/>
    <n v="0.56000000000000005"/>
    <x v="0"/>
    <x v="0"/>
    <x v="1"/>
    <s v="Twentynine Palms"/>
    <n v="92277"/>
    <x v="160"/>
    <d v="2015-02-18T00:00:00"/>
    <x v="1750"/>
    <x v="8"/>
    <x v="1778"/>
    <n v="88545"/>
    <n v="25.977004999999998"/>
    <n v="467.58608999999996"/>
    <n v="0.48821801262878023"/>
  </r>
  <r>
    <n v="24723"/>
    <s v="Medium"/>
    <x v="7"/>
    <n v="17.239999999999998"/>
    <n v="3.26"/>
    <n v="3151"/>
    <s v="Glenda Hunter"/>
    <s v="Regular Air"/>
    <s v="Home Office"/>
    <x v="0"/>
    <x v="12"/>
    <s v="Small Pack"/>
    <x v="881"/>
    <n v="0.56000000000000005"/>
    <x v="0"/>
    <x v="0"/>
    <x v="1"/>
    <s v="Twentynine Palms"/>
    <n v="92277"/>
    <x v="136"/>
    <d v="2015-02-28T00:00:00"/>
    <x v="1751"/>
    <x v="4"/>
    <x v="1779"/>
    <n v="88546"/>
    <n v="17.233103999999997"/>
    <n v="120.63172799999998"/>
    <n v="0.39908026755852843"/>
  </r>
  <r>
    <n v="24329"/>
    <s v="Medium"/>
    <x v="1"/>
    <n v="5.98"/>
    <n v="1.49"/>
    <n v="3151"/>
    <s v="Glenda Hunter"/>
    <s v="Regular Air"/>
    <s v="Corporate"/>
    <x v="0"/>
    <x v="8"/>
    <s v="Small Box"/>
    <x v="370"/>
    <n v="0.39"/>
    <x v="0"/>
    <x v="0"/>
    <x v="1"/>
    <s v="Twentynine Palms"/>
    <n v="92277"/>
    <x v="140"/>
    <d v="2015-03-12T00:00:00"/>
    <x v="1752"/>
    <x v="5"/>
    <x v="1780"/>
    <n v="88547"/>
    <n v="5.9788040000000002"/>
    <n v="59.788040000000002"/>
    <n v="0.47622704507512525"/>
  </r>
  <r>
    <n v="21734"/>
    <s v="High"/>
    <x v="0"/>
    <n v="99.23"/>
    <n v="8.99"/>
    <n v="3151"/>
    <s v="Glenda Hunter"/>
    <s v="Regular Air"/>
    <s v="Corporate"/>
    <x v="1"/>
    <x v="2"/>
    <s v="Small Pack"/>
    <x v="153"/>
    <n v="0.35"/>
    <x v="0"/>
    <x v="0"/>
    <x v="1"/>
    <s v="Twentynine Palms"/>
    <n v="92277"/>
    <x v="48"/>
    <d v="2015-04-02T00:00:00"/>
    <x v="1753"/>
    <x v="12"/>
    <x v="1781"/>
    <n v="88548"/>
    <n v="99.220077000000003"/>
    <n v="99.220077000000003"/>
    <n v="-0.88147550896996563"/>
  </r>
  <r>
    <n v="21436"/>
    <s v="High"/>
    <x v="4"/>
    <n v="150.97999999999999"/>
    <n v="13.99"/>
    <n v="3154"/>
    <s v="Faye Manning"/>
    <s v="Express Air"/>
    <s v="Corporate"/>
    <x v="2"/>
    <x v="6"/>
    <s v="Medium Box"/>
    <x v="216"/>
    <n v="0.38"/>
    <x v="0"/>
    <x v="3"/>
    <x v="26"/>
    <s v="Saint Petersburg"/>
    <n v="33710"/>
    <x v="161"/>
    <d v="2015-01-27T00:00:00"/>
    <x v="1323"/>
    <x v="15"/>
    <x v="1782"/>
    <n v="86899"/>
    <n v="150.859216"/>
    <n v="1206.873728"/>
    <n v="-3.3349664644962912E-3"/>
  </r>
  <r>
    <n v="20253"/>
    <s v="Critical"/>
    <x v="9"/>
    <n v="17.7"/>
    <n v="9.4700000000000006"/>
    <n v="3154"/>
    <s v="Faye Manning"/>
    <s v="Regular Air"/>
    <s v="Consumer"/>
    <x v="0"/>
    <x v="10"/>
    <s v="Small Box"/>
    <x v="552"/>
    <n v="0.59"/>
    <x v="0"/>
    <x v="3"/>
    <x v="26"/>
    <s v="Saint Petersburg"/>
    <n v="33710"/>
    <x v="5"/>
    <d v="2015-05-30T00:00:00"/>
    <x v="1754"/>
    <x v="21"/>
    <x v="1783"/>
    <n v="86900"/>
    <n v="17.694689999999998"/>
    <n v="194.64158999999998"/>
    <n v="0.13967685979085095"/>
  </r>
  <r>
    <n v="18635"/>
    <s v="Critical"/>
    <x v="7"/>
    <n v="21.38"/>
    <n v="8.99"/>
    <n v="3154"/>
    <s v="Faye Manning"/>
    <s v="Regular Air"/>
    <s v="Corporate"/>
    <x v="0"/>
    <x v="0"/>
    <s v="Small Pack"/>
    <x v="731"/>
    <n v="0.59"/>
    <x v="0"/>
    <x v="3"/>
    <x v="26"/>
    <s v="Saint Petersburg"/>
    <n v="33710"/>
    <x v="25"/>
    <d v="2015-03-30T00:00:00"/>
    <x v="1755"/>
    <x v="34"/>
    <x v="1784"/>
    <n v="86901"/>
    <n v="21.371447999999997"/>
    <n v="448.80040799999995"/>
    <n v="-0.11644051751341115"/>
  </r>
  <r>
    <n v="23392"/>
    <s v="Critical"/>
    <x v="1"/>
    <n v="60.22"/>
    <n v="3.5"/>
    <n v="3155"/>
    <s v="Julian Keith Mayer"/>
    <s v="Regular Air"/>
    <s v="Corporate"/>
    <x v="0"/>
    <x v="15"/>
    <s v="Small Box"/>
    <x v="882"/>
    <n v="0.56999999999999995"/>
    <x v="0"/>
    <x v="3"/>
    <x v="26"/>
    <s v="Sanford"/>
    <n v="32771"/>
    <x v="13"/>
    <d v="2015-01-21T00:00:00"/>
    <x v="1756"/>
    <x v="23"/>
    <x v="1785"/>
    <n v="86898"/>
    <n v="60.207955999999996"/>
    <n v="541.87160399999993"/>
    <n v="-0.35793340224453629"/>
  </r>
  <r>
    <n v="21437"/>
    <s v="High"/>
    <x v="9"/>
    <n v="25.98"/>
    <n v="14.36"/>
    <n v="3155"/>
    <s v="Julian Keith Mayer"/>
    <s v="Delivery Truck"/>
    <s v="Corporate"/>
    <x v="1"/>
    <x v="1"/>
    <s v="Jumbo Drum"/>
    <x v="361"/>
    <n v="0.6"/>
    <x v="0"/>
    <x v="3"/>
    <x v="26"/>
    <s v="Sanford"/>
    <n v="32771"/>
    <x v="161"/>
    <d v="2015-01-27T00:00:00"/>
    <x v="1757"/>
    <x v="0"/>
    <x v="1786"/>
    <n v="86899"/>
    <n v="25.972206"/>
    <n v="103.888824"/>
    <n v="0.53451606910644622"/>
  </r>
  <r>
    <n v="21438"/>
    <s v="High"/>
    <x v="10"/>
    <n v="32.479999999999997"/>
    <n v="35"/>
    <n v="3155"/>
    <s v="Julian Keith Mayer"/>
    <s v="Regular Air"/>
    <s v="Corporate"/>
    <x v="0"/>
    <x v="10"/>
    <s v="Large Box"/>
    <x v="233"/>
    <n v="0.81"/>
    <x v="0"/>
    <x v="3"/>
    <x v="26"/>
    <s v="Sanford"/>
    <n v="32771"/>
    <x v="161"/>
    <d v="2015-01-27T00:00:00"/>
    <x v="1758"/>
    <x v="5"/>
    <x v="1787"/>
    <n v="86899"/>
    <n v="32.447519999999997"/>
    <n v="324.47519999999997"/>
    <n v="-1.0457780008154818"/>
  </r>
  <r>
    <n v="22015"/>
    <s v="Critical"/>
    <x v="5"/>
    <n v="159.99"/>
    <n v="5.5"/>
    <n v="3155"/>
    <s v="Julian Keith Mayer"/>
    <s v="Regular Air"/>
    <s v="Consumer"/>
    <x v="2"/>
    <x v="13"/>
    <s v="Small Box"/>
    <x v="883"/>
    <n v="0.49"/>
    <x v="0"/>
    <x v="3"/>
    <x v="26"/>
    <s v="Sanford"/>
    <n v="32771"/>
    <x v="47"/>
    <d v="2015-04-21T00:00:00"/>
    <x v="1759"/>
    <x v="24"/>
    <x v="1788"/>
    <n v="86902"/>
    <n v="159.91000500000001"/>
    <n v="3677.9301150000001"/>
    <n v="3.4060516851124106E-3"/>
  </r>
  <r>
    <n v="19374"/>
    <s v="Not Specified"/>
    <x v="8"/>
    <n v="280.98"/>
    <n v="57"/>
    <n v="3167"/>
    <s v="Ray Silverman"/>
    <s v="Delivery Truck"/>
    <s v="Corporate"/>
    <x v="1"/>
    <x v="1"/>
    <s v="Jumbo Drum"/>
    <x v="234"/>
    <n v="0.78"/>
    <x v="0"/>
    <x v="3"/>
    <x v="26"/>
    <s v="Ponte Vedra Beach"/>
    <n v="32004"/>
    <x v="117"/>
    <d v="2015-06-20T00:00:00"/>
    <x v="1760"/>
    <x v="33"/>
    <x v="1789"/>
    <n v="86491"/>
    <n v="280.78331400000002"/>
    <n v="3930.9663960000003"/>
    <n v="-7.2141106180190567E-2"/>
  </r>
  <r>
    <n v="19375"/>
    <s v="Not Specified"/>
    <x v="6"/>
    <n v="4.9800000000000004"/>
    <n v="7.44"/>
    <n v="3167"/>
    <s v="Ray Silverman"/>
    <s v="Regular Air"/>
    <s v="Corporate"/>
    <x v="0"/>
    <x v="7"/>
    <s v="Small Box"/>
    <x v="130"/>
    <n v="0.36"/>
    <x v="0"/>
    <x v="3"/>
    <x v="26"/>
    <s v="Ponte Vedra Beach"/>
    <n v="32004"/>
    <x v="117"/>
    <d v="2015-06-21T00:00:00"/>
    <x v="1761"/>
    <x v="41"/>
    <x v="1790"/>
    <n v="86491"/>
    <n v="4.9800000000000004"/>
    <n v="74.7"/>
    <n v="-2.4944706933980334"/>
  </r>
  <r>
    <n v="19376"/>
    <s v="Not Specified"/>
    <x v="10"/>
    <n v="3.98"/>
    <n v="0.83"/>
    <n v="3167"/>
    <s v="Ray Silverman"/>
    <s v="Regular Air"/>
    <s v="Corporate"/>
    <x v="0"/>
    <x v="0"/>
    <s v="Wrap Bag"/>
    <x v="503"/>
    <n v="0.51"/>
    <x v="0"/>
    <x v="3"/>
    <x v="26"/>
    <s v="Ponte Vedra Beach"/>
    <n v="32004"/>
    <x v="117"/>
    <d v="2015-06-21T00:00:00"/>
    <x v="1762"/>
    <x v="21"/>
    <x v="1315"/>
    <n v="86491"/>
    <n v="3.9760200000000001"/>
    <n v="43.736220000000003"/>
    <n v="-2.112793217145549"/>
  </r>
  <r>
    <n v="25683"/>
    <s v="Critical"/>
    <x v="4"/>
    <n v="7.28"/>
    <n v="11.15"/>
    <n v="3169"/>
    <s v="Janice Boswell"/>
    <s v="Express Air"/>
    <s v="Small Business"/>
    <x v="0"/>
    <x v="7"/>
    <s v="Small Box"/>
    <x v="306"/>
    <n v="0.37"/>
    <x v="0"/>
    <x v="3"/>
    <x v="26"/>
    <s v="Port Orange"/>
    <n v="32127"/>
    <x v="53"/>
    <d v="2015-04-14T00:00:00"/>
    <x v="1763"/>
    <x v="12"/>
    <x v="1791"/>
    <n v="86490"/>
    <n v="7.2741760000000006"/>
    <n v="7.2741760000000006"/>
    <n v="-3.0296725784447478"/>
  </r>
  <r>
    <n v="26055"/>
    <s v="Medium"/>
    <x v="10"/>
    <n v="7.28"/>
    <n v="5.47"/>
    <n v="3170"/>
    <s v="Lawrence Haas"/>
    <s v="Regular Air"/>
    <s v="Corporate"/>
    <x v="0"/>
    <x v="7"/>
    <s v="Small Box"/>
    <x v="884"/>
    <n v="0.35"/>
    <x v="0"/>
    <x v="3"/>
    <x v="26"/>
    <s v="Port Saint Lucie"/>
    <n v="34952"/>
    <x v="169"/>
    <d v="2015-02-13T00:00:00"/>
    <x v="1764"/>
    <x v="1"/>
    <x v="1792"/>
    <n v="86489"/>
    <n v="7.2727200000000005"/>
    <n v="87.27264000000001"/>
    <n v="2.0126774115949"/>
  </r>
  <r>
    <n v="21961"/>
    <s v="High"/>
    <x v="2"/>
    <n v="10.97"/>
    <n v="6.5"/>
    <n v="3176"/>
    <s v="Jackie McCullough"/>
    <s v="Regular Air"/>
    <s v="Consumer"/>
    <x v="2"/>
    <x v="13"/>
    <s v="Small Box"/>
    <x v="885"/>
    <n v="0.64"/>
    <x v="0"/>
    <x v="3"/>
    <x v="26"/>
    <s v="Jacksonville"/>
    <n v="32216"/>
    <x v="82"/>
    <d v="2015-05-06T00:00:00"/>
    <x v="1765"/>
    <x v="22"/>
    <x v="1793"/>
    <n v="90820"/>
    <n v="10.963418000000001"/>
    <n v="208.30494200000001"/>
    <n v="0.30475261324041814"/>
  </r>
  <r>
    <n v="20964"/>
    <s v="Low"/>
    <x v="1"/>
    <n v="58.14"/>
    <n v="36.61"/>
    <n v="3176"/>
    <s v="Jackie McCullough"/>
    <s v="Delivery Truck"/>
    <s v="Consumer"/>
    <x v="1"/>
    <x v="14"/>
    <s v="Jumbo Box"/>
    <x v="375"/>
    <n v="0.61"/>
    <x v="0"/>
    <x v="3"/>
    <x v="26"/>
    <s v="Jacksonville"/>
    <n v="32216"/>
    <x v="97"/>
    <d v="2015-07-01T00:00:00"/>
    <x v="1766"/>
    <x v="2"/>
    <x v="1794"/>
    <n v="90821"/>
    <n v="58.128371999999999"/>
    <n v="1278.8241840000001"/>
    <n v="1.8998247448491186E-4"/>
  </r>
  <r>
    <n v="20965"/>
    <s v="Low"/>
    <x v="9"/>
    <n v="15.57"/>
    <n v="1.39"/>
    <n v="3176"/>
    <s v="Jackie McCullough"/>
    <s v="Regular Air"/>
    <s v="Consumer"/>
    <x v="0"/>
    <x v="4"/>
    <s v="Small Box"/>
    <x v="253"/>
    <n v="0.38"/>
    <x v="0"/>
    <x v="3"/>
    <x v="26"/>
    <s v="Jacksonville"/>
    <n v="32216"/>
    <x v="97"/>
    <d v="2015-07-01T00:00:00"/>
    <x v="1767"/>
    <x v="2"/>
    <x v="1795"/>
    <n v="90821"/>
    <n v="15.565329"/>
    <n v="342.43723799999998"/>
    <n v="0.17618437186489802"/>
  </r>
  <r>
    <n v="24493"/>
    <s v="Not Specified"/>
    <x v="10"/>
    <n v="62.18"/>
    <n v="10.84"/>
    <n v="3177"/>
    <s v="Laurie Petty"/>
    <s v="Regular Air"/>
    <s v="Consumer"/>
    <x v="1"/>
    <x v="2"/>
    <s v="Medium Box"/>
    <x v="499"/>
    <n v="0.63"/>
    <x v="0"/>
    <x v="3"/>
    <x v="26"/>
    <s v="Jupiter"/>
    <n v="33458"/>
    <x v="88"/>
    <d v="2015-03-16T00:00:00"/>
    <x v="1768"/>
    <x v="23"/>
    <x v="1796"/>
    <n v="90818"/>
    <n v="62.117820000000002"/>
    <n v="559.06038000000001"/>
    <n v="-5.7990108880505119E-2"/>
  </r>
  <r>
    <n v="22086"/>
    <s v="Critical"/>
    <x v="2"/>
    <n v="1.68"/>
    <n v="1"/>
    <n v="3177"/>
    <s v="Laurie Petty"/>
    <s v="Regular Air"/>
    <s v="Consumer"/>
    <x v="0"/>
    <x v="0"/>
    <s v="Wrap Bag"/>
    <x v="812"/>
    <n v="0.35"/>
    <x v="0"/>
    <x v="3"/>
    <x v="26"/>
    <s v="Jupiter"/>
    <n v="33458"/>
    <x v="157"/>
    <d v="2015-04-02T00:00:00"/>
    <x v="1769"/>
    <x v="29"/>
    <x v="1797"/>
    <n v="90819"/>
    <n v="1.678992"/>
    <n v="8.3949600000000011"/>
    <n v="-152.54335260115607"/>
  </r>
  <r>
    <n v="21554"/>
    <s v="Low"/>
    <x v="8"/>
    <n v="35.44"/>
    <n v="7.5"/>
    <n v="3179"/>
    <s v="Marie Pittman"/>
    <s v="Regular Air"/>
    <s v="Corporate"/>
    <x v="0"/>
    <x v="7"/>
    <s v="Small Box"/>
    <x v="854"/>
    <n v="0.38"/>
    <x v="0"/>
    <x v="2"/>
    <x v="3"/>
    <s v="Owatonna"/>
    <n v="55060"/>
    <x v="20"/>
    <d v="2015-06-19T00:00:00"/>
    <x v="1770"/>
    <x v="21"/>
    <x v="1798"/>
    <n v="86989"/>
    <n v="35.415191999999998"/>
    <n v="389.56711199999995"/>
    <n v="0.69"/>
  </r>
  <r>
    <n v="24464"/>
    <s v="High"/>
    <x v="4"/>
    <n v="170.98"/>
    <n v="35.89"/>
    <n v="3187"/>
    <s v="Sidney Gilliam"/>
    <s v="Delivery Truck"/>
    <s v="Small Business"/>
    <x v="1"/>
    <x v="14"/>
    <s v="Jumbo Box"/>
    <x v="379"/>
    <n v="0.66"/>
    <x v="0"/>
    <x v="3"/>
    <x v="26"/>
    <s v="Riverview"/>
    <n v="33569"/>
    <x v="21"/>
    <d v="2015-03-04T00:00:00"/>
    <x v="1771"/>
    <x v="12"/>
    <x v="1799"/>
    <n v="89025"/>
    <n v="170.84321599999998"/>
    <n v="170.84321599999998"/>
    <n v="-0.60062161620212551"/>
  </r>
  <r>
    <n v="20127"/>
    <s v="Critical"/>
    <x v="0"/>
    <n v="20.99"/>
    <n v="4.8099999999999996"/>
    <n v="3191"/>
    <s v="Jenny Hawkins"/>
    <s v="Regular Air"/>
    <s v="Corporate"/>
    <x v="2"/>
    <x v="5"/>
    <s v="Medium Box"/>
    <x v="160"/>
    <n v="0.57999999999999996"/>
    <x v="0"/>
    <x v="2"/>
    <x v="45"/>
    <s v="Stevens Point"/>
    <n v="54481"/>
    <x v="103"/>
    <d v="2015-03-18T00:00:00"/>
    <x v="1772"/>
    <x v="29"/>
    <x v="1800"/>
    <n v="86447"/>
    <n v="20.987900999999997"/>
    <n v="104.93950499999998"/>
    <n v="-9.7089862488007661E-2"/>
  </r>
  <r>
    <n v="20303"/>
    <s v="High"/>
    <x v="3"/>
    <n v="35.94"/>
    <n v="6.66"/>
    <n v="3191"/>
    <s v="Jenny Hawkins"/>
    <s v="Regular Air"/>
    <s v="Corporate"/>
    <x v="0"/>
    <x v="4"/>
    <s v="Small Box"/>
    <x v="8"/>
    <n v="0.4"/>
    <x v="0"/>
    <x v="2"/>
    <x v="45"/>
    <s v="Stevens Point"/>
    <n v="54481"/>
    <x v="98"/>
    <d v="2015-04-12T00:00:00"/>
    <x v="1773"/>
    <x v="23"/>
    <x v="1801"/>
    <n v="86448"/>
    <n v="35.907654000000001"/>
    <n v="323.16888599999999"/>
    <n v="0.55270130036512699"/>
  </r>
  <r>
    <n v="22846"/>
    <s v="Medium"/>
    <x v="10"/>
    <n v="4.9800000000000004"/>
    <n v="7.54"/>
    <n v="3194"/>
    <s v="Angela Rose"/>
    <s v="Regular Air"/>
    <s v="Consumer"/>
    <x v="0"/>
    <x v="7"/>
    <s v="Small Box"/>
    <x v="886"/>
    <n v="0.38"/>
    <x v="0"/>
    <x v="3"/>
    <x v="26"/>
    <s v="Spring Hill"/>
    <n v="34609"/>
    <x v="17"/>
    <d v="2015-03-11T00:00:00"/>
    <x v="1774"/>
    <x v="23"/>
    <x v="1802"/>
    <n v="89805"/>
    <n v="4.9750200000000007"/>
    <n v="44.775180000000006"/>
    <n v="1.0282390510948904"/>
  </r>
  <r>
    <n v="22847"/>
    <s v="Medium"/>
    <x v="6"/>
    <n v="22.84"/>
    <n v="8.18"/>
    <n v="3194"/>
    <s v="Angela Rose"/>
    <s v="Regular Air"/>
    <s v="Consumer"/>
    <x v="0"/>
    <x v="7"/>
    <s v="Small Box"/>
    <x v="635"/>
    <n v="0.39"/>
    <x v="0"/>
    <x v="3"/>
    <x v="26"/>
    <s v="Spring Hill"/>
    <n v="34609"/>
    <x v="17"/>
    <d v="2015-03-12T00:00:00"/>
    <x v="1775"/>
    <x v="6"/>
    <x v="1803"/>
    <n v="89805"/>
    <n v="22.84"/>
    <n v="137.04"/>
    <n v="-0.7787216029349513"/>
  </r>
  <r>
    <n v="3406"/>
    <s v="Not Specified"/>
    <x v="9"/>
    <n v="200.97"/>
    <n v="15.59"/>
    <n v="3196"/>
    <s v="Rick Foster Hawkins"/>
    <s v="Delivery Truck"/>
    <s v="Home Office"/>
    <x v="2"/>
    <x v="6"/>
    <s v="Jumbo Drum"/>
    <x v="474"/>
    <n v="0.36"/>
    <x v="0"/>
    <x v="0"/>
    <x v="1"/>
    <s v="San Francisco"/>
    <n v="94109"/>
    <x v="23"/>
    <d v="2015-02-03T00:00:00"/>
    <x v="1776"/>
    <x v="18"/>
    <x v="1804"/>
    <n v="24294"/>
    <n v="200.90970899999999"/>
    <n v="8639.1174869999995"/>
    <n v="0.22383069025838087"/>
  </r>
  <r>
    <n v="21406"/>
    <s v="Not Specified"/>
    <x v="9"/>
    <n v="200.97"/>
    <n v="15.59"/>
    <n v="3197"/>
    <s v="Wallace Pugh"/>
    <s v="Delivery Truck"/>
    <s v="Home Office"/>
    <x v="2"/>
    <x v="6"/>
    <s v="Jumbo Drum"/>
    <x v="474"/>
    <n v="0.36"/>
    <x v="0"/>
    <x v="2"/>
    <x v="12"/>
    <s v="Northbrook"/>
    <n v="60062"/>
    <x v="23"/>
    <d v="2015-02-03T00:00:00"/>
    <x v="1777"/>
    <x v="21"/>
    <x v="1805"/>
    <n v="90850"/>
    <n v="200.90970899999999"/>
    <n v="2210.0067989999998"/>
    <n v="0.69"/>
  </r>
  <r>
    <n v="18437"/>
    <s v="Low"/>
    <x v="8"/>
    <n v="5.98"/>
    <n v="0.96"/>
    <n v="3205"/>
    <s v="Alvin Mullins"/>
    <s v="Regular Air"/>
    <s v="Consumer"/>
    <x v="0"/>
    <x v="0"/>
    <s v="Wrap Bag"/>
    <x v="631"/>
    <n v="0.6"/>
    <x v="0"/>
    <x v="0"/>
    <x v="44"/>
    <s v="Rexburg"/>
    <n v="83440"/>
    <x v="25"/>
    <d v="2015-04-03T00:00:00"/>
    <x v="1778"/>
    <x v="5"/>
    <x v="1806"/>
    <n v="87933"/>
    <n v="5.9758140000000006"/>
    <n v="59.758140000000004"/>
    <n v="0.58209219858156025"/>
  </r>
  <r>
    <n v="18438"/>
    <s v="Low"/>
    <x v="0"/>
    <n v="39.979999999999997"/>
    <n v="4"/>
    <n v="3206"/>
    <s v="Dana Rankin"/>
    <s v="Regular Air"/>
    <s v="Consumer"/>
    <x v="2"/>
    <x v="13"/>
    <s v="Small Box"/>
    <x v="74"/>
    <n v="0.7"/>
    <x v="0"/>
    <x v="0"/>
    <x v="44"/>
    <s v="Twin Falls"/>
    <n v="83301"/>
    <x v="25"/>
    <d v="2015-04-04T00:00:00"/>
    <x v="1779"/>
    <x v="6"/>
    <x v="427"/>
    <n v="87933"/>
    <n v="39.976001999999994"/>
    <n v="239.85601199999996"/>
    <n v="0.20033395464429971"/>
  </r>
  <r>
    <n v="21229"/>
    <s v="Not Specified"/>
    <x v="2"/>
    <n v="218.08"/>
    <n v="18.059999999999999"/>
    <n v="3206"/>
    <s v="Dana Rankin"/>
    <s v="Express Air"/>
    <s v="Consumer"/>
    <x v="1"/>
    <x v="1"/>
    <s v="Large Box"/>
    <x v="531"/>
    <n v="0.56999999999999995"/>
    <x v="0"/>
    <x v="0"/>
    <x v="44"/>
    <s v="Twin Falls"/>
    <n v="83301"/>
    <x v="8"/>
    <d v="2015-05-23T00:00:00"/>
    <x v="1780"/>
    <x v="4"/>
    <x v="1807"/>
    <n v="87934"/>
    <n v="217.94915200000003"/>
    <n v="1525.6440640000001"/>
    <n v="0.65126871838281231"/>
  </r>
  <r>
    <n v="20156"/>
    <s v="Not Specified"/>
    <x v="5"/>
    <n v="35.44"/>
    <n v="5.09"/>
    <n v="3206"/>
    <s v="Dana Rankin"/>
    <s v="Regular Air"/>
    <s v="Consumer"/>
    <x v="0"/>
    <x v="7"/>
    <s v="Small Box"/>
    <x v="861"/>
    <n v="0.38"/>
    <x v="0"/>
    <x v="0"/>
    <x v="44"/>
    <s v="Twin Falls"/>
    <n v="83301"/>
    <x v="5"/>
    <d v="2015-05-29T00:00:00"/>
    <x v="1781"/>
    <x v="24"/>
    <x v="1808"/>
    <n v="87935"/>
    <n v="35.422280000000001"/>
    <n v="814.71244000000002"/>
    <n v="0.69"/>
  </r>
  <r>
    <n v="24637"/>
    <s v="Critical"/>
    <x v="9"/>
    <n v="4.9800000000000004"/>
    <n v="4.62"/>
    <n v="3209"/>
    <s v="Elsie Floyd"/>
    <s v="Express Air"/>
    <s v="Corporate"/>
    <x v="2"/>
    <x v="13"/>
    <s v="Small Pack"/>
    <x v="139"/>
    <n v="0.64"/>
    <x v="0"/>
    <x v="0"/>
    <x v="1"/>
    <s v="Beverly Hills"/>
    <n v="90210"/>
    <x v="162"/>
    <d v="2015-06-29T00:00:00"/>
    <x v="1782"/>
    <x v="15"/>
    <x v="1809"/>
    <n v="90739"/>
    <n v="4.9785060000000003"/>
    <n v="39.828048000000003"/>
    <n v="-0.68829113924050633"/>
  </r>
  <r>
    <n v="22804"/>
    <s v="High"/>
    <x v="10"/>
    <n v="7.31"/>
    <n v="0.49"/>
    <n v="3211"/>
    <s v="Jonathan Crabtree"/>
    <s v="Regular Air"/>
    <s v="Corporate"/>
    <x v="0"/>
    <x v="9"/>
    <s v="Small Box"/>
    <x v="388"/>
    <n v="0.38"/>
    <x v="0"/>
    <x v="2"/>
    <x v="12"/>
    <s v="Addison"/>
    <n v="60101"/>
    <x v="2"/>
    <d v="2015-02-16T00:00:00"/>
    <x v="1783"/>
    <x v="1"/>
    <x v="1810"/>
    <n v="91522"/>
    <n v="7.3026899999999992"/>
    <n v="87.632279999999994"/>
    <n v="0.69"/>
  </r>
  <r>
    <n v="22805"/>
    <s v="High"/>
    <x v="10"/>
    <n v="20.99"/>
    <n v="2.5"/>
    <n v="3211"/>
    <s v="Jonathan Crabtree"/>
    <s v="Regular Air"/>
    <s v="Corporate"/>
    <x v="2"/>
    <x v="5"/>
    <s v="Wrap Bag"/>
    <x v="427"/>
    <n v="0.81"/>
    <x v="0"/>
    <x v="2"/>
    <x v="12"/>
    <s v="Addison"/>
    <n v="60101"/>
    <x v="2"/>
    <d v="2015-02-16T00:00:00"/>
    <x v="1784"/>
    <x v="24"/>
    <x v="1488"/>
    <n v="91522"/>
    <n v="20.969009999999997"/>
    <n v="482.28722999999991"/>
    <n v="-0.11123720219136196"/>
  </r>
  <r>
    <n v="23736"/>
    <s v="Not Specified"/>
    <x v="9"/>
    <n v="6.68"/>
    <n v="1.5"/>
    <n v="3221"/>
    <s v="Sean Pugh"/>
    <s v="Regular Air"/>
    <s v="Corporate"/>
    <x v="0"/>
    <x v="0"/>
    <s v="Wrap Bag"/>
    <x v="685"/>
    <n v="0.48"/>
    <x v="0"/>
    <x v="3"/>
    <x v="26"/>
    <s v="Sunrise"/>
    <n v="33322"/>
    <x v="142"/>
    <d v="2015-04-13T00:00:00"/>
    <x v="1785"/>
    <x v="4"/>
    <x v="1811"/>
    <n v="90815"/>
    <n v="6.6779959999999994"/>
    <n v="46.745971999999995"/>
    <n v="-11.947516556291392"/>
  </r>
  <r>
    <n v="25605"/>
    <s v="High"/>
    <x v="7"/>
    <n v="39.479999999999997"/>
    <n v="1.99"/>
    <n v="3222"/>
    <s v="Diane Lu"/>
    <s v="Express Air"/>
    <s v="Corporate"/>
    <x v="2"/>
    <x v="13"/>
    <s v="Small Pack"/>
    <x v="246"/>
    <n v="0.54"/>
    <x v="0"/>
    <x v="3"/>
    <x v="26"/>
    <s v="Tallahassee"/>
    <n v="32303"/>
    <x v="91"/>
    <d v="2015-03-19T00:00:00"/>
    <x v="1786"/>
    <x v="15"/>
    <x v="1812"/>
    <n v="90814"/>
    <n v="39.464207999999999"/>
    <n v="315.71366399999999"/>
    <n v="-4.6227312138728331"/>
  </r>
  <r>
    <n v="25606"/>
    <s v="High"/>
    <x v="6"/>
    <n v="8.1199999999999992"/>
    <n v="2.83"/>
    <n v="3222"/>
    <s v="Diane Lu"/>
    <s v="Regular Air"/>
    <s v="Corporate"/>
    <x v="2"/>
    <x v="13"/>
    <s v="Small Pack"/>
    <x v="293"/>
    <n v="0.77"/>
    <x v="0"/>
    <x v="3"/>
    <x v="26"/>
    <s v="Tallahassee"/>
    <n v="32303"/>
    <x v="91"/>
    <d v="2015-03-20T00:00:00"/>
    <x v="1787"/>
    <x v="7"/>
    <x v="1813"/>
    <n v="90814"/>
    <n v="8.1199999999999992"/>
    <n v="138.04"/>
    <n v="-1.0792575531770763"/>
  </r>
  <r>
    <n v="19517"/>
    <s v="Critical"/>
    <x v="2"/>
    <n v="60.98"/>
    <n v="30"/>
    <n v="3224"/>
    <s v="Claudia White"/>
    <s v="Delivery Truck"/>
    <s v="Small Business"/>
    <x v="1"/>
    <x v="1"/>
    <s v="Jumbo Drum"/>
    <x v="887"/>
    <n v="0.7"/>
    <x v="0"/>
    <x v="3"/>
    <x v="20"/>
    <s v="Gallatin"/>
    <n v="37066"/>
    <x v="113"/>
    <d v="2015-04-02T00:00:00"/>
    <x v="1788"/>
    <x v="14"/>
    <x v="1814"/>
    <n v="86508"/>
    <n v="60.943411999999995"/>
    <n v="121.88682399999999"/>
    <n v="-0.5884670373312153"/>
  </r>
  <r>
    <n v="22291"/>
    <s v="Not Specified"/>
    <x v="10"/>
    <n v="208.16"/>
    <n v="68.02"/>
    <n v="3225"/>
    <s v="Robyn Crawford"/>
    <s v="Delivery Truck"/>
    <s v="Small Business"/>
    <x v="0"/>
    <x v="15"/>
    <s v="Jumbo Drum"/>
    <x v="888"/>
    <n v="0.57999999999999996"/>
    <x v="0"/>
    <x v="3"/>
    <x v="20"/>
    <s v="Germantown"/>
    <n v="38138"/>
    <x v="101"/>
    <d v="2015-01-14T00:00:00"/>
    <x v="1789"/>
    <x v="0"/>
    <x v="1815"/>
    <n v="86507"/>
    <n v="207.95184"/>
    <n v="831.80736000000002"/>
    <n v="-0.17887644541564235"/>
  </r>
  <r>
    <n v="22292"/>
    <s v="Not Specified"/>
    <x v="8"/>
    <n v="90.48"/>
    <n v="19.989999999999998"/>
    <n v="3226"/>
    <s v="Arthur Gold"/>
    <s v="Regular Air"/>
    <s v="Small Business"/>
    <x v="0"/>
    <x v="4"/>
    <s v="Small Box"/>
    <x v="634"/>
    <n v="0.4"/>
    <x v="0"/>
    <x v="3"/>
    <x v="20"/>
    <s v="Hendersonville"/>
    <n v="37075"/>
    <x v="101"/>
    <d v="2015-01-15T00:00:00"/>
    <x v="1790"/>
    <x v="14"/>
    <x v="1816"/>
    <n v="86507"/>
    <n v="90.416663999999997"/>
    <n v="180.83332799999999"/>
    <n v="-6.4430994056382571E-2"/>
  </r>
  <r>
    <n v="22293"/>
    <s v="Not Specified"/>
    <x v="0"/>
    <n v="9.48"/>
    <n v="7.29"/>
    <n v="3226"/>
    <s v="Arthur Gold"/>
    <s v="Express Air"/>
    <s v="Small Business"/>
    <x v="1"/>
    <x v="2"/>
    <s v="Small Pack"/>
    <x v="2"/>
    <n v="0.45"/>
    <x v="0"/>
    <x v="3"/>
    <x v="20"/>
    <s v="Hendersonville"/>
    <n v="37075"/>
    <x v="101"/>
    <d v="2015-01-16T00:00:00"/>
    <x v="1791"/>
    <x v="12"/>
    <x v="1817"/>
    <n v="86507"/>
    <n v="9.4790520000000011"/>
    <n v="9.4790520000000011"/>
    <n v="18.521999999999998"/>
  </r>
  <r>
    <n v="22294"/>
    <s v="Not Specified"/>
    <x v="1"/>
    <n v="4.28"/>
    <n v="0.94"/>
    <n v="3226"/>
    <s v="Arthur Gold"/>
    <s v="Regular Air"/>
    <s v="Small Business"/>
    <x v="0"/>
    <x v="0"/>
    <s v="Wrap Bag"/>
    <x v="579"/>
    <n v="0.56000000000000005"/>
    <x v="0"/>
    <x v="3"/>
    <x v="20"/>
    <s v="Hendersonville"/>
    <n v="37075"/>
    <x v="101"/>
    <d v="2015-01-15T00:00:00"/>
    <x v="1792"/>
    <x v="0"/>
    <x v="1818"/>
    <n v="86507"/>
    <n v="4.2791440000000005"/>
    <n v="17.116576000000002"/>
    <n v="-5.8762437115707096"/>
  </r>
  <r>
    <n v="24343"/>
    <s v="Medium"/>
    <x v="2"/>
    <n v="22.24"/>
    <n v="1.99"/>
    <n v="3226"/>
    <s v="Arthur Gold"/>
    <s v="Regular Air"/>
    <s v="Small Business"/>
    <x v="2"/>
    <x v="13"/>
    <s v="Small Pack"/>
    <x v="889"/>
    <n v="0.43"/>
    <x v="0"/>
    <x v="3"/>
    <x v="20"/>
    <s v="Hendersonville"/>
    <n v="37075"/>
    <x v="162"/>
    <d v="2015-06-30T00:00:00"/>
    <x v="1793"/>
    <x v="1"/>
    <x v="1819"/>
    <n v="86509"/>
    <n v="22.226655999999998"/>
    <n v="266.71987200000001"/>
    <n v="0.37278411755510393"/>
  </r>
  <r>
    <n v="18940"/>
    <s v="Not Specified"/>
    <x v="0"/>
    <n v="24.95"/>
    <n v="2.99"/>
    <n v="3229"/>
    <s v="Sharon Kessler"/>
    <s v="Regular Air"/>
    <s v="Small Business"/>
    <x v="0"/>
    <x v="8"/>
    <s v="Small Box"/>
    <x v="890"/>
    <n v="0.39"/>
    <x v="0"/>
    <x v="2"/>
    <x v="45"/>
    <s v="Superior"/>
    <n v="54880"/>
    <x v="72"/>
    <d v="2015-01-22T00:00:00"/>
    <x v="1794"/>
    <x v="41"/>
    <x v="1820"/>
    <n v="87435"/>
    <n v="24.947505"/>
    <n v="374.21257500000002"/>
    <n v="0.69"/>
  </r>
  <r>
    <n v="18941"/>
    <s v="Not Specified"/>
    <x v="6"/>
    <n v="15.98"/>
    <n v="8.99"/>
    <n v="3230"/>
    <s v="Monica Stuart"/>
    <s v="Regular Air"/>
    <s v="Small Business"/>
    <x v="2"/>
    <x v="13"/>
    <s v="Small Pack"/>
    <x v="891"/>
    <n v="0.64"/>
    <x v="0"/>
    <x v="2"/>
    <x v="45"/>
    <s v="Waukesha"/>
    <n v="53186"/>
    <x v="72"/>
    <d v="2015-01-23T00:00:00"/>
    <x v="1795"/>
    <x v="23"/>
    <x v="1821"/>
    <n v="87435"/>
    <n v="15.98"/>
    <n v="143.82"/>
    <n v="-0.89013010908135104"/>
  </r>
  <r>
    <n v="19062"/>
    <s v="Critical"/>
    <x v="2"/>
    <n v="4.91"/>
    <n v="5.68"/>
    <n v="3230"/>
    <s v="Monica Stuart"/>
    <s v="Express Air"/>
    <s v="Small Business"/>
    <x v="0"/>
    <x v="8"/>
    <s v="Small Box"/>
    <x v="500"/>
    <n v="0.36"/>
    <x v="0"/>
    <x v="2"/>
    <x v="45"/>
    <s v="Waukesha"/>
    <n v="53186"/>
    <x v="1"/>
    <d v="2015-06-13T00:00:00"/>
    <x v="1796"/>
    <x v="5"/>
    <x v="1822"/>
    <n v="87436"/>
    <n v="4.9070540000000005"/>
    <n v="49.070540000000008"/>
    <n v="-0.58801725737613653"/>
  </r>
  <r>
    <n v="19063"/>
    <s v="Critical"/>
    <x v="8"/>
    <n v="48.94"/>
    <n v="5.86"/>
    <n v="3230"/>
    <s v="Monica Stuart"/>
    <s v="Express Air"/>
    <s v="Small Business"/>
    <x v="0"/>
    <x v="7"/>
    <s v="Small Box"/>
    <x v="892"/>
    <n v="0.35"/>
    <x v="0"/>
    <x v="2"/>
    <x v="45"/>
    <s v="Waukesha"/>
    <n v="53186"/>
    <x v="1"/>
    <d v="2015-06-14T00:00:00"/>
    <x v="1797"/>
    <x v="34"/>
    <x v="1823"/>
    <n v="87436"/>
    <n v="48.905741999999996"/>
    <n v="1027.0205819999999"/>
    <n v="0.69"/>
  </r>
  <r>
    <n v="19179"/>
    <s v="Low"/>
    <x v="2"/>
    <n v="115.99"/>
    <n v="5.92"/>
    <n v="3238"/>
    <s v="Kathleen P Bloom"/>
    <s v="Regular Air"/>
    <s v="Corporate"/>
    <x v="2"/>
    <x v="5"/>
    <s v="Small Box"/>
    <x v="618"/>
    <n v="0.57999999999999996"/>
    <x v="0"/>
    <x v="0"/>
    <x v="6"/>
    <s v="Corvallis"/>
    <n v="97330"/>
    <x v="141"/>
    <d v="2015-06-06T00:00:00"/>
    <x v="1798"/>
    <x v="29"/>
    <x v="1824"/>
    <n v="89564"/>
    <n v="115.920406"/>
    <n v="579.60203000000001"/>
    <n v="-2.6356338993989759E-2"/>
  </r>
  <r>
    <n v="23084"/>
    <s v="High"/>
    <x v="6"/>
    <n v="7.28"/>
    <n v="3.52"/>
    <n v="3243"/>
    <s v="Marlene Phillips"/>
    <s v="Regular Air"/>
    <s v="Small Business"/>
    <x v="2"/>
    <x v="13"/>
    <s v="Small Pack"/>
    <x v="893"/>
    <n v="0.68"/>
    <x v="0"/>
    <x v="1"/>
    <x v="18"/>
    <s v="Bristol"/>
    <n v="6010"/>
    <x v="69"/>
    <d v="2015-06-10T00:00:00"/>
    <x v="1799"/>
    <x v="17"/>
    <x v="1825"/>
    <n v="88329"/>
    <n v="7.28"/>
    <n v="21.84"/>
    <n v="-1.0271685761047462"/>
  </r>
  <r>
    <n v="23267"/>
    <s v="Low"/>
    <x v="2"/>
    <n v="5.18"/>
    <n v="2.04"/>
    <n v="3246"/>
    <s v="Wanda Harris"/>
    <s v="Regular Air"/>
    <s v="Small Business"/>
    <x v="0"/>
    <x v="7"/>
    <s v="Wrap Bag"/>
    <x v="43"/>
    <n v="0.36"/>
    <x v="0"/>
    <x v="1"/>
    <x v="16"/>
    <s v="Hudson"/>
    <n v="3051"/>
    <x v="113"/>
    <d v="2015-04-01T00:00:00"/>
    <x v="1800"/>
    <x v="0"/>
    <x v="1826"/>
    <n v="88330"/>
    <n v="5.1768919999999996"/>
    <n v="20.707567999999998"/>
    <n v="8.9222323879231485E-2"/>
  </r>
  <r>
    <n v="18265"/>
    <s v="High"/>
    <x v="8"/>
    <n v="2.78"/>
    <n v="1.49"/>
    <n v="3248"/>
    <s v="Earl Donnelly"/>
    <s v="Regular Air"/>
    <s v="Small Business"/>
    <x v="0"/>
    <x v="8"/>
    <s v="Small Box"/>
    <x v="272"/>
    <n v="0.36"/>
    <x v="0"/>
    <x v="3"/>
    <x v="11"/>
    <s v="Slidell"/>
    <n v="70458"/>
    <x v="163"/>
    <d v="2015-05-08T00:00:00"/>
    <x v="1801"/>
    <x v="7"/>
    <x v="1827"/>
    <n v="87297"/>
    <n v="2.778054"/>
    <n v="47.226917999999998"/>
    <n v="-7.2268909168081494"/>
  </r>
  <r>
    <n v="25820"/>
    <s v="High"/>
    <x v="9"/>
    <n v="42.8"/>
    <n v="2.99"/>
    <n v="3249"/>
    <s v="Nicole Goldstein"/>
    <s v="Regular Air"/>
    <s v="Corporate"/>
    <x v="0"/>
    <x v="8"/>
    <s v="Small Box"/>
    <x v="894"/>
    <n v="0.36"/>
    <x v="0"/>
    <x v="1"/>
    <x v="30"/>
    <s v="Annapolis"/>
    <n v="21403"/>
    <x v="94"/>
    <d v="2015-05-24T00:00:00"/>
    <x v="1802"/>
    <x v="3"/>
    <x v="1828"/>
    <n v="87298"/>
    <n v="42.78716"/>
    <n v="684.59456"/>
    <n v="0.69"/>
  </r>
  <r>
    <n v="5511"/>
    <s v="Critical"/>
    <x v="1"/>
    <n v="5.28"/>
    <n v="6.26"/>
    <n v="3251"/>
    <s v="Peter Brooks"/>
    <s v="Regular Air"/>
    <s v="Corporate"/>
    <x v="0"/>
    <x v="7"/>
    <s v="Small Box"/>
    <x v="489"/>
    <n v="0.4"/>
    <x v="0"/>
    <x v="1"/>
    <x v="4"/>
    <s v="New York City"/>
    <n v="10112"/>
    <x v="164"/>
    <d v="2015-06-12T00:00:00"/>
    <x v="1803"/>
    <x v="69"/>
    <x v="1829"/>
    <n v="39076"/>
    <n v="5.2789440000000001"/>
    <n v="401.19974400000001"/>
    <n v="-0.31779414615235507"/>
  </r>
  <r>
    <n v="23324"/>
    <s v="Critical"/>
    <x v="0"/>
    <n v="11.34"/>
    <n v="5.01"/>
    <n v="3252"/>
    <s v="Milton Harrell"/>
    <s v="Regular Air"/>
    <s v="Small Business"/>
    <x v="0"/>
    <x v="7"/>
    <s v="Small Box"/>
    <x v="195"/>
    <n v="0.36"/>
    <x v="0"/>
    <x v="1"/>
    <x v="4"/>
    <s v="Rotterdam"/>
    <n v="12306"/>
    <x v="25"/>
    <d v="2015-04-01T00:00:00"/>
    <x v="1804"/>
    <x v="12"/>
    <x v="1830"/>
    <n v="87296"/>
    <n v="11.338865999999999"/>
    <n v="11.338865999999999"/>
    <n v="-0.81473829201101933"/>
  </r>
  <r>
    <n v="23511"/>
    <s v="Critical"/>
    <x v="1"/>
    <n v="5.28"/>
    <n v="6.26"/>
    <n v="3252"/>
    <s v="Milton Harrell"/>
    <s v="Regular Air"/>
    <s v="Corporate"/>
    <x v="0"/>
    <x v="7"/>
    <s v="Small Box"/>
    <x v="489"/>
    <n v="0.4"/>
    <x v="0"/>
    <x v="1"/>
    <x v="4"/>
    <s v="Rotterdam"/>
    <n v="12306"/>
    <x v="164"/>
    <d v="2015-06-12T00:00:00"/>
    <x v="1805"/>
    <x v="22"/>
    <x v="1831"/>
    <n v="87299"/>
    <n v="5.2789440000000001"/>
    <n v="100.299936"/>
    <n v="-0.63558829230471015"/>
  </r>
  <r>
    <n v="21046"/>
    <s v="Critical"/>
    <x v="2"/>
    <n v="47.98"/>
    <n v="3.61"/>
    <n v="3255"/>
    <s v="Maureen Whitley"/>
    <s v="Regular Air"/>
    <s v="Home Office"/>
    <x v="2"/>
    <x v="13"/>
    <s v="Small Pack"/>
    <x v="367"/>
    <n v="0.71"/>
    <x v="0"/>
    <x v="3"/>
    <x v="26"/>
    <s v="Tamarac"/>
    <n v="33319"/>
    <x v="29"/>
    <d v="2015-02-20T00:00:00"/>
    <x v="1806"/>
    <x v="14"/>
    <x v="1832"/>
    <n v="90488"/>
    <n v="47.951211999999998"/>
    <n v="95.902423999999996"/>
    <n v="6.0923642302980809"/>
  </r>
  <r>
    <n v="18728"/>
    <s v="Not Specified"/>
    <x v="0"/>
    <n v="349.45"/>
    <n v="60"/>
    <n v="3257"/>
    <s v="Sharon Marcus"/>
    <s v="Delivery Truck"/>
    <s v="Consumer"/>
    <x v="1"/>
    <x v="11"/>
    <s v="Jumbo Drum"/>
    <x v="356"/>
    <m/>
    <x v="0"/>
    <x v="0"/>
    <x v="0"/>
    <s v="Longview"/>
    <n v="98632"/>
    <x v="66"/>
    <d v="2015-05-27T00:00:00"/>
    <x v="1807"/>
    <x v="41"/>
    <x v="1833"/>
    <n v="88825"/>
    <n v="349.415055"/>
    <n v="5241.2258249999995"/>
    <n v="0.69"/>
  </r>
  <r>
    <n v="21852"/>
    <s v="Medium"/>
    <x v="6"/>
    <n v="25.38"/>
    <n v="8.99"/>
    <n v="3257"/>
    <s v="Sharon Marcus"/>
    <s v="Regular Air"/>
    <s v="Consumer"/>
    <x v="1"/>
    <x v="2"/>
    <s v="Small Pack"/>
    <x v="268"/>
    <n v="0.5"/>
    <x v="0"/>
    <x v="0"/>
    <x v="0"/>
    <s v="Longview"/>
    <n v="98632"/>
    <x v="116"/>
    <d v="2015-05-15T00:00:00"/>
    <x v="1808"/>
    <x v="61"/>
    <x v="1834"/>
    <n v="88826"/>
    <n v="25.38"/>
    <n v="659.88"/>
    <n v="0.67151811082080493"/>
  </r>
  <r>
    <n v="23010"/>
    <s v="Not Specified"/>
    <x v="1"/>
    <n v="55.94"/>
    <n v="6.55"/>
    <n v="3258"/>
    <s v="Gretchen Best Wilkins"/>
    <s v="Regular Air"/>
    <s v="Consumer"/>
    <x v="2"/>
    <x v="13"/>
    <s v="Small Box"/>
    <x v="420"/>
    <n v="0.68"/>
    <x v="0"/>
    <x v="0"/>
    <x v="0"/>
    <s v="Lynnwood"/>
    <n v="98037"/>
    <x v="68"/>
    <d v="2015-03-23T00:00:00"/>
    <x v="1809"/>
    <x v="21"/>
    <x v="1835"/>
    <n v="88824"/>
    <n v="55.928812000000001"/>
    <n v="615.21693200000004"/>
    <n v="0.62121258966114279"/>
  </r>
  <r>
    <n v="22576"/>
    <s v="Not Specified"/>
    <x v="8"/>
    <n v="105.34"/>
    <n v="24.49"/>
    <n v="3261"/>
    <s v="Steven Long"/>
    <s v="Express Air"/>
    <s v="Consumer"/>
    <x v="1"/>
    <x v="2"/>
    <s v="Large Box"/>
    <x v="828"/>
    <n v="0.61"/>
    <x v="0"/>
    <x v="2"/>
    <x v="22"/>
    <s v="Adrian"/>
    <n v="49221"/>
    <x v="97"/>
    <d v="2015-06-26T00:00:00"/>
    <x v="1810"/>
    <x v="5"/>
    <x v="1836"/>
    <n v="90296"/>
    <n v="105.266262"/>
    <n v="1052.6626200000001"/>
    <n v="0.69"/>
  </r>
  <r>
    <n v="19214"/>
    <s v="Medium"/>
    <x v="7"/>
    <n v="9.99"/>
    <n v="11.59"/>
    <n v="3264"/>
    <s v="Becky Puckett"/>
    <s v="Regular Air"/>
    <s v="Corporate"/>
    <x v="0"/>
    <x v="7"/>
    <s v="Small Box"/>
    <x v="655"/>
    <n v="0.4"/>
    <x v="0"/>
    <x v="0"/>
    <x v="1"/>
    <s v="Eureka"/>
    <n v="95501"/>
    <x v="168"/>
    <d v="2015-05-21T00:00:00"/>
    <x v="1811"/>
    <x v="29"/>
    <x v="1837"/>
    <n v="89835"/>
    <n v="9.9860039999999994"/>
    <n v="49.930019999999999"/>
    <n v="-1.7723171434056437"/>
  </r>
  <r>
    <n v="21459"/>
    <s v="Critical"/>
    <x v="6"/>
    <n v="122.99"/>
    <n v="70.2"/>
    <n v="3266"/>
    <s v="Edgar Kumar"/>
    <s v="Delivery Truck"/>
    <s v="Corporate"/>
    <x v="1"/>
    <x v="1"/>
    <s v="Jumbo Drum"/>
    <x v="36"/>
    <n v="0.74"/>
    <x v="0"/>
    <x v="1"/>
    <x v="14"/>
    <s v="Sanford"/>
    <n v="4073"/>
    <x v="9"/>
    <d v="2015-01-29T00:00:00"/>
    <x v="1812"/>
    <x v="33"/>
    <x v="1838"/>
    <n v="89836"/>
    <n v="122.99"/>
    <n v="1721.86"/>
    <n v="-0.98295707791050091"/>
  </r>
  <r>
    <n v="21458"/>
    <s v="Critical"/>
    <x v="0"/>
    <n v="60.97"/>
    <n v="4.5"/>
    <n v="3269"/>
    <s v="Billie Stern"/>
    <s v="Express Air"/>
    <s v="Corporate"/>
    <x v="0"/>
    <x v="15"/>
    <s v="Small Box"/>
    <x v="714"/>
    <n v="0.56000000000000005"/>
    <x v="0"/>
    <x v="1"/>
    <x v="2"/>
    <s v="North Plainfield"/>
    <n v="7060"/>
    <x v="9"/>
    <d v="2015-01-30T00:00:00"/>
    <x v="1813"/>
    <x v="1"/>
    <x v="1839"/>
    <n v="89836"/>
    <n v="60.963903000000002"/>
    <n v="731.56683599999997"/>
    <n v="0.69"/>
  </r>
  <r>
    <n v="19047"/>
    <s v="Low"/>
    <x v="1"/>
    <n v="13.48"/>
    <n v="4.51"/>
    <n v="3275"/>
    <s v="Tamara Dickinson"/>
    <s v="Regular Air"/>
    <s v="Home Office"/>
    <x v="0"/>
    <x v="10"/>
    <s v="Small Box"/>
    <x v="804"/>
    <n v="0.59"/>
    <x v="0"/>
    <x v="0"/>
    <x v="0"/>
    <s v="Mount Vernon"/>
    <n v="98273"/>
    <x v="68"/>
    <d v="2015-03-23T00:00:00"/>
    <x v="1814"/>
    <x v="23"/>
    <x v="1840"/>
    <n v="86233"/>
    <n v="13.477304"/>
    <n v="121.29573600000001"/>
    <n v="0.27155443675267465"/>
  </r>
  <r>
    <n v="19232"/>
    <s v="Low"/>
    <x v="7"/>
    <n v="449.99"/>
    <n v="24.49"/>
    <n v="3275"/>
    <s v="Tamara Dickinson"/>
    <s v="Regular Air"/>
    <s v="Small Business"/>
    <x v="2"/>
    <x v="16"/>
    <s v="Large Box"/>
    <x v="895"/>
    <n v="0.52"/>
    <x v="0"/>
    <x v="0"/>
    <x v="0"/>
    <s v="Mount Vernon"/>
    <n v="98273"/>
    <x v="167"/>
    <d v="2015-01-05T00:00:00"/>
    <x v="1815"/>
    <x v="1"/>
    <x v="1841"/>
    <n v="86234"/>
    <n v="449.81000399999999"/>
    <n v="5397.7200480000001"/>
    <n v="0.69"/>
  </r>
  <r>
    <n v="19233"/>
    <s v="Low"/>
    <x v="0"/>
    <n v="5.84"/>
    <n v="1.2"/>
    <n v="3275"/>
    <s v="Tamara Dickinson"/>
    <s v="Regular Air"/>
    <s v="Small Business"/>
    <x v="0"/>
    <x v="0"/>
    <s v="Wrap Bag"/>
    <x v="469"/>
    <n v="0.55000000000000004"/>
    <x v="0"/>
    <x v="0"/>
    <x v="0"/>
    <s v="Mount Vernon"/>
    <n v="98273"/>
    <x v="167"/>
    <d v="2015-01-10T00:00:00"/>
    <x v="1816"/>
    <x v="6"/>
    <x v="1842"/>
    <n v="86234"/>
    <n v="5.8394159999999999"/>
    <n v="35.036496"/>
    <n v="0.56469936270435017"/>
  </r>
  <r>
    <n v="20039"/>
    <s v="High"/>
    <x v="2"/>
    <n v="89.83"/>
    <n v="35"/>
    <n v="3279"/>
    <s v="Ricky Allred"/>
    <s v="Regular Air"/>
    <s v="Home Office"/>
    <x v="0"/>
    <x v="10"/>
    <s v="Large Box"/>
    <x v="896"/>
    <n v="0.83"/>
    <x v="0"/>
    <x v="3"/>
    <x v="39"/>
    <s v="Columbia"/>
    <n v="29203"/>
    <x v="34"/>
    <d v="2015-04-08T00:00:00"/>
    <x v="1817"/>
    <x v="0"/>
    <x v="1843"/>
    <n v="90766"/>
    <n v="89.776101999999995"/>
    <n v="359.10440799999998"/>
    <n v="8.4939660350570628E-2"/>
  </r>
  <r>
    <n v="20040"/>
    <s v="High"/>
    <x v="10"/>
    <n v="13.43"/>
    <n v="5.5"/>
    <n v="3279"/>
    <s v="Ricky Allred"/>
    <s v="Regular Air"/>
    <s v="Home Office"/>
    <x v="0"/>
    <x v="10"/>
    <s v="Small Box"/>
    <x v="599"/>
    <n v="0.56999999999999995"/>
    <x v="0"/>
    <x v="3"/>
    <x v="39"/>
    <s v="Columbia"/>
    <n v="29203"/>
    <x v="34"/>
    <d v="2015-04-08T00:00:00"/>
    <x v="1818"/>
    <x v="1"/>
    <x v="1844"/>
    <n v="90766"/>
    <n v="13.41657"/>
    <n v="160.99884"/>
    <n v="2.2678359389834797"/>
  </r>
  <r>
    <n v="20041"/>
    <s v="High"/>
    <x v="0"/>
    <n v="125.99"/>
    <n v="7.69"/>
    <n v="3279"/>
    <s v="Ricky Allred"/>
    <s v="Regular Air"/>
    <s v="Home Office"/>
    <x v="2"/>
    <x v="5"/>
    <s v="Small Box"/>
    <x v="442"/>
    <n v="0.57999999999999996"/>
    <x v="0"/>
    <x v="3"/>
    <x v="39"/>
    <s v="Columbia"/>
    <n v="29203"/>
    <x v="34"/>
    <d v="2015-04-06T00:00:00"/>
    <x v="1819"/>
    <x v="21"/>
    <x v="1845"/>
    <n v="90766"/>
    <n v="125.977401"/>
    <n v="1385.751411"/>
    <n v="6.8613547919002694E-3"/>
  </r>
  <r>
    <n v="21620"/>
    <s v="Medium"/>
    <x v="0"/>
    <n v="45.99"/>
    <n v="4.99"/>
    <n v="3279"/>
    <s v="Ricky Allred"/>
    <s v="Regular Air"/>
    <s v="Home Office"/>
    <x v="2"/>
    <x v="5"/>
    <s v="Small Box"/>
    <x v="402"/>
    <n v="0.56000000000000005"/>
    <x v="0"/>
    <x v="3"/>
    <x v="39"/>
    <s v="Columbia"/>
    <n v="29203"/>
    <x v="88"/>
    <d v="2015-03-16T00:00:00"/>
    <x v="1820"/>
    <x v="17"/>
    <x v="1846"/>
    <n v="90767"/>
    <n v="45.985401000000003"/>
    <n v="137.95620300000002"/>
    <n v="0.19185238437574886"/>
  </r>
  <r>
    <n v="23022"/>
    <s v="Critical"/>
    <x v="5"/>
    <n v="363.25"/>
    <n v="19.989999999999998"/>
    <n v="3283"/>
    <s v="William Woodard"/>
    <s v="Express Air"/>
    <s v="Corporate"/>
    <x v="0"/>
    <x v="15"/>
    <s v="Small Box"/>
    <x v="451"/>
    <n v="0.56999999999999995"/>
    <x v="0"/>
    <x v="3"/>
    <x v="26"/>
    <s v="Kendall"/>
    <n v="33156"/>
    <x v="109"/>
    <d v="2015-04-21T00:00:00"/>
    <x v="1821"/>
    <x v="29"/>
    <x v="1847"/>
    <n v="90752"/>
    <n v="363.068375"/>
    <n v="1815.3418750000001"/>
    <n v="-0.14448297840431912"/>
  </r>
  <r>
    <n v="23211"/>
    <s v="High"/>
    <x v="9"/>
    <n v="17.48"/>
    <n v="1.99"/>
    <n v="3283"/>
    <s v="William Woodard"/>
    <s v="Regular Air"/>
    <s v="Corporate"/>
    <x v="2"/>
    <x v="13"/>
    <s v="Small Pack"/>
    <x v="121"/>
    <n v="0.45"/>
    <x v="0"/>
    <x v="3"/>
    <x v="26"/>
    <s v="Kendall"/>
    <n v="33156"/>
    <x v="16"/>
    <d v="2015-05-11T00:00:00"/>
    <x v="1822"/>
    <x v="27"/>
    <x v="1848"/>
    <n v="90753"/>
    <n v="17.474755999999999"/>
    <n v="541.71743600000002"/>
    <n v="1.3216946820379323"/>
  </r>
  <r>
    <n v="26141"/>
    <s v="High"/>
    <x v="5"/>
    <n v="19.23"/>
    <n v="6.15"/>
    <n v="3284"/>
    <s v="Michael Shaffer"/>
    <s v="Express Air"/>
    <s v="Corporate"/>
    <x v="1"/>
    <x v="2"/>
    <s v="Small Pack"/>
    <x v="159"/>
    <n v="0.44"/>
    <x v="0"/>
    <x v="3"/>
    <x v="26"/>
    <s v="Kissimmee"/>
    <n v="34741"/>
    <x v="63"/>
    <d v="2015-02-22T00:00:00"/>
    <x v="1823"/>
    <x v="6"/>
    <x v="1849"/>
    <n v="90751"/>
    <n v="19.220385"/>
    <n v="115.32231"/>
    <n v="-17.809968275171148"/>
  </r>
  <r>
    <n v="20350"/>
    <s v="Not Specified"/>
    <x v="2"/>
    <n v="1.7"/>
    <n v="1.99"/>
    <n v="3285"/>
    <s v="Ricky Garner"/>
    <s v="Regular Air"/>
    <s v="Consumer"/>
    <x v="2"/>
    <x v="13"/>
    <s v="Small Pack"/>
    <x v="286"/>
    <n v="0.51"/>
    <x v="0"/>
    <x v="3"/>
    <x v="8"/>
    <s v="Herndon"/>
    <n v="20170"/>
    <x v="61"/>
    <d v="2015-01-07T00:00:00"/>
    <x v="1824"/>
    <x v="4"/>
    <x v="1850"/>
    <n v="90750"/>
    <n v="1.6989799999999999"/>
    <n v="11.892859999999999"/>
    <n v="6.5902222222222226"/>
  </r>
  <r>
    <n v="20351"/>
    <s v="Not Specified"/>
    <x v="0"/>
    <n v="30.98"/>
    <n v="5.09"/>
    <n v="3285"/>
    <s v="Ricky Garner"/>
    <s v="Regular Air"/>
    <s v="Consumer"/>
    <x v="0"/>
    <x v="7"/>
    <s v="Small Box"/>
    <x v="897"/>
    <n v="0.4"/>
    <x v="0"/>
    <x v="3"/>
    <x v="8"/>
    <s v="Herndon"/>
    <n v="20170"/>
    <x v="61"/>
    <d v="2015-01-08T00:00:00"/>
    <x v="1825"/>
    <x v="23"/>
    <x v="1851"/>
    <n v="90750"/>
    <n v="30.976901999999999"/>
    <n v="278.79211800000002"/>
    <n v="3.1079883503224459"/>
  </r>
  <r>
    <n v="21567"/>
    <s v="Low"/>
    <x v="4"/>
    <n v="30.56"/>
    <n v="2.99"/>
    <n v="3287"/>
    <s v="Mary Norman"/>
    <s v="Regular Air"/>
    <s v="Small Business"/>
    <x v="0"/>
    <x v="8"/>
    <s v="Small Box"/>
    <x v="823"/>
    <n v="0.35"/>
    <x v="0"/>
    <x v="0"/>
    <x v="1"/>
    <s v="Granite Bay"/>
    <n v="95746"/>
    <x v="40"/>
    <d v="2015-05-27T00:00:00"/>
    <x v="1826"/>
    <x v="7"/>
    <x v="1852"/>
    <n v="89897"/>
    <n v="30.535551999999999"/>
    <n v="519.10438399999998"/>
    <n v="0.69"/>
  </r>
  <r>
    <n v="23198"/>
    <s v="Low"/>
    <x v="7"/>
    <n v="33.89"/>
    <n v="5.0999999999999996"/>
    <n v="3303"/>
    <s v="Carole Creech"/>
    <s v="Regular Air"/>
    <s v="Home Office"/>
    <x v="0"/>
    <x v="10"/>
    <s v="Small Box"/>
    <x v="867"/>
    <n v="0.6"/>
    <x v="0"/>
    <x v="3"/>
    <x v="26"/>
    <s v="Lake Worth"/>
    <n v="33461"/>
    <x v="0"/>
    <d v="2015-01-12T00:00:00"/>
    <x v="833"/>
    <x v="6"/>
    <x v="1853"/>
    <n v="87795"/>
    <n v="33.876443999999999"/>
    <n v="203.25866400000001"/>
    <n v="0.34228468899521525"/>
  </r>
  <r>
    <n v="20447"/>
    <s v="Medium"/>
    <x v="2"/>
    <n v="11.33"/>
    <n v="6.12"/>
    <n v="3306"/>
    <s v="Claire Warren"/>
    <s v="Regular Air"/>
    <s v="Small Business"/>
    <x v="0"/>
    <x v="15"/>
    <s v="Medium Box"/>
    <x v="720"/>
    <n v="0.42"/>
    <x v="0"/>
    <x v="1"/>
    <x v="18"/>
    <s v="New London"/>
    <n v="6320"/>
    <x v="113"/>
    <d v="2015-04-03T00:00:00"/>
    <x v="1827"/>
    <x v="12"/>
    <x v="1854"/>
    <n v="90461"/>
    <n v="11.323202"/>
    <n v="11.323202"/>
    <n v="-0.9035187287173666"/>
  </r>
  <r>
    <n v="22732"/>
    <s v="Low"/>
    <x v="8"/>
    <n v="16.739999999999998"/>
    <n v="7.04"/>
    <n v="3307"/>
    <s v="Edwin Blackburn"/>
    <s v="Regular Air"/>
    <s v="Small Business"/>
    <x v="0"/>
    <x v="10"/>
    <s v="Small Box"/>
    <x v="898"/>
    <n v="0.81"/>
    <x v="0"/>
    <x v="1"/>
    <x v="15"/>
    <s v="Agawam"/>
    <n v="1001"/>
    <x v="161"/>
    <d v="2015-02-02T00:00:00"/>
    <x v="1828"/>
    <x v="29"/>
    <x v="1855"/>
    <n v="90462"/>
    <n v="16.728282"/>
    <n v="83.641410000000008"/>
    <n v="-1.4172251178952595"/>
  </r>
  <r>
    <n v="23451"/>
    <s v="Critical"/>
    <x v="10"/>
    <n v="6.64"/>
    <n v="54.95"/>
    <n v="3309"/>
    <s v="Edwin Chung"/>
    <s v="Regular Air"/>
    <s v="Small Business"/>
    <x v="1"/>
    <x v="2"/>
    <s v="Small Pack"/>
    <x v="899"/>
    <n v="0.37"/>
    <x v="0"/>
    <x v="1"/>
    <x v="15"/>
    <s v="Natick"/>
    <n v="1760"/>
    <x v="120"/>
    <d v="2015-03-26T00:00:00"/>
    <x v="1829"/>
    <x v="0"/>
    <x v="1856"/>
    <n v="90460"/>
    <n v="6.6333599999999997"/>
    <n v="26.533439999999999"/>
    <n v="-0.98775187672856579"/>
  </r>
  <r>
    <n v="23452"/>
    <s v="Critical"/>
    <x v="5"/>
    <n v="90.48"/>
    <n v="19.989999999999998"/>
    <n v="3310"/>
    <s v="Tiffany Grossman Hardin"/>
    <s v="Regular Air"/>
    <s v="Small Business"/>
    <x v="0"/>
    <x v="4"/>
    <s v="Small Box"/>
    <x v="634"/>
    <n v="0.4"/>
    <x v="0"/>
    <x v="1"/>
    <x v="15"/>
    <s v="Sandwich"/>
    <n v="2563"/>
    <x v="120"/>
    <d v="2015-03-25T00:00:00"/>
    <x v="1830"/>
    <x v="0"/>
    <x v="1857"/>
    <n v="90460"/>
    <n v="90.434759999999997"/>
    <n v="361.73903999999999"/>
    <n v="0.69"/>
  </r>
  <r>
    <n v="22734"/>
    <s v="Low"/>
    <x v="2"/>
    <n v="6.45"/>
    <n v="1.34"/>
    <n v="3311"/>
    <s v="Jackie Flynn"/>
    <s v="Regular Air"/>
    <s v="Small Business"/>
    <x v="0"/>
    <x v="7"/>
    <s v="Wrap Bag"/>
    <x v="858"/>
    <n v="0.36"/>
    <x v="0"/>
    <x v="1"/>
    <x v="15"/>
    <s v="Winchester"/>
    <n v="1890"/>
    <x v="161"/>
    <d v="2015-01-31T00:00:00"/>
    <x v="1831"/>
    <x v="23"/>
    <x v="1858"/>
    <n v="90462"/>
    <n v="6.4461300000000001"/>
    <n v="58.015169999999998"/>
    <n v="0.69000000000000006"/>
  </r>
  <r>
    <n v="22733"/>
    <s v="Low"/>
    <x v="5"/>
    <n v="122.99"/>
    <n v="70.2"/>
    <n v="3314"/>
    <s v="Billy Hale"/>
    <s v="Delivery Truck"/>
    <s v="Small Business"/>
    <x v="1"/>
    <x v="1"/>
    <s v="Jumbo Drum"/>
    <x v="36"/>
    <n v="0.74"/>
    <x v="0"/>
    <x v="1"/>
    <x v="2"/>
    <s v="Fort Lee"/>
    <n v="7024"/>
    <x v="161"/>
    <d v="2015-01-30T00:00:00"/>
    <x v="1832"/>
    <x v="0"/>
    <x v="1859"/>
    <n v="90462"/>
    <n v="122.928505"/>
    <n v="491.71402"/>
    <n v="-1.4493588328550502"/>
  </r>
  <r>
    <n v="19422"/>
    <s v="Low"/>
    <x v="9"/>
    <n v="20.98"/>
    <n v="1.49"/>
    <n v="3319"/>
    <s v="Marlene Davidson"/>
    <s v="Regular Air"/>
    <s v="Small Business"/>
    <x v="0"/>
    <x v="8"/>
    <s v="Small Box"/>
    <x v="546"/>
    <n v="0.35"/>
    <x v="0"/>
    <x v="3"/>
    <x v="20"/>
    <s v="Hendersonville"/>
    <n v="37075"/>
    <x v="8"/>
    <d v="2015-05-21T00:00:00"/>
    <x v="1833"/>
    <x v="16"/>
    <x v="1860"/>
    <n v="90104"/>
    <n v="20.973706"/>
    <n v="419.47411999999997"/>
    <n v="6.9591822543633955E-2"/>
  </r>
  <r>
    <n v="20203"/>
    <s v="Not Specified"/>
    <x v="4"/>
    <n v="3.28"/>
    <n v="3.97"/>
    <n v="3320"/>
    <s v="Alicia Maynard"/>
    <s v="Regular Air"/>
    <s v="Small Business"/>
    <x v="0"/>
    <x v="0"/>
    <s v="Wrap Bag"/>
    <x v="623"/>
    <n v="0.56000000000000005"/>
    <x v="0"/>
    <x v="3"/>
    <x v="20"/>
    <s v="Jackson"/>
    <n v="38301"/>
    <x v="58"/>
    <d v="2015-04-28T00:00:00"/>
    <x v="1834"/>
    <x v="8"/>
    <x v="1861"/>
    <n v="90103"/>
    <n v="3.2773759999999998"/>
    <n v="58.992767999999998"/>
    <n v="7.4528301886793036E-3"/>
  </r>
  <r>
    <n v="20204"/>
    <s v="Not Specified"/>
    <x v="3"/>
    <n v="40.97"/>
    <n v="8.99"/>
    <n v="3320"/>
    <s v="Alicia Maynard"/>
    <s v="Express Air"/>
    <s v="Small Business"/>
    <x v="0"/>
    <x v="0"/>
    <s v="Small Pack"/>
    <x v="786"/>
    <n v="0.59"/>
    <x v="0"/>
    <x v="3"/>
    <x v="20"/>
    <s v="Jackson"/>
    <n v="38301"/>
    <x v="58"/>
    <d v="2015-04-29T00:00:00"/>
    <x v="1835"/>
    <x v="2"/>
    <x v="1862"/>
    <n v="90103"/>
    <n v="40.933126999999999"/>
    <n v="900.52879399999995"/>
    <n v="8.0291014914514361E-2"/>
  </r>
  <r>
    <n v="25330"/>
    <s v="Medium"/>
    <x v="5"/>
    <n v="6.48"/>
    <n v="8.19"/>
    <n v="3324"/>
    <s v="Leslie Jacobson"/>
    <s v="Regular Air"/>
    <s v="Consumer"/>
    <x v="0"/>
    <x v="7"/>
    <s v="Small Box"/>
    <x v="815"/>
    <n v="0.37"/>
    <x v="0"/>
    <x v="0"/>
    <x v="28"/>
    <s v="El Mirage"/>
    <n v="85335"/>
    <x v="6"/>
    <d v="2015-02-15T00:00:00"/>
    <x v="1836"/>
    <x v="23"/>
    <x v="1863"/>
    <n v="90985"/>
    <n v="6.4767600000000005"/>
    <n v="58.290840000000003"/>
    <n v="-2.8064957264957267"/>
  </r>
  <r>
    <n v="20488"/>
    <s v="Low"/>
    <x v="6"/>
    <n v="8.74"/>
    <n v="8.2899999999999991"/>
    <n v="3325"/>
    <s v="Diane Barr"/>
    <s v="Regular Air"/>
    <s v="Consumer"/>
    <x v="0"/>
    <x v="4"/>
    <s v="Small Box"/>
    <x v="526"/>
    <n v="0.38"/>
    <x v="0"/>
    <x v="0"/>
    <x v="6"/>
    <s v="Coos Bay"/>
    <n v="97420"/>
    <x v="137"/>
    <d v="2015-06-26T00:00:00"/>
    <x v="1837"/>
    <x v="33"/>
    <x v="1864"/>
    <n v="90986"/>
    <n v="8.74"/>
    <n v="122.36"/>
    <n v="-0.60325178544294178"/>
  </r>
  <r>
    <n v="23476"/>
    <s v="Critical"/>
    <x v="8"/>
    <n v="5.58"/>
    <n v="1.99"/>
    <n v="3325"/>
    <s v="Diane Barr"/>
    <s v="Regular Air"/>
    <s v="Consumer"/>
    <x v="0"/>
    <x v="0"/>
    <s v="Wrap Bag"/>
    <x v="900"/>
    <n v="0.46"/>
    <x v="0"/>
    <x v="0"/>
    <x v="6"/>
    <s v="Coos Bay"/>
    <n v="97420"/>
    <x v="158"/>
    <d v="2015-04-26T00:00:00"/>
    <x v="1838"/>
    <x v="24"/>
    <x v="1865"/>
    <n v="90987"/>
    <n v="5.5760940000000003"/>
    <n v="128.25016200000002"/>
    <n v="0.18974147867610736"/>
  </r>
  <r>
    <n v="18259"/>
    <s v="Not Specified"/>
    <x v="2"/>
    <n v="113.98"/>
    <n v="30"/>
    <n v="3327"/>
    <s v="Bob Gibson"/>
    <s v="Delivery Truck"/>
    <s v="Small Business"/>
    <x v="1"/>
    <x v="1"/>
    <s v="Jumbo Drum"/>
    <x v="901"/>
    <n v="0.69"/>
    <x v="0"/>
    <x v="2"/>
    <x v="22"/>
    <s v="Port Huron"/>
    <n v="48060"/>
    <x v="127"/>
    <d v="2015-03-08T00:00:00"/>
    <x v="1839"/>
    <x v="17"/>
    <x v="1866"/>
    <n v="87272"/>
    <n v="113.91161200000001"/>
    <n v="341.73483600000003"/>
    <n v="-0.35744370191497726"/>
  </r>
  <r>
    <n v="18260"/>
    <s v="Not Specified"/>
    <x v="5"/>
    <n v="6.48"/>
    <n v="6.86"/>
    <n v="3327"/>
    <s v="Bob Gibson"/>
    <s v="Regular Air"/>
    <s v="Small Business"/>
    <x v="0"/>
    <x v="7"/>
    <s v="Small Box"/>
    <x v="334"/>
    <n v="0.37"/>
    <x v="0"/>
    <x v="2"/>
    <x v="22"/>
    <s v="Port Huron"/>
    <n v="48060"/>
    <x v="127"/>
    <d v="2015-03-08T00:00:00"/>
    <x v="1840"/>
    <x v="0"/>
    <x v="1867"/>
    <n v="87272"/>
    <n v="6.4767600000000005"/>
    <n v="25.907040000000002"/>
    <n v="-1.9486706056129988"/>
  </r>
  <r>
    <n v="21588"/>
    <s v="Medium"/>
    <x v="3"/>
    <n v="5.98"/>
    <n v="4.6900000000000004"/>
    <n v="3331"/>
    <s v="Elisabeth Shaw"/>
    <s v="Regular Air"/>
    <s v="Corporate"/>
    <x v="0"/>
    <x v="10"/>
    <s v="Small Box"/>
    <x v="502"/>
    <n v="0.68"/>
    <x v="0"/>
    <x v="3"/>
    <x v="26"/>
    <s v="Ormond Beach"/>
    <n v="32174"/>
    <x v="99"/>
    <d v="2015-01-06T00:00:00"/>
    <x v="1841"/>
    <x v="21"/>
    <x v="1868"/>
    <n v="86283"/>
    <n v="5.9746180000000004"/>
    <n v="65.720798000000002"/>
    <n v="-11.86232649962035"/>
  </r>
  <r>
    <n v="23294"/>
    <s v="Not Specified"/>
    <x v="1"/>
    <n v="4"/>
    <n v="1.3"/>
    <n v="3331"/>
    <s v="Elisabeth Shaw"/>
    <s v="Regular Air"/>
    <s v="Corporate"/>
    <x v="0"/>
    <x v="7"/>
    <s v="Wrap Bag"/>
    <x v="55"/>
    <n v="0.37"/>
    <x v="0"/>
    <x v="3"/>
    <x v="26"/>
    <s v="Ormond Beach"/>
    <n v="32174"/>
    <x v="85"/>
    <d v="2015-01-09T00:00:00"/>
    <x v="1842"/>
    <x v="1"/>
    <x v="1869"/>
    <n v="86284"/>
    <n v="3.9992000000000001"/>
    <n v="47.990400000000001"/>
    <n v="-0.45939656872411749"/>
  </r>
  <r>
    <n v="21429"/>
    <s v="High"/>
    <x v="4"/>
    <n v="6.48"/>
    <n v="8.4"/>
    <n v="3338"/>
    <s v="Constance Robertson"/>
    <s v="Regular Air"/>
    <s v="Consumer"/>
    <x v="0"/>
    <x v="7"/>
    <s v="Small Box"/>
    <x v="259"/>
    <n v="0.37"/>
    <x v="0"/>
    <x v="3"/>
    <x v="26"/>
    <s v="Tampa"/>
    <n v="33614"/>
    <x v="163"/>
    <d v="2015-05-07T00:00:00"/>
    <x v="1843"/>
    <x v="4"/>
    <x v="1098"/>
    <n v="85979"/>
    <n v="6.4748160000000006"/>
    <n v="45.323712"/>
    <n v="1.3069333333333333"/>
  </r>
  <r>
    <n v="25613"/>
    <s v="High"/>
    <x v="9"/>
    <n v="2.61"/>
    <n v="0.5"/>
    <n v="3339"/>
    <s v="Lester Copeland"/>
    <s v="Regular Air"/>
    <s v="Consumer"/>
    <x v="0"/>
    <x v="9"/>
    <s v="Small Box"/>
    <x v="413"/>
    <n v="0.39"/>
    <x v="0"/>
    <x v="3"/>
    <x v="26"/>
    <s v="Titusville"/>
    <n v="32780"/>
    <x v="110"/>
    <d v="2015-06-15T00:00:00"/>
    <x v="1844"/>
    <x v="4"/>
    <x v="1870"/>
    <n v="85981"/>
    <n v="2.6092169999999997"/>
    <n v="18.264518999999996"/>
    <n v="0.2126340694006309"/>
  </r>
  <r>
    <n v="25614"/>
    <s v="High"/>
    <x v="0"/>
    <n v="11.66"/>
    <n v="7.95"/>
    <n v="3339"/>
    <s v="Lester Copeland"/>
    <s v="Regular Air"/>
    <s v="Consumer"/>
    <x v="0"/>
    <x v="0"/>
    <s v="Small Pack"/>
    <x v="603"/>
    <n v="0.57999999999999996"/>
    <x v="0"/>
    <x v="3"/>
    <x v="26"/>
    <s v="Titusville"/>
    <n v="32780"/>
    <x v="110"/>
    <d v="2015-06-15T00:00:00"/>
    <x v="1845"/>
    <x v="3"/>
    <x v="1871"/>
    <n v="85981"/>
    <n v="11.658834000000001"/>
    <n v="186.54134400000001"/>
    <n v="-5.3481198741424672E-2"/>
  </r>
  <r>
    <n v="22857"/>
    <s v="Medium"/>
    <x v="4"/>
    <n v="125.99"/>
    <n v="4.2"/>
    <n v="3340"/>
    <s v="Phillip Blum"/>
    <s v="Regular Air"/>
    <s v="Consumer"/>
    <x v="2"/>
    <x v="5"/>
    <s v="Small Box"/>
    <x v="902"/>
    <n v="0.56999999999999995"/>
    <x v="0"/>
    <x v="0"/>
    <x v="6"/>
    <s v="Troutdale"/>
    <n v="97060"/>
    <x v="107"/>
    <d v="2015-01-14T00:00:00"/>
    <x v="1846"/>
    <x v="33"/>
    <x v="1872"/>
    <n v="85980"/>
    <n v="125.889208"/>
    <n v="1762.4489119999998"/>
    <n v="0.69"/>
  </r>
  <r>
    <n v="2986"/>
    <s v="Critical"/>
    <x v="9"/>
    <n v="194.3"/>
    <n v="11.54"/>
    <n v="3342"/>
    <s v="Paul Tate"/>
    <s v="Regular Air"/>
    <s v="Home Office"/>
    <x v="1"/>
    <x v="2"/>
    <s v="Large Box"/>
    <x v="423"/>
    <n v="0.59"/>
    <x v="0"/>
    <x v="1"/>
    <x v="41"/>
    <s v="Washington"/>
    <n v="20006"/>
    <x v="169"/>
    <d v="2015-02-15T00:00:00"/>
    <x v="1847"/>
    <x v="58"/>
    <x v="1873"/>
    <n v="21572"/>
    <n v="194.24171000000001"/>
    <n v="8158.151820000001"/>
    <n v="0.33465862833721682"/>
  </r>
  <r>
    <n v="20986"/>
    <s v="Critical"/>
    <x v="9"/>
    <n v="194.3"/>
    <n v="11.54"/>
    <n v="3344"/>
    <s v="Jim Hinson"/>
    <s v="Regular Air"/>
    <s v="Home Office"/>
    <x v="1"/>
    <x v="2"/>
    <s v="Large Box"/>
    <x v="423"/>
    <n v="0.59"/>
    <x v="0"/>
    <x v="2"/>
    <x v="22"/>
    <s v="Rochester Hills"/>
    <n v="48307"/>
    <x v="169"/>
    <d v="2015-02-15T00:00:00"/>
    <x v="1848"/>
    <x v="21"/>
    <x v="1874"/>
    <n v="89928"/>
    <n v="194.24171000000001"/>
    <n v="2136.6588099999999"/>
    <n v="0.69"/>
  </r>
  <r>
    <n v="18947"/>
    <s v="Medium"/>
    <x v="8"/>
    <n v="7.68"/>
    <n v="6.16"/>
    <n v="3347"/>
    <s v="Carrie McIntosh"/>
    <s v="Express Air"/>
    <s v="Consumer"/>
    <x v="0"/>
    <x v="8"/>
    <s v="Small Box"/>
    <x v="903"/>
    <n v="0.35"/>
    <x v="0"/>
    <x v="3"/>
    <x v="26"/>
    <s v="Royal Palm Beach"/>
    <n v="33411"/>
    <x v="61"/>
    <d v="2015-01-08T00:00:00"/>
    <x v="1849"/>
    <x v="12"/>
    <x v="1875"/>
    <n v="89355"/>
    <n v="7.6746239999999997"/>
    <n v="7.6746239999999997"/>
    <n v="5.6935472209670133"/>
  </r>
  <r>
    <n v="18948"/>
    <s v="Medium"/>
    <x v="5"/>
    <n v="6.64"/>
    <n v="4.95"/>
    <n v="3347"/>
    <s v="Carrie McIntosh"/>
    <s v="Express Air"/>
    <s v="Consumer"/>
    <x v="1"/>
    <x v="2"/>
    <s v="Small Pack"/>
    <x v="899"/>
    <n v="0.37"/>
    <x v="0"/>
    <x v="3"/>
    <x v="26"/>
    <s v="Royal Palm Beach"/>
    <n v="33411"/>
    <x v="61"/>
    <d v="2015-01-08T00:00:00"/>
    <x v="1850"/>
    <x v="29"/>
    <x v="1876"/>
    <n v="89355"/>
    <n v="6.6366799999999992"/>
    <n v="33.183399999999999"/>
    <n v="-2.7196136962247586"/>
  </r>
  <r>
    <n v="19461"/>
    <s v="Medium"/>
    <x v="1"/>
    <n v="110.99"/>
    <n v="2.5"/>
    <n v="3347"/>
    <s v="Carrie McIntosh"/>
    <s v="Regular Air"/>
    <s v="Consumer"/>
    <x v="2"/>
    <x v="5"/>
    <s v="Small Box"/>
    <x v="170"/>
    <n v="0.56999999999999995"/>
    <x v="0"/>
    <x v="3"/>
    <x v="26"/>
    <s v="Royal Palm Beach"/>
    <n v="33411"/>
    <x v="39"/>
    <d v="2015-01-29T00:00:00"/>
    <x v="1851"/>
    <x v="12"/>
    <x v="1877"/>
    <n v="89356"/>
    <n v="110.96780199999999"/>
    <n v="110.96780199999999"/>
    <n v="-0.42215270413573702"/>
  </r>
  <r>
    <n v="21485"/>
    <s v="Medium"/>
    <x v="0"/>
    <n v="73.98"/>
    <n v="12.14"/>
    <n v="3350"/>
    <s v="Amy York"/>
    <s v="Regular Air"/>
    <s v="Small Business"/>
    <x v="2"/>
    <x v="13"/>
    <s v="Small Box"/>
    <x v="124"/>
    <n v="0.67"/>
    <x v="0"/>
    <x v="0"/>
    <x v="0"/>
    <s v="Parkland"/>
    <n v="98444"/>
    <x v="172"/>
    <d v="2015-01-25T00:00:00"/>
    <x v="1852"/>
    <x v="29"/>
    <x v="1119"/>
    <n v="91296"/>
    <n v="73.972602000000009"/>
    <n v="369.86301000000003"/>
    <n v="-7.5648326479621053E-2"/>
  </r>
  <r>
    <n v="23248"/>
    <s v="Critical"/>
    <x v="10"/>
    <n v="10.89"/>
    <n v="4.5"/>
    <n v="3351"/>
    <s v="Nathan Wyatt"/>
    <s v="Regular Air"/>
    <s v="Small Business"/>
    <x v="0"/>
    <x v="15"/>
    <s v="Small Box"/>
    <x v="76"/>
    <n v="0.59"/>
    <x v="0"/>
    <x v="0"/>
    <x v="0"/>
    <s v="Pasco"/>
    <n v="99301"/>
    <x v="128"/>
    <d v="2015-02-06T00:00:00"/>
    <x v="1853"/>
    <x v="7"/>
    <x v="1878"/>
    <n v="91297"/>
    <n v="10.879110000000001"/>
    <n v="184.94487000000001"/>
    <n v="-0.10799865681665546"/>
  </r>
  <r>
    <n v="23474"/>
    <s v="High"/>
    <x v="2"/>
    <n v="6.7"/>
    <n v="1.56"/>
    <n v="3351"/>
    <s v="Nathan Wyatt"/>
    <s v="Express Air"/>
    <s v="Small Business"/>
    <x v="0"/>
    <x v="0"/>
    <s v="Wrap Bag"/>
    <x v="389"/>
    <n v="0.52"/>
    <x v="0"/>
    <x v="0"/>
    <x v="0"/>
    <s v="Pasco"/>
    <n v="99301"/>
    <x v="131"/>
    <d v="2015-02-09T00:00:00"/>
    <x v="1854"/>
    <x v="1"/>
    <x v="1879"/>
    <n v="91298"/>
    <n v="6.6959800000000005"/>
    <n v="80.351760000000013"/>
    <n v="0.51209976067514795"/>
  </r>
  <r>
    <n v="19838"/>
    <s v="High"/>
    <x v="9"/>
    <n v="28.53"/>
    <n v="1.49"/>
    <n v="3354"/>
    <s v="Sara Faulkner"/>
    <s v="Regular Air"/>
    <s v="Corporate"/>
    <x v="0"/>
    <x v="8"/>
    <s v="Small Box"/>
    <x v="107"/>
    <n v="0.38"/>
    <x v="0"/>
    <x v="0"/>
    <x v="1"/>
    <s v="Calexico"/>
    <n v="92231"/>
    <x v="41"/>
    <d v="2015-05-17T00:00:00"/>
    <x v="1855"/>
    <x v="4"/>
    <x v="1880"/>
    <n v="88589"/>
    <n v="28.521440999999999"/>
    <n v="199.65008699999998"/>
    <n v="0.68999999999999984"/>
  </r>
  <r>
    <n v="19839"/>
    <s v="High"/>
    <x v="8"/>
    <n v="5.98"/>
    <n v="7.15"/>
    <n v="3354"/>
    <s v="Sara Faulkner"/>
    <s v="Regular Air"/>
    <s v="Corporate"/>
    <x v="0"/>
    <x v="7"/>
    <s v="Small Box"/>
    <x v="904"/>
    <n v="0.36"/>
    <x v="0"/>
    <x v="0"/>
    <x v="1"/>
    <s v="Calexico"/>
    <n v="92231"/>
    <x v="41"/>
    <d v="2015-05-18T00:00:00"/>
    <x v="1856"/>
    <x v="6"/>
    <x v="1881"/>
    <n v="88589"/>
    <n v="5.9758140000000006"/>
    <n v="35.854884000000006"/>
    <n v="-1.6734143049932524"/>
  </r>
  <r>
    <n v="19666"/>
    <s v="Not Specified"/>
    <x v="7"/>
    <n v="3.69"/>
    <n v="0.5"/>
    <n v="3354"/>
    <s v="Sara Faulkner"/>
    <s v="Regular Air"/>
    <s v="Corporate"/>
    <x v="0"/>
    <x v="9"/>
    <s v="Small Box"/>
    <x v="543"/>
    <n v="0.38"/>
    <x v="0"/>
    <x v="0"/>
    <x v="1"/>
    <s v="Calexico"/>
    <n v="92231"/>
    <x v="12"/>
    <d v="2015-03-29T00:00:00"/>
    <x v="1857"/>
    <x v="22"/>
    <x v="1882"/>
    <n v="88590"/>
    <n v="3.6885240000000001"/>
    <n v="70.081956000000005"/>
    <n v="0.69"/>
  </r>
  <r>
    <n v="23906"/>
    <s v="Low"/>
    <x v="10"/>
    <n v="120.98"/>
    <n v="9.07"/>
    <n v="3355"/>
    <s v="Glenda Simon"/>
    <s v="Regular Air"/>
    <s v="Corporate"/>
    <x v="0"/>
    <x v="8"/>
    <s v="Small Box"/>
    <x v="470"/>
    <n v="0.35"/>
    <x v="0"/>
    <x v="0"/>
    <x v="1"/>
    <s v="Camarillo"/>
    <n v="93010"/>
    <x v="136"/>
    <d v="2015-03-09T00:00:00"/>
    <x v="1858"/>
    <x v="29"/>
    <x v="1883"/>
    <n v="88587"/>
    <n v="120.85902"/>
    <n v="604.29510000000005"/>
    <n v="0.69"/>
  </r>
  <r>
    <n v="23907"/>
    <s v="Low"/>
    <x v="4"/>
    <n v="8.32"/>
    <n v="2.38"/>
    <n v="3355"/>
    <s v="Glenda Simon"/>
    <s v="Express Air"/>
    <s v="Corporate"/>
    <x v="2"/>
    <x v="13"/>
    <s v="Small Pack"/>
    <x v="207"/>
    <n v="0.74"/>
    <x v="0"/>
    <x v="0"/>
    <x v="1"/>
    <s v="Camarillo"/>
    <n v="93010"/>
    <x v="136"/>
    <d v="2015-03-04T00:00:00"/>
    <x v="1859"/>
    <x v="6"/>
    <x v="1884"/>
    <n v="88587"/>
    <n v="8.3133440000000007"/>
    <n v="49.880064000000004"/>
    <n v="-0.85384772402531117"/>
  </r>
  <r>
    <n v="23908"/>
    <s v="Low"/>
    <x v="10"/>
    <n v="125.99"/>
    <n v="4.2"/>
    <n v="3355"/>
    <s v="Glenda Simon"/>
    <s v="Regular Air"/>
    <s v="Corporate"/>
    <x v="2"/>
    <x v="5"/>
    <s v="Small Box"/>
    <x v="868"/>
    <n v="0.59"/>
    <x v="0"/>
    <x v="0"/>
    <x v="1"/>
    <s v="Camarillo"/>
    <n v="93010"/>
    <x v="136"/>
    <d v="2015-02-28T00:00:00"/>
    <x v="1860"/>
    <x v="4"/>
    <x v="1885"/>
    <n v="88587"/>
    <n v="125.86400999999999"/>
    <n v="881.04806999999994"/>
    <n v="0.54650876111649205"/>
  </r>
  <r>
    <n v="18628"/>
    <s v="Medium"/>
    <x v="8"/>
    <n v="5.34"/>
    <n v="5.63"/>
    <n v="3356"/>
    <s v="Richard Tan"/>
    <s v="Regular Air"/>
    <s v="Corporate"/>
    <x v="0"/>
    <x v="8"/>
    <s v="Small Box"/>
    <x v="166"/>
    <n v="0.39"/>
    <x v="0"/>
    <x v="0"/>
    <x v="44"/>
    <s v="Eagle"/>
    <n v="83616"/>
    <x v="82"/>
    <d v="2015-05-06T00:00:00"/>
    <x v="1861"/>
    <x v="13"/>
    <x v="1886"/>
    <n v="88588"/>
    <n v="5.3362619999999996"/>
    <n v="69.371405999999993"/>
    <n v="-1.7456189047261814"/>
  </r>
  <r>
    <n v="18629"/>
    <s v="Medium"/>
    <x v="9"/>
    <n v="160.97999999999999"/>
    <n v="30"/>
    <n v="3356"/>
    <s v="Richard Tan"/>
    <s v="Delivery Truck"/>
    <s v="Corporate"/>
    <x v="1"/>
    <x v="1"/>
    <s v="Jumbo Drum"/>
    <x v="48"/>
    <n v="0.62"/>
    <x v="0"/>
    <x v="0"/>
    <x v="44"/>
    <s v="Eagle"/>
    <n v="83616"/>
    <x v="82"/>
    <d v="2015-05-05T00:00:00"/>
    <x v="1862"/>
    <x v="8"/>
    <x v="1887"/>
    <n v="88588"/>
    <n v="160.93170599999999"/>
    <n v="2896.770708"/>
    <n v="0.44472694058947032"/>
  </r>
  <r>
    <n v="18630"/>
    <s v="Medium"/>
    <x v="7"/>
    <n v="65.989999999999995"/>
    <n v="5.63"/>
    <n v="3356"/>
    <s v="Richard Tan"/>
    <s v="Express Air"/>
    <s v="Corporate"/>
    <x v="2"/>
    <x v="5"/>
    <s v="Small Box"/>
    <x v="905"/>
    <n v="0.56000000000000005"/>
    <x v="0"/>
    <x v="0"/>
    <x v="44"/>
    <s v="Eagle"/>
    <n v="83616"/>
    <x v="82"/>
    <d v="2015-05-04T00:00:00"/>
    <x v="1863"/>
    <x v="41"/>
    <x v="1888"/>
    <n v="88588"/>
    <n v="65.963603999999989"/>
    <n v="989.4540599999998"/>
    <n v="0.69"/>
  </r>
  <r>
    <n v="22597"/>
    <s v="High"/>
    <x v="3"/>
    <n v="28.53"/>
    <n v="1.49"/>
    <n v="3359"/>
    <s v="Jeffrey Cheng"/>
    <s v="Regular Air"/>
    <s v="Home Office"/>
    <x v="0"/>
    <x v="8"/>
    <s v="Small Box"/>
    <x v="107"/>
    <n v="0.38"/>
    <x v="0"/>
    <x v="2"/>
    <x v="45"/>
    <s v="Wauwatosa"/>
    <n v="53213"/>
    <x v="65"/>
    <d v="2015-04-30T00:00:00"/>
    <x v="1864"/>
    <x v="6"/>
    <x v="1889"/>
    <n v="91437"/>
    <n v="28.504322999999999"/>
    <n v="171.025938"/>
    <n v="0.68298874976164736"/>
  </r>
  <r>
    <n v="23359"/>
    <s v="Not Specified"/>
    <x v="1"/>
    <n v="9.11"/>
    <n v="2.15"/>
    <n v="3360"/>
    <s v="Daniel Huff"/>
    <s v="Regular Air"/>
    <s v="Home Office"/>
    <x v="0"/>
    <x v="7"/>
    <s v="Wrap Bag"/>
    <x v="452"/>
    <n v="0.4"/>
    <x v="0"/>
    <x v="2"/>
    <x v="45"/>
    <s v="West Allis"/>
    <n v="53214"/>
    <x v="80"/>
    <d v="2015-03-22T00:00:00"/>
    <x v="1865"/>
    <x v="17"/>
    <x v="1890"/>
    <n v="91435"/>
    <n v="9.1081779999999988"/>
    <n v="27.324533999999996"/>
    <n v="0.67263427109974427"/>
  </r>
  <r>
    <n v="23360"/>
    <s v="Not Specified"/>
    <x v="2"/>
    <n v="12.64"/>
    <n v="4.9800000000000004"/>
    <n v="3361"/>
    <s v="Oscar Kenney"/>
    <s v="Regular Air"/>
    <s v="Home Office"/>
    <x v="1"/>
    <x v="2"/>
    <s v="Small Pack"/>
    <x v="215"/>
    <n v="0.48"/>
    <x v="0"/>
    <x v="2"/>
    <x v="45"/>
    <s v="West Bend"/>
    <n v="53095"/>
    <x v="80"/>
    <d v="2015-03-22T00:00:00"/>
    <x v="1866"/>
    <x v="15"/>
    <x v="1891"/>
    <n v="91435"/>
    <n v="12.632416000000001"/>
    <n v="101.05932800000001"/>
    <n v="0.66860228198859006"/>
  </r>
  <r>
    <n v="24802"/>
    <s v="Medium"/>
    <x v="7"/>
    <n v="7.96"/>
    <n v="4.95"/>
    <n v="3361"/>
    <s v="Oscar Kenney"/>
    <s v="Regular Air"/>
    <s v="Home Office"/>
    <x v="1"/>
    <x v="2"/>
    <s v="Small Box"/>
    <x v="461"/>
    <n v="0.41"/>
    <x v="0"/>
    <x v="2"/>
    <x v="45"/>
    <s v="West Bend"/>
    <n v="53095"/>
    <x v="161"/>
    <d v="2015-01-26T00:00:00"/>
    <x v="1867"/>
    <x v="41"/>
    <x v="1892"/>
    <n v="91436"/>
    <n v="7.9568159999999999"/>
    <n v="119.35223999999999"/>
    <n v="-6.6574799758849376E-2"/>
  </r>
  <r>
    <n v="23887"/>
    <s v="Medium"/>
    <x v="9"/>
    <n v="4.9800000000000004"/>
    <n v="4.95"/>
    <n v="3361"/>
    <s v="Oscar Kenney"/>
    <s v="Regular Air"/>
    <s v="Home Office"/>
    <x v="0"/>
    <x v="8"/>
    <s v="Small Box"/>
    <x v="802"/>
    <n v="0.37"/>
    <x v="0"/>
    <x v="2"/>
    <x v="45"/>
    <s v="West Bend"/>
    <n v="53095"/>
    <x v="62"/>
    <d v="2015-06-11T00:00:00"/>
    <x v="1868"/>
    <x v="22"/>
    <x v="1893"/>
    <n v="91438"/>
    <n v="4.9785060000000003"/>
    <n v="94.591614000000007"/>
    <n v="-0.50521315789473686"/>
  </r>
  <r>
    <n v="19749"/>
    <s v="Low"/>
    <x v="10"/>
    <n v="80.97"/>
    <n v="33.6"/>
    <n v="3366"/>
    <s v="Dana Boyle"/>
    <s v="Delivery Truck"/>
    <s v="Home Office"/>
    <x v="2"/>
    <x v="6"/>
    <s v="Jumbo Drum"/>
    <x v="690"/>
    <n v="0.37"/>
    <x v="0"/>
    <x v="1"/>
    <x v="10"/>
    <s v="Troy"/>
    <n v="45373"/>
    <x v="84"/>
    <d v="2015-05-29T00:00:00"/>
    <x v="1869"/>
    <x v="21"/>
    <x v="1894"/>
    <n v="90501"/>
    <n v="80.889030000000005"/>
    <n v="889.77933000000007"/>
    <n v="7.9062048545196217E-2"/>
  </r>
  <r>
    <n v="19750"/>
    <s v="Low"/>
    <x v="1"/>
    <n v="6.48"/>
    <n v="5.1100000000000003"/>
    <n v="3366"/>
    <s v="Dana Boyle"/>
    <s v="Regular Air"/>
    <s v="Home Office"/>
    <x v="0"/>
    <x v="7"/>
    <s v="Small Box"/>
    <x v="357"/>
    <n v="0.37"/>
    <x v="0"/>
    <x v="1"/>
    <x v="10"/>
    <s v="Troy"/>
    <n v="45373"/>
    <x v="84"/>
    <d v="2015-05-28T00:00:00"/>
    <x v="1870"/>
    <x v="15"/>
    <x v="1895"/>
    <n v="90501"/>
    <n v="6.4787040000000005"/>
    <n v="51.829632000000004"/>
    <n v="-0.41853432942013519"/>
  </r>
  <r>
    <n v="23428"/>
    <s v="Critical"/>
    <x v="4"/>
    <n v="30.97"/>
    <n v="4"/>
    <n v="3367"/>
    <s v="Renee McKenzie"/>
    <s v="Regular Air"/>
    <s v="Home Office"/>
    <x v="2"/>
    <x v="13"/>
    <s v="Small Box"/>
    <x v="846"/>
    <n v="0.74"/>
    <x v="0"/>
    <x v="1"/>
    <x v="10"/>
    <s v="Upper Arlington"/>
    <n v="43221"/>
    <x v="10"/>
    <d v="2015-05-03T00:00:00"/>
    <x v="1871"/>
    <x v="61"/>
    <x v="1896"/>
    <n v="90502"/>
    <n v="30.945224"/>
    <n v="804.57582400000001"/>
    <n v="1.4071702438831593E-2"/>
  </r>
  <r>
    <n v="23429"/>
    <s v="Critical"/>
    <x v="10"/>
    <n v="4.13"/>
    <n v="0.5"/>
    <n v="3367"/>
    <s v="Renee McKenzie"/>
    <s v="Express Air"/>
    <s v="Home Office"/>
    <x v="0"/>
    <x v="9"/>
    <s v="Small Box"/>
    <x v="906"/>
    <n v="0.39"/>
    <x v="0"/>
    <x v="1"/>
    <x v="10"/>
    <s v="Upper Arlington"/>
    <n v="43221"/>
    <x v="10"/>
    <d v="2015-05-04T00:00:00"/>
    <x v="1872"/>
    <x v="8"/>
    <x v="1897"/>
    <n v="90502"/>
    <n v="4.1258699999999999"/>
    <n v="74.265659999999997"/>
    <n v="0.69"/>
  </r>
  <r>
    <n v="26104"/>
    <s v="Medium"/>
    <x v="2"/>
    <n v="7.1"/>
    <n v="6.05"/>
    <n v="3369"/>
    <s v="Stacy Byrne"/>
    <s v="Regular Air"/>
    <s v="Home Office"/>
    <x v="0"/>
    <x v="8"/>
    <s v="Small Box"/>
    <x v="227"/>
    <n v="0.39"/>
    <x v="0"/>
    <x v="1"/>
    <x v="10"/>
    <s v="Westerville"/>
    <n v="43081"/>
    <x v="6"/>
    <d v="2015-02-13T00:00:00"/>
    <x v="1873"/>
    <x v="0"/>
    <x v="1898"/>
    <n v="90500"/>
    <n v="7.0957399999999993"/>
    <n v="28.382959999999997"/>
    <n v="-1.4061520506835614"/>
  </r>
  <r>
    <n v="18311"/>
    <s v="Medium"/>
    <x v="0"/>
    <n v="179.29"/>
    <n v="29.21"/>
    <n v="3374"/>
    <s v="Jamie Ward"/>
    <s v="Delivery Truck"/>
    <s v="Corporate"/>
    <x v="1"/>
    <x v="11"/>
    <s v="Jumbo Box"/>
    <x v="218"/>
    <n v="0.76"/>
    <x v="0"/>
    <x v="1"/>
    <x v="30"/>
    <s v="Odenton"/>
    <n v="21113"/>
    <x v="42"/>
    <d v="2015-06-04T00:00:00"/>
    <x v="1874"/>
    <x v="15"/>
    <x v="1899"/>
    <n v="87473"/>
    <n v="179.27207099999998"/>
    <n v="1434.1765679999999"/>
    <n v="4.4601263525774586E-2"/>
  </r>
  <r>
    <n v="18320"/>
    <s v="High"/>
    <x v="5"/>
    <n v="73.98"/>
    <n v="12.14"/>
    <n v="3374"/>
    <s v="Jamie Ward"/>
    <s v="Regular Air"/>
    <s v="Home Office"/>
    <x v="2"/>
    <x v="13"/>
    <s v="Small Box"/>
    <x v="124"/>
    <n v="0.67"/>
    <x v="0"/>
    <x v="1"/>
    <x v="30"/>
    <s v="Odenton"/>
    <n v="21113"/>
    <x v="159"/>
    <d v="2015-06-30T00:00:00"/>
    <x v="1875"/>
    <x v="15"/>
    <x v="1900"/>
    <n v="87474"/>
    <n v="73.943010000000001"/>
    <n v="591.54408000000001"/>
    <n v="-3.1712191872085593E-3"/>
  </r>
  <r>
    <n v="18321"/>
    <s v="High"/>
    <x v="6"/>
    <n v="5.98"/>
    <n v="7.15"/>
    <n v="3374"/>
    <s v="Jamie Ward"/>
    <s v="Regular Air"/>
    <s v="Home Office"/>
    <x v="0"/>
    <x v="7"/>
    <s v="Small Box"/>
    <x v="904"/>
    <n v="0.36"/>
    <x v="0"/>
    <x v="1"/>
    <x v="30"/>
    <s v="Odenton"/>
    <n v="21113"/>
    <x v="159"/>
    <d v="2015-07-01T00:00:00"/>
    <x v="1876"/>
    <x v="29"/>
    <x v="1901"/>
    <n v="87474"/>
    <n v="5.98"/>
    <n v="29.900000000000002"/>
    <n v="-1.0816934306569344"/>
  </r>
  <r>
    <n v="18322"/>
    <s v="High"/>
    <x v="3"/>
    <n v="3.57"/>
    <n v="4.17"/>
    <n v="3374"/>
    <s v="Jamie Ward"/>
    <s v="Regular Air"/>
    <s v="Home Office"/>
    <x v="0"/>
    <x v="0"/>
    <s v="Small Pack"/>
    <x v="818"/>
    <n v="0.59"/>
    <x v="0"/>
    <x v="1"/>
    <x v="30"/>
    <s v="Odenton"/>
    <n v="21113"/>
    <x v="159"/>
    <d v="2015-07-01T00:00:00"/>
    <x v="1877"/>
    <x v="23"/>
    <x v="1902"/>
    <n v="87474"/>
    <n v="3.5667869999999997"/>
    <n v="32.101082999999996"/>
    <n v="-1.8088394276629571"/>
  </r>
  <r>
    <n v="22378"/>
    <s v="Critical"/>
    <x v="6"/>
    <n v="19.98"/>
    <n v="5.97"/>
    <n v="3379"/>
    <s v="Annette McIntyre"/>
    <s v="Express Air"/>
    <s v="Corporate"/>
    <x v="0"/>
    <x v="7"/>
    <s v="Small Box"/>
    <x v="907"/>
    <n v="0.38"/>
    <x v="0"/>
    <x v="3"/>
    <x v="29"/>
    <s v="Kennesaw"/>
    <n v="30144"/>
    <x v="173"/>
    <d v="2015-03-29T00:00:00"/>
    <x v="1878"/>
    <x v="1"/>
    <x v="1903"/>
    <n v="88837"/>
    <n v="19.98"/>
    <n v="239.76"/>
    <n v="-0.76168948488376764"/>
  </r>
  <r>
    <n v="20366"/>
    <s v="Critical"/>
    <x v="5"/>
    <n v="3.14"/>
    <n v="1.92"/>
    <n v="3379"/>
    <s v="Annette McIntyre"/>
    <s v="Express Air"/>
    <s v="Home Office"/>
    <x v="0"/>
    <x v="12"/>
    <s v="Wrap Bag"/>
    <x v="839"/>
    <n v="0.84"/>
    <x v="0"/>
    <x v="3"/>
    <x v="29"/>
    <s v="Kennesaw"/>
    <n v="30144"/>
    <x v="177"/>
    <d v="2015-04-26T00:00:00"/>
    <x v="1879"/>
    <x v="8"/>
    <x v="1904"/>
    <n v="88839"/>
    <n v="3.1384300000000001"/>
    <n v="56.49174"/>
    <n v="27.496960486322187"/>
  </r>
  <r>
    <n v="23181"/>
    <s v="Critical"/>
    <x v="9"/>
    <n v="315.98"/>
    <n v="19.989999999999998"/>
    <n v="3380"/>
    <s v="Eva Decker"/>
    <s v="Regular Air"/>
    <s v="Home Office"/>
    <x v="0"/>
    <x v="8"/>
    <s v="Small Box"/>
    <x v="871"/>
    <n v="0.38"/>
    <x v="0"/>
    <x v="3"/>
    <x v="29"/>
    <s v="La Grange"/>
    <n v="30240"/>
    <x v="18"/>
    <d v="2015-04-22T00:00:00"/>
    <x v="1880"/>
    <x v="8"/>
    <x v="1905"/>
    <n v="88838"/>
    <n v="315.88520600000004"/>
    <n v="5685.9337080000005"/>
    <n v="-8.0399412797145823E-4"/>
  </r>
  <r>
    <n v="23182"/>
    <s v="Critical"/>
    <x v="3"/>
    <n v="276.2"/>
    <n v="24.49"/>
    <n v="3380"/>
    <s v="Eva Decker"/>
    <s v="Regular Air"/>
    <s v="Home Office"/>
    <x v="1"/>
    <x v="1"/>
    <s v="Large Box"/>
    <x v="147"/>
    <m/>
    <x v="0"/>
    <x v="3"/>
    <x v="29"/>
    <s v="La Grange"/>
    <n v="30240"/>
    <x v="18"/>
    <d v="2015-04-21T00:00:00"/>
    <x v="1881"/>
    <x v="21"/>
    <x v="1906"/>
    <n v="88838"/>
    <n v="275.95141999999998"/>
    <n v="3035.4656199999999"/>
    <n v="1.0856266701117148"/>
  </r>
  <r>
    <n v="23183"/>
    <s v="Critical"/>
    <x v="9"/>
    <n v="63.94"/>
    <n v="14.48"/>
    <n v="3380"/>
    <s v="Eva Decker"/>
    <s v="Regular Air"/>
    <s v="Home Office"/>
    <x v="1"/>
    <x v="2"/>
    <s v="Small Box"/>
    <x v="176"/>
    <n v="0.46"/>
    <x v="0"/>
    <x v="3"/>
    <x v="29"/>
    <s v="La Grange"/>
    <n v="30240"/>
    <x v="18"/>
    <d v="2015-04-21T00:00:00"/>
    <x v="1882"/>
    <x v="15"/>
    <x v="1907"/>
    <n v="88838"/>
    <n v="63.920817999999997"/>
    <n v="511.36654399999998"/>
    <n v="8.3626880526738875E-2"/>
  </r>
  <r>
    <n v="24161"/>
    <s v="Not Specified"/>
    <x v="5"/>
    <n v="11.97"/>
    <n v="5.81"/>
    <n v="3381"/>
    <s v="Christopher Norton Patterson"/>
    <s v="Regular Air"/>
    <s v="Corporate"/>
    <x v="0"/>
    <x v="0"/>
    <s v="Small Pack"/>
    <x v="908"/>
    <n v="0.6"/>
    <x v="0"/>
    <x v="3"/>
    <x v="29"/>
    <s v="Macon"/>
    <n v="31204"/>
    <x v="165"/>
    <d v="2015-03-25T00:00:00"/>
    <x v="1883"/>
    <x v="14"/>
    <x v="1856"/>
    <n v="88836"/>
    <n v="11.964015"/>
    <n v="23.92803"/>
    <n v="13.79135914658238"/>
  </r>
  <r>
    <n v="25841"/>
    <s v="Medium"/>
    <x v="1"/>
    <n v="28.53"/>
    <n v="1.49"/>
    <n v="3381"/>
    <s v="Christopher Norton Patterson"/>
    <s v="Regular Air"/>
    <s v="Home Office"/>
    <x v="0"/>
    <x v="8"/>
    <s v="Small Box"/>
    <x v="107"/>
    <n v="0.38"/>
    <x v="0"/>
    <x v="3"/>
    <x v="29"/>
    <s v="Macon"/>
    <n v="31204"/>
    <x v="119"/>
    <d v="2015-04-29T00:00:00"/>
    <x v="1884"/>
    <x v="8"/>
    <x v="1908"/>
    <n v="88840"/>
    <n v="28.524294000000001"/>
    <n v="513.43729200000007"/>
    <n v="3.8805446788615504E-3"/>
  </r>
  <r>
    <n v="22341"/>
    <s v="Low"/>
    <x v="7"/>
    <n v="2.98"/>
    <n v="2.0299999999999998"/>
    <n v="3385"/>
    <s v="Daniel Richmond"/>
    <s v="Express Air"/>
    <s v="Corporate"/>
    <x v="0"/>
    <x v="0"/>
    <s v="Wrap Bag"/>
    <x v="909"/>
    <n v="0.56999999999999995"/>
    <x v="0"/>
    <x v="1"/>
    <x v="10"/>
    <s v="Boardman"/>
    <n v="44512"/>
    <x v="59"/>
    <d v="2015-01-16T00:00:00"/>
    <x v="1885"/>
    <x v="29"/>
    <x v="1909"/>
    <n v="88745"/>
    <n v="2.9788079999999999"/>
    <n v="14.89404"/>
    <n v="-1.4019108280254777"/>
  </r>
  <r>
    <n v="22342"/>
    <s v="Low"/>
    <x v="0"/>
    <n v="125.99"/>
    <n v="8.99"/>
    <n v="3385"/>
    <s v="Daniel Richmond"/>
    <s v="Regular Air"/>
    <s v="Corporate"/>
    <x v="2"/>
    <x v="5"/>
    <s v="Small Box"/>
    <x v="157"/>
    <n v="0.59"/>
    <x v="0"/>
    <x v="1"/>
    <x v="10"/>
    <s v="Boardman"/>
    <n v="44512"/>
    <x v="59"/>
    <d v="2015-01-21T00:00:00"/>
    <x v="1886"/>
    <x v="6"/>
    <x v="1910"/>
    <n v="88745"/>
    <n v="125.977401"/>
    <n v="755.86440600000003"/>
    <n v="0.62654862264012345"/>
  </r>
  <r>
    <n v="23190"/>
    <s v="Critical"/>
    <x v="6"/>
    <n v="2.61"/>
    <n v="0.5"/>
    <n v="3386"/>
    <s v="Carmen Elmore"/>
    <s v="Regular Air"/>
    <s v="Corporate"/>
    <x v="0"/>
    <x v="9"/>
    <s v="Small Box"/>
    <x v="413"/>
    <n v="0.39"/>
    <x v="0"/>
    <x v="1"/>
    <x v="10"/>
    <s v="Bowling Green"/>
    <n v="43402"/>
    <x v="32"/>
    <d v="2015-05-05T00:00:00"/>
    <x v="1887"/>
    <x v="5"/>
    <x v="1911"/>
    <n v="88746"/>
    <n v="2.61"/>
    <n v="26.099999999999998"/>
    <n v="0.69"/>
  </r>
  <r>
    <n v="23191"/>
    <s v="Critical"/>
    <x v="7"/>
    <n v="25.38"/>
    <n v="8.99"/>
    <n v="3386"/>
    <s v="Carmen Elmore"/>
    <s v="Express Air"/>
    <s v="Corporate"/>
    <x v="1"/>
    <x v="2"/>
    <s v="Small Pack"/>
    <x v="268"/>
    <n v="0.5"/>
    <x v="0"/>
    <x v="1"/>
    <x v="10"/>
    <s v="Bowling Green"/>
    <n v="43402"/>
    <x v="32"/>
    <d v="2015-05-06T00:00:00"/>
    <x v="1888"/>
    <x v="45"/>
    <x v="1912"/>
    <n v="88746"/>
    <n v="25.369847999999998"/>
    <n v="887.94467999999995"/>
    <n v="0.17703703703703708"/>
  </r>
  <r>
    <n v="19464"/>
    <s v="Not Specified"/>
    <x v="9"/>
    <n v="95.99"/>
    <n v="35"/>
    <n v="3388"/>
    <s v="Aaron Shaffer"/>
    <s v="Regular Air"/>
    <s v="Corporate"/>
    <x v="0"/>
    <x v="10"/>
    <s v="Large Box"/>
    <x v="711"/>
    <m/>
    <x v="0"/>
    <x v="0"/>
    <x v="1"/>
    <s v="Fairfield"/>
    <n v="94533"/>
    <x v="171"/>
    <d v="2015-05-12T00:00:00"/>
    <x v="1889"/>
    <x v="23"/>
    <x v="1913"/>
    <n v="90154"/>
    <n v="95.961202999999998"/>
    <n v="863.65082699999994"/>
    <n v="7.4903871948493309E-2"/>
  </r>
  <r>
    <n v="18640"/>
    <s v="Medium"/>
    <x v="4"/>
    <n v="125.99"/>
    <n v="7.69"/>
    <n v="3393"/>
    <s v="Irene Murphy"/>
    <s v="Regular Air"/>
    <s v="Consumer"/>
    <x v="2"/>
    <x v="5"/>
    <s v="Small Box"/>
    <x v="19"/>
    <n v="0.59"/>
    <x v="0"/>
    <x v="0"/>
    <x v="0"/>
    <s v="Pullman"/>
    <n v="99163"/>
    <x v="119"/>
    <d v="2015-04-30T00:00:00"/>
    <x v="1890"/>
    <x v="4"/>
    <x v="1914"/>
    <n v="87908"/>
    <n v="125.889208"/>
    <n v="881.22445599999992"/>
    <n v="0.527373444450701"/>
  </r>
  <r>
    <n v="19635"/>
    <s v="Critical"/>
    <x v="4"/>
    <n v="4.4800000000000004"/>
    <n v="2.5"/>
    <n v="3393"/>
    <s v="Irene Murphy"/>
    <s v="Regular Air"/>
    <s v="Consumer"/>
    <x v="0"/>
    <x v="4"/>
    <s v="Small Box"/>
    <x v="409"/>
    <n v="0.37"/>
    <x v="0"/>
    <x v="0"/>
    <x v="0"/>
    <s v="Pullman"/>
    <n v="99163"/>
    <x v="79"/>
    <d v="2015-02-15T00:00:00"/>
    <x v="1891"/>
    <x v="22"/>
    <x v="1915"/>
    <n v="87909"/>
    <n v="4.4764160000000004"/>
    <n v="85.051904000000007"/>
    <n v="-4.0458852867830422E-2"/>
  </r>
  <r>
    <n v="20624"/>
    <s v="Low"/>
    <x v="6"/>
    <n v="1270.99"/>
    <n v="19.989999999999998"/>
    <n v="3397"/>
    <s v="Andrea Shaw"/>
    <s v="Regular Air"/>
    <s v="Small Business"/>
    <x v="0"/>
    <x v="8"/>
    <s v="Small Box"/>
    <x v="219"/>
    <n v="0.35"/>
    <x v="0"/>
    <x v="2"/>
    <x v="12"/>
    <s v="Danville"/>
    <n v="61832"/>
    <x v="31"/>
    <d v="2015-06-09T00:00:00"/>
    <x v="1892"/>
    <x v="4"/>
    <x v="1916"/>
    <n v="87535"/>
    <n v="1270.99"/>
    <n v="8896.93"/>
    <n v="0.69"/>
  </r>
  <r>
    <n v="19842"/>
    <s v="High"/>
    <x v="0"/>
    <n v="10.9"/>
    <n v="7.46"/>
    <n v="3397"/>
    <s v="Andrea Shaw"/>
    <s v="Regular Air"/>
    <s v="Small Business"/>
    <x v="0"/>
    <x v="10"/>
    <s v="Small Box"/>
    <x v="910"/>
    <n v="0.59"/>
    <x v="0"/>
    <x v="2"/>
    <x v="12"/>
    <s v="Danville"/>
    <n v="61832"/>
    <x v="140"/>
    <d v="2015-03-12T00:00:00"/>
    <x v="1893"/>
    <x v="8"/>
    <x v="1917"/>
    <n v="87536"/>
    <n v="10.898910000000001"/>
    <n v="196.18038000000001"/>
    <n v="-0.56321450967150644"/>
  </r>
  <r>
    <n v="19843"/>
    <s v="High"/>
    <x v="10"/>
    <n v="7.99"/>
    <n v="5.03"/>
    <n v="3397"/>
    <s v="Andrea Shaw"/>
    <s v="Regular Air"/>
    <s v="Small Business"/>
    <x v="2"/>
    <x v="5"/>
    <s v="Medium Box"/>
    <x v="145"/>
    <n v="0.6"/>
    <x v="0"/>
    <x v="2"/>
    <x v="12"/>
    <s v="Danville"/>
    <n v="61832"/>
    <x v="140"/>
    <d v="2015-03-12T00:00:00"/>
    <x v="1894"/>
    <x v="2"/>
    <x v="1918"/>
    <n v="87536"/>
    <n v="7.9820099999999998"/>
    <n v="175.60422"/>
    <n v="-1.1245947456679708"/>
  </r>
  <r>
    <n v="26208"/>
    <s v="Not Specified"/>
    <x v="4"/>
    <n v="11.97"/>
    <n v="5.81"/>
    <n v="3399"/>
    <s v="Marvin Reid"/>
    <s v="Regular Air"/>
    <s v="Small Business"/>
    <x v="0"/>
    <x v="0"/>
    <s v="Small Pack"/>
    <x v="908"/>
    <n v="0.6"/>
    <x v="0"/>
    <x v="2"/>
    <x v="12"/>
    <s v="Des Plaines"/>
    <n v="60016"/>
    <x v="48"/>
    <d v="2015-03-31T00:00:00"/>
    <x v="1895"/>
    <x v="29"/>
    <x v="1919"/>
    <n v="87534"/>
    <n v="11.960424000000001"/>
    <n v="59.802120000000009"/>
    <n v="-0.69806602200733581"/>
  </r>
  <r>
    <n v="24911"/>
    <s v="Medium"/>
    <x v="10"/>
    <n v="9.3800000000000008"/>
    <n v="4.93"/>
    <n v="3400"/>
    <s v="Florence Gold"/>
    <s v="Express Air"/>
    <s v="Small Business"/>
    <x v="1"/>
    <x v="2"/>
    <s v="Small Box"/>
    <x v="911"/>
    <n v="0.56999999999999995"/>
    <x v="0"/>
    <x v="1"/>
    <x v="36"/>
    <s v="Fairmont"/>
    <n v="26554"/>
    <x v="36"/>
    <d v="2015-04-04T00:00:00"/>
    <x v="1896"/>
    <x v="41"/>
    <x v="1920"/>
    <n v="87537"/>
    <n v="9.3706200000000006"/>
    <n v="140.55930000000001"/>
    <n v="-0.18198851082633671"/>
  </r>
  <r>
    <n v="25914"/>
    <s v="High"/>
    <x v="10"/>
    <n v="105.98"/>
    <n v="13.99"/>
    <n v="3403"/>
    <s v="Tammy Buckley"/>
    <s v="Express Air"/>
    <s v="Consumer"/>
    <x v="1"/>
    <x v="2"/>
    <s v="Medium Box"/>
    <x v="912"/>
    <n v="0.65"/>
    <x v="0"/>
    <x v="0"/>
    <x v="47"/>
    <s v="Cheyenne"/>
    <n v="82001"/>
    <x v="102"/>
    <d v="2015-02-11T00:00:00"/>
    <x v="1897"/>
    <x v="29"/>
    <x v="1921"/>
    <n v="87530"/>
    <n v="105.87402"/>
    <n v="529.37009999999998"/>
    <n v="0.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A7807-0E4D-475B-9A6D-0DAAEF05BA46}"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D2" firstHeaderRow="1" firstDataRow="1" firstDataCol="0"/>
  <pivotFields count="3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Total Sales" fld="23"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BA52BB-81DD-4099-AC85-5B971CD160D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Sales" fld="23" baseField="0" baseItem="0" numFmtId="167"/>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935E56-BBB4-47EA-B6DA-19415231E39B}"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numFmtId="165" showAll="0"/>
    <pivotField showAll="0"/>
    <pivotField numFmtId="165" showAll="0"/>
    <pivotField showAll="0"/>
    <pivotField numFmtId="165" showAll="0"/>
    <pivotField numFmtId="165" showAll="0"/>
    <pivotField numFmtId="10"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Profit" fld="21"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FAD6FE-07EC-405C-BF17-C1BD96A8076B}"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0">
    <pivotField showAll="0"/>
    <pivotField showAll="0"/>
    <pivotField dataField="1"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numFmtId="165" showAll="0"/>
    <pivotField showAll="0"/>
    <pivotField numFmtId="165" showAll="0"/>
    <pivotField numFmtId="165" showAll="0"/>
    <pivotField numFmtId="10"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 Discount Average" fld="2" subtotal="average" baseField="0" baseItem="1978439008" numFmtId="9"/>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191B49-4F1D-445A-900D-56DF118489BD}"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fld="0" baseField="0" baseItem="0" numFmtId="165"/>
  </dataFields>
  <formats count="2">
    <format dxfId="7">
      <pivotArea outline="0" collapsedLevelsAreSubtotals="1" fieldPosition="0"/>
    </format>
    <format dxfId="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1" count="1" selected="0">
            <x v="0"/>
          </reference>
        </references>
      </pivotArea>
    </chartFormat>
    <chartFormat chart="13" format="11">
      <pivotArea type="data" outline="0" fieldPosition="0">
        <references count="2">
          <reference field="4294967294" count="1" selected="0">
            <x v="0"/>
          </reference>
          <reference field="1" count="1" selected="0">
            <x v="1"/>
          </reference>
        </references>
      </pivotArea>
    </chartFormat>
    <chartFormat chart="13" format="12">
      <pivotArea type="data" outline="0" fieldPosition="0">
        <references count="2">
          <reference field="4294967294" count="1" selected="0">
            <x v="0"/>
          </reference>
          <reference field="1" count="1" selected="0">
            <x v="2"/>
          </reference>
        </references>
      </pivotArea>
    </chartFormat>
    <chartFormat chart="13" format="13">
      <pivotArea type="data" outline="0" fieldPosition="0">
        <references count="2">
          <reference field="4294967294" count="1" selected="0">
            <x v="0"/>
          </reference>
          <reference field="1" count="1" selected="0">
            <x v="3"/>
          </reference>
        </references>
      </pivotArea>
    </chartFormat>
    <chartFormat chart="21" format="19" series="1">
      <pivotArea type="data" outline="0" fieldPosition="0">
        <references count="1">
          <reference field="4294967294" count="1" selected="0">
            <x v="0"/>
          </reference>
        </references>
      </pivotArea>
    </chartFormat>
    <chartFormat chart="21" format="20">
      <pivotArea type="data" outline="0" fieldPosition="0">
        <references count="2">
          <reference field="4294967294" count="1" selected="0">
            <x v="0"/>
          </reference>
          <reference field="1" count="1" selected="0">
            <x v="0"/>
          </reference>
        </references>
      </pivotArea>
    </chartFormat>
    <chartFormat chart="21" format="21">
      <pivotArea type="data" outline="0" fieldPosition="0">
        <references count="2">
          <reference field="4294967294" count="1" selected="0">
            <x v="0"/>
          </reference>
          <reference field="1" count="1" selected="0">
            <x v="1"/>
          </reference>
        </references>
      </pivotArea>
    </chartFormat>
    <chartFormat chart="21" format="22">
      <pivotArea type="data" outline="0" fieldPosition="0">
        <references count="2">
          <reference field="4294967294" count="1" selected="0">
            <x v="0"/>
          </reference>
          <reference field="1" count="1" selected="0">
            <x v="2"/>
          </reference>
        </references>
      </pivotArea>
    </chartFormat>
    <chartFormat chart="21" format="23">
      <pivotArea type="data" outline="0" fieldPosition="0">
        <references count="2">
          <reference field="4294967294" count="1" selected="0">
            <x v="0"/>
          </reference>
          <reference field="1" count="1" selected="0">
            <x v="3"/>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56412D-915F-4978-92F8-F80BD9E48BFB}"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B7" firstHeaderRow="1" firstDataRow="1" firstDataCol="1"/>
  <pivotFields count="30">
    <pivotField showAll="0"/>
    <pivotField showAll="0"/>
    <pivotField numFmtId="2" showAll="0"/>
    <pivotField numFmtId="165" showAll="0"/>
    <pivotField numFmtId="165" showAll="0"/>
    <pivotField showAll="0"/>
    <pivotField showAll="0"/>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numFmtId="165" showAll="0"/>
    <pivotField showAll="0"/>
    <pivotField numFmtId="165" showAll="0"/>
    <pivotField showAll="0"/>
    <pivotField numFmtId="165" showAll="0"/>
    <pivotField numFmtId="165" showAll="0"/>
    <pivotField numFmtId="10"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i>
    <i>
      <x v="2"/>
    </i>
    <i>
      <x v="1"/>
    </i>
    <i t="grand">
      <x/>
    </i>
  </rowItems>
  <colItems count="1">
    <i/>
  </colItems>
  <dataFields count="1">
    <dataField name="Sum of Profit" fld="21" baseField="0" baseItem="0" numFmtId="165"/>
  </dataFields>
  <chartFormats count="2">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0E4E75-086D-442B-810A-E41487984737}"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10" firstHeaderRow="1" firstDataRow="1" firstDataCol="1"/>
  <pivotFields count="3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3">
    <field x="29"/>
    <field x="28"/>
    <field x="19"/>
  </rowFields>
  <rowItems count="7">
    <i>
      <x v="1"/>
    </i>
    <i>
      <x v="2"/>
    </i>
    <i>
      <x v="3"/>
    </i>
    <i>
      <x v="4"/>
    </i>
    <i>
      <x v="5"/>
    </i>
    <i>
      <x v="6"/>
    </i>
    <i t="grand">
      <x/>
    </i>
  </rowItems>
  <colItems count="1">
    <i/>
  </colItems>
  <dataFields count="1">
    <dataField name="Sum of Sales" fld="23" baseField="0" baseItem="0" numFmtId="165"/>
  </dataFields>
  <formats count="2">
    <format dxfId="5">
      <pivotArea outline="0" collapsedLevelsAreSubtotals="1" fieldPosition="0"/>
    </format>
    <format dxfId="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9FEA66-54A8-4F11-9B70-143265C90A52}"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7" firstHeaderRow="1" firstDataRow="1" firstDataCol="1"/>
  <pivotFields count="30">
    <pivotField showAll="0"/>
    <pivotField showAll="0"/>
    <pivotField numFmtId="2" showAll="0"/>
    <pivotField numFmtId="165" showAll="0"/>
    <pivotField numFmtId="165" showAll="0"/>
    <pivotField showAll="0"/>
    <pivotField showAll="0"/>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4">
    <i>
      <x v="1"/>
    </i>
    <i>
      <x/>
    </i>
    <i>
      <x v="2"/>
    </i>
    <i t="grand">
      <x/>
    </i>
  </rowItems>
  <colItems count="1">
    <i/>
  </colItems>
  <dataFields count="1">
    <dataField name="Sum of Sales" fld="23" baseField="0" baseItem="0"/>
  </dataFields>
  <formats count="2">
    <format dxfId="3">
      <pivotArea outline="0" collapsedLevelsAreSubtotals="1" fieldPosition="0"/>
    </format>
    <format dxfId="2">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1A2698-88EF-4DCF-A0A4-32F9D93F5B95}" name="PivotTable1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
  <location ref="A3:C52" firstHeaderRow="1" firstDataRow="1" firstDataCol="2"/>
  <pivotFields count="30">
    <pivotField showAll="0"/>
    <pivotField showAll="0"/>
    <pivotField numFmtId="2" showAll="0">
      <items count="14">
        <item x="6"/>
        <item x="0"/>
        <item x="1"/>
        <item x="9"/>
        <item x="7"/>
        <item x="5"/>
        <item x="2"/>
        <item x="8"/>
        <item x="4"/>
        <item x="3"/>
        <item x="10"/>
        <item x="11"/>
        <item x="12"/>
        <item t="default"/>
      </items>
    </pivotField>
    <pivotField numFmtId="165" showAll="0"/>
    <pivotField numFmtId="165" showAll="0"/>
    <pivotField showAll="0"/>
    <pivotField showAll="0"/>
    <pivotField showAll="0"/>
    <pivotField showAll="0"/>
    <pivotField showAll="0"/>
    <pivotField showAll="0"/>
    <pivotField showAll="0"/>
    <pivotField showAll="0"/>
    <pivotField showAll="0"/>
    <pivotField axis="axisRow" outline="0" showAll="0" defaultSubtotal="0">
      <items count="1">
        <item x="0"/>
      </items>
      <extLst>
        <ext xmlns:x14="http://schemas.microsoft.com/office/spreadsheetml/2009/9/main" uri="{2946ED86-A175-432a-8AC1-64E0C546D7DE}">
          <x14:pivotField fillDownLabels="1"/>
        </ext>
      </extLst>
    </pivotField>
    <pivotField showAll="0">
      <items count="5">
        <item x="2"/>
        <item x="1"/>
        <item x="3"/>
        <item x="0"/>
        <item t="default"/>
      </items>
    </pivotField>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Fields count="2">
    <field x="14"/>
    <field x="16"/>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23"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913AF1-20BB-4652-AA77-1C51F874F0CF}"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21" firstHeaderRow="1" firstDataRow="1" firstDataCol="1"/>
  <pivotFields count="30">
    <pivotField showAll="0"/>
    <pivotField showAll="0"/>
    <pivotField numFmtId="2" showAll="0"/>
    <pivotField numFmtId="165" showAll="0"/>
    <pivotField numFmtId="165" showAll="0"/>
    <pivotField showAll="0"/>
    <pivotField showAll="0"/>
    <pivotField showAll="0"/>
    <pivotField showAll="0"/>
    <pivotField showAll="0">
      <items count="4">
        <item x="1"/>
        <item x="0"/>
        <item x="2"/>
        <item t="default"/>
      </items>
    </pivotField>
    <pivotField axis="axisRow" showAll="0"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Fields count="1">
    <field x="10"/>
  </rowFields>
  <rowItems count="18">
    <i>
      <x v="12"/>
    </i>
    <i>
      <x v="7"/>
    </i>
    <i>
      <x v="13"/>
    </i>
    <i>
      <x v="6"/>
    </i>
    <i>
      <x v="11"/>
    </i>
    <i>
      <x v="10"/>
    </i>
    <i>
      <x/>
    </i>
    <i>
      <x v="4"/>
    </i>
    <i>
      <x v="8"/>
    </i>
    <i>
      <x v="5"/>
    </i>
    <i>
      <x v="2"/>
    </i>
    <i>
      <x v="14"/>
    </i>
    <i>
      <x v="1"/>
    </i>
    <i>
      <x v="15"/>
    </i>
    <i>
      <x v="16"/>
    </i>
    <i>
      <x v="3"/>
    </i>
    <i>
      <x v="9"/>
    </i>
    <i t="grand">
      <x/>
    </i>
  </rowItems>
  <colItems count="1">
    <i/>
  </colItems>
  <dataFields count="1">
    <dataField name="Sum of Sales" fld="2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2BABD8-64CB-4B6F-B37E-57BB510B418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Orders" fld="0" baseField="0" baseItem="4372" numFmtId="3"/>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Order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A085EDC-A895-4700-B6C2-F275AC1970D7}" name="PivotTable17"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B7" firstHeaderRow="1" firstDataRow="1" firstDataCol="1"/>
  <pivotFields count="3">
    <pivotField axis="axisRow" allDrilled="1" subtotalTop="0" showAll="0" dataSourceSort="1" defaultSubtotal="0" defaultAttributeDrillState="1">
      <items count="2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s>
    </pivotField>
    <pivotField axis="axisRow" allDrilled="1" subtotalTop="0" showAll="0" dataSourceSort="1" defaultSubtotal="0" defaultAttributeDrillState="1">
      <items count="3">
        <item x="0" e="0"/>
        <item x="1" e="0"/>
        <item x="2" e="0"/>
      </items>
    </pivotField>
    <pivotField dataField="1" subtotalTop="0" showAll="0" defaultSubtotal="0"/>
  </pivotFields>
  <rowFields count="2">
    <field x="1"/>
    <field x="0"/>
  </rowFields>
  <rowItems count="4">
    <i>
      <x/>
    </i>
    <i>
      <x v="1"/>
    </i>
    <i>
      <x v="2"/>
    </i>
    <i t="grand">
      <x/>
    </i>
  </rowItems>
  <colItems count="1">
    <i/>
  </colItems>
  <dataFields count="1">
    <dataField name="Sum of Product Base Margin" fld="2" showDataAs="percentOfTotal" baseField="0" baseItem="0" numFmtId="10"/>
  </dataFields>
  <chartFormats count="2">
    <chartFormat chart="0"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5D4D5D-D497-4DC8-9C47-68A15B25E0D4}"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8" firstHeaderRow="1" firstDataRow="1" firstDataCol="1"/>
  <pivotFields count="2">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2"/>
    </i>
    <i>
      <x/>
    </i>
    <i>
      <x v="3"/>
    </i>
    <i>
      <x v="1"/>
    </i>
    <i t="grand">
      <x/>
    </i>
  </rowItems>
  <colItems count="1">
    <i/>
  </colItems>
  <dataFields count="1">
    <dataField name="Sum of Sales" fld="0" baseField="0" baseItem="0" numFmtId="165"/>
  </dataFields>
  <formats count="2">
    <format dxfId="1">
      <pivotArea outline="0" collapsedLevelsAreSubtotals="1" fieldPosition="0"/>
    </format>
    <format dxfId="0">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0" format="3">
      <pivotArea type="data" outline="0" fieldPosition="0">
        <references count="2">
          <reference field="4294967294" count="1" selected="0">
            <x v="0"/>
          </reference>
          <reference field="1" count="1" selected="0">
            <x v="1"/>
          </reference>
        </references>
      </pivotArea>
    </chartFormat>
    <chartFormat chart="10" format="4">
      <pivotArea type="data" outline="0" fieldPosition="0">
        <references count="2">
          <reference field="4294967294" count="1" selected="0">
            <x v="0"/>
          </reference>
          <reference field="1" count="1" selected="0">
            <x v="2"/>
          </reference>
        </references>
      </pivotArea>
    </chartFormat>
    <chartFormat chart="10" format="5">
      <pivotArea type="data" outline="0" fieldPosition="0">
        <references count="2">
          <reference field="4294967294" count="1" selected="0">
            <x v="0"/>
          </reference>
          <reference field="1" count="1" selected="0">
            <x v="3"/>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 chart="11" format="9">
      <pivotArea type="data" outline="0" fieldPosition="0">
        <references count="2">
          <reference field="4294967294" count="1" selected="0">
            <x v="0"/>
          </reference>
          <reference field="1" count="1" selected="0">
            <x v="2"/>
          </reference>
        </references>
      </pivotArea>
    </chartFormat>
    <chartFormat chart="11"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1" count="1" selected="0">
            <x v="0"/>
          </reference>
        </references>
      </pivotArea>
    </chartFormat>
    <chartFormat chart="19" format="12">
      <pivotArea type="data" outline="0" fieldPosition="0">
        <references count="2">
          <reference field="4294967294" count="1" selected="0">
            <x v="0"/>
          </reference>
          <reference field="1" count="1" selected="0">
            <x v="1"/>
          </reference>
        </references>
      </pivotArea>
    </chartFormat>
    <chartFormat chart="19" format="13">
      <pivotArea type="data" outline="0" fieldPosition="0">
        <references count="2">
          <reference field="4294967294" count="1" selected="0">
            <x v="0"/>
          </reference>
          <reference field="1" count="1" selected="0">
            <x v="2"/>
          </reference>
        </references>
      </pivotArea>
    </chartFormat>
    <chartFormat chart="19" format="14">
      <pivotArea type="data" outline="0" fieldPosition="0">
        <references count="2">
          <reference field="4294967294" count="1" selected="0">
            <x v="0"/>
          </reference>
          <reference field="1" count="1" selected="0">
            <x v="3"/>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E756FC0-7BE7-49E9-B107-CDD63B665D17}"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30">
    <pivotField showAll="0"/>
    <pivotField showAll="0"/>
    <pivotField numFmtId="2" showAll="0"/>
    <pivotField numFmtId="165" showAll="0"/>
    <pivotField numFmtId="165"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65" showAll="0"/>
    <pivotField showAll="0"/>
    <pivotField dataField="1"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ales Average" fld="23"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74F91CE-3E75-461B-877E-6EDA16EE575B}"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3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numFmtId="165" showAll="0"/>
    <pivotField showAll="0"/>
    <pivotField numFmtId="165" showAll="0"/>
    <pivotField showAll="0"/>
    <pivotField numFmtId="165" showAll="0"/>
    <pivotField numFmtId="165" showAll="0"/>
    <pivotField numFmtId="10"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Average of Profit" fld="21"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4DB40F-9CC5-48B4-A7E3-09B796DD63FC}" sourceName="Region">
  <pivotTables>
    <pivotTable tabId="18" name="PivotTable9"/>
    <pivotTable tabId="16" name="PivotTable7"/>
    <pivotTable tabId="20" name="PivotTable11"/>
    <pivotTable tabId="19" name="PivotTable10"/>
    <pivotTable tabId="17" name="PivotTable8"/>
    <pivotTable tabId="12" name="PivotTable2"/>
    <pivotTable tabId="28" name="PivotTable18"/>
    <pivotTable tabId="15" name="PivotTable6"/>
    <pivotTable tabId="37" name="PivotTable13"/>
    <pivotTable tabId="12" name="PivotTable14"/>
    <pivotTable tabId="33" name="PivotTable12"/>
  </pivotTables>
  <data>
    <tabular pivotCacheId="208644586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319321F-2F8A-4580-8857-1860D85C79DD}" cache="Slicer_Region" caption="Region"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6AD4C4-6FD8-4640-A04C-A06409F5511D}" name="orders" displayName="orders" ref="A1:AB1954" totalsRowCount="1" headerRowDxfId="74" dataDxfId="73">
  <autoFilter ref="A1:AB1953" xr:uid="{666AD4C4-6FD8-4640-A04C-A06409F5511D}"/>
  <tableColumns count="28">
    <tableColumn id="1" xr3:uid="{46BDCDED-32AF-461A-8168-E95476AE7AF0}" name="Row ID" dataDxfId="72" totalsRowDxfId="71"/>
    <tableColumn id="2" xr3:uid="{D35EB8A0-BF1A-48E8-B6C5-CC492BE827C8}" name="Order Priority" dataDxfId="70" totalsRowDxfId="69"/>
    <tableColumn id="3" xr3:uid="{6C3B2494-7748-4A69-B56D-40F5A44AF0D0}" name="Discount" dataDxfId="68" totalsRowDxfId="67" dataCellStyle="Per cent" totalsRowCellStyle="Per cent"/>
    <tableColumn id="4" xr3:uid="{6AFA2412-2E6A-4F98-9D3E-FE3034BD48A8}" name="Unit Price" dataDxfId="66" totalsRowDxfId="65"/>
    <tableColumn id="5" xr3:uid="{91A9D58E-A0EB-4E64-8602-6F756F7D2D8C}" name="Shipping Cost" dataDxfId="64" totalsRowDxfId="63"/>
    <tableColumn id="6" xr3:uid="{8E417D2B-FCE2-43B3-A82A-566C68359F50}" name="Customer ID" dataDxfId="62" totalsRowDxfId="61"/>
    <tableColumn id="7" xr3:uid="{112AC831-6217-4F9B-8A64-8E8D35E08072}" name="Customer Name" dataDxfId="60" totalsRowDxfId="59"/>
    <tableColumn id="8" xr3:uid="{13079973-F702-4D9D-AD53-A84301C9F746}" name="Ship Mode" dataDxfId="58" totalsRowDxfId="57"/>
    <tableColumn id="9" xr3:uid="{2DF75C31-E86B-41C8-8FED-3F9F7D0EDFEC}" name="Customer Segment" dataDxfId="56" totalsRowDxfId="55"/>
    <tableColumn id="10" xr3:uid="{09520037-280E-431F-B238-1CCD7AB05338}" name="Product Category" dataDxfId="54" totalsRowDxfId="53"/>
    <tableColumn id="11" xr3:uid="{69A43F6D-4B5A-4C54-AB0C-E79DC3349035}" name="Product Sub-Category" dataDxfId="52" totalsRowDxfId="51"/>
    <tableColumn id="12" xr3:uid="{F56E84A5-30B1-444F-A12F-F365DE01D684}" name="Product Container" dataDxfId="50" totalsRowDxfId="49"/>
    <tableColumn id="13" xr3:uid="{0ED1DD3B-7158-4BAA-BCCA-1982347DF310}" name="Product Name" dataDxfId="48" totalsRowDxfId="47"/>
    <tableColumn id="14" xr3:uid="{3D42B370-6A4E-4194-9FF8-AF9FBF4278AE}" name="Product Base Margin" dataDxfId="46" totalsRowDxfId="45" dataCellStyle="Per cent" totalsRowCellStyle="Per cent"/>
    <tableColumn id="15" xr3:uid="{79F99812-EEFC-48AF-9E3B-621DE434D1C4}" name="Country" dataDxfId="44" totalsRowDxfId="43"/>
    <tableColumn id="16" xr3:uid="{41A88F28-E6A9-4706-B9E8-D9E6577C4257}" name="Region" dataDxfId="42" totalsRowDxfId="41"/>
    <tableColumn id="17" xr3:uid="{BA3F6B3B-5615-4D8B-9601-9C1493BD8C1A}" name="State or Province" dataDxfId="40" totalsRowDxfId="39"/>
    <tableColumn id="18" xr3:uid="{A70CA275-4705-44CE-9821-8B6E2CD321F2}" name="City" dataDxfId="38" totalsRowDxfId="37"/>
    <tableColumn id="19" xr3:uid="{BF5D8AD7-511C-45EC-984A-D0F5A2005774}" name="Postal Code" dataDxfId="36" totalsRowDxfId="35"/>
    <tableColumn id="20" xr3:uid="{44951CD0-CE8D-4B5A-A829-DE09F5CE9914}" name="Order Date" dataDxfId="34" totalsRowDxfId="33"/>
    <tableColumn id="21" xr3:uid="{698A6775-4DDC-482D-A39A-96C91257F9EA}" name="Ship Date" dataDxfId="32" totalsRowDxfId="31"/>
    <tableColumn id="22" xr3:uid="{374B7960-7278-42C7-B781-3BD048729E01}" name="Profit" dataDxfId="30" totalsRowDxfId="29"/>
    <tableColumn id="23" xr3:uid="{5105C848-35FB-42BA-8212-FA235CC41337}" name="Quantity ordered new" dataDxfId="28" totalsRowDxfId="27"/>
    <tableColumn id="24" xr3:uid="{7FFD607D-72AB-425A-8124-D71546DBD5E9}" name="Sales" totalsRowFunction="custom" dataDxfId="26" totalsRowDxfId="25">
      <totalsRowFormula>SUM(orders[Sales])</totalsRowFormula>
    </tableColumn>
    <tableColumn id="25" xr3:uid="{59CB024F-24E2-4F89-9217-C41C007970ED}" name="Order ID" dataDxfId="24" totalsRowDxfId="23"/>
    <tableColumn id="27" xr3:uid="{9271679D-FA52-4FE1-AD94-5E45652941E8}" name="discounted price" dataDxfId="22" totalsRowDxfId="21">
      <calculatedColumnFormula>(orders[[#This Row],[Unit Price]]-(orders[[#This Row],[Unit Price]]*(orders[[#This Row],[Discount]]/100)))</calculatedColumnFormula>
    </tableColumn>
    <tableColumn id="28" xr3:uid="{CF991845-EB7E-4E3F-8F05-F804A9F6E71E}" name=" Revenue" totalsRowFunction="custom" dataDxfId="20" totalsRowDxfId="19">
      <calculatedColumnFormula>orders[[#This Row],[discounted price]]*orders[[#This Row],[Quantity ordered new]]</calculatedColumnFormula>
      <totalsRowFormula>SUM(orders[[ Revenue]])</totalsRowFormula>
    </tableColumn>
    <tableColumn id="29" xr3:uid="{86F1EC77-1D45-4A19-8FED-114D083E9C18}" name="Average Profit Margin" dataDxfId="18" totalsRowDxfId="17" dataCellStyle="Per cent" totalsRowCellStyle="Per cent">
      <calculatedColumnFormula>(V2/X2)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0FFADB-8652-40DB-8B61-3C89FE5E4CFB}" name="returns" displayName="returns" ref="A1:B1635" totalsRowShown="0" headerRowDxfId="16">
  <autoFilter ref="A1:B1635" xr:uid="{A90FFADB-8652-40DB-8B61-3C89FE5E4CFB}"/>
  <tableColumns count="2">
    <tableColumn id="1" xr3:uid="{46172481-0177-4816-93EE-E23EF753CF05}" name="Order ID"/>
    <tableColumn id="2" xr3:uid="{59A83D34-8201-4F85-A7E6-F30FF67C818F}"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A2495D-25BF-4722-B4B5-F96873ABAB0D}" name="Users" displayName="Users" ref="A1:B5" totalsRowShown="0" headerRowDxfId="15" dataDxfId="14">
  <autoFilter ref="A1:B5" xr:uid="{69A2495D-25BF-4722-B4B5-F96873ABAB0D}"/>
  <tableColumns count="2">
    <tableColumn id="1" xr3:uid="{27CC325F-D5EF-4282-8D01-D3F9605F3A93}" name="Region" dataDxfId="13"/>
    <tableColumn id="2" xr3:uid="{3338F23E-DBBF-4670-9101-776AD88D774F}" name="Manager" dataDxfId="1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1EBA2AB-24CA-4653-99FF-9926CE034EAA}" sourceName="Order Date">
  <pivotTables>
    <pivotTable tabId="18" name="PivotTable9"/>
    <pivotTable tabId="12" name="PivotTable2"/>
    <pivotTable tabId="28" name="PivotTable18"/>
    <pivotTable tabId="15" name="PivotTable6"/>
    <pivotTable tabId="17" name="PivotTable8"/>
    <pivotTable tabId="19" name="PivotTable10"/>
    <pivotTable tabId="20" name="PivotTable11"/>
    <pivotTable tabId="37" name="PivotTable13"/>
    <pivotTable tabId="16" name="PivotTable7"/>
    <pivotTable tabId="12" name="PivotTable14"/>
    <pivotTable tabId="33" name="PivotTable12"/>
  </pivotTables>
  <state minimalRefreshVersion="6" lastRefreshVersion="6" pivotCacheId="208644586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5507DDE-3F02-42E1-BC3C-F77D65B08F2A}" cache="NativeTimeline_Order_Date" caption="Order Date" level="2" selectionLevel="1" scrollPosition="2015-04-15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2648-24BA-4A8C-AB1F-955F817A2E52}">
  <dimension ref="A1"/>
  <sheetViews>
    <sheetView showGridLines="0" showRowColHeaders="0" zoomScale="80" zoomScaleNormal="80" workbookViewId="0">
      <selection activeCell="M32" sqref="M32"/>
    </sheetView>
  </sheetViews>
  <sheetFormatPr defaultRowHeight="13" x14ac:dyDescent="0.3"/>
  <cols>
    <col min="1" max="16384" width="8.7265625" style="31"/>
  </cols>
  <sheetData/>
  <sheetProtection selectLockedCells="1" selectUnlockedCells="1"/>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60D25-EA57-4B2A-B469-51CFC0318BE2}">
  <dimension ref="A1"/>
  <sheetViews>
    <sheetView showGridLines="0" tabSelected="1" workbookViewId="0">
      <selection activeCell="B21" sqref="B21"/>
    </sheetView>
  </sheetViews>
  <sheetFormatPr defaultRowHeight="13"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954"/>
  <sheetViews>
    <sheetView workbookViewId="0">
      <pane xSplit="1" ySplit="1" topLeftCell="M1789" activePane="bottomRight" state="frozen"/>
      <selection pane="topRight" activeCell="B1" sqref="B1"/>
      <selection pane="bottomLeft" activeCell="A2" sqref="A2"/>
      <selection pane="bottomRight" activeCell="X1955" sqref="X1955"/>
    </sheetView>
  </sheetViews>
  <sheetFormatPr defaultRowHeight="13" x14ac:dyDescent="0.3"/>
  <cols>
    <col min="1" max="1" width="13.6328125" customWidth="1"/>
    <col min="2" max="2" width="17.81640625" bestFit="1" customWidth="1"/>
    <col min="3" max="3" width="13.6328125" style="22" bestFit="1" customWidth="1"/>
    <col min="4" max="4" width="17.26953125" style="10" customWidth="1"/>
    <col min="5" max="5" width="18.54296875" style="16" bestFit="1" customWidth="1"/>
    <col min="6" max="6" width="17.54296875" customWidth="1"/>
    <col min="7" max="7" width="26.453125" bestFit="1" customWidth="1"/>
    <col min="8" max="8" width="13.54296875" bestFit="1" customWidth="1"/>
    <col min="9" max="9" width="20.7265625" customWidth="1"/>
    <col min="10" max="10" width="19.08984375" customWidth="1"/>
    <col min="11" max="11" width="29.26953125" bestFit="1" customWidth="1"/>
    <col min="12" max="12" width="19.7265625" customWidth="1"/>
    <col min="13" max="13" width="61.6328125" customWidth="1"/>
    <col min="14" max="14" width="22.1796875" style="23" customWidth="1"/>
    <col min="15" max="15" width="19.1796875" customWidth="1"/>
    <col min="16" max="16" width="9.36328125" customWidth="1"/>
    <col min="17" max="17" width="21.1796875" customWidth="1"/>
    <col min="18" max="18" width="14.90625" customWidth="1"/>
    <col min="19" max="19" width="14.08984375" customWidth="1"/>
    <col min="20" max="20" width="17.1796875" style="7" customWidth="1"/>
    <col min="21" max="21" width="12.453125" style="2" customWidth="1"/>
    <col min="22" max="22" width="14.90625" style="16" customWidth="1"/>
    <col min="23" max="23" width="25.6328125" bestFit="1" customWidth="1"/>
    <col min="24" max="24" width="15.36328125" style="16" customWidth="1"/>
    <col min="25" max="25" width="13.08984375" bestFit="1" customWidth="1"/>
    <col min="26" max="26" width="21.7265625" bestFit="1" customWidth="1"/>
    <col min="27" max="27" width="23.81640625" bestFit="1" customWidth="1"/>
    <col min="28" max="28" width="25.6328125" style="19" bestFit="1" customWidth="1"/>
  </cols>
  <sheetData>
    <row r="1" spans="1:28" s="13" customFormat="1" ht="14" x14ac:dyDescent="0.3">
      <c r="A1" s="8" t="s">
        <v>0</v>
      </c>
      <c r="B1" s="8" t="s">
        <v>1</v>
      </c>
      <c r="C1" s="20" t="s">
        <v>2</v>
      </c>
      <c r="D1" s="11" t="s">
        <v>3</v>
      </c>
      <c r="E1" s="14" t="s">
        <v>4</v>
      </c>
      <c r="F1" s="8" t="s">
        <v>5</v>
      </c>
      <c r="G1" s="8" t="s">
        <v>6</v>
      </c>
      <c r="H1" s="8" t="s">
        <v>7</v>
      </c>
      <c r="I1" s="8" t="s">
        <v>8</v>
      </c>
      <c r="J1" s="8" t="s">
        <v>9</v>
      </c>
      <c r="K1" s="8" t="s">
        <v>10</v>
      </c>
      <c r="L1" s="8" t="s">
        <v>11</v>
      </c>
      <c r="M1" s="8" t="s">
        <v>12</v>
      </c>
      <c r="N1" s="28" t="s">
        <v>13</v>
      </c>
      <c r="O1" s="8" t="s">
        <v>14</v>
      </c>
      <c r="P1" s="8" t="s">
        <v>15</v>
      </c>
      <c r="Q1" s="8" t="s">
        <v>16</v>
      </c>
      <c r="R1" s="8" t="s">
        <v>17</v>
      </c>
      <c r="S1" s="8" t="s">
        <v>18</v>
      </c>
      <c r="T1" s="6" t="s">
        <v>19</v>
      </c>
      <c r="U1" s="6" t="s">
        <v>20</v>
      </c>
      <c r="V1" s="14" t="s">
        <v>21</v>
      </c>
      <c r="W1" s="8" t="s">
        <v>22</v>
      </c>
      <c r="X1" s="14" t="s">
        <v>23</v>
      </c>
      <c r="Y1" s="8" t="s">
        <v>24</v>
      </c>
      <c r="Z1" s="8" t="s">
        <v>3036</v>
      </c>
      <c r="AA1" s="8" t="s">
        <v>3038</v>
      </c>
      <c r="AB1" s="17" t="s">
        <v>3037</v>
      </c>
    </row>
    <row r="2" spans="1:28" ht="12.75" customHeight="1" x14ac:dyDescent="0.3">
      <c r="A2" s="4">
        <v>20847</v>
      </c>
      <c r="B2" s="4" t="s">
        <v>25</v>
      </c>
      <c r="C2" s="21">
        <v>0.01</v>
      </c>
      <c r="D2" s="15">
        <v>2.84</v>
      </c>
      <c r="E2" s="15">
        <v>0.93</v>
      </c>
      <c r="F2" s="4">
        <v>3</v>
      </c>
      <c r="G2" s="4" t="s">
        <v>26</v>
      </c>
      <c r="H2" s="4" t="s">
        <v>27</v>
      </c>
      <c r="I2" s="4" t="s">
        <v>28</v>
      </c>
      <c r="J2" s="4" t="s">
        <v>29</v>
      </c>
      <c r="K2" s="4" t="s">
        <v>30</v>
      </c>
      <c r="L2" s="4" t="s">
        <v>31</v>
      </c>
      <c r="M2" s="4" t="s">
        <v>32</v>
      </c>
      <c r="N2" s="29">
        <v>0.54</v>
      </c>
      <c r="O2" s="4" t="s">
        <v>33</v>
      </c>
      <c r="P2" s="4" t="s">
        <v>34</v>
      </c>
      <c r="Q2" s="4" t="s">
        <v>35</v>
      </c>
      <c r="R2" s="4" t="s">
        <v>36</v>
      </c>
      <c r="S2" s="4">
        <v>98221</v>
      </c>
      <c r="T2" s="9">
        <v>42011</v>
      </c>
      <c r="U2" s="9">
        <v>42012</v>
      </c>
      <c r="V2" s="15">
        <v>4.5599999999999996</v>
      </c>
      <c r="W2" s="4">
        <v>4</v>
      </c>
      <c r="X2" s="15">
        <v>13.01</v>
      </c>
      <c r="Y2" s="4">
        <v>88522</v>
      </c>
      <c r="Z2" s="15">
        <f>(orders[[#This Row],[Unit Price]]-(orders[[#This Row],[Unit Price]]*(orders[[#This Row],[Discount]]/100)))</f>
        <v>2.8397159999999997</v>
      </c>
      <c r="AA2" s="15">
        <f>orders[[#This Row],[discounted price]]*orders[[#This Row],[Quantity ordered new]]</f>
        <v>11.358863999999999</v>
      </c>
      <c r="AB2" s="18">
        <f t="shared" ref="AB2:AB65" si="0">(V2/X2)</f>
        <v>0.35049961568024596</v>
      </c>
    </row>
    <row r="3" spans="1:28" ht="12.75" customHeight="1" x14ac:dyDescent="0.3">
      <c r="A3" s="4">
        <v>20228</v>
      </c>
      <c r="B3" s="4" t="s">
        <v>37</v>
      </c>
      <c r="C3" s="21">
        <v>0.02</v>
      </c>
      <c r="D3" s="15">
        <v>500.98</v>
      </c>
      <c r="E3" s="15">
        <v>26</v>
      </c>
      <c r="F3" s="4">
        <v>5</v>
      </c>
      <c r="G3" s="4" t="s">
        <v>38</v>
      </c>
      <c r="H3" s="4" t="s">
        <v>39</v>
      </c>
      <c r="I3" s="4" t="s">
        <v>40</v>
      </c>
      <c r="J3" s="4" t="s">
        <v>41</v>
      </c>
      <c r="K3" s="4" t="s">
        <v>42</v>
      </c>
      <c r="L3" s="4" t="s">
        <v>43</v>
      </c>
      <c r="M3" s="4" t="s">
        <v>44</v>
      </c>
      <c r="N3" s="29">
        <v>0.6</v>
      </c>
      <c r="O3" s="4" t="s">
        <v>33</v>
      </c>
      <c r="P3" s="4" t="s">
        <v>34</v>
      </c>
      <c r="Q3" s="4" t="s">
        <v>45</v>
      </c>
      <c r="R3" s="4" t="s">
        <v>46</v>
      </c>
      <c r="S3" s="4">
        <v>91776</v>
      </c>
      <c r="T3" s="9">
        <v>42168</v>
      </c>
      <c r="U3" s="9">
        <v>42170</v>
      </c>
      <c r="V3" s="15">
        <v>4390.3665000000001</v>
      </c>
      <c r="W3" s="4">
        <v>12</v>
      </c>
      <c r="X3" s="15">
        <v>6362.85</v>
      </c>
      <c r="Y3" s="4">
        <v>90193</v>
      </c>
      <c r="Z3" s="15">
        <f>(orders[[#This Row],[Unit Price]]-(orders[[#This Row],[Unit Price]]*(orders[[#This Row],[Discount]]/100)))</f>
        <v>500.87980400000004</v>
      </c>
      <c r="AA3" s="15">
        <f>orders[[#This Row],[discounted price]]*orders[[#This Row],[Quantity ordered new]]</f>
        <v>6010.557648</v>
      </c>
      <c r="AB3" s="18">
        <f t="shared" si="0"/>
        <v>0.69</v>
      </c>
    </row>
    <row r="4" spans="1:28" ht="12.75" customHeight="1" x14ac:dyDescent="0.3">
      <c r="A4" s="4">
        <v>21776</v>
      </c>
      <c r="B4" s="4" t="s">
        <v>47</v>
      </c>
      <c r="C4" s="21">
        <v>0.06</v>
      </c>
      <c r="D4" s="15">
        <v>9.48</v>
      </c>
      <c r="E4" s="15">
        <v>7.29</v>
      </c>
      <c r="F4" s="4">
        <v>11</v>
      </c>
      <c r="G4" s="4" t="s">
        <v>48</v>
      </c>
      <c r="H4" s="4" t="s">
        <v>49</v>
      </c>
      <c r="I4" s="4" t="s">
        <v>40</v>
      </c>
      <c r="J4" s="4" t="s">
        <v>41</v>
      </c>
      <c r="K4" s="4" t="s">
        <v>50</v>
      </c>
      <c r="L4" s="4" t="s">
        <v>51</v>
      </c>
      <c r="M4" s="4" t="s">
        <v>52</v>
      </c>
      <c r="N4" s="29">
        <v>0.45</v>
      </c>
      <c r="O4" s="4" t="s">
        <v>33</v>
      </c>
      <c r="P4" s="4" t="s">
        <v>53</v>
      </c>
      <c r="Q4" s="4" t="s">
        <v>54</v>
      </c>
      <c r="R4" s="4" t="s">
        <v>55</v>
      </c>
      <c r="S4" s="4">
        <v>7203</v>
      </c>
      <c r="T4" s="9">
        <v>42050</v>
      </c>
      <c r="U4" s="9">
        <v>42052</v>
      </c>
      <c r="V4" s="15">
        <v>-53.809600000000003</v>
      </c>
      <c r="W4" s="4">
        <v>22</v>
      </c>
      <c r="X4" s="15">
        <v>211.15</v>
      </c>
      <c r="Y4" s="4">
        <v>90192</v>
      </c>
      <c r="Z4" s="15">
        <f>(orders[[#This Row],[Unit Price]]-(orders[[#This Row],[Unit Price]]*(orders[[#This Row],[Discount]]/100)))</f>
        <v>9.4743120000000012</v>
      </c>
      <c r="AA4" s="15">
        <f>orders[[#This Row],[discounted price]]*orders[[#This Row],[Quantity ordered new]]</f>
        <v>208.43486400000003</v>
      </c>
      <c r="AB4" s="18">
        <f t="shared" si="0"/>
        <v>-0.25484063461993844</v>
      </c>
    </row>
    <row r="5" spans="1:28" ht="12.75" customHeight="1" x14ac:dyDescent="0.3">
      <c r="A5" s="4">
        <v>24844</v>
      </c>
      <c r="B5" s="4" t="s">
        <v>56</v>
      </c>
      <c r="C5" s="21">
        <v>0.09</v>
      </c>
      <c r="D5" s="15">
        <v>78.69</v>
      </c>
      <c r="E5" s="15">
        <v>19.989999999999998</v>
      </c>
      <c r="F5" s="4">
        <v>14</v>
      </c>
      <c r="G5" s="4" t="s">
        <v>57</v>
      </c>
      <c r="H5" s="4" t="s">
        <v>49</v>
      </c>
      <c r="I5" s="4" t="s">
        <v>58</v>
      </c>
      <c r="J5" s="4" t="s">
        <v>41</v>
      </c>
      <c r="K5" s="4" t="s">
        <v>50</v>
      </c>
      <c r="L5" s="4" t="s">
        <v>59</v>
      </c>
      <c r="M5" s="4" t="s">
        <v>60</v>
      </c>
      <c r="N5" s="29">
        <v>0.43</v>
      </c>
      <c r="O5" s="4" t="s">
        <v>33</v>
      </c>
      <c r="P5" s="4" t="s">
        <v>61</v>
      </c>
      <c r="Q5" s="4" t="s">
        <v>62</v>
      </c>
      <c r="R5" s="4" t="s">
        <v>63</v>
      </c>
      <c r="S5" s="4">
        <v>55372</v>
      </c>
      <c r="T5" s="9">
        <v>42136</v>
      </c>
      <c r="U5" s="9">
        <v>42138</v>
      </c>
      <c r="V5" s="15">
        <v>803.47050000000002</v>
      </c>
      <c r="W5" s="4">
        <v>16</v>
      </c>
      <c r="X5" s="15">
        <v>1164.45</v>
      </c>
      <c r="Y5" s="4">
        <v>86838</v>
      </c>
      <c r="Z5" s="15">
        <f>(orders[[#This Row],[Unit Price]]-(orders[[#This Row],[Unit Price]]*(orders[[#This Row],[Discount]]/100)))</f>
        <v>78.619179000000003</v>
      </c>
      <c r="AA5" s="15">
        <f>orders[[#This Row],[discounted price]]*orders[[#This Row],[Quantity ordered new]]</f>
        <v>1257.906864</v>
      </c>
      <c r="AB5" s="18">
        <f t="shared" si="0"/>
        <v>0.69</v>
      </c>
    </row>
    <row r="6" spans="1:28" ht="12.75" customHeight="1" x14ac:dyDescent="0.3">
      <c r="A6" s="4">
        <v>24846</v>
      </c>
      <c r="B6" s="4" t="s">
        <v>56</v>
      </c>
      <c r="C6" s="21">
        <v>0.08</v>
      </c>
      <c r="D6" s="15">
        <v>3.28</v>
      </c>
      <c r="E6" s="15">
        <v>2.31</v>
      </c>
      <c r="F6" s="4">
        <v>14</v>
      </c>
      <c r="G6" s="4" t="s">
        <v>57</v>
      </c>
      <c r="H6" s="4" t="s">
        <v>49</v>
      </c>
      <c r="I6" s="4" t="s">
        <v>58</v>
      </c>
      <c r="J6" s="4" t="s">
        <v>29</v>
      </c>
      <c r="K6" s="4" t="s">
        <v>30</v>
      </c>
      <c r="L6" s="4" t="s">
        <v>31</v>
      </c>
      <c r="M6" s="4" t="s">
        <v>64</v>
      </c>
      <c r="N6" s="29">
        <v>0.56000000000000005</v>
      </c>
      <c r="O6" s="4" t="s">
        <v>33</v>
      </c>
      <c r="P6" s="4" t="s">
        <v>61</v>
      </c>
      <c r="Q6" s="4" t="s">
        <v>62</v>
      </c>
      <c r="R6" s="4" t="s">
        <v>63</v>
      </c>
      <c r="S6" s="4">
        <v>55372</v>
      </c>
      <c r="T6" s="9">
        <v>42136</v>
      </c>
      <c r="U6" s="9">
        <v>42137</v>
      </c>
      <c r="V6" s="15">
        <v>-24.03</v>
      </c>
      <c r="W6" s="4">
        <v>7</v>
      </c>
      <c r="X6" s="15">
        <v>22.23</v>
      </c>
      <c r="Y6" s="4">
        <v>86838</v>
      </c>
      <c r="Z6" s="15">
        <f>(orders[[#This Row],[Unit Price]]-(orders[[#This Row],[Unit Price]]*(orders[[#This Row],[Discount]]/100)))</f>
        <v>3.2773759999999998</v>
      </c>
      <c r="AA6" s="15">
        <f>orders[[#This Row],[discounted price]]*orders[[#This Row],[Quantity ordered new]]</f>
        <v>22.941631999999998</v>
      </c>
      <c r="AB6" s="18">
        <f t="shared" si="0"/>
        <v>-1.0809716599190284</v>
      </c>
    </row>
    <row r="7" spans="1:28" ht="12.75" customHeight="1" x14ac:dyDescent="0.3">
      <c r="A7" s="4">
        <v>24847</v>
      </c>
      <c r="B7" s="4" t="s">
        <v>56</v>
      </c>
      <c r="C7" s="21">
        <v>0.05</v>
      </c>
      <c r="D7" s="15">
        <v>3.28</v>
      </c>
      <c r="E7" s="15">
        <v>4.2</v>
      </c>
      <c r="F7" s="4">
        <v>14</v>
      </c>
      <c r="G7" s="4" t="s">
        <v>57</v>
      </c>
      <c r="H7" s="4" t="s">
        <v>49</v>
      </c>
      <c r="I7" s="4" t="s">
        <v>58</v>
      </c>
      <c r="J7" s="4" t="s">
        <v>29</v>
      </c>
      <c r="K7" s="4" t="s">
        <v>30</v>
      </c>
      <c r="L7" s="4" t="s">
        <v>31</v>
      </c>
      <c r="M7" s="4" t="s">
        <v>65</v>
      </c>
      <c r="N7" s="29">
        <v>0.56000000000000005</v>
      </c>
      <c r="O7" s="4" t="s">
        <v>33</v>
      </c>
      <c r="P7" s="4" t="s">
        <v>61</v>
      </c>
      <c r="Q7" s="4" t="s">
        <v>62</v>
      </c>
      <c r="R7" s="4" t="s">
        <v>63</v>
      </c>
      <c r="S7" s="4">
        <v>55372</v>
      </c>
      <c r="T7" s="9">
        <v>42136</v>
      </c>
      <c r="U7" s="9">
        <v>42137</v>
      </c>
      <c r="V7" s="15">
        <v>-37.03</v>
      </c>
      <c r="W7" s="4">
        <v>4</v>
      </c>
      <c r="X7" s="15">
        <v>13.99</v>
      </c>
      <c r="Y7" s="4">
        <v>86838</v>
      </c>
      <c r="Z7" s="15">
        <f>(orders[[#This Row],[Unit Price]]-(orders[[#This Row],[Unit Price]]*(orders[[#This Row],[Discount]]/100)))</f>
        <v>3.2783599999999997</v>
      </c>
      <c r="AA7" s="15">
        <f>orders[[#This Row],[discounted price]]*orders[[#This Row],[Quantity ordered new]]</f>
        <v>13.113439999999999</v>
      </c>
      <c r="AB7" s="18">
        <f t="shared" si="0"/>
        <v>-2.6468906361686919</v>
      </c>
    </row>
    <row r="8" spans="1:28" ht="12.75" customHeight="1" x14ac:dyDescent="0.3">
      <c r="A8" s="4">
        <v>24848</v>
      </c>
      <c r="B8" s="4" t="s">
        <v>56</v>
      </c>
      <c r="C8" s="21">
        <v>0.05</v>
      </c>
      <c r="D8" s="15">
        <v>3.58</v>
      </c>
      <c r="E8" s="15">
        <v>1.63</v>
      </c>
      <c r="F8" s="4">
        <v>14</v>
      </c>
      <c r="G8" s="4" t="s">
        <v>57</v>
      </c>
      <c r="H8" s="4" t="s">
        <v>49</v>
      </c>
      <c r="I8" s="4" t="s">
        <v>58</v>
      </c>
      <c r="J8" s="4" t="s">
        <v>29</v>
      </c>
      <c r="K8" s="4" t="s">
        <v>66</v>
      </c>
      <c r="L8" s="4" t="s">
        <v>31</v>
      </c>
      <c r="M8" s="4" t="s">
        <v>67</v>
      </c>
      <c r="N8" s="29">
        <v>0.36</v>
      </c>
      <c r="O8" s="4" t="s">
        <v>33</v>
      </c>
      <c r="P8" s="4" t="s">
        <v>61</v>
      </c>
      <c r="Q8" s="4" t="s">
        <v>62</v>
      </c>
      <c r="R8" s="4" t="s">
        <v>63</v>
      </c>
      <c r="S8" s="4">
        <v>55372</v>
      </c>
      <c r="T8" s="9">
        <v>42136</v>
      </c>
      <c r="U8" s="9">
        <v>42137</v>
      </c>
      <c r="V8" s="15">
        <v>-0.71</v>
      </c>
      <c r="W8" s="4">
        <v>4</v>
      </c>
      <c r="X8" s="15">
        <v>14.26</v>
      </c>
      <c r="Y8" s="4">
        <v>86838</v>
      </c>
      <c r="Z8" s="15">
        <f>(orders[[#This Row],[Unit Price]]-(orders[[#This Row],[Unit Price]]*(orders[[#This Row],[Discount]]/100)))</f>
        <v>3.5782099999999999</v>
      </c>
      <c r="AA8" s="15">
        <f>orders[[#This Row],[discounted price]]*orders[[#This Row],[Quantity ordered new]]</f>
        <v>14.31284</v>
      </c>
      <c r="AB8" s="18">
        <f t="shared" si="0"/>
        <v>-4.978962131837307E-2</v>
      </c>
    </row>
    <row r="9" spans="1:28" ht="12.75" customHeight="1" x14ac:dyDescent="0.3">
      <c r="A9" s="4">
        <v>18181</v>
      </c>
      <c r="B9" s="4" t="s">
        <v>47</v>
      </c>
      <c r="C9" s="21">
        <v>0</v>
      </c>
      <c r="D9" s="15">
        <v>4.42</v>
      </c>
      <c r="E9" s="15">
        <v>4.99</v>
      </c>
      <c r="F9" s="4">
        <v>15</v>
      </c>
      <c r="G9" s="4" t="s">
        <v>68</v>
      </c>
      <c r="H9" s="4" t="s">
        <v>49</v>
      </c>
      <c r="I9" s="4" t="s">
        <v>58</v>
      </c>
      <c r="J9" s="4" t="s">
        <v>29</v>
      </c>
      <c r="K9" s="4" t="s">
        <v>69</v>
      </c>
      <c r="L9" s="4" t="s">
        <v>59</v>
      </c>
      <c r="M9" s="4" t="s">
        <v>70</v>
      </c>
      <c r="N9" s="29">
        <v>0.38</v>
      </c>
      <c r="O9" s="4" t="s">
        <v>33</v>
      </c>
      <c r="P9" s="4" t="s">
        <v>53</v>
      </c>
      <c r="Q9" s="4" t="s">
        <v>71</v>
      </c>
      <c r="R9" s="4" t="s">
        <v>72</v>
      </c>
      <c r="S9" s="4">
        <v>11787</v>
      </c>
      <c r="T9" s="9">
        <v>42102</v>
      </c>
      <c r="U9" s="9">
        <v>42103</v>
      </c>
      <c r="V9" s="15">
        <v>-59.82</v>
      </c>
      <c r="W9" s="4">
        <v>7</v>
      </c>
      <c r="X9" s="15">
        <v>33.47</v>
      </c>
      <c r="Y9" s="4">
        <v>86837</v>
      </c>
      <c r="Z9" s="15">
        <f>(orders[[#This Row],[Unit Price]]-(orders[[#This Row],[Unit Price]]*(orders[[#This Row],[Discount]]/100)))</f>
        <v>4.42</v>
      </c>
      <c r="AA9" s="15">
        <f>orders[[#This Row],[discounted price]]*orders[[#This Row],[Quantity ordered new]]</f>
        <v>30.939999999999998</v>
      </c>
      <c r="AB9" s="18">
        <f t="shared" si="0"/>
        <v>-1.7872721840454138</v>
      </c>
    </row>
    <row r="10" spans="1:28" ht="12.75" customHeight="1" x14ac:dyDescent="0.3">
      <c r="A10" s="4">
        <v>20925</v>
      </c>
      <c r="B10" s="4" t="s">
        <v>56</v>
      </c>
      <c r="C10" s="21">
        <v>0.01</v>
      </c>
      <c r="D10" s="15">
        <v>35.94</v>
      </c>
      <c r="E10" s="15">
        <v>6.66</v>
      </c>
      <c r="F10" s="4">
        <v>15</v>
      </c>
      <c r="G10" s="4" t="s">
        <v>68</v>
      </c>
      <c r="H10" s="4" t="s">
        <v>49</v>
      </c>
      <c r="I10" s="4" t="s">
        <v>58</v>
      </c>
      <c r="J10" s="4" t="s">
        <v>29</v>
      </c>
      <c r="K10" s="4" t="s">
        <v>69</v>
      </c>
      <c r="L10" s="4" t="s">
        <v>59</v>
      </c>
      <c r="M10" s="4" t="s">
        <v>73</v>
      </c>
      <c r="N10" s="29">
        <v>0.4</v>
      </c>
      <c r="O10" s="4" t="s">
        <v>33</v>
      </c>
      <c r="P10" s="4" t="s">
        <v>53</v>
      </c>
      <c r="Q10" s="4" t="s">
        <v>71</v>
      </c>
      <c r="R10" s="4" t="s">
        <v>72</v>
      </c>
      <c r="S10" s="4">
        <v>11787</v>
      </c>
      <c r="T10" s="9">
        <v>42152</v>
      </c>
      <c r="U10" s="9">
        <v>42152</v>
      </c>
      <c r="V10" s="15">
        <v>261.87569999999994</v>
      </c>
      <c r="W10" s="4">
        <v>10</v>
      </c>
      <c r="X10" s="15">
        <v>379.53</v>
      </c>
      <c r="Y10" s="4">
        <v>86839</v>
      </c>
      <c r="Z10" s="15">
        <f>(orders[[#This Row],[Unit Price]]-(orders[[#This Row],[Unit Price]]*(orders[[#This Row],[Discount]]/100)))</f>
        <v>35.936405999999998</v>
      </c>
      <c r="AA10" s="15">
        <f>orders[[#This Row],[discounted price]]*orders[[#This Row],[Quantity ordered new]]</f>
        <v>359.36405999999999</v>
      </c>
      <c r="AB10" s="18">
        <f t="shared" si="0"/>
        <v>0.68999999999999984</v>
      </c>
    </row>
    <row r="11" spans="1:28" ht="12.75" customHeight="1" x14ac:dyDescent="0.3">
      <c r="A11" s="4">
        <v>26267</v>
      </c>
      <c r="B11" s="4" t="s">
        <v>25</v>
      </c>
      <c r="C11" s="21">
        <v>0.04</v>
      </c>
      <c r="D11" s="15">
        <v>2.98</v>
      </c>
      <c r="E11" s="15">
        <v>1.58</v>
      </c>
      <c r="F11" s="4">
        <v>16</v>
      </c>
      <c r="G11" s="4" t="s">
        <v>74</v>
      </c>
      <c r="H11" s="4" t="s">
        <v>49</v>
      </c>
      <c r="I11" s="4" t="s">
        <v>58</v>
      </c>
      <c r="J11" s="4" t="s">
        <v>29</v>
      </c>
      <c r="K11" s="4" t="s">
        <v>66</v>
      </c>
      <c r="L11" s="4" t="s">
        <v>31</v>
      </c>
      <c r="M11" s="4" t="s">
        <v>75</v>
      </c>
      <c r="N11" s="29">
        <v>0.39</v>
      </c>
      <c r="O11" s="4" t="s">
        <v>33</v>
      </c>
      <c r="P11" s="4" t="s">
        <v>53</v>
      </c>
      <c r="Q11" s="4" t="s">
        <v>71</v>
      </c>
      <c r="R11" s="4" t="s">
        <v>76</v>
      </c>
      <c r="S11" s="4">
        <v>13210</v>
      </c>
      <c r="T11" s="9">
        <v>42047</v>
      </c>
      <c r="U11" s="9">
        <v>42050</v>
      </c>
      <c r="V11" s="15">
        <v>2.63</v>
      </c>
      <c r="W11" s="4">
        <v>6</v>
      </c>
      <c r="X11" s="15">
        <v>18.8</v>
      </c>
      <c r="Y11" s="4">
        <v>86836</v>
      </c>
      <c r="Z11" s="15">
        <f>(orders[[#This Row],[Unit Price]]-(orders[[#This Row],[Unit Price]]*(orders[[#This Row],[Discount]]/100)))</f>
        <v>2.9788079999999999</v>
      </c>
      <c r="AA11" s="15">
        <f>orders[[#This Row],[discounted price]]*orders[[#This Row],[Quantity ordered new]]</f>
        <v>17.872847999999998</v>
      </c>
      <c r="AB11" s="18">
        <f t="shared" si="0"/>
        <v>0.13989361702127659</v>
      </c>
    </row>
    <row r="12" spans="1:28" ht="12.75" customHeight="1" x14ac:dyDescent="0.3">
      <c r="A12" s="4">
        <v>26268</v>
      </c>
      <c r="B12" s="4" t="s">
        <v>25</v>
      </c>
      <c r="C12" s="21">
        <v>0.05</v>
      </c>
      <c r="D12" s="15">
        <v>115.99</v>
      </c>
      <c r="E12" s="15">
        <v>2.5</v>
      </c>
      <c r="F12" s="4">
        <v>16</v>
      </c>
      <c r="G12" s="4" t="s">
        <v>74</v>
      </c>
      <c r="H12" s="4" t="s">
        <v>49</v>
      </c>
      <c r="I12" s="4" t="s">
        <v>58</v>
      </c>
      <c r="J12" s="4" t="s">
        <v>77</v>
      </c>
      <c r="K12" s="4" t="s">
        <v>78</v>
      </c>
      <c r="L12" s="4" t="s">
        <v>59</v>
      </c>
      <c r="M12" s="4" t="s">
        <v>79</v>
      </c>
      <c r="N12" s="29">
        <v>0.55000000000000004</v>
      </c>
      <c r="O12" s="4" t="s">
        <v>33</v>
      </c>
      <c r="P12" s="4" t="s">
        <v>53</v>
      </c>
      <c r="Q12" s="4" t="s">
        <v>71</v>
      </c>
      <c r="R12" s="4" t="s">
        <v>76</v>
      </c>
      <c r="S12" s="4">
        <v>13210</v>
      </c>
      <c r="T12" s="9">
        <v>42047</v>
      </c>
      <c r="U12" s="9">
        <v>42049</v>
      </c>
      <c r="V12" s="15">
        <v>652.73309999999992</v>
      </c>
      <c r="W12" s="4">
        <v>10</v>
      </c>
      <c r="X12" s="15">
        <v>945.99</v>
      </c>
      <c r="Y12" s="4">
        <v>86836</v>
      </c>
      <c r="Z12" s="15">
        <f>(orders[[#This Row],[Unit Price]]-(orders[[#This Row],[Unit Price]]*(orders[[#This Row],[Discount]]/100)))</f>
        <v>115.93200499999999</v>
      </c>
      <c r="AA12" s="15">
        <f>orders[[#This Row],[discounted price]]*orders[[#This Row],[Quantity ordered new]]</f>
        <v>1159.3200499999998</v>
      </c>
      <c r="AB12" s="18">
        <f t="shared" si="0"/>
        <v>0.69</v>
      </c>
    </row>
    <row r="13" spans="1:28" ht="12.75" customHeight="1" x14ac:dyDescent="0.3">
      <c r="A13" s="4">
        <v>23890</v>
      </c>
      <c r="B13" s="4" t="s">
        <v>25</v>
      </c>
      <c r="C13" s="21">
        <v>0.05</v>
      </c>
      <c r="D13" s="15">
        <v>26.48</v>
      </c>
      <c r="E13" s="15">
        <v>6.93</v>
      </c>
      <c r="F13" s="4">
        <v>18</v>
      </c>
      <c r="G13" s="4" t="s">
        <v>80</v>
      </c>
      <c r="H13" s="4" t="s">
        <v>49</v>
      </c>
      <c r="I13" s="4" t="s">
        <v>58</v>
      </c>
      <c r="J13" s="4" t="s">
        <v>41</v>
      </c>
      <c r="K13" s="4" t="s">
        <v>50</v>
      </c>
      <c r="L13" s="4" t="s">
        <v>59</v>
      </c>
      <c r="M13" s="4" t="s">
        <v>81</v>
      </c>
      <c r="N13" s="29">
        <v>0.49</v>
      </c>
      <c r="O13" s="4" t="s">
        <v>33</v>
      </c>
      <c r="P13" s="4" t="s">
        <v>34</v>
      </c>
      <c r="Q13" s="4" t="s">
        <v>82</v>
      </c>
      <c r="R13" s="4" t="s">
        <v>83</v>
      </c>
      <c r="S13" s="4">
        <v>59601</v>
      </c>
      <c r="T13" s="9">
        <v>42139</v>
      </c>
      <c r="U13" s="9">
        <v>42140</v>
      </c>
      <c r="V13" s="15">
        <v>314.48129999999998</v>
      </c>
      <c r="W13" s="4">
        <v>17</v>
      </c>
      <c r="X13" s="15">
        <v>455.77</v>
      </c>
      <c r="Y13" s="4">
        <v>90031</v>
      </c>
      <c r="Z13" s="15">
        <f>(orders[[#This Row],[Unit Price]]-(orders[[#This Row],[Unit Price]]*(orders[[#This Row],[Discount]]/100)))</f>
        <v>26.466760000000001</v>
      </c>
      <c r="AA13" s="15">
        <f>orders[[#This Row],[discounted price]]*orders[[#This Row],[Quantity ordered new]]</f>
        <v>449.93492000000003</v>
      </c>
      <c r="AB13" s="18">
        <f t="shared" si="0"/>
        <v>0.69</v>
      </c>
    </row>
    <row r="14" spans="1:28" ht="12.75" customHeight="1" x14ac:dyDescent="0.3">
      <c r="A14" s="4">
        <v>24063</v>
      </c>
      <c r="B14" s="4" t="s">
        <v>37</v>
      </c>
      <c r="C14" s="21">
        <v>7.0000000000000007E-2</v>
      </c>
      <c r="D14" s="15">
        <v>12.99</v>
      </c>
      <c r="E14" s="15">
        <v>9.44</v>
      </c>
      <c r="F14" s="4">
        <v>19</v>
      </c>
      <c r="G14" s="4" t="s">
        <v>84</v>
      </c>
      <c r="H14" s="4" t="s">
        <v>49</v>
      </c>
      <c r="I14" s="4" t="s">
        <v>58</v>
      </c>
      <c r="J14" s="4" t="s">
        <v>77</v>
      </c>
      <c r="K14" s="4" t="s">
        <v>85</v>
      </c>
      <c r="L14" s="4" t="s">
        <v>86</v>
      </c>
      <c r="M14" s="4" t="s">
        <v>87</v>
      </c>
      <c r="N14" s="29">
        <v>0.39</v>
      </c>
      <c r="O14" s="4" t="s">
        <v>33</v>
      </c>
      <c r="P14" s="4" t="s">
        <v>34</v>
      </c>
      <c r="Q14" s="4" t="s">
        <v>82</v>
      </c>
      <c r="R14" s="4" t="s">
        <v>88</v>
      </c>
      <c r="S14" s="4">
        <v>59801</v>
      </c>
      <c r="T14" s="9">
        <v>42145</v>
      </c>
      <c r="U14" s="9">
        <v>42147</v>
      </c>
      <c r="V14" s="15">
        <v>-114.63990000000001</v>
      </c>
      <c r="W14" s="4">
        <v>18</v>
      </c>
      <c r="X14" s="15">
        <v>231.79</v>
      </c>
      <c r="Y14" s="4">
        <v>90032</v>
      </c>
      <c r="Z14" s="15">
        <f>(orders[[#This Row],[Unit Price]]-(orders[[#This Row],[Unit Price]]*(orders[[#This Row],[Discount]]/100)))</f>
        <v>12.980907</v>
      </c>
      <c r="AA14" s="15">
        <f>orders[[#This Row],[discounted price]]*orders[[#This Row],[Quantity ordered new]]</f>
        <v>233.65632600000001</v>
      </c>
      <c r="AB14" s="18">
        <f t="shared" si="0"/>
        <v>-0.4945851848656112</v>
      </c>
    </row>
    <row r="15" spans="1:28" ht="12.75" customHeight="1" x14ac:dyDescent="0.3">
      <c r="A15" s="4">
        <v>5890</v>
      </c>
      <c r="B15" s="4" t="s">
        <v>25</v>
      </c>
      <c r="C15" s="21">
        <v>0.05</v>
      </c>
      <c r="D15" s="15">
        <v>26.48</v>
      </c>
      <c r="E15" s="15">
        <v>6.93</v>
      </c>
      <c r="F15" s="4">
        <v>21</v>
      </c>
      <c r="G15" s="4" t="s">
        <v>89</v>
      </c>
      <c r="H15" s="4" t="s">
        <v>49</v>
      </c>
      <c r="I15" s="4" t="s">
        <v>58</v>
      </c>
      <c r="J15" s="4" t="s">
        <v>41</v>
      </c>
      <c r="K15" s="4" t="s">
        <v>50</v>
      </c>
      <c r="L15" s="4" t="s">
        <v>59</v>
      </c>
      <c r="M15" s="4" t="s">
        <v>81</v>
      </c>
      <c r="N15" s="29">
        <v>0.49</v>
      </c>
      <c r="O15" s="4" t="s">
        <v>33</v>
      </c>
      <c r="P15" s="4" t="s">
        <v>53</v>
      </c>
      <c r="Q15" s="4" t="s">
        <v>71</v>
      </c>
      <c r="R15" s="4" t="s">
        <v>90</v>
      </c>
      <c r="S15" s="4">
        <v>10012</v>
      </c>
      <c r="T15" s="9">
        <v>42139</v>
      </c>
      <c r="U15" s="9">
        <v>42140</v>
      </c>
      <c r="V15" s="15">
        <v>384.38</v>
      </c>
      <c r="W15" s="4">
        <v>70</v>
      </c>
      <c r="X15" s="15">
        <v>1876.69</v>
      </c>
      <c r="Y15" s="4">
        <v>41793</v>
      </c>
      <c r="Z15" s="15">
        <f>(orders[[#This Row],[Unit Price]]-(orders[[#This Row],[Unit Price]]*(orders[[#This Row],[Discount]]/100)))</f>
        <v>26.466760000000001</v>
      </c>
      <c r="AA15" s="15">
        <f>orders[[#This Row],[discounted price]]*orders[[#This Row],[Quantity ordered new]]</f>
        <v>1852.6732</v>
      </c>
      <c r="AB15" s="18">
        <f t="shared" si="0"/>
        <v>0.20481805732433167</v>
      </c>
    </row>
    <row r="16" spans="1:28" ht="12.75" customHeight="1" x14ac:dyDescent="0.3">
      <c r="A16" s="4">
        <v>6062</v>
      </c>
      <c r="B16" s="4" t="s">
        <v>37</v>
      </c>
      <c r="C16" s="21">
        <v>0.08</v>
      </c>
      <c r="D16" s="15">
        <v>5</v>
      </c>
      <c r="E16" s="15">
        <v>3.39</v>
      </c>
      <c r="F16" s="4">
        <v>21</v>
      </c>
      <c r="G16" s="4" t="s">
        <v>89</v>
      </c>
      <c r="H16" s="4" t="s">
        <v>49</v>
      </c>
      <c r="I16" s="4" t="s">
        <v>58</v>
      </c>
      <c r="J16" s="4" t="s">
        <v>29</v>
      </c>
      <c r="K16" s="4" t="s">
        <v>66</v>
      </c>
      <c r="L16" s="4" t="s">
        <v>31</v>
      </c>
      <c r="M16" s="4" t="s">
        <v>91</v>
      </c>
      <c r="N16" s="29">
        <v>0.37</v>
      </c>
      <c r="O16" s="4" t="s">
        <v>33</v>
      </c>
      <c r="P16" s="4" t="s">
        <v>53</v>
      </c>
      <c r="Q16" s="4" t="s">
        <v>71</v>
      </c>
      <c r="R16" s="4" t="s">
        <v>90</v>
      </c>
      <c r="S16" s="4">
        <v>10012</v>
      </c>
      <c r="T16" s="9">
        <v>42145</v>
      </c>
      <c r="U16" s="9">
        <v>42146</v>
      </c>
      <c r="V16" s="15">
        <v>-17.489999999999998</v>
      </c>
      <c r="W16" s="4">
        <v>58</v>
      </c>
      <c r="X16" s="15">
        <v>293.06</v>
      </c>
      <c r="Y16" s="4">
        <v>42949</v>
      </c>
      <c r="Z16" s="15">
        <f>(orders[[#This Row],[Unit Price]]-(orders[[#This Row],[Unit Price]]*(orders[[#This Row],[Discount]]/100)))</f>
        <v>4.9960000000000004</v>
      </c>
      <c r="AA16" s="15">
        <f>orders[[#This Row],[discounted price]]*orders[[#This Row],[Quantity ordered new]]</f>
        <v>289.76800000000003</v>
      </c>
      <c r="AB16" s="18">
        <f t="shared" si="0"/>
        <v>-5.9680611478878043E-2</v>
      </c>
    </row>
    <row r="17" spans="1:28" ht="12.75" customHeight="1" x14ac:dyDescent="0.3">
      <c r="A17" s="4">
        <v>6063</v>
      </c>
      <c r="B17" s="4" t="s">
        <v>37</v>
      </c>
      <c r="C17" s="21">
        <v>7.0000000000000007E-2</v>
      </c>
      <c r="D17" s="15">
        <v>12.99</v>
      </c>
      <c r="E17" s="15">
        <v>9.44</v>
      </c>
      <c r="F17" s="4">
        <v>21</v>
      </c>
      <c r="G17" s="4" t="s">
        <v>89</v>
      </c>
      <c r="H17" s="4" t="s">
        <v>49</v>
      </c>
      <c r="I17" s="4" t="s">
        <v>58</v>
      </c>
      <c r="J17" s="4" t="s">
        <v>77</v>
      </c>
      <c r="K17" s="4" t="s">
        <v>85</v>
      </c>
      <c r="L17" s="4" t="s">
        <v>86</v>
      </c>
      <c r="M17" s="4" t="s">
        <v>87</v>
      </c>
      <c r="N17" s="29">
        <v>0.39</v>
      </c>
      <c r="O17" s="4" t="s">
        <v>33</v>
      </c>
      <c r="P17" s="4" t="s">
        <v>53</v>
      </c>
      <c r="Q17" s="4" t="s">
        <v>71</v>
      </c>
      <c r="R17" s="4" t="s">
        <v>90</v>
      </c>
      <c r="S17" s="4">
        <v>10012</v>
      </c>
      <c r="T17" s="9">
        <v>42145</v>
      </c>
      <c r="U17" s="9">
        <v>42147</v>
      </c>
      <c r="V17" s="15">
        <v>-114.63990000000001</v>
      </c>
      <c r="W17" s="4">
        <v>71</v>
      </c>
      <c r="X17" s="15">
        <v>914.29</v>
      </c>
      <c r="Y17" s="4">
        <v>42949</v>
      </c>
      <c r="Z17" s="15">
        <f>(orders[[#This Row],[Unit Price]]-(orders[[#This Row],[Unit Price]]*(orders[[#This Row],[Discount]]/100)))</f>
        <v>12.980907</v>
      </c>
      <c r="AA17" s="15">
        <f>orders[[#This Row],[discounted price]]*orders[[#This Row],[Quantity ordered new]]</f>
        <v>921.64439700000003</v>
      </c>
      <c r="AB17" s="18">
        <f t="shared" si="0"/>
        <v>-0.12538680287436155</v>
      </c>
    </row>
    <row r="18" spans="1:28" ht="12.75" customHeight="1" x14ac:dyDescent="0.3">
      <c r="A18" s="4">
        <v>20631</v>
      </c>
      <c r="B18" s="4" t="s">
        <v>25</v>
      </c>
      <c r="C18" s="21">
        <v>0.06</v>
      </c>
      <c r="D18" s="15">
        <v>55.48</v>
      </c>
      <c r="E18" s="15">
        <v>14.3</v>
      </c>
      <c r="F18" s="4">
        <v>24</v>
      </c>
      <c r="G18" s="4" t="s">
        <v>92</v>
      </c>
      <c r="H18" s="4" t="s">
        <v>49</v>
      </c>
      <c r="I18" s="4" t="s">
        <v>28</v>
      </c>
      <c r="J18" s="4" t="s">
        <v>29</v>
      </c>
      <c r="K18" s="4" t="s">
        <v>93</v>
      </c>
      <c r="L18" s="4" t="s">
        <v>59</v>
      </c>
      <c r="M18" s="4" t="s">
        <v>94</v>
      </c>
      <c r="N18" s="29">
        <v>0.37</v>
      </c>
      <c r="O18" s="4" t="s">
        <v>33</v>
      </c>
      <c r="P18" s="4" t="s">
        <v>34</v>
      </c>
      <c r="Q18" s="4" t="s">
        <v>45</v>
      </c>
      <c r="R18" s="4" t="s">
        <v>95</v>
      </c>
      <c r="S18" s="4">
        <v>92677</v>
      </c>
      <c r="T18" s="9">
        <v>42032</v>
      </c>
      <c r="U18" s="9">
        <v>42033</v>
      </c>
      <c r="V18" s="15">
        <v>-28.296800000000001</v>
      </c>
      <c r="W18" s="4">
        <v>1</v>
      </c>
      <c r="X18" s="15">
        <v>67.489999999999995</v>
      </c>
      <c r="Y18" s="4">
        <v>87651</v>
      </c>
      <c r="Z18" s="15">
        <f>(orders[[#This Row],[Unit Price]]-(orders[[#This Row],[Unit Price]]*(orders[[#This Row],[Discount]]/100)))</f>
        <v>55.446711999999998</v>
      </c>
      <c r="AA18" s="15">
        <f>orders[[#This Row],[discounted price]]*orders[[#This Row],[Quantity ordered new]]</f>
        <v>55.446711999999998</v>
      </c>
      <c r="AB18" s="18">
        <f t="shared" si="0"/>
        <v>-0.41927396651355764</v>
      </c>
    </row>
    <row r="19" spans="1:28" ht="12.75" customHeight="1" x14ac:dyDescent="0.3">
      <c r="A19" s="4">
        <v>20632</v>
      </c>
      <c r="B19" s="4" t="s">
        <v>25</v>
      </c>
      <c r="C19" s="21">
        <v>0.02</v>
      </c>
      <c r="D19" s="15">
        <v>1.68</v>
      </c>
      <c r="E19" s="15">
        <v>1.57</v>
      </c>
      <c r="F19" s="4">
        <v>24</v>
      </c>
      <c r="G19" s="4" t="s">
        <v>92</v>
      </c>
      <c r="H19" s="4" t="s">
        <v>49</v>
      </c>
      <c r="I19" s="4" t="s">
        <v>28</v>
      </c>
      <c r="J19" s="4" t="s">
        <v>29</v>
      </c>
      <c r="K19" s="4" t="s">
        <v>30</v>
      </c>
      <c r="L19" s="4" t="s">
        <v>31</v>
      </c>
      <c r="M19" s="4" t="s">
        <v>96</v>
      </c>
      <c r="N19" s="29">
        <v>0.59</v>
      </c>
      <c r="O19" s="4" t="s">
        <v>33</v>
      </c>
      <c r="P19" s="4" t="s">
        <v>34</v>
      </c>
      <c r="Q19" s="4" t="s">
        <v>45</v>
      </c>
      <c r="R19" s="4" t="s">
        <v>95</v>
      </c>
      <c r="S19" s="4">
        <v>92677</v>
      </c>
      <c r="T19" s="9">
        <v>42032</v>
      </c>
      <c r="U19" s="9">
        <v>42034</v>
      </c>
      <c r="V19" s="15">
        <v>-5.3071999999999999</v>
      </c>
      <c r="W19" s="4">
        <v>1</v>
      </c>
      <c r="X19" s="15">
        <v>2.25</v>
      </c>
      <c r="Y19" s="4">
        <v>87651</v>
      </c>
      <c r="Z19" s="15">
        <f>(orders[[#This Row],[Unit Price]]-(orders[[#This Row],[Unit Price]]*(orders[[#This Row],[Discount]]/100)))</f>
        <v>1.679664</v>
      </c>
      <c r="AA19" s="15">
        <f>orders[[#This Row],[discounted price]]*orders[[#This Row],[Quantity ordered new]]</f>
        <v>1.679664</v>
      </c>
      <c r="AB19" s="18">
        <f t="shared" si="0"/>
        <v>-2.3587555555555557</v>
      </c>
    </row>
    <row r="20" spans="1:28" ht="12.75" customHeight="1" x14ac:dyDescent="0.3">
      <c r="A20" s="4">
        <v>23967</v>
      </c>
      <c r="B20" s="4" t="s">
        <v>37</v>
      </c>
      <c r="C20" s="21">
        <v>0.04</v>
      </c>
      <c r="D20" s="15">
        <v>4.1399999999999997</v>
      </c>
      <c r="E20" s="15">
        <v>6.6</v>
      </c>
      <c r="F20" s="4">
        <v>27</v>
      </c>
      <c r="G20" s="4" t="s">
        <v>97</v>
      </c>
      <c r="H20" s="4" t="s">
        <v>49</v>
      </c>
      <c r="I20" s="4" t="s">
        <v>28</v>
      </c>
      <c r="J20" s="4" t="s">
        <v>41</v>
      </c>
      <c r="K20" s="4" t="s">
        <v>50</v>
      </c>
      <c r="L20" s="4" t="s">
        <v>59</v>
      </c>
      <c r="M20" s="4" t="s">
        <v>98</v>
      </c>
      <c r="N20" s="29">
        <v>0.49</v>
      </c>
      <c r="O20" s="4" t="s">
        <v>33</v>
      </c>
      <c r="P20" s="4" t="s">
        <v>34</v>
      </c>
      <c r="Q20" s="4" t="s">
        <v>45</v>
      </c>
      <c r="R20" s="4" t="s">
        <v>99</v>
      </c>
      <c r="S20" s="4">
        <v>90712</v>
      </c>
      <c r="T20" s="9">
        <v>42126</v>
      </c>
      <c r="U20" s="9">
        <v>42128</v>
      </c>
      <c r="V20" s="15">
        <v>8.8940000000000055</v>
      </c>
      <c r="W20" s="4">
        <v>12</v>
      </c>
      <c r="X20" s="15">
        <v>54.78</v>
      </c>
      <c r="Y20" s="4">
        <v>87652</v>
      </c>
      <c r="Z20" s="15">
        <f>(orders[[#This Row],[Unit Price]]-(orders[[#This Row],[Unit Price]]*(orders[[#This Row],[Discount]]/100)))</f>
        <v>4.138344</v>
      </c>
      <c r="AA20" s="15">
        <f>orders[[#This Row],[discounted price]]*orders[[#This Row],[Quantity ordered new]]</f>
        <v>49.660128</v>
      </c>
      <c r="AB20" s="18">
        <f t="shared" si="0"/>
        <v>0.16235852500912751</v>
      </c>
    </row>
    <row r="21" spans="1:28" ht="12.75" customHeight="1" x14ac:dyDescent="0.3">
      <c r="A21" s="4">
        <v>23509</v>
      </c>
      <c r="B21" s="4" t="s">
        <v>25</v>
      </c>
      <c r="C21" s="21">
        <v>0.08</v>
      </c>
      <c r="D21" s="15">
        <v>34.99</v>
      </c>
      <c r="E21" s="15">
        <v>7.73</v>
      </c>
      <c r="F21" s="4">
        <v>32</v>
      </c>
      <c r="G21" s="4" t="s">
        <v>100</v>
      </c>
      <c r="H21" s="4" t="s">
        <v>49</v>
      </c>
      <c r="I21" s="4" t="s">
        <v>28</v>
      </c>
      <c r="J21" s="4" t="s">
        <v>29</v>
      </c>
      <c r="K21" s="4" t="s">
        <v>30</v>
      </c>
      <c r="L21" s="4" t="s">
        <v>59</v>
      </c>
      <c r="M21" s="4" t="s">
        <v>101</v>
      </c>
      <c r="N21" s="29">
        <v>0.59</v>
      </c>
      <c r="O21" s="4" t="s">
        <v>33</v>
      </c>
      <c r="P21" s="4" t="s">
        <v>34</v>
      </c>
      <c r="Q21" s="4" t="s">
        <v>102</v>
      </c>
      <c r="R21" s="4" t="s">
        <v>103</v>
      </c>
      <c r="S21" s="4">
        <v>97526</v>
      </c>
      <c r="T21" s="9">
        <v>42057</v>
      </c>
      <c r="U21" s="9">
        <v>42058</v>
      </c>
      <c r="V21" s="15">
        <v>144.69</v>
      </c>
      <c r="W21" s="4">
        <v>13</v>
      </c>
      <c r="X21" s="15">
        <v>424.68</v>
      </c>
      <c r="Y21" s="4">
        <v>89199</v>
      </c>
      <c r="Z21" s="15">
        <f>(orders[[#This Row],[Unit Price]]-(orders[[#This Row],[Unit Price]]*(orders[[#This Row],[Discount]]/100)))</f>
        <v>34.962008000000004</v>
      </c>
      <c r="AA21" s="15">
        <f>orders[[#This Row],[discounted price]]*orders[[#This Row],[Quantity ordered new]]</f>
        <v>454.50610400000005</v>
      </c>
      <c r="AB21" s="18">
        <f t="shared" si="0"/>
        <v>0.34070358858434585</v>
      </c>
    </row>
    <row r="22" spans="1:28" ht="12.75" customHeight="1" x14ac:dyDescent="0.3">
      <c r="A22" s="4">
        <v>23612</v>
      </c>
      <c r="B22" s="4" t="s">
        <v>25</v>
      </c>
      <c r="C22" s="21">
        <v>0.01</v>
      </c>
      <c r="D22" s="15">
        <v>17.98</v>
      </c>
      <c r="E22" s="15">
        <v>8.51</v>
      </c>
      <c r="F22" s="4">
        <v>32</v>
      </c>
      <c r="G22" s="4" t="s">
        <v>100</v>
      </c>
      <c r="H22" s="4" t="s">
        <v>49</v>
      </c>
      <c r="I22" s="4" t="s">
        <v>28</v>
      </c>
      <c r="J22" s="4" t="s">
        <v>77</v>
      </c>
      <c r="K22" s="4" t="s">
        <v>85</v>
      </c>
      <c r="L22" s="4" t="s">
        <v>86</v>
      </c>
      <c r="M22" s="4" t="s">
        <v>104</v>
      </c>
      <c r="N22" s="29">
        <v>0.4</v>
      </c>
      <c r="O22" s="4" t="s">
        <v>33</v>
      </c>
      <c r="P22" s="4" t="s">
        <v>34</v>
      </c>
      <c r="Q22" s="4" t="s">
        <v>102</v>
      </c>
      <c r="R22" s="4" t="s">
        <v>103</v>
      </c>
      <c r="S22" s="4">
        <v>97526</v>
      </c>
      <c r="T22" s="9">
        <v>42090</v>
      </c>
      <c r="U22" s="9">
        <v>42091</v>
      </c>
      <c r="V22" s="15">
        <v>-35.878799999999998</v>
      </c>
      <c r="W22" s="4">
        <v>2</v>
      </c>
      <c r="X22" s="15">
        <v>40.17</v>
      </c>
      <c r="Y22" s="4">
        <v>89200</v>
      </c>
      <c r="Z22" s="15">
        <f>(orders[[#This Row],[Unit Price]]-(orders[[#This Row],[Unit Price]]*(orders[[#This Row],[Discount]]/100)))</f>
        <v>17.978202</v>
      </c>
      <c r="AA22" s="15">
        <f>orders[[#This Row],[discounted price]]*orders[[#This Row],[Quantity ordered new]]</f>
        <v>35.956403999999999</v>
      </c>
      <c r="AB22" s="18">
        <f t="shared" si="0"/>
        <v>-0.89317401045556377</v>
      </c>
    </row>
    <row r="23" spans="1:28" ht="12.75" customHeight="1" x14ac:dyDescent="0.3">
      <c r="A23" s="4">
        <v>23278</v>
      </c>
      <c r="B23" s="4" t="s">
        <v>56</v>
      </c>
      <c r="C23" s="21">
        <v>0.09</v>
      </c>
      <c r="D23" s="15">
        <v>125.99</v>
      </c>
      <c r="E23" s="15">
        <v>7.69</v>
      </c>
      <c r="F23" s="4">
        <v>32</v>
      </c>
      <c r="G23" s="4" t="s">
        <v>100</v>
      </c>
      <c r="H23" s="4" t="s">
        <v>27</v>
      </c>
      <c r="I23" s="4" t="s">
        <v>28</v>
      </c>
      <c r="J23" s="4" t="s">
        <v>77</v>
      </c>
      <c r="K23" s="4" t="s">
        <v>78</v>
      </c>
      <c r="L23" s="4" t="s">
        <v>59</v>
      </c>
      <c r="M23" s="4" t="s">
        <v>105</v>
      </c>
      <c r="N23" s="29">
        <v>0.59</v>
      </c>
      <c r="O23" s="4" t="s">
        <v>33</v>
      </c>
      <c r="P23" s="4" t="s">
        <v>34</v>
      </c>
      <c r="Q23" s="4" t="s">
        <v>102</v>
      </c>
      <c r="R23" s="4" t="s">
        <v>103</v>
      </c>
      <c r="S23" s="4">
        <v>97526</v>
      </c>
      <c r="T23" s="9">
        <v>42024</v>
      </c>
      <c r="U23" s="9">
        <v>42026</v>
      </c>
      <c r="V23" s="15">
        <v>209.99700000000001</v>
      </c>
      <c r="W23" s="4">
        <v>8</v>
      </c>
      <c r="X23" s="15">
        <v>783.55</v>
      </c>
      <c r="Y23" s="4">
        <v>89202</v>
      </c>
      <c r="Z23" s="15">
        <f>(orders[[#This Row],[Unit Price]]-(orders[[#This Row],[Unit Price]]*(orders[[#This Row],[Discount]]/100)))</f>
        <v>125.876609</v>
      </c>
      <c r="AA23" s="15">
        <f>orders[[#This Row],[discounted price]]*orders[[#This Row],[Quantity ordered new]]</f>
        <v>1007.012872</v>
      </c>
      <c r="AB23" s="18">
        <f t="shared" si="0"/>
        <v>0.26800714695935168</v>
      </c>
    </row>
    <row r="24" spans="1:28" ht="12.75" customHeight="1" x14ac:dyDescent="0.3">
      <c r="A24" s="4">
        <v>19355</v>
      </c>
      <c r="B24" s="4" t="s">
        <v>106</v>
      </c>
      <c r="C24" s="21">
        <v>0.06</v>
      </c>
      <c r="D24" s="15">
        <v>205.99</v>
      </c>
      <c r="E24" s="15">
        <v>8.99</v>
      </c>
      <c r="F24" s="4">
        <v>32</v>
      </c>
      <c r="G24" s="4" t="s">
        <v>100</v>
      </c>
      <c r="H24" s="4" t="s">
        <v>49</v>
      </c>
      <c r="I24" s="4" t="s">
        <v>28</v>
      </c>
      <c r="J24" s="4" t="s">
        <v>77</v>
      </c>
      <c r="K24" s="4" t="s">
        <v>78</v>
      </c>
      <c r="L24" s="4" t="s">
        <v>59</v>
      </c>
      <c r="M24" s="4" t="s">
        <v>107</v>
      </c>
      <c r="N24" s="29">
        <v>0.56000000000000005</v>
      </c>
      <c r="O24" s="4" t="s">
        <v>33</v>
      </c>
      <c r="P24" s="4" t="s">
        <v>34</v>
      </c>
      <c r="Q24" s="4" t="s">
        <v>102</v>
      </c>
      <c r="R24" s="4" t="s">
        <v>103</v>
      </c>
      <c r="S24" s="4">
        <v>97526</v>
      </c>
      <c r="T24" s="9">
        <v>42075</v>
      </c>
      <c r="U24" s="9">
        <v>42082</v>
      </c>
      <c r="V24" s="15">
        <v>3568.096</v>
      </c>
      <c r="W24" s="4">
        <v>22</v>
      </c>
      <c r="X24" s="15">
        <v>3838.14</v>
      </c>
      <c r="Y24" s="4">
        <v>89203</v>
      </c>
      <c r="Z24" s="15">
        <f>(orders[[#This Row],[Unit Price]]-(orders[[#This Row],[Unit Price]]*(orders[[#This Row],[Discount]]/100)))</f>
        <v>205.86640600000001</v>
      </c>
      <c r="AA24" s="15">
        <f>orders[[#This Row],[discounted price]]*orders[[#This Row],[Quantity ordered new]]</f>
        <v>4529.0609320000003</v>
      </c>
      <c r="AB24" s="18">
        <f t="shared" si="0"/>
        <v>0.92964196199200655</v>
      </c>
    </row>
    <row r="25" spans="1:28" ht="12.75" customHeight="1" x14ac:dyDescent="0.3">
      <c r="A25" s="4">
        <v>23654</v>
      </c>
      <c r="B25" s="4" t="s">
        <v>37</v>
      </c>
      <c r="C25" s="21">
        <v>0.03</v>
      </c>
      <c r="D25" s="15">
        <v>4.24</v>
      </c>
      <c r="E25" s="15">
        <v>5.41</v>
      </c>
      <c r="F25" s="4">
        <v>33</v>
      </c>
      <c r="G25" s="4" t="s">
        <v>108</v>
      </c>
      <c r="H25" s="4" t="s">
        <v>49</v>
      </c>
      <c r="I25" s="4" t="s">
        <v>28</v>
      </c>
      <c r="J25" s="4" t="s">
        <v>29</v>
      </c>
      <c r="K25" s="4" t="s">
        <v>109</v>
      </c>
      <c r="L25" s="4" t="s">
        <v>59</v>
      </c>
      <c r="M25" s="4" t="s">
        <v>110</v>
      </c>
      <c r="N25" s="29">
        <v>0.35</v>
      </c>
      <c r="O25" s="4" t="s">
        <v>33</v>
      </c>
      <c r="P25" s="4" t="s">
        <v>34</v>
      </c>
      <c r="Q25" s="4" t="s">
        <v>102</v>
      </c>
      <c r="R25" s="4" t="s">
        <v>111</v>
      </c>
      <c r="S25" s="4">
        <v>97030</v>
      </c>
      <c r="T25" s="9">
        <v>42170</v>
      </c>
      <c r="U25" s="9">
        <v>42172</v>
      </c>
      <c r="V25" s="15">
        <v>-84.437600000000003</v>
      </c>
      <c r="W25" s="4">
        <v>13</v>
      </c>
      <c r="X25" s="15">
        <v>58.68</v>
      </c>
      <c r="Y25" s="4">
        <v>89201</v>
      </c>
      <c r="Z25" s="15">
        <f>(orders[[#This Row],[Unit Price]]-(orders[[#This Row],[Unit Price]]*(orders[[#This Row],[Discount]]/100)))</f>
        <v>4.2387280000000001</v>
      </c>
      <c r="AA25" s="15">
        <f>orders[[#This Row],[discounted price]]*orders[[#This Row],[Quantity ordered new]]</f>
        <v>55.103464000000002</v>
      </c>
      <c r="AB25" s="18">
        <f t="shared" si="0"/>
        <v>-1.4389502385821404</v>
      </c>
    </row>
    <row r="26" spans="1:28" ht="12.75" customHeight="1" x14ac:dyDescent="0.3">
      <c r="A26" s="4">
        <v>23655</v>
      </c>
      <c r="B26" s="4" t="s">
        <v>37</v>
      </c>
      <c r="C26" s="21">
        <v>0.04</v>
      </c>
      <c r="D26" s="15">
        <v>2.94</v>
      </c>
      <c r="E26" s="15">
        <v>0.7</v>
      </c>
      <c r="F26" s="4">
        <v>33</v>
      </c>
      <c r="G26" s="4" t="s">
        <v>108</v>
      </c>
      <c r="H26" s="4" t="s">
        <v>49</v>
      </c>
      <c r="I26" s="4" t="s">
        <v>28</v>
      </c>
      <c r="J26" s="4" t="s">
        <v>29</v>
      </c>
      <c r="K26" s="4" t="s">
        <v>30</v>
      </c>
      <c r="L26" s="4" t="s">
        <v>31</v>
      </c>
      <c r="M26" s="4" t="s">
        <v>112</v>
      </c>
      <c r="N26" s="29">
        <v>0.57999999999999996</v>
      </c>
      <c r="O26" s="4" t="s">
        <v>33</v>
      </c>
      <c r="P26" s="4" t="s">
        <v>34</v>
      </c>
      <c r="Q26" s="4" t="s">
        <v>102</v>
      </c>
      <c r="R26" s="4" t="s">
        <v>111</v>
      </c>
      <c r="S26" s="4">
        <v>97030</v>
      </c>
      <c r="T26" s="9">
        <v>42170</v>
      </c>
      <c r="U26" s="9">
        <v>42171</v>
      </c>
      <c r="V26" s="15">
        <v>24.312000000000001</v>
      </c>
      <c r="W26" s="4">
        <v>18</v>
      </c>
      <c r="X26" s="15">
        <v>53.1</v>
      </c>
      <c r="Y26" s="4">
        <v>89201</v>
      </c>
      <c r="Z26" s="15">
        <f>(orders[[#This Row],[Unit Price]]-(orders[[#This Row],[Unit Price]]*(orders[[#This Row],[Discount]]/100)))</f>
        <v>2.9388239999999999</v>
      </c>
      <c r="AA26" s="15">
        <f>orders[[#This Row],[discounted price]]*orders[[#This Row],[Quantity ordered new]]</f>
        <v>52.898831999999999</v>
      </c>
      <c r="AB26" s="18">
        <f t="shared" si="0"/>
        <v>0.4578531073446328</v>
      </c>
    </row>
    <row r="27" spans="1:28" ht="12.75" customHeight="1" x14ac:dyDescent="0.3">
      <c r="A27" s="4">
        <v>25933</v>
      </c>
      <c r="B27" s="4" t="s">
        <v>25</v>
      </c>
      <c r="C27" s="21">
        <v>0</v>
      </c>
      <c r="D27" s="15">
        <v>99.99</v>
      </c>
      <c r="E27" s="15">
        <v>19.989999999999998</v>
      </c>
      <c r="F27" s="4">
        <v>43</v>
      </c>
      <c r="G27" s="4" t="s">
        <v>113</v>
      </c>
      <c r="H27" s="4" t="s">
        <v>49</v>
      </c>
      <c r="I27" s="4" t="s">
        <v>114</v>
      </c>
      <c r="J27" s="4" t="s">
        <v>77</v>
      </c>
      <c r="K27" s="4" t="s">
        <v>85</v>
      </c>
      <c r="L27" s="4" t="s">
        <v>59</v>
      </c>
      <c r="M27" s="4" t="s">
        <v>115</v>
      </c>
      <c r="N27" s="29">
        <v>0.52</v>
      </c>
      <c r="O27" s="4" t="s">
        <v>33</v>
      </c>
      <c r="P27" s="4" t="s">
        <v>34</v>
      </c>
      <c r="Q27" s="4" t="s">
        <v>35</v>
      </c>
      <c r="R27" s="4" t="s">
        <v>116</v>
      </c>
      <c r="S27" s="4">
        <v>98052</v>
      </c>
      <c r="T27" s="9">
        <v>42134</v>
      </c>
      <c r="U27" s="9">
        <v>42135</v>
      </c>
      <c r="V27" s="15">
        <v>25.913820000000015</v>
      </c>
      <c r="W27" s="4">
        <v>6</v>
      </c>
      <c r="X27" s="15">
        <v>647.07000000000005</v>
      </c>
      <c r="Y27" s="4">
        <v>91454</v>
      </c>
      <c r="Z27" s="15">
        <f>(orders[[#This Row],[Unit Price]]-(orders[[#This Row],[Unit Price]]*(orders[[#This Row],[Discount]]/100)))</f>
        <v>99.99</v>
      </c>
      <c r="AA27" s="15">
        <f>orders[[#This Row],[discounted price]]*orders[[#This Row],[Quantity ordered new]]</f>
        <v>599.93999999999994</v>
      </c>
      <c r="AB27" s="18">
        <f t="shared" si="0"/>
        <v>4.0047939171959777E-2</v>
      </c>
    </row>
    <row r="28" spans="1:28" ht="12.75" customHeight="1" x14ac:dyDescent="0.3">
      <c r="A28" s="4">
        <v>18551</v>
      </c>
      <c r="B28" s="4" t="s">
        <v>37</v>
      </c>
      <c r="C28" s="21">
        <v>0</v>
      </c>
      <c r="D28" s="15">
        <v>115.99</v>
      </c>
      <c r="E28" s="15">
        <v>2.5</v>
      </c>
      <c r="F28" s="4">
        <v>52</v>
      </c>
      <c r="G28" s="4" t="s">
        <v>117</v>
      </c>
      <c r="H28" s="4" t="s">
        <v>49</v>
      </c>
      <c r="I28" s="4" t="s">
        <v>28</v>
      </c>
      <c r="J28" s="4" t="s">
        <v>77</v>
      </c>
      <c r="K28" s="4" t="s">
        <v>78</v>
      </c>
      <c r="L28" s="4" t="s">
        <v>59</v>
      </c>
      <c r="M28" s="4" t="s">
        <v>118</v>
      </c>
      <c r="N28" s="29">
        <v>0.56999999999999995</v>
      </c>
      <c r="O28" s="4" t="s">
        <v>33</v>
      </c>
      <c r="P28" s="4" t="s">
        <v>34</v>
      </c>
      <c r="Q28" s="4" t="s">
        <v>35</v>
      </c>
      <c r="R28" s="4" t="s">
        <v>119</v>
      </c>
      <c r="S28" s="4">
        <v>98373</v>
      </c>
      <c r="T28" s="9">
        <v>42073</v>
      </c>
      <c r="U28" s="9">
        <v>42073</v>
      </c>
      <c r="V28" s="15">
        <v>162.666</v>
      </c>
      <c r="W28" s="4">
        <v>6</v>
      </c>
      <c r="X28" s="15">
        <v>627.04</v>
      </c>
      <c r="Y28" s="4">
        <v>88426</v>
      </c>
      <c r="Z28" s="15">
        <f>(orders[[#This Row],[Unit Price]]-(orders[[#This Row],[Unit Price]]*(orders[[#This Row],[Discount]]/100)))</f>
        <v>115.99</v>
      </c>
      <c r="AA28" s="15">
        <f>orders[[#This Row],[discounted price]]*orders[[#This Row],[Quantity ordered new]]</f>
        <v>695.93999999999994</v>
      </c>
      <c r="AB28" s="18">
        <f t="shared" si="0"/>
        <v>0.25941885685123756</v>
      </c>
    </row>
    <row r="29" spans="1:28" ht="12.75" customHeight="1" x14ac:dyDescent="0.3">
      <c r="A29" s="4">
        <v>22117</v>
      </c>
      <c r="B29" s="4" t="s">
        <v>47</v>
      </c>
      <c r="C29" s="21">
        <v>7.0000000000000007E-2</v>
      </c>
      <c r="D29" s="15">
        <v>3502.14</v>
      </c>
      <c r="E29" s="15">
        <v>8.73</v>
      </c>
      <c r="F29" s="4">
        <v>53</v>
      </c>
      <c r="G29" s="4" t="s">
        <v>120</v>
      </c>
      <c r="H29" s="4" t="s">
        <v>39</v>
      </c>
      <c r="I29" s="4" t="s">
        <v>28</v>
      </c>
      <c r="J29" s="4" t="s">
        <v>77</v>
      </c>
      <c r="K29" s="4" t="s">
        <v>85</v>
      </c>
      <c r="L29" s="4" t="s">
        <v>121</v>
      </c>
      <c r="M29" s="4" t="s">
        <v>122</v>
      </c>
      <c r="N29" s="29">
        <v>0.56999999999999995</v>
      </c>
      <c r="O29" s="4" t="s">
        <v>33</v>
      </c>
      <c r="P29" s="4" t="s">
        <v>34</v>
      </c>
      <c r="Q29" s="4" t="s">
        <v>35</v>
      </c>
      <c r="R29" s="4" t="s">
        <v>116</v>
      </c>
      <c r="S29" s="4">
        <v>98052</v>
      </c>
      <c r="T29" s="9">
        <v>42032</v>
      </c>
      <c r="U29" s="9">
        <v>42034</v>
      </c>
      <c r="V29" s="15">
        <v>-6923.5991999999997</v>
      </c>
      <c r="W29" s="4">
        <v>1</v>
      </c>
      <c r="X29" s="15">
        <v>3267.55</v>
      </c>
      <c r="Y29" s="4">
        <v>88425</v>
      </c>
      <c r="Z29" s="15">
        <f>(orders[[#This Row],[Unit Price]]-(orders[[#This Row],[Unit Price]]*(orders[[#This Row],[Discount]]/100)))</f>
        <v>3499.688502</v>
      </c>
      <c r="AA29" s="15">
        <f>orders[[#This Row],[discounted price]]*orders[[#This Row],[Quantity ordered new]]</f>
        <v>3499.688502</v>
      </c>
      <c r="AB29" s="18">
        <f t="shared" si="0"/>
        <v>-2.1188961760340312</v>
      </c>
    </row>
    <row r="30" spans="1:28" ht="12.75" customHeight="1" x14ac:dyDescent="0.3">
      <c r="A30" s="4">
        <v>18552</v>
      </c>
      <c r="B30" s="4" t="s">
        <v>37</v>
      </c>
      <c r="C30" s="21">
        <v>0.02</v>
      </c>
      <c r="D30" s="15">
        <v>5.98</v>
      </c>
      <c r="E30" s="15">
        <v>5.79</v>
      </c>
      <c r="F30" s="4">
        <v>53</v>
      </c>
      <c r="G30" s="4" t="s">
        <v>120</v>
      </c>
      <c r="H30" s="4" t="s">
        <v>49</v>
      </c>
      <c r="I30" s="4" t="s">
        <v>28</v>
      </c>
      <c r="J30" s="4" t="s">
        <v>29</v>
      </c>
      <c r="K30" s="4" t="s">
        <v>93</v>
      </c>
      <c r="L30" s="4" t="s">
        <v>59</v>
      </c>
      <c r="M30" s="4" t="s">
        <v>123</v>
      </c>
      <c r="N30" s="29">
        <v>0.36</v>
      </c>
      <c r="O30" s="4" t="s">
        <v>33</v>
      </c>
      <c r="P30" s="4" t="s">
        <v>34</v>
      </c>
      <c r="Q30" s="4" t="s">
        <v>35</v>
      </c>
      <c r="R30" s="4" t="s">
        <v>116</v>
      </c>
      <c r="S30" s="4">
        <v>98052</v>
      </c>
      <c r="T30" s="9">
        <v>42073</v>
      </c>
      <c r="U30" s="9">
        <v>42074</v>
      </c>
      <c r="V30" s="15">
        <v>-67.489999999999995</v>
      </c>
      <c r="W30" s="4">
        <v>17</v>
      </c>
      <c r="X30" s="15">
        <v>110.19</v>
      </c>
      <c r="Y30" s="4">
        <v>88426</v>
      </c>
      <c r="Z30" s="15">
        <f>(orders[[#This Row],[Unit Price]]-(orders[[#This Row],[Unit Price]]*(orders[[#This Row],[Discount]]/100)))</f>
        <v>5.9788040000000002</v>
      </c>
      <c r="AA30" s="15">
        <f>orders[[#This Row],[discounted price]]*orders[[#This Row],[Quantity ordered new]]</f>
        <v>101.639668</v>
      </c>
      <c r="AB30" s="18">
        <f t="shared" si="0"/>
        <v>-0.61248752155368003</v>
      </c>
    </row>
    <row r="31" spans="1:28" ht="12.75" customHeight="1" x14ac:dyDescent="0.3">
      <c r="A31" s="4">
        <v>20697</v>
      </c>
      <c r="B31" s="4" t="s">
        <v>56</v>
      </c>
      <c r="C31" s="21">
        <v>0.06</v>
      </c>
      <c r="D31" s="15">
        <v>3.8</v>
      </c>
      <c r="E31" s="15">
        <v>1.49</v>
      </c>
      <c r="F31" s="4">
        <v>56</v>
      </c>
      <c r="G31" s="4" t="s">
        <v>124</v>
      </c>
      <c r="H31" s="4" t="s">
        <v>49</v>
      </c>
      <c r="I31" s="4" t="s">
        <v>114</v>
      </c>
      <c r="J31" s="4" t="s">
        <v>29</v>
      </c>
      <c r="K31" s="4" t="s">
        <v>109</v>
      </c>
      <c r="L31" s="4" t="s">
        <v>59</v>
      </c>
      <c r="M31" s="4" t="s">
        <v>125</v>
      </c>
      <c r="N31" s="29">
        <v>0.38</v>
      </c>
      <c r="O31" s="4" t="s">
        <v>33</v>
      </c>
      <c r="P31" s="4" t="s">
        <v>53</v>
      </c>
      <c r="Q31" s="4" t="s">
        <v>71</v>
      </c>
      <c r="R31" s="4" t="s">
        <v>126</v>
      </c>
      <c r="S31" s="4">
        <v>14150</v>
      </c>
      <c r="T31" s="9">
        <v>42114</v>
      </c>
      <c r="U31" s="9">
        <v>42115</v>
      </c>
      <c r="V31" s="15">
        <v>19.6282</v>
      </c>
      <c r="W31" s="4">
        <v>20</v>
      </c>
      <c r="X31" s="15">
        <v>73.55</v>
      </c>
      <c r="Y31" s="4">
        <v>88075</v>
      </c>
      <c r="Z31" s="15">
        <f>(orders[[#This Row],[Unit Price]]-(orders[[#This Row],[Unit Price]]*(orders[[#This Row],[Discount]]/100)))</f>
        <v>3.79772</v>
      </c>
      <c r="AA31" s="15">
        <f>orders[[#This Row],[discounted price]]*orders[[#This Row],[Quantity ordered new]]</f>
        <v>75.954399999999993</v>
      </c>
      <c r="AB31" s="18">
        <f t="shared" si="0"/>
        <v>0.26686879673691366</v>
      </c>
    </row>
    <row r="32" spans="1:28" ht="12.75" customHeight="1" x14ac:dyDescent="0.3">
      <c r="A32" s="4">
        <v>20698</v>
      </c>
      <c r="B32" s="4" t="s">
        <v>56</v>
      </c>
      <c r="C32" s="21">
        <v>0.06</v>
      </c>
      <c r="D32" s="15">
        <v>1.76</v>
      </c>
      <c r="E32" s="15">
        <v>0.7</v>
      </c>
      <c r="F32" s="4">
        <v>56</v>
      </c>
      <c r="G32" s="4" t="s">
        <v>124</v>
      </c>
      <c r="H32" s="4" t="s">
        <v>49</v>
      </c>
      <c r="I32" s="4" t="s">
        <v>114</v>
      </c>
      <c r="J32" s="4" t="s">
        <v>29</v>
      </c>
      <c r="K32" s="4" t="s">
        <v>30</v>
      </c>
      <c r="L32" s="4" t="s">
        <v>31</v>
      </c>
      <c r="M32" s="4" t="s">
        <v>127</v>
      </c>
      <c r="N32" s="29">
        <v>0.56000000000000005</v>
      </c>
      <c r="O32" s="4" t="s">
        <v>33</v>
      </c>
      <c r="P32" s="4" t="s">
        <v>53</v>
      </c>
      <c r="Q32" s="4" t="s">
        <v>71</v>
      </c>
      <c r="R32" s="4" t="s">
        <v>126</v>
      </c>
      <c r="S32" s="4">
        <v>14150</v>
      </c>
      <c r="T32" s="9">
        <v>42114</v>
      </c>
      <c r="U32" s="9">
        <v>42115</v>
      </c>
      <c r="V32" s="15">
        <v>-1.6524000000000001</v>
      </c>
      <c r="W32" s="4">
        <v>17</v>
      </c>
      <c r="X32" s="15">
        <v>29.57</v>
      </c>
      <c r="Y32" s="4">
        <v>88075</v>
      </c>
      <c r="Z32" s="15">
        <f>(orders[[#This Row],[Unit Price]]-(orders[[#This Row],[Unit Price]]*(orders[[#This Row],[Discount]]/100)))</f>
        <v>1.7589440000000001</v>
      </c>
      <c r="AA32" s="15">
        <f>orders[[#This Row],[discounted price]]*orders[[#This Row],[Quantity ordered new]]</f>
        <v>29.902048000000001</v>
      </c>
      <c r="AB32" s="18">
        <f t="shared" si="0"/>
        <v>-5.5880960432871156E-2</v>
      </c>
    </row>
    <row r="33" spans="1:28" ht="12.75" customHeight="1" x14ac:dyDescent="0.3">
      <c r="A33" s="4">
        <v>22890</v>
      </c>
      <c r="B33" s="4" t="s">
        <v>25</v>
      </c>
      <c r="C33" s="21">
        <v>0.02</v>
      </c>
      <c r="D33" s="15">
        <v>5.98</v>
      </c>
      <c r="E33" s="15">
        <v>5.15</v>
      </c>
      <c r="F33" s="4">
        <v>62</v>
      </c>
      <c r="G33" s="4" t="s">
        <v>128</v>
      </c>
      <c r="H33" s="4" t="s">
        <v>49</v>
      </c>
      <c r="I33" s="4" t="s">
        <v>28</v>
      </c>
      <c r="J33" s="4" t="s">
        <v>29</v>
      </c>
      <c r="K33" s="4" t="s">
        <v>93</v>
      </c>
      <c r="L33" s="4" t="s">
        <v>59</v>
      </c>
      <c r="M33" s="4" t="s">
        <v>129</v>
      </c>
      <c r="N33" s="29">
        <v>0.36</v>
      </c>
      <c r="O33" s="4" t="s">
        <v>33</v>
      </c>
      <c r="P33" s="4" t="s">
        <v>61</v>
      </c>
      <c r="Q33" s="4" t="s">
        <v>130</v>
      </c>
      <c r="R33" s="4" t="s">
        <v>131</v>
      </c>
      <c r="S33" s="4">
        <v>78664</v>
      </c>
      <c r="T33" s="9">
        <v>42133</v>
      </c>
      <c r="U33" s="9">
        <v>42135</v>
      </c>
      <c r="V33" s="15">
        <v>2.1400000000000023</v>
      </c>
      <c r="W33" s="4">
        <v>3</v>
      </c>
      <c r="X33" s="15">
        <v>22.85</v>
      </c>
      <c r="Y33" s="4">
        <v>87407</v>
      </c>
      <c r="Z33" s="15">
        <f>(orders[[#This Row],[Unit Price]]-(orders[[#This Row],[Unit Price]]*(orders[[#This Row],[Discount]]/100)))</f>
        <v>5.9788040000000002</v>
      </c>
      <c r="AA33" s="15">
        <f>orders[[#This Row],[discounted price]]*orders[[#This Row],[Quantity ordered new]]</f>
        <v>17.936412000000001</v>
      </c>
      <c r="AB33" s="18">
        <f t="shared" si="0"/>
        <v>9.3654266958424603E-2</v>
      </c>
    </row>
    <row r="34" spans="1:28" ht="12.75" customHeight="1" x14ac:dyDescent="0.3">
      <c r="A34" s="4">
        <v>25354</v>
      </c>
      <c r="B34" s="4" t="s">
        <v>25</v>
      </c>
      <c r="C34" s="21">
        <v>0.04</v>
      </c>
      <c r="D34" s="15">
        <v>29.14</v>
      </c>
      <c r="E34" s="15">
        <v>4.8600000000000003</v>
      </c>
      <c r="F34" s="4">
        <v>62</v>
      </c>
      <c r="G34" s="4" t="s">
        <v>128</v>
      </c>
      <c r="H34" s="4" t="s">
        <v>49</v>
      </c>
      <c r="I34" s="4" t="s">
        <v>28</v>
      </c>
      <c r="J34" s="4" t="s">
        <v>29</v>
      </c>
      <c r="K34" s="4" t="s">
        <v>93</v>
      </c>
      <c r="L34" s="4" t="s">
        <v>31</v>
      </c>
      <c r="M34" s="4" t="s">
        <v>132</v>
      </c>
      <c r="N34" s="29">
        <v>0.38</v>
      </c>
      <c r="O34" s="4" t="s">
        <v>33</v>
      </c>
      <c r="P34" s="4" t="s">
        <v>61</v>
      </c>
      <c r="Q34" s="4" t="s">
        <v>130</v>
      </c>
      <c r="R34" s="4" t="s">
        <v>131</v>
      </c>
      <c r="S34" s="4">
        <v>78664</v>
      </c>
      <c r="T34" s="9">
        <v>42167</v>
      </c>
      <c r="U34" s="9">
        <v>42169</v>
      </c>
      <c r="V34" s="15">
        <v>349.40909999999997</v>
      </c>
      <c r="W34" s="4">
        <v>17</v>
      </c>
      <c r="X34" s="15">
        <v>506.39</v>
      </c>
      <c r="Y34" s="4">
        <v>87408</v>
      </c>
      <c r="Z34" s="15">
        <f>(orders[[#This Row],[Unit Price]]-(orders[[#This Row],[Unit Price]]*(orders[[#This Row],[Discount]]/100)))</f>
        <v>29.128344000000002</v>
      </c>
      <c r="AA34" s="15">
        <f>orders[[#This Row],[discounted price]]*orders[[#This Row],[Quantity ordered new]]</f>
        <v>495.18184800000006</v>
      </c>
      <c r="AB34" s="18">
        <f t="shared" si="0"/>
        <v>0.69</v>
      </c>
    </row>
    <row r="35" spans="1:28" ht="12.75" customHeight="1" x14ac:dyDescent="0.3">
      <c r="A35" s="4">
        <v>21017</v>
      </c>
      <c r="B35" s="4" t="s">
        <v>37</v>
      </c>
      <c r="C35" s="21">
        <v>0</v>
      </c>
      <c r="D35" s="15">
        <v>3.69</v>
      </c>
      <c r="E35" s="15">
        <v>0.5</v>
      </c>
      <c r="F35" s="4">
        <v>64</v>
      </c>
      <c r="G35" s="4" t="s">
        <v>133</v>
      </c>
      <c r="H35" s="4" t="s">
        <v>49</v>
      </c>
      <c r="I35" s="4" t="s">
        <v>58</v>
      </c>
      <c r="J35" s="4" t="s">
        <v>29</v>
      </c>
      <c r="K35" s="4" t="s">
        <v>134</v>
      </c>
      <c r="L35" s="4" t="s">
        <v>59</v>
      </c>
      <c r="M35" s="4" t="s">
        <v>135</v>
      </c>
      <c r="N35" s="29">
        <v>0.38</v>
      </c>
      <c r="O35" s="4" t="s">
        <v>33</v>
      </c>
      <c r="P35" s="4" t="s">
        <v>136</v>
      </c>
      <c r="Q35" s="4" t="s">
        <v>137</v>
      </c>
      <c r="R35" s="4" t="s">
        <v>138</v>
      </c>
      <c r="S35" s="4">
        <v>24153</v>
      </c>
      <c r="T35" s="9">
        <v>42065</v>
      </c>
      <c r="U35" s="9">
        <v>42067</v>
      </c>
      <c r="V35" s="15">
        <v>-37.5291</v>
      </c>
      <c r="W35" s="4">
        <v>1</v>
      </c>
      <c r="X35" s="15">
        <v>4</v>
      </c>
      <c r="Y35" s="4">
        <v>87406</v>
      </c>
      <c r="Z35" s="15">
        <f>(orders[[#This Row],[Unit Price]]-(orders[[#This Row],[Unit Price]]*(orders[[#This Row],[Discount]]/100)))</f>
        <v>3.69</v>
      </c>
      <c r="AA35" s="15">
        <f>orders[[#This Row],[discounted price]]*orders[[#This Row],[Quantity ordered new]]</f>
        <v>3.69</v>
      </c>
      <c r="AB35" s="18">
        <f t="shared" si="0"/>
        <v>-9.3822749999999999</v>
      </c>
    </row>
    <row r="36" spans="1:28" ht="12.75" customHeight="1" x14ac:dyDescent="0.3">
      <c r="A36" s="4">
        <v>21019</v>
      </c>
      <c r="B36" s="4" t="s">
        <v>37</v>
      </c>
      <c r="C36" s="21">
        <v>0.02</v>
      </c>
      <c r="D36" s="15">
        <v>175.99</v>
      </c>
      <c r="E36" s="15">
        <v>4.99</v>
      </c>
      <c r="F36" s="4">
        <v>64</v>
      </c>
      <c r="G36" s="4" t="s">
        <v>133</v>
      </c>
      <c r="H36" s="4" t="s">
        <v>27</v>
      </c>
      <c r="I36" s="4" t="s">
        <v>58</v>
      </c>
      <c r="J36" s="4" t="s">
        <v>77</v>
      </c>
      <c r="K36" s="4" t="s">
        <v>78</v>
      </c>
      <c r="L36" s="4" t="s">
        <v>59</v>
      </c>
      <c r="M36" s="4" t="s">
        <v>139</v>
      </c>
      <c r="N36" s="29">
        <v>0.59</v>
      </c>
      <c r="O36" s="4" t="s">
        <v>33</v>
      </c>
      <c r="P36" s="4" t="s">
        <v>136</v>
      </c>
      <c r="Q36" s="4" t="s">
        <v>137</v>
      </c>
      <c r="R36" s="4" t="s">
        <v>138</v>
      </c>
      <c r="S36" s="4">
        <v>24153</v>
      </c>
      <c r="T36" s="9">
        <v>42065</v>
      </c>
      <c r="U36" s="9">
        <v>42065</v>
      </c>
      <c r="V36" s="15">
        <v>101.49</v>
      </c>
      <c r="W36" s="4">
        <v>4</v>
      </c>
      <c r="X36" s="15">
        <v>589.79999999999995</v>
      </c>
      <c r="Y36" s="4">
        <v>87406</v>
      </c>
      <c r="Z36" s="15">
        <f>(orders[[#This Row],[Unit Price]]-(orders[[#This Row],[Unit Price]]*(orders[[#This Row],[Discount]]/100)))</f>
        <v>175.954802</v>
      </c>
      <c r="AA36" s="15">
        <f>orders[[#This Row],[discounted price]]*orders[[#This Row],[Quantity ordered new]]</f>
        <v>703.819208</v>
      </c>
      <c r="AB36" s="18">
        <f t="shared" si="0"/>
        <v>0.17207527975584944</v>
      </c>
    </row>
    <row r="37" spans="1:28" ht="12.75" customHeight="1" x14ac:dyDescent="0.3">
      <c r="A37" s="4">
        <v>23274</v>
      </c>
      <c r="B37" s="4" t="s">
        <v>106</v>
      </c>
      <c r="C37" s="21">
        <v>0.05</v>
      </c>
      <c r="D37" s="15">
        <v>155.06</v>
      </c>
      <c r="E37" s="15">
        <v>7.07</v>
      </c>
      <c r="F37" s="4">
        <v>67</v>
      </c>
      <c r="G37" s="4" t="s">
        <v>140</v>
      </c>
      <c r="H37" s="4" t="s">
        <v>49</v>
      </c>
      <c r="I37" s="4" t="s">
        <v>28</v>
      </c>
      <c r="J37" s="4" t="s">
        <v>29</v>
      </c>
      <c r="K37" s="4" t="s">
        <v>141</v>
      </c>
      <c r="L37" s="4" t="s">
        <v>59</v>
      </c>
      <c r="M37" s="4" t="s">
        <v>142</v>
      </c>
      <c r="N37" s="29">
        <v>0.59</v>
      </c>
      <c r="O37" s="4" t="s">
        <v>33</v>
      </c>
      <c r="P37" s="4" t="s">
        <v>34</v>
      </c>
      <c r="Q37" s="4" t="s">
        <v>45</v>
      </c>
      <c r="R37" s="4" t="s">
        <v>143</v>
      </c>
      <c r="S37" s="4">
        <v>94559</v>
      </c>
      <c r="T37" s="9">
        <v>42006</v>
      </c>
      <c r="U37" s="9">
        <v>42013</v>
      </c>
      <c r="V37" s="15">
        <v>845.66399999999987</v>
      </c>
      <c r="W37" s="4">
        <v>8</v>
      </c>
      <c r="X37" s="15">
        <v>1225.5999999999999</v>
      </c>
      <c r="Y37" s="4">
        <v>87946</v>
      </c>
      <c r="Z37" s="15">
        <f>(orders[[#This Row],[Unit Price]]-(orders[[#This Row],[Unit Price]]*(orders[[#This Row],[Discount]]/100)))</f>
        <v>154.98247000000001</v>
      </c>
      <c r="AA37" s="15">
        <f>orders[[#This Row],[discounted price]]*orders[[#This Row],[Quantity ordered new]]</f>
        <v>1239.8597600000001</v>
      </c>
      <c r="AB37" s="18">
        <f t="shared" si="0"/>
        <v>0.69</v>
      </c>
    </row>
    <row r="38" spans="1:28" ht="12.75" customHeight="1" x14ac:dyDescent="0.3">
      <c r="A38" s="4">
        <v>5272</v>
      </c>
      <c r="B38" s="4" t="s">
        <v>106</v>
      </c>
      <c r="C38" s="21">
        <v>0</v>
      </c>
      <c r="D38" s="15">
        <v>291.73</v>
      </c>
      <c r="E38" s="15">
        <v>48.8</v>
      </c>
      <c r="F38" s="4">
        <v>68</v>
      </c>
      <c r="G38" s="4" t="s">
        <v>144</v>
      </c>
      <c r="H38" s="4" t="s">
        <v>39</v>
      </c>
      <c r="I38" s="4" t="s">
        <v>28</v>
      </c>
      <c r="J38" s="4" t="s">
        <v>41</v>
      </c>
      <c r="K38" s="4" t="s">
        <v>42</v>
      </c>
      <c r="L38" s="4" t="s">
        <v>43</v>
      </c>
      <c r="M38" s="4" t="s">
        <v>145</v>
      </c>
      <c r="N38" s="29">
        <v>0.56000000000000005</v>
      </c>
      <c r="O38" s="4" t="s">
        <v>33</v>
      </c>
      <c r="P38" s="4" t="s">
        <v>53</v>
      </c>
      <c r="Q38" s="4" t="s">
        <v>71</v>
      </c>
      <c r="R38" s="4" t="s">
        <v>90</v>
      </c>
      <c r="S38" s="4">
        <v>10177</v>
      </c>
      <c r="T38" s="9">
        <v>42006</v>
      </c>
      <c r="U38" s="9">
        <v>42006</v>
      </c>
      <c r="V38" s="15">
        <v>-308.928</v>
      </c>
      <c r="W38" s="4">
        <v>4</v>
      </c>
      <c r="X38" s="15">
        <v>1239.06</v>
      </c>
      <c r="Y38" s="4">
        <v>37537</v>
      </c>
      <c r="Z38" s="15">
        <f>(orders[[#This Row],[Unit Price]]-(orders[[#This Row],[Unit Price]]*(orders[[#This Row],[Discount]]/100)))</f>
        <v>291.73</v>
      </c>
      <c r="AA38" s="15">
        <f>orders[[#This Row],[discounted price]]*orders[[#This Row],[Quantity ordered new]]</f>
        <v>1166.92</v>
      </c>
      <c r="AB38" s="18">
        <f t="shared" si="0"/>
        <v>-0.24932448791826062</v>
      </c>
    </row>
    <row r="39" spans="1:28" ht="12.75" customHeight="1" x14ac:dyDescent="0.3">
      <c r="A39" s="4">
        <v>5273</v>
      </c>
      <c r="B39" s="4" t="s">
        <v>106</v>
      </c>
      <c r="C39" s="21">
        <v>7.0000000000000007E-2</v>
      </c>
      <c r="D39" s="15">
        <v>100.98</v>
      </c>
      <c r="E39" s="15">
        <v>45</v>
      </c>
      <c r="F39" s="4">
        <v>68</v>
      </c>
      <c r="G39" s="4" t="s">
        <v>144</v>
      </c>
      <c r="H39" s="4" t="s">
        <v>39</v>
      </c>
      <c r="I39" s="4" t="s">
        <v>28</v>
      </c>
      <c r="J39" s="4" t="s">
        <v>41</v>
      </c>
      <c r="K39" s="4" t="s">
        <v>42</v>
      </c>
      <c r="L39" s="4" t="s">
        <v>43</v>
      </c>
      <c r="M39" s="4" t="s">
        <v>146</v>
      </c>
      <c r="N39" s="29">
        <v>0.69</v>
      </c>
      <c r="O39" s="4" t="s">
        <v>33</v>
      </c>
      <c r="P39" s="4" t="s">
        <v>53</v>
      </c>
      <c r="Q39" s="4" t="s">
        <v>71</v>
      </c>
      <c r="R39" s="4" t="s">
        <v>90</v>
      </c>
      <c r="S39" s="4">
        <v>10177</v>
      </c>
      <c r="T39" s="9">
        <v>42006</v>
      </c>
      <c r="U39" s="9">
        <v>42008</v>
      </c>
      <c r="V39" s="15">
        <v>-1679.7599999999998</v>
      </c>
      <c r="W39" s="4">
        <v>43</v>
      </c>
      <c r="X39" s="15">
        <v>4083.19</v>
      </c>
      <c r="Y39" s="4">
        <v>37537</v>
      </c>
      <c r="Z39" s="15">
        <f>(orders[[#This Row],[Unit Price]]-(orders[[#This Row],[Unit Price]]*(orders[[#This Row],[Discount]]/100)))</f>
        <v>100.90931400000001</v>
      </c>
      <c r="AA39" s="15">
        <f>orders[[#This Row],[discounted price]]*orders[[#This Row],[Quantity ordered new]]</f>
        <v>4339.1005020000002</v>
      </c>
      <c r="AB39" s="18">
        <f t="shared" si="0"/>
        <v>-0.41138423634462262</v>
      </c>
    </row>
    <row r="40" spans="1:28" ht="12.75" customHeight="1" x14ac:dyDescent="0.3">
      <c r="A40" s="4">
        <v>5274</v>
      </c>
      <c r="B40" s="4" t="s">
        <v>106</v>
      </c>
      <c r="C40" s="21">
        <v>0.05</v>
      </c>
      <c r="D40" s="15">
        <v>155.06</v>
      </c>
      <c r="E40" s="15">
        <v>7.07</v>
      </c>
      <c r="F40" s="4">
        <v>68</v>
      </c>
      <c r="G40" s="4" t="s">
        <v>144</v>
      </c>
      <c r="H40" s="4" t="s">
        <v>49</v>
      </c>
      <c r="I40" s="4" t="s">
        <v>28</v>
      </c>
      <c r="J40" s="4" t="s">
        <v>29</v>
      </c>
      <c r="K40" s="4" t="s">
        <v>141</v>
      </c>
      <c r="L40" s="4" t="s">
        <v>59</v>
      </c>
      <c r="M40" s="4" t="s">
        <v>142</v>
      </c>
      <c r="N40" s="29">
        <v>0.59</v>
      </c>
      <c r="O40" s="4" t="s">
        <v>33</v>
      </c>
      <c r="P40" s="4" t="s">
        <v>53</v>
      </c>
      <c r="Q40" s="4" t="s">
        <v>71</v>
      </c>
      <c r="R40" s="4" t="s">
        <v>90</v>
      </c>
      <c r="S40" s="4">
        <v>10177</v>
      </c>
      <c r="T40" s="9">
        <v>42006</v>
      </c>
      <c r="U40" s="9">
        <v>42013</v>
      </c>
      <c r="V40" s="15">
        <v>575.39600000000007</v>
      </c>
      <c r="W40" s="4">
        <v>32</v>
      </c>
      <c r="X40" s="15">
        <v>4902.38</v>
      </c>
      <c r="Y40" s="4">
        <v>37537</v>
      </c>
      <c r="Z40" s="15">
        <f>(orders[[#This Row],[Unit Price]]-(orders[[#This Row],[Unit Price]]*(orders[[#This Row],[Discount]]/100)))</f>
        <v>154.98247000000001</v>
      </c>
      <c r="AA40" s="15">
        <f>orders[[#This Row],[discounted price]]*orders[[#This Row],[Quantity ordered new]]</f>
        <v>4959.4390400000002</v>
      </c>
      <c r="AB40" s="18">
        <f t="shared" si="0"/>
        <v>0.11737074645376329</v>
      </c>
    </row>
    <row r="41" spans="1:28" ht="12.75" customHeight="1" x14ac:dyDescent="0.3">
      <c r="A41" s="4">
        <v>7786</v>
      </c>
      <c r="B41" s="4" t="s">
        <v>25</v>
      </c>
      <c r="C41" s="21">
        <v>0.09</v>
      </c>
      <c r="D41" s="15">
        <v>122.99</v>
      </c>
      <c r="E41" s="15">
        <v>70.2</v>
      </c>
      <c r="F41" s="4">
        <v>68</v>
      </c>
      <c r="G41" s="4" t="s">
        <v>144</v>
      </c>
      <c r="H41" s="4" t="s">
        <v>39</v>
      </c>
      <c r="I41" s="4" t="s">
        <v>28</v>
      </c>
      <c r="J41" s="4" t="s">
        <v>41</v>
      </c>
      <c r="K41" s="4" t="s">
        <v>42</v>
      </c>
      <c r="L41" s="4" t="s">
        <v>43</v>
      </c>
      <c r="M41" s="4" t="s">
        <v>147</v>
      </c>
      <c r="N41" s="29">
        <v>0.74</v>
      </c>
      <c r="O41" s="4" t="s">
        <v>33</v>
      </c>
      <c r="P41" s="4" t="s">
        <v>53</v>
      </c>
      <c r="Q41" s="4" t="s">
        <v>71</v>
      </c>
      <c r="R41" s="4" t="s">
        <v>90</v>
      </c>
      <c r="S41" s="4">
        <v>10177</v>
      </c>
      <c r="T41" s="9">
        <v>42037</v>
      </c>
      <c r="U41" s="9">
        <v>42039</v>
      </c>
      <c r="V41" s="15">
        <v>-2426.5500000000002</v>
      </c>
      <c r="W41" s="4">
        <v>49</v>
      </c>
      <c r="X41" s="15">
        <v>5718.85</v>
      </c>
      <c r="Y41" s="4">
        <v>55713</v>
      </c>
      <c r="Z41" s="15">
        <f>(orders[[#This Row],[Unit Price]]-(orders[[#This Row],[Unit Price]]*(orders[[#This Row],[Discount]]/100)))</f>
        <v>122.87930899999999</v>
      </c>
      <c r="AA41" s="15">
        <f>orders[[#This Row],[discounted price]]*orders[[#This Row],[Quantity ordered new]]</f>
        <v>6021.0861409999998</v>
      </c>
      <c r="AB41" s="18">
        <f t="shared" si="0"/>
        <v>-0.42430733451655489</v>
      </c>
    </row>
    <row r="42" spans="1:28" ht="12.75" customHeight="1" x14ac:dyDescent="0.3">
      <c r="A42" s="4">
        <v>25786</v>
      </c>
      <c r="B42" s="4" t="s">
        <v>25</v>
      </c>
      <c r="C42" s="21">
        <v>0.09</v>
      </c>
      <c r="D42" s="15">
        <v>122.99</v>
      </c>
      <c r="E42" s="15">
        <v>70.2</v>
      </c>
      <c r="F42" s="4">
        <v>70</v>
      </c>
      <c r="G42" s="4" t="s">
        <v>148</v>
      </c>
      <c r="H42" s="4" t="s">
        <v>39</v>
      </c>
      <c r="I42" s="4" t="s">
        <v>28</v>
      </c>
      <c r="J42" s="4" t="s">
        <v>41</v>
      </c>
      <c r="K42" s="4" t="s">
        <v>42</v>
      </c>
      <c r="L42" s="4" t="s">
        <v>43</v>
      </c>
      <c r="M42" s="4" t="s">
        <v>147</v>
      </c>
      <c r="N42" s="29">
        <v>0.74</v>
      </c>
      <c r="O42" s="4" t="s">
        <v>33</v>
      </c>
      <c r="P42" s="4" t="s">
        <v>53</v>
      </c>
      <c r="Q42" s="4" t="s">
        <v>149</v>
      </c>
      <c r="R42" s="4" t="s">
        <v>150</v>
      </c>
      <c r="S42" s="4">
        <v>5401</v>
      </c>
      <c r="T42" s="9">
        <v>42037</v>
      </c>
      <c r="U42" s="9">
        <v>42039</v>
      </c>
      <c r="V42" s="15">
        <v>-2426.5500000000002</v>
      </c>
      <c r="W42" s="4">
        <v>12</v>
      </c>
      <c r="X42" s="15">
        <v>1400.53</v>
      </c>
      <c r="Y42" s="4">
        <v>87947</v>
      </c>
      <c r="Z42" s="15">
        <f>(orders[[#This Row],[Unit Price]]-(orders[[#This Row],[Unit Price]]*(orders[[#This Row],[Discount]]/100)))</f>
        <v>122.87930899999999</v>
      </c>
      <c r="AA42" s="15">
        <f>orders[[#This Row],[discounted price]]*orders[[#This Row],[Quantity ordered new]]</f>
        <v>1474.551708</v>
      </c>
      <c r="AB42" s="18">
        <f t="shared" si="0"/>
        <v>-1.732594089380449</v>
      </c>
    </row>
    <row r="43" spans="1:28" ht="12.75" customHeight="1" x14ac:dyDescent="0.3">
      <c r="A43" s="4">
        <v>18281</v>
      </c>
      <c r="B43" s="4" t="s">
        <v>25</v>
      </c>
      <c r="C43" s="21">
        <v>0.04</v>
      </c>
      <c r="D43" s="15">
        <v>296.18</v>
      </c>
      <c r="E43" s="15">
        <v>54.12</v>
      </c>
      <c r="F43" s="4">
        <v>83</v>
      </c>
      <c r="G43" s="4" t="s">
        <v>151</v>
      </c>
      <c r="H43" s="4" t="s">
        <v>39</v>
      </c>
      <c r="I43" s="4" t="s">
        <v>28</v>
      </c>
      <c r="J43" s="4" t="s">
        <v>41</v>
      </c>
      <c r="K43" s="4" t="s">
        <v>152</v>
      </c>
      <c r="L43" s="4" t="s">
        <v>121</v>
      </c>
      <c r="M43" s="4" t="s">
        <v>153</v>
      </c>
      <c r="N43" s="29">
        <v>0.76</v>
      </c>
      <c r="O43" s="4" t="s">
        <v>33</v>
      </c>
      <c r="P43" s="4" t="s">
        <v>53</v>
      </c>
      <c r="Q43" s="4" t="s">
        <v>154</v>
      </c>
      <c r="R43" s="4" t="s">
        <v>155</v>
      </c>
      <c r="S43" s="4">
        <v>44708</v>
      </c>
      <c r="T43" s="9">
        <v>42078</v>
      </c>
      <c r="U43" s="9">
        <v>42078</v>
      </c>
      <c r="V43" s="15">
        <v>-715.7782060000003</v>
      </c>
      <c r="W43" s="4">
        <v>6</v>
      </c>
      <c r="X43" s="15">
        <v>1821.89</v>
      </c>
      <c r="Y43" s="4">
        <v>87365</v>
      </c>
      <c r="Z43" s="15">
        <f>(orders[[#This Row],[Unit Price]]-(orders[[#This Row],[Unit Price]]*(orders[[#This Row],[Discount]]/100)))</f>
        <v>296.06152800000001</v>
      </c>
      <c r="AA43" s="15">
        <f>orders[[#This Row],[discounted price]]*orders[[#This Row],[Quantity ordered new]]</f>
        <v>1776.3691680000002</v>
      </c>
      <c r="AB43" s="18">
        <f t="shared" si="0"/>
        <v>-0.39287674118635058</v>
      </c>
    </row>
    <row r="44" spans="1:28" ht="12.75" customHeight="1" x14ac:dyDescent="0.3">
      <c r="A44" s="4">
        <v>23639</v>
      </c>
      <c r="B44" s="4" t="s">
        <v>37</v>
      </c>
      <c r="C44" s="21">
        <v>0</v>
      </c>
      <c r="D44" s="15">
        <v>8.09</v>
      </c>
      <c r="E44" s="15">
        <v>7.96</v>
      </c>
      <c r="F44" s="4">
        <v>84</v>
      </c>
      <c r="G44" s="4" t="s">
        <v>156</v>
      </c>
      <c r="H44" s="4" t="s">
        <v>49</v>
      </c>
      <c r="I44" s="4" t="s">
        <v>114</v>
      </c>
      <c r="J44" s="4" t="s">
        <v>41</v>
      </c>
      <c r="K44" s="4" t="s">
        <v>50</v>
      </c>
      <c r="L44" s="4" t="s">
        <v>59</v>
      </c>
      <c r="M44" s="4" t="s">
        <v>157</v>
      </c>
      <c r="N44" s="29">
        <v>0.49</v>
      </c>
      <c r="O44" s="4" t="s">
        <v>33</v>
      </c>
      <c r="P44" s="4" t="s">
        <v>53</v>
      </c>
      <c r="Q44" s="4" t="s">
        <v>154</v>
      </c>
      <c r="R44" s="4" t="s">
        <v>158</v>
      </c>
      <c r="S44" s="4">
        <v>45231</v>
      </c>
      <c r="T44" s="9">
        <v>42037</v>
      </c>
      <c r="U44" s="9">
        <v>42038</v>
      </c>
      <c r="V44" s="15">
        <v>-144.56</v>
      </c>
      <c r="W44" s="4">
        <v>11</v>
      </c>
      <c r="X44" s="15">
        <v>90.98</v>
      </c>
      <c r="Y44" s="4">
        <v>87364</v>
      </c>
      <c r="Z44" s="15">
        <f>(orders[[#This Row],[Unit Price]]-(orders[[#This Row],[Unit Price]]*(orders[[#This Row],[Discount]]/100)))</f>
        <v>8.09</v>
      </c>
      <c r="AA44" s="15">
        <f>orders[[#This Row],[discounted price]]*orders[[#This Row],[Quantity ordered new]]</f>
        <v>88.99</v>
      </c>
      <c r="AB44" s="18">
        <f t="shared" si="0"/>
        <v>-1.5889206418993185</v>
      </c>
    </row>
    <row r="45" spans="1:28" ht="12.75" customHeight="1" x14ac:dyDescent="0.3">
      <c r="A45" s="4">
        <v>23880</v>
      </c>
      <c r="B45" s="4" t="s">
        <v>25</v>
      </c>
      <c r="C45" s="21">
        <v>0.08</v>
      </c>
      <c r="D45" s="15">
        <v>896.99</v>
      </c>
      <c r="E45" s="15">
        <v>19.989999999999998</v>
      </c>
      <c r="F45" s="4">
        <v>84</v>
      </c>
      <c r="G45" s="4" t="s">
        <v>156</v>
      </c>
      <c r="H45" s="4" t="s">
        <v>49</v>
      </c>
      <c r="I45" s="4" t="s">
        <v>28</v>
      </c>
      <c r="J45" s="4" t="s">
        <v>29</v>
      </c>
      <c r="K45" s="4" t="s">
        <v>109</v>
      </c>
      <c r="L45" s="4" t="s">
        <v>59</v>
      </c>
      <c r="M45" s="4" t="s">
        <v>159</v>
      </c>
      <c r="N45" s="29">
        <v>0.38</v>
      </c>
      <c r="O45" s="4" t="s">
        <v>33</v>
      </c>
      <c r="P45" s="4" t="s">
        <v>53</v>
      </c>
      <c r="Q45" s="4" t="s">
        <v>154</v>
      </c>
      <c r="R45" s="4" t="s">
        <v>158</v>
      </c>
      <c r="S45" s="4">
        <v>45231</v>
      </c>
      <c r="T45" s="9">
        <v>42093</v>
      </c>
      <c r="U45" s="9">
        <v>42096</v>
      </c>
      <c r="V45" s="15">
        <v>7402.32</v>
      </c>
      <c r="W45" s="4">
        <v>13</v>
      </c>
      <c r="X45" s="15">
        <v>10728</v>
      </c>
      <c r="Y45" s="4">
        <v>87366</v>
      </c>
      <c r="Z45" s="15">
        <f>(orders[[#This Row],[Unit Price]]-(orders[[#This Row],[Unit Price]]*(orders[[#This Row],[Discount]]/100)))</f>
        <v>896.27240800000004</v>
      </c>
      <c r="AA45" s="15">
        <f>orders[[#This Row],[discounted price]]*orders[[#This Row],[Quantity ordered new]]</f>
        <v>11651.541304</v>
      </c>
      <c r="AB45" s="18">
        <f t="shared" si="0"/>
        <v>0.69</v>
      </c>
    </row>
    <row r="46" spans="1:28" ht="12.75" customHeight="1" x14ac:dyDescent="0.3">
      <c r="A46" s="4">
        <v>24663</v>
      </c>
      <c r="B46" s="4" t="s">
        <v>106</v>
      </c>
      <c r="C46" s="21">
        <v>0.05</v>
      </c>
      <c r="D46" s="15">
        <v>161.55000000000001</v>
      </c>
      <c r="E46" s="15">
        <v>19.989999999999998</v>
      </c>
      <c r="F46" s="4">
        <v>87</v>
      </c>
      <c r="G46" s="4" t="s">
        <v>160</v>
      </c>
      <c r="H46" s="4" t="s">
        <v>49</v>
      </c>
      <c r="I46" s="4" t="s">
        <v>28</v>
      </c>
      <c r="J46" s="4" t="s">
        <v>29</v>
      </c>
      <c r="K46" s="4" t="s">
        <v>141</v>
      </c>
      <c r="L46" s="4" t="s">
        <v>59</v>
      </c>
      <c r="M46" s="4" t="s">
        <v>161</v>
      </c>
      <c r="N46" s="29">
        <v>0.66</v>
      </c>
      <c r="O46" s="4" t="s">
        <v>33</v>
      </c>
      <c r="P46" s="4" t="s">
        <v>34</v>
      </c>
      <c r="Q46" s="4" t="s">
        <v>45</v>
      </c>
      <c r="R46" s="4" t="s">
        <v>162</v>
      </c>
      <c r="S46" s="4">
        <v>95687</v>
      </c>
      <c r="T46" s="9">
        <v>42158</v>
      </c>
      <c r="U46" s="9">
        <v>42163</v>
      </c>
      <c r="V46" s="15">
        <v>1892.424</v>
      </c>
      <c r="W46" s="4">
        <v>19</v>
      </c>
      <c r="X46" s="15">
        <v>3127.69</v>
      </c>
      <c r="Y46" s="4">
        <v>90596</v>
      </c>
      <c r="Z46" s="15">
        <f>(orders[[#This Row],[Unit Price]]-(orders[[#This Row],[Unit Price]]*(orders[[#This Row],[Discount]]/100)))</f>
        <v>161.46922500000002</v>
      </c>
      <c r="AA46" s="15">
        <f>orders[[#This Row],[discounted price]]*orders[[#This Row],[Quantity ordered new]]</f>
        <v>3067.9152750000003</v>
      </c>
      <c r="AB46" s="18">
        <f t="shared" si="0"/>
        <v>0.60505484878616489</v>
      </c>
    </row>
    <row r="47" spans="1:28" ht="12.75" customHeight="1" x14ac:dyDescent="0.3">
      <c r="A47" s="4">
        <v>23841</v>
      </c>
      <c r="B47" s="4" t="s">
        <v>25</v>
      </c>
      <c r="C47" s="21">
        <v>0.09</v>
      </c>
      <c r="D47" s="15">
        <v>4.91</v>
      </c>
      <c r="E47" s="15">
        <v>0.5</v>
      </c>
      <c r="F47" s="4">
        <v>87</v>
      </c>
      <c r="G47" s="4" t="s">
        <v>160</v>
      </c>
      <c r="H47" s="4" t="s">
        <v>49</v>
      </c>
      <c r="I47" s="4" t="s">
        <v>28</v>
      </c>
      <c r="J47" s="4" t="s">
        <v>29</v>
      </c>
      <c r="K47" s="4" t="s">
        <v>134</v>
      </c>
      <c r="L47" s="4" t="s">
        <v>59</v>
      </c>
      <c r="M47" s="4" t="s">
        <v>163</v>
      </c>
      <c r="N47" s="29">
        <v>0.36</v>
      </c>
      <c r="O47" s="4" t="s">
        <v>33</v>
      </c>
      <c r="P47" s="4" t="s">
        <v>34</v>
      </c>
      <c r="Q47" s="4" t="s">
        <v>45</v>
      </c>
      <c r="R47" s="4" t="s">
        <v>162</v>
      </c>
      <c r="S47" s="4">
        <v>95687</v>
      </c>
      <c r="T47" s="9">
        <v>42085</v>
      </c>
      <c r="U47" s="9">
        <v>42086</v>
      </c>
      <c r="V47" s="15">
        <v>28.855799999999999</v>
      </c>
      <c r="W47" s="4">
        <v>9</v>
      </c>
      <c r="X47" s="15">
        <v>41.82</v>
      </c>
      <c r="Y47" s="4">
        <v>90597</v>
      </c>
      <c r="Z47" s="15">
        <f>(orders[[#This Row],[Unit Price]]-(orders[[#This Row],[Unit Price]]*(orders[[#This Row],[Discount]]/100)))</f>
        <v>4.9055809999999997</v>
      </c>
      <c r="AA47" s="15">
        <f>orders[[#This Row],[discounted price]]*orders[[#This Row],[Quantity ordered new]]</f>
        <v>44.150228999999996</v>
      </c>
      <c r="AB47" s="18">
        <f t="shared" si="0"/>
        <v>0.69</v>
      </c>
    </row>
    <row r="48" spans="1:28" ht="12.75" customHeight="1" x14ac:dyDescent="0.3">
      <c r="A48" s="4">
        <v>23842</v>
      </c>
      <c r="B48" s="4" t="s">
        <v>25</v>
      </c>
      <c r="C48" s="21">
        <v>0.01</v>
      </c>
      <c r="D48" s="15">
        <v>296.18</v>
      </c>
      <c r="E48" s="15">
        <v>54.12</v>
      </c>
      <c r="F48" s="4">
        <v>87</v>
      </c>
      <c r="G48" s="4" t="s">
        <v>160</v>
      </c>
      <c r="H48" s="4" t="s">
        <v>39</v>
      </c>
      <c r="I48" s="4" t="s">
        <v>28</v>
      </c>
      <c r="J48" s="4" t="s">
        <v>41</v>
      </c>
      <c r="K48" s="4" t="s">
        <v>152</v>
      </c>
      <c r="L48" s="4" t="s">
        <v>121</v>
      </c>
      <c r="M48" s="4" t="s">
        <v>153</v>
      </c>
      <c r="N48" s="29">
        <v>0.76</v>
      </c>
      <c r="O48" s="4" t="s">
        <v>33</v>
      </c>
      <c r="P48" s="4" t="s">
        <v>34</v>
      </c>
      <c r="Q48" s="4" t="s">
        <v>45</v>
      </c>
      <c r="R48" s="4" t="s">
        <v>162</v>
      </c>
      <c r="S48" s="4">
        <v>95687</v>
      </c>
      <c r="T48" s="9">
        <v>42085</v>
      </c>
      <c r="U48" s="9">
        <v>42088</v>
      </c>
      <c r="V48" s="15">
        <v>173.48</v>
      </c>
      <c r="W48" s="4">
        <v>9</v>
      </c>
      <c r="X48" s="15">
        <v>2875.72</v>
      </c>
      <c r="Y48" s="4">
        <v>90597</v>
      </c>
      <c r="Z48" s="15">
        <f>(orders[[#This Row],[Unit Price]]-(orders[[#This Row],[Unit Price]]*(orders[[#This Row],[Discount]]/100)))</f>
        <v>296.15038199999998</v>
      </c>
      <c r="AA48" s="15">
        <f>orders[[#This Row],[discounted price]]*orders[[#This Row],[Quantity ordered new]]</f>
        <v>2665.3534379999996</v>
      </c>
      <c r="AB48" s="18">
        <f t="shared" si="0"/>
        <v>6.0325761896151228E-2</v>
      </c>
    </row>
    <row r="49" spans="1:28" ht="12.75" customHeight="1" x14ac:dyDescent="0.3">
      <c r="A49" s="4">
        <v>23071</v>
      </c>
      <c r="B49" s="4" t="s">
        <v>25</v>
      </c>
      <c r="C49" s="21">
        <v>7.0000000000000007E-2</v>
      </c>
      <c r="D49" s="15">
        <v>19.84</v>
      </c>
      <c r="E49" s="15">
        <v>4.0999999999999996</v>
      </c>
      <c r="F49" s="4">
        <v>91</v>
      </c>
      <c r="G49" s="4" t="s">
        <v>164</v>
      </c>
      <c r="H49" s="4" t="s">
        <v>49</v>
      </c>
      <c r="I49" s="4" t="s">
        <v>40</v>
      </c>
      <c r="J49" s="4" t="s">
        <v>29</v>
      </c>
      <c r="K49" s="4" t="s">
        <v>30</v>
      </c>
      <c r="L49" s="4" t="s">
        <v>31</v>
      </c>
      <c r="M49" s="4" t="s">
        <v>165</v>
      </c>
      <c r="N49" s="29">
        <v>0.44</v>
      </c>
      <c r="O49" s="4" t="s">
        <v>33</v>
      </c>
      <c r="P49" s="4" t="s">
        <v>34</v>
      </c>
      <c r="Q49" s="4" t="s">
        <v>45</v>
      </c>
      <c r="R49" s="4" t="s">
        <v>166</v>
      </c>
      <c r="S49" s="4">
        <v>94591</v>
      </c>
      <c r="T49" s="9">
        <v>42141</v>
      </c>
      <c r="U49" s="9">
        <v>42142</v>
      </c>
      <c r="V49" s="15">
        <v>117.852</v>
      </c>
      <c r="W49" s="4">
        <v>9</v>
      </c>
      <c r="X49" s="15">
        <v>170.8</v>
      </c>
      <c r="Y49" s="4">
        <v>87175</v>
      </c>
      <c r="Z49" s="15">
        <f>(orders[[#This Row],[Unit Price]]-(orders[[#This Row],[Unit Price]]*(orders[[#This Row],[Discount]]/100)))</f>
        <v>19.826111999999998</v>
      </c>
      <c r="AA49" s="15">
        <f>orders[[#This Row],[discounted price]]*orders[[#This Row],[Quantity ordered new]]</f>
        <v>178.43500799999998</v>
      </c>
      <c r="AB49" s="18">
        <f t="shared" si="0"/>
        <v>0.69</v>
      </c>
    </row>
    <row r="50" spans="1:28" ht="12.75" customHeight="1" x14ac:dyDescent="0.3">
      <c r="A50" s="4">
        <v>19877</v>
      </c>
      <c r="B50" s="4" t="s">
        <v>56</v>
      </c>
      <c r="C50" s="21">
        <v>0.05</v>
      </c>
      <c r="D50" s="15">
        <v>5.18</v>
      </c>
      <c r="E50" s="15">
        <v>2.04</v>
      </c>
      <c r="F50" s="4">
        <v>91</v>
      </c>
      <c r="G50" s="4" t="s">
        <v>164</v>
      </c>
      <c r="H50" s="4" t="s">
        <v>49</v>
      </c>
      <c r="I50" s="4" t="s">
        <v>40</v>
      </c>
      <c r="J50" s="4" t="s">
        <v>29</v>
      </c>
      <c r="K50" s="4" t="s">
        <v>93</v>
      </c>
      <c r="L50" s="4" t="s">
        <v>31</v>
      </c>
      <c r="M50" s="4" t="s">
        <v>167</v>
      </c>
      <c r="N50" s="29">
        <v>0.36</v>
      </c>
      <c r="O50" s="4" t="s">
        <v>33</v>
      </c>
      <c r="P50" s="4" t="s">
        <v>34</v>
      </c>
      <c r="Q50" s="4" t="s">
        <v>45</v>
      </c>
      <c r="R50" s="4" t="s">
        <v>166</v>
      </c>
      <c r="S50" s="4">
        <v>94591</v>
      </c>
      <c r="T50" s="9">
        <v>42053</v>
      </c>
      <c r="U50" s="9">
        <v>42055</v>
      </c>
      <c r="V50" s="15">
        <v>34.010400000000004</v>
      </c>
      <c r="W50" s="4">
        <v>10</v>
      </c>
      <c r="X50" s="15">
        <v>53.54</v>
      </c>
      <c r="Y50" s="4">
        <v>87176</v>
      </c>
      <c r="Z50" s="15">
        <f>(orders[[#This Row],[Unit Price]]-(orders[[#This Row],[Unit Price]]*(orders[[#This Row],[Discount]]/100)))</f>
        <v>5.1774100000000001</v>
      </c>
      <c r="AA50" s="15">
        <f>orders[[#This Row],[discounted price]]*orders[[#This Row],[Quantity ordered new]]</f>
        <v>51.774100000000004</v>
      </c>
      <c r="AB50" s="18">
        <f t="shared" si="0"/>
        <v>0.6352334703025776</v>
      </c>
    </row>
    <row r="51" spans="1:28" ht="12.75" customHeight="1" x14ac:dyDescent="0.3">
      <c r="A51" s="4">
        <v>19611</v>
      </c>
      <c r="B51" s="4" t="s">
        <v>56</v>
      </c>
      <c r="C51" s="21">
        <v>0.06</v>
      </c>
      <c r="D51" s="15">
        <v>175.99</v>
      </c>
      <c r="E51" s="15">
        <v>8.99</v>
      </c>
      <c r="F51" s="4">
        <v>91</v>
      </c>
      <c r="G51" s="4" t="s">
        <v>164</v>
      </c>
      <c r="H51" s="4" t="s">
        <v>49</v>
      </c>
      <c r="I51" s="4" t="s">
        <v>28</v>
      </c>
      <c r="J51" s="4" t="s">
        <v>77</v>
      </c>
      <c r="K51" s="4" t="s">
        <v>78</v>
      </c>
      <c r="L51" s="4" t="s">
        <v>59</v>
      </c>
      <c r="M51" s="4" t="s">
        <v>168</v>
      </c>
      <c r="N51" s="29">
        <v>0.56999999999999995</v>
      </c>
      <c r="O51" s="4" t="s">
        <v>33</v>
      </c>
      <c r="P51" s="4" t="s">
        <v>34</v>
      </c>
      <c r="Q51" s="4" t="s">
        <v>45</v>
      </c>
      <c r="R51" s="4" t="s">
        <v>166</v>
      </c>
      <c r="S51" s="4">
        <v>94591</v>
      </c>
      <c r="T51" s="9">
        <v>42067</v>
      </c>
      <c r="U51" s="9">
        <v>42069</v>
      </c>
      <c r="V51" s="15">
        <v>2031.5070000000001</v>
      </c>
      <c r="W51" s="4">
        <v>23</v>
      </c>
      <c r="X51" s="15">
        <v>3363.53</v>
      </c>
      <c r="Y51" s="4">
        <v>87177</v>
      </c>
      <c r="Z51" s="15">
        <f>(orders[[#This Row],[Unit Price]]-(orders[[#This Row],[Unit Price]]*(orders[[#This Row],[Discount]]/100)))</f>
        <v>175.88440600000001</v>
      </c>
      <c r="AA51" s="15">
        <f>orders[[#This Row],[discounted price]]*orders[[#This Row],[Quantity ordered new]]</f>
        <v>4045.3413380000002</v>
      </c>
      <c r="AB51" s="18">
        <f t="shared" si="0"/>
        <v>0.60398063938778601</v>
      </c>
    </row>
    <row r="52" spans="1:28" ht="12.75" customHeight="1" x14ac:dyDescent="0.3">
      <c r="A52" s="4">
        <v>23069</v>
      </c>
      <c r="B52" s="4" t="s">
        <v>25</v>
      </c>
      <c r="C52" s="21">
        <v>7.0000000000000007E-2</v>
      </c>
      <c r="D52" s="15">
        <v>8.34</v>
      </c>
      <c r="E52" s="15">
        <v>1.43</v>
      </c>
      <c r="F52" s="4">
        <v>92</v>
      </c>
      <c r="G52" s="4" t="s">
        <v>169</v>
      </c>
      <c r="H52" s="4" t="s">
        <v>49</v>
      </c>
      <c r="I52" s="4" t="s">
        <v>40</v>
      </c>
      <c r="J52" s="4" t="s">
        <v>29</v>
      </c>
      <c r="K52" s="4" t="s">
        <v>93</v>
      </c>
      <c r="L52" s="4" t="s">
        <v>31</v>
      </c>
      <c r="M52" s="4" t="s">
        <v>170</v>
      </c>
      <c r="N52" s="29">
        <v>0.35</v>
      </c>
      <c r="O52" s="4" t="s">
        <v>33</v>
      </c>
      <c r="P52" s="4" t="s">
        <v>136</v>
      </c>
      <c r="Q52" s="4" t="s">
        <v>171</v>
      </c>
      <c r="R52" s="4" t="s">
        <v>172</v>
      </c>
      <c r="S52" s="4">
        <v>70056</v>
      </c>
      <c r="T52" s="9">
        <v>42141</v>
      </c>
      <c r="U52" s="9">
        <v>42143</v>
      </c>
      <c r="V52" s="15">
        <v>-190.67999999999998</v>
      </c>
      <c r="W52" s="4">
        <v>16</v>
      </c>
      <c r="X52" s="15">
        <v>132.08000000000001</v>
      </c>
      <c r="Y52" s="4">
        <v>87175</v>
      </c>
      <c r="Z52" s="15">
        <f>(orders[[#This Row],[Unit Price]]-(orders[[#This Row],[Unit Price]]*(orders[[#This Row],[Discount]]/100)))</f>
        <v>8.3341619999999992</v>
      </c>
      <c r="AA52" s="15">
        <f>orders[[#This Row],[discounted price]]*orders[[#This Row],[Quantity ordered new]]</f>
        <v>133.34659199999999</v>
      </c>
      <c r="AB52" s="18">
        <f t="shared" si="0"/>
        <v>-1.4436705027256205</v>
      </c>
    </row>
    <row r="53" spans="1:28" ht="12.75" customHeight="1" x14ac:dyDescent="0.3">
      <c r="A53" s="4">
        <v>23070</v>
      </c>
      <c r="B53" s="4" t="s">
        <v>25</v>
      </c>
      <c r="C53" s="21">
        <v>0.09</v>
      </c>
      <c r="D53" s="15">
        <v>4.9800000000000004</v>
      </c>
      <c r="E53" s="15">
        <v>6.07</v>
      </c>
      <c r="F53" s="4">
        <v>92</v>
      </c>
      <c r="G53" s="4" t="s">
        <v>169</v>
      </c>
      <c r="H53" s="4" t="s">
        <v>49</v>
      </c>
      <c r="I53" s="4" t="s">
        <v>40</v>
      </c>
      <c r="J53" s="4" t="s">
        <v>29</v>
      </c>
      <c r="K53" s="4" t="s">
        <v>93</v>
      </c>
      <c r="L53" s="4" t="s">
        <v>59</v>
      </c>
      <c r="M53" s="4" t="s">
        <v>173</v>
      </c>
      <c r="N53" s="29">
        <v>0.36</v>
      </c>
      <c r="O53" s="4" t="s">
        <v>33</v>
      </c>
      <c r="P53" s="4" t="s">
        <v>136</v>
      </c>
      <c r="Q53" s="4" t="s">
        <v>171</v>
      </c>
      <c r="R53" s="4" t="s">
        <v>172</v>
      </c>
      <c r="S53" s="4">
        <v>70056</v>
      </c>
      <c r="T53" s="9">
        <v>42141</v>
      </c>
      <c r="U53" s="9">
        <v>42142</v>
      </c>
      <c r="V53" s="15">
        <v>325.39800000000002</v>
      </c>
      <c r="W53" s="4">
        <v>9</v>
      </c>
      <c r="X53" s="15">
        <v>45.34</v>
      </c>
      <c r="Y53" s="4">
        <v>87175</v>
      </c>
      <c r="Z53" s="15">
        <f>(orders[[#This Row],[Unit Price]]-(orders[[#This Row],[Unit Price]]*(orders[[#This Row],[Discount]]/100)))</f>
        <v>4.9755180000000001</v>
      </c>
      <c r="AA53" s="15">
        <f>orders[[#This Row],[discounted price]]*orders[[#This Row],[Quantity ordered new]]</f>
        <v>44.779662000000002</v>
      </c>
      <c r="AB53" s="18">
        <f t="shared" si="0"/>
        <v>7.176841640935157</v>
      </c>
    </row>
    <row r="54" spans="1:28" ht="12.75" customHeight="1" x14ac:dyDescent="0.3">
      <c r="A54" s="4">
        <v>23203</v>
      </c>
      <c r="B54" s="4" t="s">
        <v>56</v>
      </c>
      <c r="C54" s="21">
        <v>0.04</v>
      </c>
      <c r="D54" s="15">
        <v>12.98</v>
      </c>
      <c r="E54" s="15">
        <v>3.14</v>
      </c>
      <c r="F54" s="4">
        <v>92</v>
      </c>
      <c r="G54" s="4" t="s">
        <v>169</v>
      </c>
      <c r="H54" s="4" t="s">
        <v>27</v>
      </c>
      <c r="I54" s="4" t="s">
        <v>28</v>
      </c>
      <c r="J54" s="4" t="s">
        <v>29</v>
      </c>
      <c r="K54" s="4" t="s">
        <v>174</v>
      </c>
      <c r="L54" s="4" t="s">
        <v>51</v>
      </c>
      <c r="M54" s="4" t="s">
        <v>175</v>
      </c>
      <c r="N54" s="29">
        <v>0.6</v>
      </c>
      <c r="O54" s="4" t="s">
        <v>33</v>
      </c>
      <c r="P54" s="4" t="s">
        <v>136</v>
      </c>
      <c r="Q54" s="4" t="s">
        <v>171</v>
      </c>
      <c r="R54" s="4" t="s">
        <v>172</v>
      </c>
      <c r="S54" s="4">
        <v>70056</v>
      </c>
      <c r="T54" s="9">
        <v>42162</v>
      </c>
      <c r="U54" s="9">
        <v>42164</v>
      </c>
      <c r="V54" s="15">
        <v>22.817999999999998</v>
      </c>
      <c r="W54" s="4">
        <v>16</v>
      </c>
      <c r="X54" s="15">
        <v>216.04</v>
      </c>
      <c r="Y54" s="4">
        <v>87178</v>
      </c>
      <c r="Z54" s="15">
        <f>(orders[[#This Row],[Unit Price]]-(orders[[#This Row],[Unit Price]]*(orders[[#This Row],[Discount]]/100)))</f>
        <v>12.974808000000001</v>
      </c>
      <c r="AA54" s="15">
        <f>orders[[#This Row],[discounted price]]*orders[[#This Row],[Quantity ordered new]]</f>
        <v>207.59692800000002</v>
      </c>
      <c r="AB54" s="18">
        <f t="shared" si="0"/>
        <v>0.1056193297537493</v>
      </c>
    </row>
    <row r="55" spans="1:28" ht="12.75" customHeight="1" x14ac:dyDescent="0.3">
      <c r="A55" s="4">
        <v>6243</v>
      </c>
      <c r="B55" s="4" t="s">
        <v>37</v>
      </c>
      <c r="C55" s="21">
        <v>0.04</v>
      </c>
      <c r="D55" s="15">
        <v>160.97999999999999</v>
      </c>
      <c r="E55" s="15">
        <v>30</v>
      </c>
      <c r="F55" s="4">
        <v>94</v>
      </c>
      <c r="G55" s="4" t="s">
        <v>176</v>
      </c>
      <c r="H55" s="4" t="s">
        <v>39</v>
      </c>
      <c r="I55" s="4" t="s">
        <v>40</v>
      </c>
      <c r="J55" s="4" t="s">
        <v>41</v>
      </c>
      <c r="K55" s="4" t="s">
        <v>42</v>
      </c>
      <c r="L55" s="4" t="s">
        <v>43</v>
      </c>
      <c r="M55" s="4" t="s">
        <v>177</v>
      </c>
      <c r="N55" s="29">
        <v>0.62</v>
      </c>
      <c r="O55" s="4" t="s">
        <v>33</v>
      </c>
      <c r="P55" s="4" t="s">
        <v>61</v>
      </c>
      <c r="Q55" s="4" t="s">
        <v>178</v>
      </c>
      <c r="R55" s="4" t="s">
        <v>179</v>
      </c>
      <c r="S55" s="4">
        <v>60601</v>
      </c>
      <c r="T55" s="9">
        <v>42127</v>
      </c>
      <c r="U55" s="9">
        <v>42129</v>
      </c>
      <c r="V55" s="15">
        <v>116.1</v>
      </c>
      <c r="W55" s="4">
        <v>37</v>
      </c>
      <c r="X55" s="15">
        <v>6276.34</v>
      </c>
      <c r="Y55" s="4">
        <v>44231</v>
      </c>
      <c r="Z55" s="15">
        <f>(orders[[#This Row],[Unit Price]]-(orders[[#This Row],[Unit Price]]*(orders[[#This Row],[Discount]]/100)))</f>
        <v>160.91560799999999</v>
      </c>
      <c r="AA55" s="15">
        <f>orders[[#This Row],[discounted price]]*orders[[#This Row],[Quantity ordered new]]</f>
        <v>5953.8774960000001</v>
      </c>
      <c r="AB55" s="18">
        <f t="shared" si="0"/>
        <v>1.8498041852417171E-2</v>
      </c>
    </row>
    <row r="56" spans="1:28" ht="12.75" customHeight="1" x14ac:dyDescent="0.3">
      <c r="A56" s="4">
        <v>6244</v>
      </c>
      <c r="B56" s="4" t="s">
        <v>37</v>
      </c>
      <c r="C56" s="21">
        <v>0.01</v>
      </c>
      <c r="D56" s="15">
        <v>17.98</v>
      </c>
      <c r="E56" s="15">
        <v>4</v>
      </c>
      <c r="F56" s="4">
        <v>94</v>
      </c>
      <c r="G56" s="4" t="s">
        <v>176</v>
      </c>
      <c r="H56" s="4" t="s">
        <v>49</v>
      </c>
      <c r="I56" s="4" t="s">
        <v>40</v>
      </c>
      <c r="J56" s="4" t="s">
        <v>77</v>
      </c>
      <c r="K56" s="4" t="s">
        <v>180</v>
      </c>
      <c r="L56" s="4" t="s">
        <v>59</v>
      </c>
      <c r="M56" s="4" t="s">
        <v>181</v>
      </c>
      <c r="N56" s="29">
        <v>0.79</v>
      </c>
      <c r="O56" s="4" t="s">
        <v>33</v>
      </c>
      <c r="P56" s="4" t="s">
        <v>61</v>
      </c>
      <c r="Q56" s="4" t="s">
        <v>178</v>
      </c>
      <c r="R56" s="4" t="s">
        <v>179</v>
      </c>
      <c r="S56" s="4">
        <v>60601</v>
      </c>
      <c r="T56" s="9">
        <v>42127</v>
      </c>
      <c r="U56" s="9">
        <v>42129</v>
      </c>
      <c r="V56" s="15">
        <v>-87.96</v>
      </c>
      <c r="W56" s="4">
        <v>146</v>
      </c>
      <c r="X56" s="15">
        <v>2664.4</v>
      </c>
      <c r="Y56" s="4">
        <v>44231</v>
      </c>
      <c r="Z56" s="15">
        <f>(orders[[#This Row],[Unit Price]]-(orders[[#This Row],[Unit Price]]*(orders[[#This Row],[Discount]]/100)))</f>
        <v>17.978202</v>
      </c>
      <c r="AA56" s="15">
        <f>orders[[#This Row],[discounted price]]*orders[[#This Row],[Quantity ordered new]]</f>
        <v>2624.8174920000001</v>
      </c>
      <c r="AB56" s="18">
        <f t="shared" si="0"/>
        <v>-3.3013061101936643E-2</v>
      </c>
    </row>
    <row r="57" spans="1:28" ht="12.75" customHeight="1" x14ac:dyDescent="0.3">
      <c r="A57" s="4">
        <v>24243</v>
      </c>
      <c r="B57" s="4" t="s">
        <v>37</v>
      </c>
      <c r="C57" s="21">
        <v>0.04</v>
      </c>
      <c r="D57" s="15">
        <v>160.97999999999999</v>
      </c>
      <c r="E57" s="15">
        <v>30</v>
      </c>
      <c r="F57" s="4">
        <v>97</v>
      </c>
      <c r="G57" s="4" t="s">
        <v>182</v>
      </c>
      <c r="H57" s="4" t="s">
        <v>39</v>
      </c>
      <c r="I57" s="4" t="s">
        <v>40</v>
      </c>
      <c r="J57" s="4" t="s">
        <v>41</v>
      </c>
      <c r="K57" s="4" t="s">
        <v>42</v>
      </c>
      <c r="L57" s="4" t="s">
        <v>43</v>
      </c>
      <c r="M57" s="4" t="s">
        <v>177</v>
      </c>
      <c r="N57" s="29">
        <v>0.62</v>
      </c>
      <c r="O57" s="4" t="s">
        <v>33</v>
      </c>
      <c r="P57" s="4" t="s">
        <v>61</v>
      </c>
      <c r="Q57" s="4" t="s">
        <v>183</v>
      </c>
      <c r="R57" s="4" t="s">
        <v>184</v>
      </c>
      <c r="S57" s="4">
        <v>66502</v>
      </c>
      <c r="T57" s="9">
        <v>42127</v>
      </c>
      <c r="U57" s="9">
        <v>42129</v>
      </c>
      <c r="V57" s="15">
        <v>255.42000000000002</v>
      </c>
      <c r="W57" s="4">
        <v>9</v>
      </c>
      <c r="X57" s="15">
        <v>1526.68</v>
      </c>
      <c r="Y57" s="4">
        <v>87306</v>
      </c>
      <c r="Z57" s="15">
        <f>(orders[[#This Row],[Unit Price]]-(orders[[#This Row],[Unit Price]]*(orders[[#This Row],[Discount]]/100)))</f>
        <v>160.91560799999999</v>
      </c>
      <c r="AA57" s="15">
        <f>orders[[#This Row],[discounted price]]*orders[[#This Row],[Quantity ordered new]]</f>
        <v>1448.240472</v>
      </c>
      <c r="AB57" s="18">
        <f t="shared" si="0"/>
        <v>0.16730421568370582</v>
      </c>
    </row>
    <row r="58" spans="1:28" ht="12.75" customHeight="1" x14ac:dyDescent="0.3">
      <c r="A58" s="4">
        <v>24245</v>
      </c>
      <c r="B58" s="4" t="s">
        <v>37</v>
      </c>
      <c r="C58" s="21">
        <v>0.06</v>
      </c>
      <c r="D58" s="15">
        <v>115.99</v>
      </c>
      <c r="E58" s="15">
        <v>8.99</v>
      </c>
      <c r="F58" s="4">
        <v>97</v>
      </c>
      <c r="G58" s="4" t="s">
        <v>182</v>
      </c>
      <c r="H58" s="4" t="s">
        <v>49</v>
      </c>
      <c r="I58" s="4" t="s">
        <v>40</v>
      </c>
      <c r="J58" s="4" t="s">
        <v>77</v>
      </c>
      <c r="K58" s="4" t="s">
        <v>78</v>
      </c>
      <c r="L58" s="4" t="s">
        <v>59</v>
      </c>
      <c r="M58" s="4" t="s">
        <v>185</v>
      </c>
      <c r="N58" s="29">
        <v>0.57999999999999996</v>
      </c>
      <c r="O58" s="4" t="s">
        <v>33</v>
      </c>
      <c r="P58" s="4" t="s">
        <v>61</v>
      </c>
      <c r="Q58" s="4" t="s">
        <v>183</v>
      </c>
      <c r="R58" s="4" t="s">
        <v>184</v>
      </c>
      <c r="S58" s="4">
        <v>66502</v>
      </c>
      <c r="T58" s="9">
        <v>42127</v>
      </c>
      <c r="U58" s="9">
        <v>42128</v>
      </c>
      <c r="V58" s="15">
        <v>685.6146</v>
      </c>
      <c r="W58" s="4">
        <v>20</v>
      </c>
      <c r="X58" s="15">
        <v>1952.56</v>
      </c>
      <c r="Y58" s="4">
        <v>87306</v>
      </c>
      <c r="Z58" s="15">
        <f>(orders[[#This Row],[Unit Price]]-(orders[[#This Row],[Unit Price]]*(orders[[#This Row],[Discount]]/100)))</f>
        <v>115.920406</v>
      </c>
      <c r="AA58" s="15">
        <f>orders[[#This Row],[discounted price]]*orders[[#This Row],[Quantity ordered new]]</f>
        <v>2318.4081200000001</v>
      </c>
      <c r="AB58" s="18">
        <f t="shared" si="0"/>
        <v>0.35113625189494818</v>
      </c>
    </row>
    <row r="59" spans="1:28" ht="12.75" customHeight="1" x14ac:dyDescent="0.3">
      <c r="A59" s="4">
        <v>18494</v>
      </c>
      <c r="B59" s="4" t="s">
        <v>56</v>
      </c>
      <c r="C59" s="21">
        <v>0.1</v>
      </c>
      <c r="D59" s="15">
        <v>19.98</v>
      </c>
      <c r="E59" s="15">
        <v>4</v>
      </c>
      <c r="F59" s="4">
        <v>101</v>
      </c>
      <c r="G59" s="4" t="s">
        <v>186</v>
      </c>
      <c r="H59" s="4" t="s">
        <v>49</v>
      </c>
      <c r="I59" s="4" t="s">
        <v>114</v>
      </c>
      <c r="J59" s="4" t="s">
        <v>77</v>
      </c>
      <c r="K59" s="4" t="s">
        <v>180</v>
      </c>
      <c r="L59" s="4" t="s">
        <v>59</v>
      </c>
      <c r="M59" s="4" t="s">
        <v>187</v>
      </c>
      <c r="N59" s="29">
        <v>0.68</v>
      </c>
      <c r="O59" s="4" t="s">
        <v>33</v>
      </c>
      <c r="P59" s="4" t="s">
        <v>53</v>
      </c>
      <c r="Q59" s="4" t="s">
        <v>188</v>
      </c>
      <c r="R59" s="4" t="s">
        <v>189</v>
      </c>
      <c r="S59" s="4">
        <v>4005</v>
      </c>
      <c r="T59" s="9">
        <v>42177</v>
      </c>
      <c r="U59" s="9">
        <v>42179</v>
      </c>
      <c r="V59" s="15">
        <v>-16.2</v>
      </c>
      <c r="W59" s="4">
        <v>16</v>
      </c>
      <c r="X59" s="15">
        <v>303.58999999999997</v>
      </c>
      <c r="Y59" s="4">
        <v>88205</v>
      </c>
      <c r="Z59" s="15">
        <f>(orders[[#This Row],[Unit Price]]-(orders[[#This Row],[Unit Price]]*(orders[[#This Row],[Discount]]/100)))</f>
        <v>19.96002</v>
      </c>
      <c r="AA59" s="15">
        <f>orders[[#This Row],[discounted price]]*orders[[#This Row],[Quantity ordered new]]</f>
        <v>319.36032</v>
      </c>
      <c r="AB59" s="18">
        <f t="shared" si="0"/>
        <v>-5.3361441417701508E-2</v>
      </c>
    </row>
    <row r="60" spans="1:28" ht="12.75" customHeight="1" x14ac:dyDescent="0.3">
      <c r="A60" s="4">
        <v>6014</v>
      </c>
      <c r="B60" s="4" t="s">
        <v>56</v>
      </c>
      <c r="C60" s="21">
        <v>0.04</v>
      </c>
      <c r="D60" s="15">
        <v>300.98</v>
      </c>
      <c r="E60" s="15">
        <v>54.92</v>
      </c>
      <c r="F60" s="4">
        <v>102</v>
      </c>
      <c r="G60" s="4" t="s">
        <v>190</v>
      </c>
      <c r="H60" s="4" t="s">
        <v>39</v>
      </c>
      <c r="I60" s="4" t="s">
        <v>114</v>
      </c>
      <c r="J60" s="4" t="s">
        <v>41</v>
      </c>
      <c r="K60" s="4" t="s">
        <v>191</v>
      </c>
      <c r="L60" s="4" t="s">
        <v>121</v>
      </c>
      <c r="M60" s="4" t="s">
        <v>192</v>
      </c>
      <c r="N60" s="29">
        <v>0.55000000000000004</v>
      </c>
      <c r="O60" s="4" t="s">
        <v>33</v>
      </c>
      <c r="P60" s="4" t="s">
        <v>53</v>
      </c>
      <c r="Q60" s="4" t="s">
        <v>193</v>
      </c>
      <c r="R60" s="4" t="s">
        <v>194</v>
      </c>
      <c r="S60" s="4">
        <v>2129</v>
      </c>
      <c r="T60" s="9">
        <v>42100</v>
      </c>
      <c r="U60" s="9">
        <v>42101</v>
      </c>
      <c r="V60" s="15">
        <v>2023.75</v>
      </c>
      <c r="W60" s="4">
        <v>31</v>
      </c>
      <c r="X60" s="15">
        <v>9459.94</v>
      </c>
      <c r="Y60" s="4">
        <v>42599</v>
      </c>
      <c r="Z60" s="15">
        <f>(orders[[#This Row],[Unit Price]]-(orders[[#This Row],[Unit Price]]*(orders[[#This Row],[Discount]]/100)))</f>
        <v>300.85960800000004</v>
      </c>
      <c r="AA60" s="15">
        <f>orders[[#This Row],[discounted price]]*orders[[#This Row],[Quantity ordered new]]</f>
        <v>9326.6478480000005</v>
      </c>
      <c r="AB60" s="18">
        <f t="shared" si="0"/>
        <v>0.21392841815064365</v>
      </c>
    </row>
    <row r="61" spans="1:28" ht="12.75" customHeight="1" x14ac:dyDescent="0.3">
      <c r="A61" s="4">
        <v>494</v>
      </c>
      <c r="B61" s="4" t="s">
        <v>56</v>
      </c>
      <c r="C61" s="21">
        <v>0.1</v>
      </c>
      <c r="D61" s="15">
        <v>19.98</v>
      </c>
      <c r="E61" s="15">
        <v>4</v>
      </c>
      <c r="F61" s="4">
        <v>102</v>
      </c>
      <c r="G61" s="4" t="s">
        <v>190</v>
      </c>
      <c r="H61" s="4" t="s">
        <v>49</v>
      </c>
      <c r="I61" s="4" t="s">
        <v>114</v>
      </c>
      <c r="J61" s="4" t="s">
        <v>77</v>
      </c>
      <c r="K61" s="4" t="s">
        <v>180</v>
      </c>
      <c r="L61" s="4" t="s">
        <v>59</v>
      </c>
      <c r="M61" s="4" t="s">
        <v>187</v>
      </c>
      <c r="N61" s="29">
        <v>0.68</v>
      </c>
      <c r="O61" s="4" t="s">
        <v>33</v>
      </c>
      <c r="P61" s="4" t="s">
        <v>53</v>
      </c>
      <c r="Q61" s="4" t="s">
        <v>193</v>
      </c>
      <c r="R61" s="4" t="s">
        <v>194</v>
      </c>
      <c r="S61" s="4">
        <v>2129</v>
      </c>
      <c r="T61" s="9">
        <v>42177</v>
      </c>
      <c r="U61" s="9">
        <v>42179</v>
      </c>
      <c r="V61" s="15">
        <v>-20.25</v>
      </c>
      <c r="W61" s="4">
        <v>65</v>
      </c>
      <c r="X61" s="15">
        <v>1233.32</v>
      </c>
      <c r="Y61" s="4">
        <v>3397</v>
      </c>
      <c r="Z61" s="15">
        <f>(orders[[#This Row],[Unit Price]]-(orders[[#This Row],[Unit Price]]*(orders[[#This Row],[Discount]]/100)))</f>
        <v>19.96002</v>
      </c>
      <c r="AA61" s="15">
        <f>orders[[#This Row],[discounted price]]*orders[[#This Row],[Quantity ordered new]]</f>
        <v>1297.4013</v>
      </c>
      <c r="AB61" s="18">
        <f t="shared" si="0"/>
        <v>-1.641909642266403E-2</v>
      </c>
    </row>
    <row r="62" spans="1:28" ht="12.75" customHeight="1" x14ac:dyDescent="0.3">
      <c r="A62" s="4">
        <v>495</v>
      </c>
      <c r="B62" s="4" t="s">
        <v>56</v>
      </c>
      <c r="C62" s="21">
        <v>0.09</v>
      </c>
      <c r="D62" s="15">
        <v>2.88</v>
      </c>
      <c r="E62" s="15">
        <v>1.49</v>
      </c>
      <c r="F62" s="4">
        <v>102</v>
      </c>
      <c r="G62" s="4" t="s">
        <v>190</v>
      </c>
      <c r="H62" s="4" t="s">
        <v>49</v>
      </c>
      <c r="I62" s="4" t="s">
        <v>114</v>
      </c>
      <c r="J62" s="4" t="s">
        <v>29</v>
      </c>
      <c r="K62" s="4" t="s">
        <v>109</v>
      </c>
      <c r="L62" s="4" t="s">
        <v>59</v>
      </c>
      <c r="M62" s="4" t="s">
        <v>195</v>
      </c>
      <c r="N62" s="29">
        <v>0.36</v>
      </c>
      <c r="O62" s="4" t="s">
        <v>33</v>
      </c>
      <c r="P62" s="4" t="s">
        <v>53</v>
      </c>
      <c r="Q62" s="4" t="s">
        <v>193</v>
      </c>
      <c r="R62" s="4" t="s">
        <v>194</v>
      </c>
      <c r="S62" s="4">
        <v>2129</v>
      </c>
      <c r="T62" s="9">
        <v>42177</v>
      </c>
      <c r="U62" s="9">
        <v>42178</v>
      </c>
      <c r="V62" s="15">
        <v>-3.3809999999999998</v>
      </c>
      <c r="W62" s="4">
        <v>17</v>
      </c>
      <c r="X62" s="15">
        <v>47.31</v>
      </c>
      <c r="Y62" s="4">
        <v>3397</v>
      </c>
      <c r="Z62" s="15">
        <f>(orders[[#This Row],[Unit Price]]-(orders[[#This Row],[Unit Price]]*(orders[[#This Row],[Discount]]/100)))</f>
        <v>2.877408</v>
      </c>
      <c r="AA62" s="15">
        <f>orders[[#This Row],[discounted price]]*orders[[#This Row],[Quantity ordered new]]</f>
        <v>48.915936000000002</v>
      </c>
      <c r="AB62" s="18">
        <f t="shared" si="0"/>
        <v>-7.1464806594800243E-2</v>
      </c>
    </row>
    <row r="63" spans="1:28" ht="12.75" customHeight="1" x14ac:dyDescent="0.3">
      <c r="A63" s="4">
        <v>24014</v>
      </c>
      <c r="B63" s="4" t="s">
        <v>56</v>
      </c>
      <c r="C63" s="21">
        <v>0.04</v>
      </c>
      <c r="D63" s="15">
        <v>300.98</v>
      </c>
      <c r="E63" s="15">
        <v>54.92</v>
      </c>
      <c r="F63" s="4">
        <v>107</v>
      </c>
      <c r="G63" s="4" t="s">
        <v>196</v>
      </c>
      <c r="H63" s="4" t="s">
        <v>39</v>
      </c>
      <c r="I63" s="4" t="s">
        <v>114</v>
      </c>
      <c r="J63" s="4" t="s">
        <v>41</v>
      </c>
      <c r="K63" s="4" t="s">
        <v>191</v>
      </c>
      <c r="L63" s="4" t="s">
        <v>121</v>
      </c>
      <c r="M63" s="4" t="s">
        <v>192</v>
      </c>
      <c r="N63" s="29">
        <v>0.55000000000000004</v>
      </c>
      <c r="O63" s="4" t="s">
        <v>33</v>
      </c>
      <c r="P63" s="4" t="s">
        <v>53</v>
      </c>
      <c r="Q63" s="4" t="s">
        <v>197</v>
      </c>
      <c r="R63" s="4" t="s">
        <v>198</v>
      </c>
      <c r="S63" s="4">
        <v>3820</v>
      </c>
      <c r="T63" s="9">
        <v>42100</v>
      </c>
      <c r="U63" s="9">
        <v>42101</v>
      </c>
      <c r="V63" s="15">
        <v>1684.4762999999998</v>
      </c>
      <c r="W63" s="4">
        <v>8</v>
      </c>
      <c r="X63" s="15">
        <v>2441.27</v>
      </c>
      <c r="Y63" s="4">
        <v>88204</v>
      </c>
      <c r="Z63" s="15">
        <f>(orders[[#This Row],[Unit Price]]-(orders[[#This Row],[Unit Price]]*(orders[[#This Row],[Discount]]/100)))</f>
        <v>300.85960800000004</v>
      </c>
      <c r="AA63" s="15">
        <f>orders[[#This Row],[discounted price]]*orders[[#This Row],[Quantity ordered new]]</f>
        <v>2406.8768640000003</v>
      </c>
      <c r="AB63" s="18">
        <f t="shared" si="0"/>
        <v>0.69</v>
      </c>
    </row>
    <row r="64" spans="1:28" ht="12.75" customHeight="1" x14ac:dyDescent="0.3">
      <c r="A64" s="4">
        <v>18495</v>
      </c>
      <c r="B64" s="4" t="s">
        <v>56</v>
      </c>
      <c r="C64" s="21">
        <v>0.09</v>
      </c>
      <c r="D64" s="15">
        <v>2.88</v>
      </c>
      <c r="E64" s="15">
        <v>1.49</v>
      </c>
      <c r="F64" s="4">
        <v>109</v>
      </c>
      <c r="G64" s="4" t="s">
        <v>199</v>
      </c>
      <c r="H64" s="4" t="s">
        <v>49</v>
      </c>
      <c r="I64" s="4" t="s">
        <v>114</v>
      </c>
      <c r="J64" s="4" t="s">
        <v>29</v>
      </c>
      <c r="K64" s="4" t="s">
        <v>109</v>
      </c>
      <c r="L64" s="4" t="s">
        <v>59</v>
      </c>
      <c r="M64" s="4" t="s">
        <v>195</v>
      </c>
      <c r="N64" s="29">
        <v>0.36</v>
      </c>
      <c r="O64" s="4" t="s">
        <v>33</v>
      </c>
      <c r="P64" s="4" t="s">
        <v>53</v>
      </c>
      <c r="Q64" s="4" t="s">
        <v>54</v>
      </c>
      <c r="R64" s="4" t="s">
        <v>200</v>
      </c>
      <c r="S64" s="4">
        <v>7644</v>
      </c>
      <c r="T64" s="9">
        <v>42177</v>
      </c>
      <c r="U64" s="9">
        <v>42178</v>
      </c>
      <c r="V64" s="15">
        <v>-2.7047999999999996</v>
      </c>
      <c r="W64" s="4">
        <v>4</v>
      </c>
      <c r="X64" s="15">
        <v>11.13</v>
      </c>
      <c r="Y64" s="4">
        <v>88205</v>
      </c>
      <c r="Z64" s="15">
        <f>(orders[[#This Row],[Unit Price]]-(orders[[#This Row],[Unit Price]]*(orders[[#This Row],[Discount]]/100)))</f>
        <v>2.877408</v>
      </c>
      <c r="AA64" s="15">
        <f>orders[[#This Row],[discounted price]]*orders[[#This Row],[Quantity ordered new]]</f>
        <v>11.509632</v>
      </c>
      <c r="AB64" s="18">
        <f t="shared" si="0"/>
        <v>-0.24301886792452826</v>
      </c>
    </row>
    <row r="65" spans="1:28" ht="12.75" customHeight="1" x14ac:dyDescent="0.3">
      <c r="A65" s="4">
        <v>19074</v>
      </c>
      <c r="B65" s="4" t="s">
        <v>25</v>
      </c>
      <c r="C65" s="21">
        <v>0.03</v>
      </c>
      <c r="D65" s="15">
        <v>4.26</v>
      </c>
      <c r="E65" s="15">
        <v>1.2</v>
      </c>
      <c r="F65" s="4">
        <v>114</v>
      </c>
      <c r="G65" s="4" t="s">
        <v>201</v>
      </c>
      <c r="H65" s="4" t="s">
        <v>49</v>
      </c>
      <c r="I65" s="4" t="s">
        <v>40</v>
      </c>
      <c r="J65" s="4" t="s">
        <v>29</v>
      </c>
      <c r="K65" s="4" t="s">
        <v>30</v>
      </c>
      <c r="L65" s="4" t="s">
        <v>31</v>
      </c>
      <c r="M65" s="4" t="s">
        <v>202</v>
      </c>
      <c r="N65" s="29">
        <v>0.44</v>
      </c>
      <c r="O65" s="4" t="s">
        <v>33</v>
      </c>
      <c r="P65" s="4" t="s">
        <v>34</v>
      </c>
      <c r="Q65" s="4" t="s">
        <v>102</v>
      </c>
      <c r="R65" s="4" t="s">
        <v>203</v>
      </c>
      <c r="S65" s="4">
        <v>97035</v>
      </c>
      <c r="T65" s="9">
        <v>42007</v>
      </c>
      <c r="U65" s="9">
        <v>42008</v>
      </c>
      <c r="V65" s="15">
        <v>18.658000000000001</v>
      </c>
      <c r="W65" s="4">
        <v>7</v>
      </c>
      <c r="X65" s="15">
        <v>29.5</v>
      </c>
      <c r="Y65" s="4">
        <v>89583</v>
      </c>
      <c r="Z65" s="15">
        <f>(orders[[#This Row],[Unit Price]]-(orders[[#This Row],[Unit Price]]*(orders[[#This Row],[Discount]]/100)))</f>
        <v>4.2587219999999997</v>
      </c>
      <c r="AA65" s="15">
        <f>orders[[#This Row],[discounted price]]*orders[[#This Row],[Quantity ordered new]]</f>
        <v>29.811053999999999</v>
      </c>
      <c r="AB65" s="18">
        <f t="shared" si="0"/>
        <v>0.63247457627118653</v>
      </c>
    </row>
    <row r="66" spans="1:28" ht="12.75" customHeight="1" x14ac:dyDescent="0.3">
      <c r="A66" s="4">
        <v>19950</v>
      </c>
      <c r="B66" s="4" t="s">
        <v>56</v>
      </c>
      <c r="C66" s="21">
        <v>0.01</v>
      </c>
      <c r="D66" s="15">
        <v>4.91</v>
      </c>
      <c r="E66" s="15">
        <v>0.5</v>
      </c>
      <c r="F66" s="4">
        <v>114</v>
      </c>
      <c r="G66" s="4" t="s">
        <v>201</v>
      </c>
      <c r="H66" s="4" t="s">
        <v>49</v>
      </c>
      <c r="I66" s="4" t="s">
        <v>40</v>
      </c>
      <c r="J66" s="4" t="s">
        <v>29</v>
      </c>
      <c r="K66" s="4" t="s">
        <v>134</v>
      </c>
      <c r="L66" s="4" t="s">
        <v>59</v>
      </c>
      <c r="M66" s="4" t="s">
        <v>163</v>
      </c>
      <c r="N66" s="29">
        <v>0.36</v>
      </c>
      <c r="O66" s="4" t="s">
        <v>33</v>
      </c>
      <c r="P66" s="4" t="s">
        <v>34</v>
      </c>
      <c r="Q66" s="4" t="s">
        <v>102</v>
      </c>
      <c r="R66" s="4" t="s">
        <v>203</v>
      </c>
      <c r="S66" s="4">
        <v>97035</v>
      </c>
      <c r="T66" s="9">
        <v>42098</v>
      </c>
      <c r="U66" s="9">
        <v>42100</v>
      </c>
      <c r="V66" s="15">
        <v>40.247699999999995</v>
      </c>
      <c r="W66" s="4">
        <v>12</v>
      </c>
      <c r="X66" s="15">
        <v>58.33</v>
      </c>
      <c r="Y66" s="4">
        <v>89584</v>
      </c>
      <c r="Z66" s="15">
        <f>(orders[[#This Row],[Unit Price]]-(orders[[#This Row],[Unit Price]]*(orders[[#This Row],[Discount]]/100)))</f>
        <v>4.9095089999999999</v>
      </c>
      <c r="AA66" s="15">
        <f>orders[[#This Row],[discounted price]]*orders[[#This Row],[Quantity ordered new]]</f>
        <v>58.914107999999999</v>
      </c>
      <c r="AB66" s="18">
        <f t="shared" ref="AB66:AB129" si="1">(V66/X66)</f>
        <v>0.69</v>
      </c>
    </row>
    <row r="67" spans="1:28" ht="12.75" customHeight="1" x14ac:dyDescent="0.3">
      <c r="A67" s="4">
        <v>19951</v>
      </c>
      <c r="B67" s="4" t="s">
        <v>56</v>
      </c>
      <c r="C67" s="21">
        <v>0.09</v>
      </c>
      <c r="D67" s="15">
        <v>4</v>
      </c>
      <c r="E67" s="15">
        <v>1.3</v>
      </c>
      <c r="F67" s="4">
        <v>114</v>
      </c>
      <c r="G67" s="4" t="s">
        <v>201</v>
      </c>
      <c r="H67" s="4" t="s">
        <v>27</v>
      </c>
      <c r="I67" s="4" t="s">
        <v>40</v>
      </c>
      <c r="J67" s="4" t="s">
        <v>29</v>
      </c>
      <c r="K67" s="4" t="s">
        <v>93</v>
      </c>
      <c r="L67" s="4" t="s">
        <v>31</v>
      </c>
      <c r="M67" s="4" t="s">
        <v>204</v>
      </c>
      <c r="N67" s="29">
        <v>0.37</v>
      </c>
      <c r="O67" s="4" t="s">
        <v>33</v>
      </c>
      <c r="P67" s="4" t="s">
        <v>34</v>
      </c>
      <c r="Q67" s="4" t="s">
        <v>102</v>
      </c>
      <c r="R67" s="4" t="s">
        <v>203</v>
      </c>
      <c r="S67" s="4">
        <v>97035</v>
      </c>
      <c r="T67" s="9">
        <v>42098</v>
      </c>
      <c r="U67" s="9">
        <v>42100</v>
      </c>
      <c r="V67" s="15">
        <v>14.0898</v>
      </c>
      <c r="W67" s="4">
        <v>5</v>
      </c>
      <c r="X67" s="15">
        <v>20.420000000000002</v>
      </c>
      <c r="Y67" s="4">
        <v>89584</v>
      </c>
      <c r="Z67" s="15">
        <f>(orders[[#This Row],[Unit Price]]-(orders[[#This Row],[Unit Price]]*(orders[[#This Row],[Discount]]/100)))</f>
        <v>3.9964</v>
      </c>
      <c r="AA67" s="15">
        <f>orders[[#This Row],[discounted price]]*orders[[#This Row],[Quantity ordered new]]</f>
        <v>19.981999999999999</v>
      </c>
      <c r="AB67" s="18">
        <f t="shared" si="1"/>
        <v>0.69</v>
      </c>
    </row>
    <row r="68" spans="1:28" ht="12.75" customHeight="1" x14ac:dyDescent="0.3">
      <c r="A68" s="4">
        <v>26241</v>
      </c>
      <c r="B68" s="4" t="s">
        <v>106</v>
      </c>
      <c r="C68" s="21">
        <v>7.0000000000000007E-2</v>
      </c>
      <c r="D68" s="15">
        <v>2.12</v>
      </c>
      <c r="E68" s="15">
        <v>1.99</v>
      </c>
      <c r="F68" s="4">
        <v>115</v>
      </c>
      <c r="G68" s="4" t="s">
        <v>205</v>
      </c>
      <c r="H68" s="4" t="s">
        <v>49</v>
      </c>
      <c r="I68" s="4" t="s">
        <v>40</v>
      </c>
      <c r="J68" s="4" t="s">
        <v>77</v>
      </c>
      <c r="K68" s="4" t="s">
        <v>180</v>
      </c>
      <c r="L68" s="4" t="s">
        <v>51</v>
      </c>
      <c r="M68" s="4" t="s">
        <v>206</v>
      </c>
      <c r="N68" s="29">
        <v>0.55000000000000004</v>
      </c>
      <c r="O68" s="4" t="s">
        <v>33</v>
      </c>
      <c r="P68" s="4" t="s">
        <v>34</v>
      </c>
      <c r="Q68" s="4" t="s">
        <v>102</v>
      </c>
      <c r="R68" s="4" t="s">
        <v>207</v>
      </c>
      <c r="S68" s="4">
        <v>97128</v>
      </c>
      <c r="T68" s="9">
        <v>42103</v>
      </c>
      <c r="U68" s="9">
        <v>42105</v>
      </c>
      <c r="V68" s="15">
        <v>-55.84</v>
      </c>
      <c r="W68" s="4">
        <v>12</v>
      </c>
      <c r="X68" s="15">
        <v>26.07</v>
      </c>
      <c r="Y68" s="4">
        <v>89585</v>
      </c>
      <c r="Z68" s="15">
        <f>(orders[[#This Row],[Unit Price]]-(orders[[#This Row],[Unit Price]]*(orders[[#This Row],[Discount]]/100)))</f>
        <v>2.1185160000000001</v>
      </c>
      <c r="AA68" s="15">
        <f>orders[[#This Row],[discounted price]]*orders[[#This Row],[Quantity ordered new]]</f>
        <v>25.422192000000003</v>
      </c>
      <c r="AB68" s="18">
        <f t="shared" si="1"/>
        <v>-2.1419255849635599</v>
      </c>
    </row>
    <row r="69" spans="1:28" ht="12.75" customHeight="1" x14ac:dyDescent="0.3">
      <c r="A69" s="4">
        <v>1074</v>
      </c>
      <c r="B69" s="4" t="s">
        <v>25</v>
      </c>
      <c r="C69" s="21">
        <v>0.03</v>
      </c>
      <c r="D69" s="15">
        <v>4.26</v>
      </c>
      <c r="E69" s="15">
        <v>1.2</v>
      </c>
      <c r="F69" s="4">
        <v>117</v>
      </c>
      <c r="G69" s="4" t="s">
        <v>208</v>
      </c>
      <c r="H69" s="4" t="s">
        <v>49</v>
      </c>
      <c r="I69" s="4" t="s">
        <v>40</v>
      </c>
      <c r="J69" s="4" t="s">
        <v>29</v>
      </c>
      <c r="K69" s="4" t="s">
        <v>30</v>
      </c>
      <c r="L69" s="4" t="s">
        <v>31</v>
      </c>
      <c r="M69" s="4" t="s">
        <v>202</v>
      </c>
      <c r="N69" s="29">
        <v>0.44</v>
      </c>
      <c r="O69" s="4" t="s">
        <v>33</v>
      </c>
      <c r="P69" s="4" t="s">
        <v>34</v>
      </c>
      <c r="Q69" s="4" t="s">
        <v>35</v>
      </c>
      <c r="R69" s="4" t="s">
        <v>209</v>
      </c>
      <c r="S69" s="4">
        <v>98103</v>
      </c>
      <c r="T69" s="9">
        <v>42007</v>
      </c>
      <c r="U69" s="9">
        <v>42008</v>
      </c>
      <c r="V69" s="15">
        <v>9.82</v>
      </c>
      <c r="W69" s="4">
        <v>29</v>
      </c>
      <c r="X69" s="15">
        <v>122.23</v>
      </c>
      <c r="Y69" s="4">
        <v>7909</v>
      </c>
      <c r="Z69" s="15">
        <f>(orders[[#This Row],[Unit Price]]-(orders[[#This Row],[Unit Price]]*(orders[[#This Row],[Discount]]/100)))</f>
        <v>4.2587219999999997</v>
      </c>
      <c r="AA69" s="15">
        <f>orders[[#This Row],[discounted price]]*orders[[#This Row],[Quantity ordered new]]</f>
        <v>123.50293799999999</v>
      </c>
      <c r="AB69" s="18">
        <f t="shared" si="1"/>
        <v>8.034034197823775E-2</v>
      </c>
    </row>
    <row r="70" spans="1:28" ht="12.75" customHeight="1" x14ac:dyDescent="0.3">
      <c r="A70" s="4">
        <v>1950</v>
      </c>
      <c r="B70" s="4" t="s">
        <v>56</v>
      </c>
      <c r="C70" s="21">
        <v>0.01</v>
      </c>
      <c r="D70" s="15">
        <v>4.91</v>
      </c>
      <c r="E70" s="15">
        <v>0.5</v>
      </c>
      <c r="F70" s="4">
        <v>117</v>
      </c>
      <c r="G70" s="4" t="s">
        <v>208</v>
      </c>
      <c r="H70" s="4" t="s">
        <v>49</v>
      </c>
      <c r="I70" s="4" t="s">
        <v>40</v>
      </c>
      <c r="J70" s="4" t="s">
        <v>29</v>
      </c>
      <c r="K70" s="4" t="s">
        <v>134</v>
      </c>
      <c r="L70" s="4" t="s">
        <v>59</v>
      </c>
      <c r="M70" s="4" t="s">
        <v>163</v>
      </c>
      <c r="N70" s="29">
        <v>0.36</v>
      </c>
      <c r="O70" s="4" t="s">
        <v>33</v>
      </c>
      <c r="P70" s="4" t="s">
        <v>34</v>
      </c>
      <c r="Q70" s="4" t="s">
        <v>35</v>
      </c>
      <c r="R70" s="4" t="s">
        <v>209</v>
      </c>
      <c r="S70" s="4">
        <v>98103</v>
      </c>
      <c r="T70" s="9">
        <v>42098</v>
      </c>
      <c r="U70" s="9">
        <v>42100</v>
      </c>
      <c r="V70" s="15">
        <v>112.06</v>
      </c>
      <c r="W70" s="4">
        <v>47</v>
      </c>
      <c r="X70" s="15">
        <v>228.46</v>
      </c>
      <c r="Y70" s="4">
        <v>13959</v>
      </c>
      <c r="Z70" s="15">
        <f>(orders[[#This Row],[Unit Price]]-(orders[[#This Row],[Unit Price]]*(orders[[#This Row],[Discount]]/100)))</f>
        <v>4.9095089999999999</v>
      </c>
      <c r="AA70" s="15">
        <f>orders[[#This Row],[discounted price]]*orders[[#This Row],[Quantity ordered new]]</f>
        <v>230.74692299999998</v>
      </c>
      <c r="AB70" s="18">
        <f t="shared" si="1"/>
        <v>0.49050161953952554</v>
      </c>
    </row>
    <row r="71" spans="1:28" ht="12.75" customHeight="1" x14ac:dyDescent="0.3">
      <c r="A71" s="4">
        <v>1951</v>
      </c>
      <c r="B71" s="4" t="s">
        <v>56</v>
      </c>
      <c r="C71" s="21">
        <v>0.09</v>
      </c>
      <c r="D71" s="15">
        <v>4</v>
      </c>
      <c r="E71" s="15">
        <v>1.3</v>
      </c>
      <c r="F71" s="4">
        <v>117</v>
      </c>
      <c r="G71" s="4" t="s">
        <v>208</v>
      </c>
      <c r="H71" s="4" t="s">
        <v>27</v>
      </c>
      <c r="I71" s="4" t="s">
        <v>40</v>
      </c>
      <c r="J71" s="4" t="s">
        <v>29</v>
      </c>
      <c r="K71" s="4" t="s">
        <v>93</v>
      </c>
      <c r="L71" s="4" t="s">
        <v>31</v>
      </c>
      <c r="M71" s="4" t="s">
        <v>204</v>
      </c>
      <c r="N71" s="29">
        <v>0.37</v>
      </c>
      <c r="O71" s="4" t="s">
        <v>33</v>
      </c>
      <c r="P71" s="4" t="s">
        <v>34</v>
      </c>
      <c r="Q71" s="4" t="s">
        <v>35</v>
      </c>
      <c r="R71" s="4" t="s">
        <v>209</v>
      </c>
      <c r="S71" s="4">
        <v>98103</v>
      </c>
      <c r="T71" s="9">
        <v>42098</v>
      </c>
      <c r="U71" s="9">
        <v>42100</v>
      </c>
      <c r="V71" s="15">
        <v>16.79</v>
      </c>
      <c r="W71" s="4">
        <v>19</v>
      </c>
      <c r="X71" s="15">
        <v>77.61</v>
      </c>
      <c r="Y71" s="4">
        <v>13959</v>
      </c>
      <c r="Z71" s="15">
        <f>(orders[[#This Row],[Unit Price]]-(orders[[#This Row],[Unit Price]]*(orders[[#This Row],[Discount]]/100)))</f>
        <v>3.9964</v>
      </c>
      <c r="AA71" s="15">
        <f>orders[[#This Row],[discounted price]]*orders[[#This Row],[Quantity ordered new]]</f>
        <v>75.931600000000003</v>
      </c>
      <c r="AB71" s="18">
        <f t="shared" si="1"/>
        <v>0.21633810076021132</v>
      </c>
    </row>
    <row r="72" spans="1:28" ht="12.75" customHeight="1" x14ac:dyDescent="0.3">
      <c r="A72" s="4">
        <v>8241</v>
      </c>
      <c r="B72" s="4" t="s">
        <v>106</v>
      </c>
      <c r="C72" s="21">
        <v>7.0000000000000007E-2</v>
      </c>
      <c r="D72" s="15">
        <v>2.12</v>
      </c>
      <c r="E72" s="15">
        <v>1.99</v>
      </c>
      <c r="F72" s="4">
        <v>117</v>
      </c>
      <c r="G72" s="4" t="s">
        <v>208</v>
      </c>
      <c r="H72" s="4" t="s">
        <v>49</v>
      </c>
      <c r="I72" s="4" t="s">
        <v>40</v>
      </c>
      <c r="J72" s="4" t="s">
        <v>77</v>
      </c>
      <c r="K72" s="4" t="s">
        <v>180</v>
      </c>
      <c r="L72" s="4" t="s">
        <v>51</v>
      </c>
      <c r="M72" s="4" t="s">
        <v>206</v>
      </c>
      <c r="N72" s="29">
        <v>0.55000000000000004</v>
      </c>
      <c r="O72" s="4" t="s">
        <v>33</v>
      </c>
      <c r="P72" s="4" t="s">
        <v>34</v>
      </c>
      <c r="Q72" s="4" t="s">
        <v>35</v>
      </c>
      <c r="R72" s="4" t="s">
        <v>209</v>
      </c>
      <c r="S72" s="4">
        <v>98103</v>
      </c>
      <c r="T72" s="9">
        <v>42103</v>
      </c>
      <c r="U72" s="9">
        <v>42105</v>
      </c>
      <c r="V72" s="15">
        <v>-55.84</v>
      </c>
      <c r="W72" s="4">
        <v>46</v>
      </c>
      <c r="X72" s="15">
        <v>99.94</v>
      </c>
      <c r="Y72" s="4">
        <v>58914</v>
      </c>
      <c r="Z72" s="15">
        <f>(orders[[#This Row],[Unit Price]]-(orders[[#This Row],[Unit Price]]*(orders[[#This Row],[Discount]]/100)))</f>
        <v>2.1185160000000001</v>
      </c>
      <c r="AA72" s="15">
        <f>orders[[#This Row],[discounted price]]*orders[[#This Row],[Quantity ordered new]]</f>
        <v>97.451735999999997</v>
      </c>
      <c r="AB72" s="18">
        <f t="shared" si="1"/>
        <v>-0.55873524114468687</v>
      </c>
    </row>
    <row r="73" spans="1:28" ht="12.75" customHeight="1" x14ac:dyDescent="0.3">
      <c r="A73" s="4">
        <v>20688</v>
      </c>
      <c r="B73" s="4" t="s">
        <v>25</v>
      </c>
      <c r="C73" s="21">
        <v>0.05</v>
      </c>
      <c r="D73" s="15">
        <v>6.3</v>
      </c>
      <c r="E73" s="15">
        <v>0.5</v>
      </c>
      <c r="F73" s="4">
        <v>120</v>
      </c>
      <c r="G73" s="4" t="s">
        <v>210</v>
      </c>
      <c r="H73" s="4" t="s">
        <v>49</v>
      </c>
      <c r="I73" s="4" t="s">
        <v>28</v>
      </c>
      <c r="J73" s="4" t="s">
        <v>29</v>
      </c>
      <c r="K73" s="4" t="s">
        <v>134</v>
      </c>
      <c r="L73" s="4" t="s">
        <v>59</v>
      </c>
      <c r="M73" s="4" t="s">
        <v>211</v>
      </c>
      <c r="N73" s="29">
        <v>0.39</v>
      </c>
      <c r="O73" s="4" t="s">
        <v>33</v>
      </c>
      <c r="P73" s="4" t="s">
        <v>34</v>
      </c>
      <c r="Q73" s="4" t="s">
        <v>212</v>
      </c>
      <c r="R73" s="4" t="s">
        <v>213</v>
      </c>
      <c r="S73" s="4">
        <v>84041</v>
      </c>
      <c r="T73" s="9">
        <v>42016</v>
      </c>
      <c r="U73" s="9">
        <v>42017</v>
      </c>
      <c r="V73" s="15">
        <v>41.296499999999995</v>
      </c>
      <c r="W73" s="4">
        <v>10</v>
      </c>
      <c r="X73" s="15">
        <v>59.85</v>
      </c>
      <c r="Y73" s="4">
        <v>86520</v>
      </c>
      <c r="Z73" s="15">
        <f>(orders[[#This Row],[Unit Price]]-(orders[[#This Row],[Unit Price]]*(orders[[#This Row],[Discount]]/100)))</f>
        <v>6.2968500000000001</v>
      </c>
      <c r="AA73" s="15">
        <f>orders[[#This Row],[discounted price]]*orders[[#This Row],[Quantity ordered new]]</f>
        <v>62.968499999999999</v>
      </c>
      <c r="AB73" s="18">
        <f t="shared" si="1"/>
        <v>0.69</v>
      </c>
    </row>
    <row r="74" spans="1:28" ht="12.75" customHeight="1" x14ac:dyDescent="0.3">
      <c r="A74" s="4">
        <v>20689</v>
      </c>
      <c r="B74" s="4" t="s">
        <v>25</v>
      </c>
      <c r="C74" s="21">
        <v>0.09</v>
      </c>
      <c r="D74" s="15">
        <v>205.99</v>
      </c>
      <c r="E74" s="15">
        <v>3</v>
      </c>
      <c r="F74" s="4">
        <v>120</v>
      </c>
      <c r="G74" s="4" t="s">
        <v>210</v>
      </c>
      <c r="H74" s="4" t="s">
        <v>27</v>
      </c>
      <c r="I74" s="4" t="s">
        <v>28</v>
      </c>
      <c r="J74" s="4" t="s">
        <v>77</v>
      </c>
      <c r="K74" s="4" t="s">
        <v>78</v>
      </c>
      <c r="L74" s="4" t="s">
        <v>59</v>
      </c>
      <c r="M74" s="4" t="s">
        <v>214</v>
      </c>
      <c r="N74" s="29">
        <v>0.57999999999999996</v>
      </c>
      <c r="O74" s="4" t="s">
        <v>33</v>
      </c>
      <c r="P74" s="4" t="s">
        <v>34</v>
      </c>
      <c r="Q74" s="4" t="s">
        <v>212</v>
      </c>
      <c r="R74" s="4" t="s">
        <v>213</v>
      </c>
      <c r="S74" s="4">
        <v>84041</v>
      </c>
      <c r="T74" s="9">
        <v>42016</v>
      </c>
      <c r="U74" s="9">
        <v>42018</v>
      </c>
      <c r="V74" s="15">
        <v>1179.0237</v>
      </c>
      <c r="W74" s="4">
        <v>10</v>
      </c>
      <c r="X74" s="15">
        <v>1708.73</v>
      </c>
      <c r="Y74" s="4">
        <v>86520</v>
      </c>
      <c r="Z74" s="15">
        <f>(orders[[#This Row],[Unit Price]]-(orders[[#This Row],[Unit Price]]*(orders[[#This Row],[Discount]]/100)))</f>
        <v>205.804609</v>
      </c>
      <c r="AA74" s="15">
        <f>orders[[#This Row],[discounted price]]*orders[[#This Row],[Quantity ordered new]]</f>
        <v>2058.0460899999998</v>
      </c>
      <c r="AB74" s="18">
        <f t="shared" si="1"/>
        <v>0.69</v>
      </c>
    </row>
    <row r="75" spans="1:28" ht="12.75" customHeight="1" x14ac:dyDescent="0.3">
      <c r="A75" s="4">
        <v>19942</v>
      </c>
      <c r="B75" s="4" t="s">
        <v>47</v>
      </c>
      <c r="C75" s="21">
        <v>0.06</v>
      </c>
      <c r="D75" s="15">
        <v>8.57</v>
      </c>
      <c r="E75" s="15">
        <v>6.14</v>
      </c>
      <c r="F75" s="4">
        <v>123</v>
      </c>
      <c r="G75" s="4" t="s">
        <v>215</v>
      </c>
      <c r="H75" s="4" t="s">
        <v>49</v>
      </c>
      <c r="I75" s="4" t="s">
        <v>40</v>
      </c>
      <c r="J75" s="4" t="s">
        <v>29</v>
      </c>
      <c r="K75" s="4" t="s">
        <v>174</v>
      </c>
      <c r="L75" s="4" t="s">
        <v>51</v>
      </c>
      <c r="M75" s="4" t="s">
        <v>216</v>
      </c>
      <c r="N75" s="29">
        <v>0.59</v>
      </c>
      <c r="O75" s="4" t="s">
        <v>33</v>
      </c>
      <c r="P75" s="4" t="s">
        <v>136</v>
      </c>
      <c r="Q75" s="4" t="s">
        <v>137</v>
      </c>
      <c r="R75" s="4" t="s">
        <v>217</v>
      </c>
      <c r="S75" s="4">
        <v>22102</v>
      </c>
      <c r="T75" s="9">
        <v>42103</v>
      </c>
      <c r="U75" s="9">
        <v>42104</v>
      </c>
      <c r="V75" s="15">
        <v>105.678</v>
      </c>
      <c r="W75" s="4">
        <v>11</v>
      </c>
      <c r="X75" s="15">
        <v>94.97</v>
      </c>
      <c r="Y75" s="4">
        <v>90669</v>
      </c>
      <c r="Z75" s="15">
        <f>(orders[[#This Row],[Unit Price]]-(orders[[#This Row],[Unit Price]]*(orders[[#This Row],[Discount]]/100)))</f>
        <v>8.564858000000001</v>
      </c>
      <c r="AA75" s="15">
        <f>orders[[#This Row],[discounted price]]*orders[[#This Row],[Quantity ordered new]]</f>
        <v>94.213438000000011</v>
      </c>
      <c r="AB75" s="18">
        <f t="shared" si="1"/>
        <v>1.1127513951774244</v>
      </c>
    </row>
    <row r="76" spans="1:28" ht="12.75" customHeight="1" x14ac:dyDescent="0.3">
      <c r="A76" s="4">
        <v>24319</v>
      </c>
      <c r="B76" s="4" t="s">
        <v>37</v>
      </c>
      <c r="C76" s="21">
        <v>0.02</v>
      </c>
      <c r="D76" s="15">
        <v>1.74</v>
      </c>
      <c r="E76" s="15">
        <v>4.08</v>
      </c>
      <c r="F76" s="4">
        <v>129</v>
      </c>
      <c r="G76" s="4" t="s">
        <v>218</v>
      </c>
      <c r="H76" s="4" t="s">
        <v>49</v>
      </c>
      <c r="I76" s="4" t="s">
        <v>58</v>
      </c>
      <c r="J76" s="4" t="s">
        <v>41</v>
      </c>
      <c r="K76" s="4" t="s">
        <v>50</v>
      </c>
      <c r="L76" s="4" t="s">
        <v>51</v>
      </c>
      <c r="M76" s="4" t="s">
        <v>219</v>
      </c>
      <c r="N76" s="29">
        <v>0.53</v>
      </c>
      <c r="O76" s="4" t="s">
        <v>33</v>
      </c>
      <c r="P76" s="4" t="s">
        <v>61</v>
      </c>
      <c r="Q76" s="4" t="s">
        <v>178</v>
      </c>
      <c r="R76" s="4" t="s">
        <v>220</v>
      </c>
      <c r="S76" s="4">
        <v>62002</v>
      </c>
      <c r="T76" s="9">
        <v>42031</v>
      </c>
      <c r="U76" s="9">
        <v>42032</v>
      </c>
      <c r="V76" s="15">
        <v>-37.39</v>
      </c>
      <c r="W76" s="4">
        <v>5</v>
      </c>
      <c r="X76" s="15">
        <v>10.23</v>
      </c>
      <c r="Y76" s="4">
        <v>86693</v>
      </c>
      <c r="Z76" s="15">
        <f>(orders[[#This Row],[Unit Price]]-(orders[[#This Row],[Unit Price]]*(orders[[#This Row],[Discount]]/100)))</f>
        <v>1.739652</v>
      </c>
      <c r="AA76" s="15">
        <f>orders[[#This Row],[discounted price]]*orders[[#This Row],[Quantity ordered new]]</f>
        <v>8.6982599999999994</v>
      </c>
      <c r="AB76" s="18">
        <f t="shared" si="1"/>
        <v>-3.6549364613880742</v>
      </c>
    </row>
    <row r="77" spans="1:28" ht="12.75" customHeight="1" x14ac:dyDescent="0.3">
      <c r="A77" s="4">
        <v>18161</v>
      </c>
      <c r="B77" s="4" t="s">
        <v>37</v>
      </c>
      <c r="C77" s="21">
        <v>7.0000000000000007E-2</v>
      </c>
      <c r="D77" s="15">
        <v>15.74</v>
      </c>
      <c r="E77" s="15">
        <v>1.39</v>
      </c>
      <c r="F77" s="4">
        <v>129</v>
      </c>
      <c r="G77" s="4" t="s">
        <v>218</v>
      </c>
      <c r="H77" s="4" t="s">
        <v>49</v>
      </c>
      <c r="I77" s="4" t="s">
        <v>58</v>
      </c>
      <c r="J77" s="4" t="s">
        <v>29</v>
      </c>
      <c r="K77" s="4" t="s">
        <v>69</v>
      </c>
      <c r="L77" s="4" t="s">
        <v>59</v>
      </c>
      <c r="M77" s="4" t="s">
        <v>221</v>
      </c>
      <c r="N77" s="29">
        <v>0.4</v>
      </c>
      <c r="O77" s="4" t="s">
        <v>33</v>
      </c>
      <c r="P77" s="4" t="s">
        <v>61</v>
      </c>
      <c r="Q77" s="4" t="s">
        <v>178</v>
      </c>
      <c r="R77" s="4" t="s">
        <v>220</v>
      </c>
      <c r="S77" s="4">
        <v>62002</v>
      </c>
      <c r="T77" s="9">
        <v>42149</v>
      </c>
      <c r="U77" s="9">
        <v>42150</v>
      </c>
      <c r="V77" s="15">
        <v>149.88869999999997</v>
      </c>
      <c r="W77" s="4">
        <v>14</v>
      </c>
      <c r="X77" s="15">
        <v>217.23</v>
      </c>
      <c r="Y77" s="4">
        <v>86694</v>
      </c>
      <c r="Z77" s="15">
        <f>(orders[[#This Row],[Unit Price]]-(orders[[#This Row],[Unit Price]]*(orders[[#This Row],[Discount]]/100)))</f>
        <v>15.728982</v>
      </c>
      <c r="AA77" s="15">
        <f>orders[[#This Row],[discounted price]]*orders[[#This Row],[Quantity ordered new]]</f>
        <v>220.205748</v>
      </c>
      <c r="AB77" s="18">
        <f t="shared" si="1"/>
        <v>0.69</v>
      </c>
    </row>
    <row r="78" spans="1:28" ht="12.75" customHeight="1" x14ac:dyDescent="0.3">
      <c r="A78" s="4">
        <v>25762</v>
      </c>
      <c r="B78" s="4" t="s">
        <v>47</v>
      </c>
      <c r="C78" s="21">
        <v>0.04</v>
      </c>
      <c r="D78" s="15">
        <v>18.97</v>
      </c>
      <c r="E78" s="15">
        <v>9.5399999999999991</v>
      </c>
      <c r="F78" s="4">
        <v>136</v>
      </c>
      <c r="G78" s="4" t="s">
        <v>222</v>
      </c>
      <c r="H78" s="4" t="s">
        <v>49</v>
      </c>
      <c r="I78" s="4" t="s">
        <v>58</v>
      </c>
      <c r="J78" s="4" t="s">
        <v>29</v>
      </c>
      <c r="K78" s="4" t="s">
        <v>93</v>
      </c>
      <c r="L78" s="4" t="s">
        <v>59</v>
      </c>
      <c r="M78" s="4" t="s">
        <v>223</v>
      </c>
      <c r="N78" s="29">
        <v>0.37</v>
      </c>
      <c r="O78" s="4" t="s">
        <v>33</v>
      </c>
      <c r="P78" s="4" t="s">
        <v>34</v>
      </c>
      <c r="Q78" s="4" t="s">
        <v>45</v>
      </c>
      <c r="R78" s="4" t="s">
        <v>224</v>
      </c>
      <c r="S78" s="4">
        <v>94952</v>
      </c>
      <c r="T78" s="9">
        <v>42140</v>
      </c>
      <c r="U78" s="9">
        <v>42141</v>
      </c>
      <c r="V78" s="15">
        <v>3.0400000000000027</v>
      </c>
      <c r="W78" s="4">
        <v>5</v>
      </c>
      <c r="X78" s="15">
        <v>101.74</v>
      </c>
      <c r="Y78" s="4">
        <v>88534</v>
      </c>
      <c r="Z78" s="15">
        <f>(orders[[#This Row],[Unit Price]]-(orders[[#This Row],[Unit Price]]*(orders[[#This Row],[Discount]]/100)))</f>
        <v>18.962412</v>
      </c>
      <c r="AA78" s="15">
        <f>orders[[#This Row],[discounted price]]*orders[[#This Row],[Quantity ordered new]]</f>
        <v>94.812060000000002</v>
      </c>
      <c r="AB78" s="18">
        <f t="shared" si="1"/>
        <v>2.9880086494987249E-2</v>
      </c>
    </row>
    <row r="79" spans="1:28" ht="12.75" customHeight="1" x14ac:dyDescent="0.3">
      <c r="A79" s="4">
        <v>25764</v>
      </c>
      <c r="B79" s="4" t="s">
        <v>47</v>
      </c>
      <c r="C79" s="21">
        <v>0.09</v>
      </c>
      <c r="D79" s="15">
        <v>10.98</v>
      </c>
      <c r="E79" s="15">
        <v>3.37</v>
      </c>
      <c r="F79" s="4">
        <v>136</v>
      </c>
      <c r="G79" s="4" t="s">
        <v>222</v>
      </c>
      <c r="H79" s="4" t="s">
        <v>49</v>
      </c>
      <c r="I79" s="4" t="s">
        <v>58</v>
      </c>
      <c r="J79" s="4" t="s">
        <v>29</v>
      </c>
      <c r="K79" s="4" t="s">
        <v>174</v>
      </c>
      <c r="L79" s="4" t="s">
        <v>51</v>
      </c>
      <c r="M79" s="4" t="s">
        <v>225</v>
      </c>
      <c r="N79" s="29">
        <v>0.56999999999999995</v>
      </c>
      <c r="O79" s="4" t="s">
        <v>33</v>
      </c>
      <c r="P79" s="4" t="s">
        <v>34</v>
      </c>
      <c r="Q79" s="4" t="s">
        <v>45</v>
      </c>
      <c r="R79" s="4" t="s">
        <v>224</v>
      </c>
      <c r="S79" s="4">
        <v>94952</v>
      </c>
      <c r="T79" s="9">
        <v>42140</v>
      </c>
      <c r="U79" s="9">
        <v>42141</v>
      </c>
      <c r="V79" s="15">
        <v>2.7060000000000013</v>
      </c>
      <c r="W79" s="4">
        <v>8</v>
      </c>
      <c r="X79" s="15">
        <v>84.52</v>
      </c>
      <c r="Y79" s="4">
        <v>88534</v>
      </c>
      <c r="Z79" s="15">
        <f>(orders[[#This Row],[Unit Price]]-(orders[[#This Row],[Unit Price]]*(orders[[#This Row],[Discount]]/100)))</f>
        <v>10.970118000000001</v>
      </c>
      <c r="AA79" s="15">
        <f>orders[[#This Row],[discounted price]]*orders[[#This Row],[Quantity ordered new]]</f>
        <v>87.760944000000009</v>
      </c>
      <c r="AB79" s="18">
        <f t="shared" si="1"/>
        <v>3.2016090866067222E-2</v>
      </c>
    </row>
    <row r="80" spans="1:28" ht="12.75" customHeight="1" x14ac:dyDescent="0.3">
      <c r="A80" s="4">
        <v>24803</v>
      </c>
      <c r="B80" s="4" t="s">
        <v>47</v>
      </c>
      <c r="C80" s="21">
        <v>0.03</v>
      </c>
      <c r="D80" s="15">
        <v>22.84</v>
      </c>
      <c r="E80" s="15">
        <v>11.54</v>
      </c>
      <c r="F80" s="4">
        <v>142</v>
      </c>
      <c r="G80" s="4" t="s">
        <v>226</v>
      </c>
      <c r="H80" s="4" t="s">
        <v>49</v>
      </c>
      <c r="I80" s="4" t="s">
        <v>58</v>
      </c>
      <c r="J80" s="4" t="s">
        <v>29</v>
      </c>
      <c r="K80" s="4" t="s">
        <v>93</v>
      </c>
      <c r="L80" s="4" t="s">
        <v>59</v>
      </c>
      <c r="M80" s="4" t="s">
        <v>227</v>
      </c>
      <c r="N80" s="29">
        <v>0.39</v>
      </c>
      <c r="O80" s="4" t="s">
        <v>33</v>
      </c>
      <c r="P80" s="4" t="s">
        <v>53</v>
      </c>
      <c r="Q80" s="4" t="s">
        <v>228</v>
      </c>
      <c r="R80" s="4" t="s">
        <v>229</v>
      </c>
      <c r="S80" s="4">
        <v>6401</v>
      </c>
      <c r="T80" s="9">
        <v>42157</v>
      </c>
      <c r="U80" s="9">
        <v>42158</v>
      </c>
      <c r="V80" s="15">
        <v>91.955999999999989</v>
      </c>
      <c r="W80" s="4">
        <v>13</v>
      </c>
      <c r="X80" s="15">
        <v>312.58999999999997</v>
      </c>
      <c r="Y80" s="4">
        <v>91087</v>
      </c>
      <c r="Z80" s="15">
        <f>(orders[[#This Row],[Unit Price]]-(orders[[#This Row],[Unit Price]]*(orders[[#This Row],[Discount]]/100)))</f>
        <v>22.833148000000001</v>
      </c>
      <c r="AA80" s="15">
        <f>orders[[#This Row],[discounted price]]*orders[[#This Row],[Quantity ordered new]]</f>
        <v>296.83092400000004</v>
      </c>
      <c r="AB80" s="18">
        <f t="shared" si="1"/>
        <v>0.29417447775040789</v>
      </c>
    </row>
    <row r="81" spans="1:28" ht="12.75" customHeight="1" x14ac:dyDescent="0.3">
      <c r="A81" s="4">
        <v>24805</v>
      </c>
      <c r="B81" s="4" t="s">
        <v>47</v>
      </c>
      <c r="C81" s="21">
        <v>0.05</v>
      </c>
      <c r="D81" s="15">
        <v>10.98</v>
      </c>
      <c r="E81" s="15">
        <v>3.37</v>
      </c>
      <c r="F81" s="4">
        <v>144</v>
      </c>
      <c r="G81" s="4" t="s">
        <v>230</v>
      </c>
      <c r="H81" s="4" t="s">
        <v>49</v>
      </c>
      <c r="I81" s="4" t="s">
        <v>58</v>
      </c>
      <c r="J81" s="4" t="s">
        <v>29</v>
      </c>
      <c r="K81" s="4" t="s">
        <v>174</v>
      </c>
      <c r="L81" s="4" t="s">
        <v>51</v>
      </c>
      <c r="M81" s="4" t="s">
        <v>225</v>
      </c>
      <c r="N81" s="29">
        <v>0.56999999999999995</v>
      </c>
      <c r="O81" s="4" t="s">
        <v>33</v>
      </c>
      <c r="P81" s="4" t="s">
        <v>53</v>
      </c>
      <c r="Q81" s="4" t="s">
        <v>193</v>
      </c>
      <c r="R81" s="4" t="s">
        <v>231</v>
      </c>
      <c r="S81" s="4">
        <v>2664</v>
      </c>
      <c r="T81" s="9">
        <v>42157</v>
      </c>
      <c r="U81" s="9">
        <v>42158</v>
      </c>
      <c r="V81" s="15">
        <v>-2.544</v>
      </c>
      <c r="W81" s="4">
        <v>6</v>
      </c>
      <c r="X81" s="15">
        <v>64.400000000000006</v>
      </c>
      <c r="Y81" s="4">
        <v>91087</v>
      </c>
      <c r="Z81" s="15">
        <f>(orders[[#This Row],[Unit Price]]-(orders[[#This Row],[Unit Price]]*(orders[[#This Row],[Discount]]/100)))</f>
        <v>10.97451</v>
      </c>
      <c r="AA81" s="15">
        <f>orders[[#This Row],[discounted price]]*orders[[#This Row],[Quantity ordered new]]</f>
        <v>65.847059999999999</v>
      </c>
      <c r="AB81" s="18">
        <f t="shared" si="1"/>
        <v>-3.9503105590062107E-2</v>
      </c>
    </row>
    <row r="82" spans="1:28" ht="12.75" customHeight="1" x14ac:dyDescent="0.3">
      <c r="A82" s="4">
        <v>24849</v>
      </c>
      <c r="B82" s="4" t="s">
        <v>56</v>
      </c>
      <c r="C82" s="21">
        <v>0.06</v>
      </c>
      <c r="D82" s="15">
        <v>7.04</v>
      </c>
      <c r="E82" s="15">
        <v>2.17</v>
      </c>
      <c r="F82" s="4">
        <v>145</v>
      </c>
      <c r="G82" s="4" t="s">
        <v>232</v>
      </c>
      <c r="H82" s="4" t="s">
        <v>49</v>
      </c>
      <c r="I82" s="4" t="s">
        <v>58</v>
      </c>
      <c r="J82" s="4" t="s">
        <v>29</v>
      </c>
      <c r="K82" s="4" t="s">
        <v>93</v>
      </c>
      <c r="L82" s="4" t="s">
        <v>31</v>
      </c>
      <c r="M82" s="4" t="s">
        <v>233</v>
      </c>
      <c r="N82" s="29">
        <v>0.38</v>
      </c>
      <c r="O82" s="4" t="s">
        <v>33</v>
      </c>
      <c r="P82" s="4" t="s">
        <v>53</v>
      </c>
      <c r="Q82" s="4" t="s">
        <v>234</v>
      </c>
      <c r="R82" s="4" t="s">
        <v>235</v>
      </c>
      <c r="S82" s="4">
        <v>15122</v>
      </c>
      <c r="T82" s="9">
        <v>42019</v>
      </c>
      <c r="U82" s="9">
        <v>42021</v>
      </c>
      <c r="V82" s="15">
        <v>2.4851999999999999</v>
      </c>
      <c r="W82" s="4">
        <v>2</v>
      </c>
      <c r="X82" s="15">
        <v>14.65</v>
      </c>
      <c r="Y82" s="4">
        <v>91086</v>
      </c>
      <c r="Z82" s="15">
        <f>(orders[[#This Row],[Unit Price]]-(orders[[#This Row],[Unit Price]]*(orders[[#This Row],[Discount]]/100)))</f>
        <v>7.0357760000000003</v>
      </c>
      <c r="AA82" s="15">
        <f>orders[[#This Row],[discounted price]]*orders[[#This Row],[Quantity ordered new]]</f>
        <v>14.071552000000001</v>
      </c>
      <c r="AB82" s="18">
        <f t="shared" si="1"/>
        <v>0.16963822525597269</v>
      </c>
    </row>
    <row r="83" spans="1:28" ht="12.75" customHeight="1" x14ac:dyDescent="0.3">
      <c r="A83" s="4">
        <v>25582</v>
      </c>
      <c r="B83" s="4" t="s">
        <v>106</v>
      </c>
      <c r="C83" s="21">
        <v>7.0000000000000007E-2</v>
      </c>
      <c r="D83" s="15">
        <v>154.13</v>
      </c>
      <c r="E83" s="15">
        <v>69</v>
      </c>
      <c r="F83" s="4">
        <v>145</v>
      </c>
      <c r="G83" s="4" t="s">
        <v>232</v>
      </c>
      <c r="H83" s="4" t="s">
        <v>27</v>
      </c>
      <c r="I83" s="4" t="s">
        <v>40</v>
      </c>
      <c r="J83" s="4" t="s">
        <v>41</v>
      </c>
      <c r="K83" s="4" t="s">
        <v>152</v>
      </c>
      <c r="L83" s="4" t="s">
        <v>236</v>
      </c>
      <c r="M83" s="4" t="s">
        <v>237</v>
      </c>
      <c r="N83" s="29">
        <v>0.68</v>
      </c>
      <c r="O83" s="4" t="s">
        <v>33</v>
      </c>
      <c r="P83" s="4" t="s">
        <v>53</v>
      </c>
      <c r="Q83" s="4" t="s">
        <v>234</v>
      </c>
      <c r="R83" s="4" t="s">
        <v>235</v>
      </c>
      <c r="S83" s="4">
        <v>15122</v>
      </c>
      <c r="T83" s="9">
        <v>42079</v>
      </c>
      <c r="U83" s="9">
        <v>42079</v>
      </c>
      <c r="V83" s="15">
        <v>-634.73410000000013</v>
      </c>
      <c r="W83" s="4">
        <v>3</v>
      </c>
      <c r="X83" s="15">
        <v>453.62</v>
      </c>
      <c r="Y83" s="4">
        <v>91089</v>
      </c>
      <c r="Z83" s="15">
        <f>(orders[[#This Row],[Unit Price]]-(orders[[#This Row],[Unit Price]]*(orders[[#This Row],[Discount]]/100)))</f>
        <v>154.022109</v>
      </c>
      <c r="AA83" s="15">
        <f>orders[[#This Row],[discounted price]]*orders[[#This Row],[Quantity ordered new]]</f>
        <v>462.066327</v>
      </c>
      <c r="AB83" s="18">
        <f t="shared" si="1"/>
        <v>-1.3992639213438565</v>
      </c>
    </row>
    <row r="84" spans="1:28" ht="12.75" customHeight="1" x14ac:dyDescent="0.3">
      <c r="A84" s="4">
        <v>23365</v>
      </c>
      <c r="B84" s="4" t="s">
        <v>37</v>
      </c>
      <c r="C84" s="21">
        <v>0.01</v>
      </c>
      <c r="D84" s="15">
        <v>45.98</v>
      </c>
      <c r="E84" s="15">
        <v>4.8</v>
      </c>
      <c r="F84" s="4">
        <v>146</v>
      </c>
      <c r="G84" s="4" t="s">
        <v>238</v>
      </c>
      <c r="H84" s="4" t="s">
        <v>49</v>
      </c>
      <c r="I84" s="4" t="s">
        <v>58</v>
      </c>
      <c r="J84" s="4" t="s">
        <v>41</v>
      </c>
      <c r="K84" s="4" t="s">
        <v>50</v>
      </c>
      <c r="L84" s="4" t="s">
        <v>31</v>
      </c>
      <c r="M84" s="4" t="s">
        <v>239</v>
      </c>
      <c r="N84" s="29">
        <v>0.68</v>
      </c>
      <c r="O84" s="4" t="s">
        <v>33</v>
      </c>
      <c r="P84" s="4" t="s">
        <v>61</v>
      </c>
      <c r="Q84" s="4" t="s">
        <v>130</v>
      </c>
      <c r="R84" s="4" t="s">
        <v>240</v>
      </c>
      <c r="S84" s="4">
        <v>76148</v>
      </c>
      <c r="T84" s="9">
        <v>42075</v>
      </c>
      <c r="U84" s="9">
        <v>42076</v>
      </c>
      <c r="V84" s="15">
        <v>133.5771</v>
      </c>
      <c r="W84" s="4">
        <v>4</v>
      </c>
      <c r="X84" s="15">
        <v>193.59</v>
      </c>
      <c r="Y84" s="4">
        <v>91088</v>
      </c>
      <c r="Z84" s="15">
        <f>(orders[[#This Row],[Unit Price]]-(orders[[#This Row],[Unit Price]]*(orders[[#This Row],[Discount]]/100)))</f>
        <v>45.975401999999995</v>
      </c>
      <c r="AA84" s="15">
        <f>orders[[#This Row],[discounted price]]*orders[[#This Row],[Quantity ordered new]]</f>
        <v>183.90160799999998</v>
      </c>
      <c r="AB84" s="18">
        <f t="shared" si="1"/>
        <v>0.69</v>
      </c>
    </row>
    <row r="85" spans="1:28" ht="12.75" customHeight="1" x14ac:dyDescent="0.3">
      <c r="A85" s="4">
        <v>22907</v>
      </c>
      <c r="B85" s="4" t="s">
        <v>56</v>
      </c>
      <c r="C85" s="21">
        <v>0.06</v>
      </c>
      <c r="D85" s="15">
        <v>180.98</v>
      </c>
      <c r="E85" s="15">
        <v>26.2</v>
      </c>
      <c r="F85" s="4">
        <v>146</v>
      </c>
      <c r="G85" s="4" t="s">
        <v>238</v>
      </c>
      <c r="H85" s="4" t="s">
        <v>39</v>
      </c>
      <c r="I85" s="4" t="s">
        <v>28</v>
      </c>
      <c r="J85" s="4" t="s">
        <v>41</v>
      </c>
      <c r="K85" s="4" t="s">
        <v>42</v>
      </c>
      <c r="L85" s="4" t="s">
        <v>43</v>
      </c>
      <c r="M85" s="4" t="s">
        <v>241</v>
      </c>
      <c r="N85" s="29">
        <v>0.59</v>
      </c>
      <c r="O85" s="4" t="s">
        <v>33</v>
      </c>
      <c r="P85" s="4" t="s">
        <v>61</v>
      </c>
      <c r="Q85" s="4" t="s">
        <v>130</v>
      </c>
      <c r="R85" s="4" t="s">
        <v>240</v>
      </c>
      <c r="S85" s="4">
        <v>76148</v>
      </c>
      <c r="T85" s="9">
        <v>42117</v>
      </c>
      <c r="U85" s="9">
        <v>42118</v>
      </c>
      <c r="V85" s="15">
        <v>251.40839999999997</v>
      </c>
      <c r="W85" s="4">
        <v>5</v>
      </c>
      <c r="X85" s="15">
        <v>929.57</v>
      </c>
      <c r="Y85" s="4">
        <v>91090</v>
      </c>
      <c r="Z85" s="15">
        <f>(orders[[#This Row],[Unit Price]]-(orders[[#This Row],[Unit Price]]*(orders[[#This Row],[Discount]]/100)))</f>
        <v>180.87141199999999</v>
      </c>
      <c r="AA85" s="15">
        <f>orders[[#This Row],[discounted price]]*orders[[#This Row],[Quantity ordered new]]</f>
        <v>904.35705999999993</v>
      </c>
      <c r="AB85" s="18">
        <f t="shared" si="1"/>
        <v>0.27045666275804936</v>
      </c>
    </row>
    <row r="86" spans="1:28" ht="12.75" customHeight="1" x14ac:dyDescent="0.3">
      <c r="A86" s="4">
        <v>19058</v>
      </c>
      <c r="B86" s="4" t="s">
        <v>47</v>
      </c>
      <c r="C86" s="21">
        <v>0.09</v>
      </c>
      <c r="D86" s="15">
        <v>32.979999999999997</v>
      </c>
      <c r="E86" s="15">
        <v>5.5</v>
      </c>
      <c r="F86" s="4">
        <v>151</v>
      </c>
      <c r="G86" s="4" t="s">
        <v>242</v>
      </c>
      <c r="H86" s="4" t="s">
        <v>49</v>
      </c>
      <c r="I86" s="4" t="s">
        <v>40</v>
      </c>
      <c r="J86" s="4" t="s">
        <v>77</v>
      </c>
      <c r="K86" s="4" t="s">
        <v>180</v>
      </c>
      <c r="L86" s="4" t="s">
        <v>59</v>
      </c>
      <c r="M86" s="4" t="s">
        <v>243</v>
      </c>
      <c r="N86" s="29">
        <v>0.75</v>
      </c>
      <c r="O86" s="4" t="s">
        <v>33</v>
      </c>
      <c r="P86" s="4" t="s">
        <v>136</v>
      </c>
      <c r="Q86" s="4" t="s">
        <v>244</v>
      </c>
      <c r="R86" s="4" t="s">
        <v>245</v>
      </c>
      <c r="S86" s="4">
        <v>37664</v>
      </c>
      <c r="T86" s="9">
        <v>42026</v>
      </c>
      <c r="U86" s="9">
        <v>42027</v>
      </c>
      <c r="V86" s="15">
        <v>-20.258000000000003</v>
      </c>
      <c r="W86" s="4">
        <v>2</v>
      </c>
      <c r="X86" s="15">
        <v>62.46</v>
      </c>
      <c r="Y86" s="4">
        <v>89521</v>
      </c>
      <c r="Z86" s="15">
        <f>(orders[[#This Row],[Unit Price]]-(orders[[#This Row],[Unit Price]]*(orders[[#This Row],[Discount]]/100)))</f>
        <v>32.950317999999996</v>
      </c>
      <c r="AA86" s="15">
        <f>orders[[#This Row],[discounted price]]*orders[[#This Row],[Quantity ordered new]]</f>
        <v>65.900635999999992</v>
      </c>
      <c r="AB86" s="18">
        <f t="shared" si="1"/>
        <v>-0.32433557476785146</v>
      </c>
    </row>
    <row r="87" spans="1:28" ht="12.75" customHeight="1" x14ac:dyDescent="0.3">
      <c r="A87" s="4">
        <v>20679</v>
      </c>
      <c r="B87" s="4" t="s">
        <v>25</v>
      </c>
      <c r="C87" s="21">
        <v>0.09</v>
      </c>
      <c r="D87" s="15">
        <v>5.98</v>
      </c>
      <c r="E87" s="15">
        <v>2.5</v>
      </c>
      <c r="F87" s="4">
        <v>151</v>
      </c>
      <c r="G87" s="4" t="s">
        <v>242</v>
      </c>
      <c r="H87" s="4" t="s">
        <v>49</v>
      </c>
      <c r="I87" s="4" t="s">
        <v>40</v>
      </c>
      <c r="J87" s="4" t="s">
        <v>29</v>
      </c>
      <c r="K87" s="4" t="s">
        <v>69</v>
      </c>
      <c r="L87" s="4" t="s">
        <v>59</v>
      </c>
      <c r="M87" s="4" t="s">
        <v>246</v>
      </c>
      <c r="N87" s="29">
        <v>0.36</v>
      </c>
      <c r="O87" s="4" t="s">
        <v>33</v>
      </c>
      <c r="P87" s="4" t="s">
        <v>136</v>
      </c>
      <c r="Q87" s="4" t="s">
        <v>244</v>
      </c>
      <c r="R87" s="4" t="s">
        <v>245</v>
      </c>
      <c r="S87" s="4">
        <v>37664</v>
      </c>
      <c r="T87" s="9">
        <v>42114</v>
      </c>
      <c r="U87" s="9">
        <v>42116</v>
      </c>
      <c r="V87" s="15">
        <v>13.895999999999999</v>
      </c>
      <c r="W87" s="4">
        <v>5</v>
      </c>
      <c r="X87" s="15">
        <v>28.11</v>
      </c>
      <c r="Y87" s="4">
        <v>89523</v>
      </c>
      <c r="Z87" s="15">
        <f>(orders[[#This Row],[Unit Price]]-(orders[[#This Row],[Unit Price]]*(orders[[#This Row],[Discount]]/100)))</f>
        <v>5.9746180000000004</v>
      </c>
      <c r="AA87" s="15">
        <f>orders[[#This Row],[discounted price]]*orders[[#This Row],[Quantity ordered new]]</f>
        <v>29.873090000000001</v>
      </c>
      <c r="AB87" s="18">
        <f t="shared" si="1"/>
        <v>0.49434364994663821</v>
      </c>
    </row>
    <row r="88" spans="1:28" ht="12.75" customHeight="1" x14ac:dyDescent="0.3">
      <c r="A88" s="4">
        <v>21103</v>
      </c>
      <c r="B88" s="4" t="s">
        <v>47</v>
      </c>
      <c r="C88" s="21">
        <v>0.09</v>
      </c>
      <c r="D88" s="15">
        <v>2.88</v>
      </c>
      <c r="E88" s="15">
        <v>0.7</v>
      </c>
      <c r="F88" s="4">
        <v>152</v>
      </c>
      <c r="G88" s="4" t="s">
        <v>247</v>
      </c>
      <c r="H88" s="4" t="s">
        <v>49</v>
      </c>
      <c r="I88" s="4" t="s">
        <v>114</v>
      </c>
      <c r="J88" s="4" t="s">
        <v>29</v>
      </c>
      <c r="K88" s="4" t="s">
        <v>30</v>
      </c>
      <c r="L88" s="4" t="s">
        <v>31</v>
      </c>
      <c r="M88" s="4" t="s">
        <v>248</v>
      </c>
      <c r="N88" s="29">
        <v>0.56000000000000005</v>
      </c>
      <c r="O88" s="4" t="s">
        <v>33</v>
      </c>
      <c r="P88" s="4" t="s">
        <v>136</v>
      </c>
      <c r="Q88" s="4" t="s">
        <v>244</v>
      </c>
      <c r="R88" s="4" t="s">
        <v>249</v>
      </c>
      <c r="S88" s="4">
        <v>37918</v>
      </c>
      <c r="T88" s="9">
        <v>42019</v>
      </c>
      <c r="U88" s="9">
        <v>42020</v>
      </c>
      <c r="V88" s="15">
        <v>-172.71800000000002</v>
      </c>
      <c r="W88" s="4">
        <v>2</v>
      </c>
      <c r="X88" s="15">
        <v>5.5</v>
      </c>
      <c r="Y88" s="4">
        <v>89520</v>
      </c>
      <c r="Z88" s="15">
        <f>(orders[[#This Row],[Unit Price]]-(orders[[#This Row],[Unit Price]]*(orders[[#This Row],[Discount]]/100)))</f>
        <v>2.877408</v>
      </c>
      <c r="AA88" s="15">
        <f>orders[[#This Row],[discounted price]]*orders[[#This Row],[Quantity ordered new]]</f>
        <v>5.7548159999999999</v>
      </c>
      <c r="AB88" s="18">
        <f t="shared" si="1"/>
        <v>-31.403272727272732</v>
      </c>
    </row>
    <row r="89" spans="1:28" ht="12.75" customHeight="1" x14ac:dyDescent="0.3">
      <c r="A89" s="4">
        <v>22243</v>
      </c>
      <c r="B89" s="4" t="s">
        <v>106</v>
      </c>
      <c r="C89" s="21">
        <v>0.01</v>
      </c>
      <c r="D89" s="15">
        <v>79.52</v>
      </c>
      <c r="E89" s="15">
        <v>48.2</v>
      </c>
      <c r="F89" s="4">
        <v>152</v>
      </c>
      <c r="G89" s="4" t="s">
        <v>247</v>
      </c>
      <c r="H89" s="4" t="s">
        <v>49</v>
      </c>
      <c r="I89" s="4" t="s">
        <v>40</v>
      </c>
      <c r="J89" s="4" t="s">
        <v>41</v>
      </c>
      <c r="K89" s="4" t="s">
        <v>50</v>
      </c>
      <c r="L89" s="4" t="s">
        <v>86</v>
      </c>
      <c r="M89" s="4" t="s">
        <v>250</v>
      </c>
      <c r="N89" s="29">
        <v>0.74</v>
      </c>
      <c r="O89" s="4" t="s">
        <v>33</v>
      </c>
      <c r="P89" s="4" t="s">
        <v>136</v>
      </c>
      <c r="Q89" s="4" t="s">
        <v>244</v>
      </c>
      <c r="R89" s="4" t="s">
        <v>249</v>
      </c>
      <c r="S89" s="4">
        <v>37918</v>
      </c>
      <c r="T89" s="9">
        <v>42113</v>
      </c>
      <c r="U89" s="9">
        <v>42120</v>
      </c>
      <c r="V89" s="15">
        <v>-40.683999999999997</v>
      </c>
      <c r="W89" s="4">
        <v>8</v>
      </c>
      <c r="X89" s="15">
        <v>667.84</v>
      </c>
      <c r="Y89" s="4">
        <v>89522</v>
      </c>
      <c r="Z89" s="15">
        <f>(orders[[#This Row],[Unit Price]]-(orders[[#This Row],[Unit Price]]*(orders[[#This Row],[Discount]]/100)))</f>
        <v>79.512047999999993</v>
      </c>
      <c r="AA89" s="15">
        <f>orders[[#This Row],[discounted price]]*orders[[#This Row],[Quantity ordered new]]</f>
        <v>636.09638399999994</v>
      </c>
      <c r="AB89" s="18">
        <f t="shared" si="1"/>
        <v>-6.0918782942022034E-2</v>
      </c>
    </row>
    <row r="90" spans="1:28" ht="12.75" customHeight="1" x14ac:dyDescent="0.3">
      <c r="A90" s="4">
        <v>21767</v>
      </c>
      <c r="B90" s="4" t="s">
        <v>25</v>
      </c>
      <c r="C90" s="21">
        <v>0.01</v>
      </c>
      <c r="D90" s="15">
        <v>65.989999999999995</v>
      </c>
      <c r="E90" s="15">
        <v>8.99</v>
      </c>
      <c r="F90" s="4">
        <v>152</v>
      </c>
      <c r="G90" s="4" t="s">
        <v>247</v>
      </c>
      <c r="H90" s="4" t="s">
        <v>49</v>
      </c>
      <c r="I90" s="4" t="s">
        <v>114</v>
      </c>
      <c r="J90" s="4" t="s">
        <v>77</v>
      </c>
      <c r="K90" s="4" t="s">
        <v>78</v>
      </c>
      <c r="L90" s="4" t="s">
        <v>59</v>
      </c>
      <c r="M90" s="4" t="s">
        <v>251</v>
      </c>
      <c r="N90" s="29">
        <v>0.6</v>
      </c>
      <c r="O90" s="4" t="s">
        <v>33</v>
      </c>
      <c r="P90" s="4" t="s">
        <v>136</v>
      </c>
      <c r="Q90" s="4" t="s">
        <v>244</v>
      </c>
      <c r="R90" s="4" t="s">
        <v>249</v>
      </c>
      <c r="S90" s="4">
        <v>37918</v>
      </c>
      <c r="T90" s="9">
        <v>42092</v>
      </c>
      <c r="U90" s="9">
        <v>42095</v>
      </c>
      <c r="V90" s="15">
        <v>97.86</v>
      </c>
      <c r="W90" s="4">
        <v>5</v>
      </c>
      <c r="X90" s="15">
        <v>292.23</v>
      </c>
      <c r="Y90" s="4">
        <v>89524</v>
      </c>
      <c r="Z90" s="15">
        <f>(orders[[#This Row],[Unit Price]]-(orders[[#This Row],[Unit Price]]*(orders[[#This Row],[Discount]]/100)))</f>
        <v>65.983401000000001</v>
      </c>
      <c r="AA90" s="15">
        <f>orders[[#This Row],[discounted price]]*orders[[#This Row],[Quantity ordered new]]</f>
        <v>329.91700500000002</v>
      </c>
      <c r="AB90" s="18">
        <f t="shared" si="1"/>
        <v>0.33487321630222766</v>
      </c>
    </row>
    <row r="91" spans="1:28" ht="12.75" customHeight="1" x14ac:dyDescent="0.3">
      <c r="A91" s="4">
        <v>22470</v>
      </c>
      <c r="B91" s="4" t="s">
        <v>106</v>
      </c>
      <c r="C91" s="21">
        <v>0.1</v>
      </c>
      <c r="D91" s="15">
        <v>39.979999999999997</v>
      </c>
      <c r="E91" s="15">
        <v>4</v>
      </c>
      <c r="F91" s="4">
        <v>152</v>
      </c>
      <c r="G91" s="4" t="s">
        <v>247</v>
      </c>
      <c r="H91" s="4" t="s">
        <v>49</v>
      </c>
      <c r="I91" s="4" t="s">
        <v>58</v>
      </c>
      <c r="J91" s="4" t="s">
        <v>77</v>
      </c>
      <c r="K91" s="4" t="s">
        <v>180</v>
      </c>
      <c r="L91" s="4" t="s">
        <v>59</v>
      </c>
      <c r="M91" s="4" t="s">
        <v>252</v>
      </c>
      <c r="N91" s="29">
        <v>0.7</v>
      </c>
      <c r="O91" s="4" t="s">
        <v>33</v>
      </c>
      <c r="P91" s="4" t="s">
        <v>136</v>
      </c>
      <c r="Q91" s="4" t="s">
        <v>244</v>
      </c>
      <c r="R91" s="4" t="s">
        <v>249</v>
      </c>
      <c r="S91" s="4">
        <v>37918</v>
      </c>
      <c r="T91" s="9">
        <v>42173</v>
      </c>
      <c r="U91" s="9">
        <v>42177</v>
      </c>
      <c r="V91" s="15">
        <v>360.24</v>
      </c>
      <c r="W91" s="4">
        <v>21</v>
      </c>
      <c r="X91" s="15">
        <v>772.56</v>
      </c>
      <c r="Y91" s="4">
        <v>89525</v>
      </c>
      <c r="Z91" s="15">
        <f>(orders[[#This Row],[Unit Price]]-(orders[[#This Row],[Unit Price]]*(orders[[#This Row],[Discount]]/100)))</f>
        <v>39.940019999999997</v>
      </c>
      <c r="AA91" s="15">
        <f>orders[[#This Row],[discounted price]]*orders[[#This Row],[Quantity ordered new]]</f>
        <v>838.74041999999997</v>
      </c>
      <c r="AB91" s="18">
        <f t="shared" si="1"/>
        <v>0.46629388008698358</v>
      </c>
    </row>
    <row r="92" spans="1:28" ht="12.75" customHeight="1" x14ac:dyDescent="0.3">
      <c r="A92" s="4">
        <v>22329</v>
      </c>
      <c r="B92" s="4" t="s">
        <v>47</v>
      </c>
      <c r="C92" s="21">
        <v>0.01</v>
      </c>
      <c r="D92" s="15">
        <v>95.99</v>
      </c>
      <c r="E92" s="15">
        <v>4.9000000000000004</v>
      </c>
      <c r="F92" s="4">
        <v>156</v>
      </c>
      <c r="G92" s="4" t="s">
        <v>253</v>
      </c>
      <c r="H92" s="4" t="s">
        <v>49</v>
      </c>
      <c r="I92" s="4" t="s">
        <v>28</v>
      </c>
      <c r="J92" s="4" t="s">
        <v>77</v>
      </c>
      <c r="K92" s="4" t="s">
        <v>78</v>
      </c>
      <c r="L92" s="4" t="s">
        <v>59</v>
      </c>
      <c r="M92" s="4" t="s">
        <v>254</v>
      </c>
      <c r="N92" s="29">
        <v>0.56000000000000005</v>
      </c>
      <c r="O92" s="4" t="s">
        <v>33</v>
      </c>
      <c r="P92" s="4" t="s">
        <v>34</v>
      </c>
      <c r="Q92" s="4" t="s">
        <v>255</v>
      </c>
      <c r="R92" s="4" t="s">
        <v>256</v>
      </c>
      <c r="S92" s="4">
        <v>80525</v>
      </c>
      <c r="T92" s="9">
        <v>42138</v>
      </c>
      <c r="U92" s="9">
        <v>42139</v>
      </c>
      <c r="V92" s="15">
        <v>713.88</v>
      </c>
      <c r="W92" s="4">
        <v>13</v>
      </c>
      <c r="X92" s="15">
        <v>1050.08</v>
      </c>
      <c r="Y92" s="4">
        <v>87671</v>
      </c>
      <c r="Z92" s="15">
        <f>(orders[[#This Row],[Unit Price]]-(orders[[#This Row],[Unit Price]]*(orders[[#This Row],[Discount]]/100)))</f>
        <v>95.980401000000001</v>
      </c>
      <c r="AA92" s="15">
        <f>orders[[#This Row],[discounted price]]*orders[[#This Row],[Quantity ordered new]]</f>
        <v>1247.7452129999999</v>
      </c>
      <c r="AB92" s="18">
        <f t="shared" si="1"/>
        <v>0.679833917415816</v>
      </c>
    </row>
    <row r="93" spans="1:28" ht="12.75" customHeight="1" x14ac:dyDescent="0.3">
      <c r="A93" s="4">
        <v>20324</v>
      </c>
      <c r="B93" s="4" t="s">
        <v>25</v>
      </c>
      <c r="C93" s="21">
        <v>0.03</v>
      </c>
      <c r="D93" s="15">
        <v>10.89</v>
      </c>
      <c r="E93" s="15">
        <v>4.5</v>
      </c>
      <c r="F93" s="4">
        <v>156</v>
      </c>
      <c r="G93" s="4" t="s">
        <v>253</v>
      </c>
      <c r="H93" s="4" t="s">
        <v>49</v>
      </c>
      <c r="I93" s="4" t="s">
        <v>28</v>
      </c>
      <c r="J93" s="4" t="s">
        <v>29</v>
      </c>
      <c r="K93" s="4" t="s">
        <v>257</v>
      </c>
      <c r="L93" s="4" t="s">
        <v>59</v>
      </c>
      <c r="M93" s="4" t="s">
        <v>258</v>
      </c>
      <c r="N93" s="29">
        <v>0.59</v>
      </c>
      <c r="O93" s="4" t="s">
        <v>33</v>
      </c>
      <c r="P93" s="4" t="s">
        <v>34</v>
      </c>
      <c r="Q93" s="4" t="s">
        <v>255</v>
      </c>
      <c r="R93" s="4" t="s">
        <v>256</v>
      </c>
      <c r="S93" s="4">
        <v>80525</v>
      </c>
      <c r="T93" s="9">
        <v>42029</v>
      </c>
      <c r="U93" s="9">
        <v>42030</v>
      </c>
      <c r="V93" s="15">
        <v>-18.64</v>
      </c>
      <c r="W93" s="4">
        <v>3</v>
      </c>
      <c r="X93" s="15">
        <v>33.82</v>
      </c>
      <c r="Y93" s="4">
        <v>87672</v>
      </c>
      <c r="Z93" s="15">
        <f>(orders[[#This Row],[Unit Price]]-(orders[[#This Row],[Unit Price]]*(orders[[#This Row],[Discount]]/100)))</f>
        <v>10.886733000000001</v>
      </c>
      <c r="AA93" s="15">
        <f>orders[[#This Row],[discounted price]]*orders[[#This Row],[Quantity ordered new]]</f>
        <v>32.660199000000006</v>
      </c>
      <c r="AB93" s="18">
        <f t="shared" si="1"/>
        <v>-0.55115316380839741</v>
      </c>
    </row>
    <row r="94" spans="1:28" ht="12.75" customHeight="1" x14ac:dyDescent="0.3">
      <c r="A94" s="4">
        <v>26102</v>
      </c>
      <c r="B94" s="4" t="s">
        <v>56</v>
      </c>
      <c r="C94" s="21">
        <v>0.05</v>
      </c>
      <c r="D94" s="15">
        <v>100.98</v>
      </c>
      <c r="E94" s="15">
        <v>35.840000000000003</v>
      </c>
      <c r="F94" s="4">
        <v>164</v>
      </c>
      <c r="G94" s="4" t="s">
        <v>259</v>
      </c>
      <c r="H94" s="4" t="s">
        <v>39</v>
      </c>
      <c r="I94" s="4" t="s">
        <v>40</v>
      </c>
      <c r="J94" s="4" t="s">
        <v>41</v>
      </c>
      <c r="K94" s="4" t="s">
        <v>191</v>
      </c>
      <c r="L94" s="4" t="s">
        <v>121</v>
      </c>
      <c r="M94" s="4" t="s">
        <v>260</v>
      </c>
      <c r="N94" s="29">
        <v>0.62</v>
      </c>
      <c r="O94" s="4" t="s">
        <v>33</v>
      </c>
      <c r="P94" s="4" t="s">
        <v>34</v>
      </c>
      <c r="Q94" s="4" t="s">
        <v>35</v>
      </c>
      <c r="R94" s="4" t="s">
        <v>261</v>
      </c>
      <c r="S94" s="4">
        <v>99352</v>
      </c>
      <c r="T94" s="9">
        <v>42006</v>
      </c>
      <c r="U94" s="9">
        <v>42008</v>
      </c>
      <c r="V94" s="15">
        <v>-111.4</v>
      </c>
      <c r="W94" s="4">
        <v>7</v>
      </c>
      <c r="X94" s="15">
        <v>715.55</v>
      </c>
      <c r="Y94" s="4">
        <v>89961</v>
      </c>
      <c r="Z94" s="15">
        <f>(orders[[#This Row],[Unit Price]]-(orders[[#This Row],[Unit Price]]*(orders[[#This Row],[Discount]]/100)))</f>
        <v>100.92951000000001</v>
      </c>
      <c r="AA94" s="15">
        <f>orders[[#This Row],[discounted price]]*orders[[#This Row],[Quantity ordered new]]</f>
        <v>706.50657000000001</v>
      </c>
      <c r="AB94" s="18">
        <f t="shared" si="1"/>
        <v>-0.15568443854377753</v>
      </c>
    </row>
    <row r="95" spans="1:28" ht="12.75" customHeight="1" x14ac:dyDescent="0.3">
      <c r="A95" s="4">
        <v>26103</v>
      </c>
      <c r="B95" s="4" t="s">
        <v>56</v>
      </c>
      <c r="C95" s="21">
        <v>0.02</v>
      </c>
      <c r="D95" s="15">
        <v>4.9800000000000004</v>
      </c>
      <c r="E95" s="15">
        <v>5.49</v>
      </c>
      <c r="F95" s="4">
        <v>164</v>
      </c>
      <c r="G95" s="4" t="s">
        <v>259</v>
      </c>
      <c r="H95" s="4" t="s">
        <v>49</v>
      </c>
      <c r="I95" s="4" t="s">
        <v>40</v>
      </c>
      <c r="J95" s="4" t="s">
        <v>29</v>
      </c>
      <c r="K95" s="4" t="s">
        <v>93</v>
      </c>
      <c r="L95" s="4" t="s">
        <v>59</v>
      </c>
      <c r="M95" s="4" t="s">
        <v>262</v>
      </c>
      <c r="N95" s="29">
        <v>0.38</v>
      </c>
      <c r="O95" s="4" t="s">
        <v>33</v>
      </c>
      <c r="P95" s="4" t="s">
        <v>34</v>
      </c>
      <c r="Q95" s="4" t="s">
        <v>35</v>
      </c>
      <c r="R95" s="4" t="s">
        <v>261</v>
      </c>
      <c r="S95" s="4">
        <v>99352</v>
      </c>
      <c r="T95" s="9">
        <v>42006</v>
      </c>
      <c r="U95" s="9">
        <v>42007</v>
      </c>
      <c r="V95" s="15">
        <v>-77.03</v>
      </c>
      <c r="W95" s="4">
        <v>9</v>
      </c>
      <c r="X95" s="15">
        <v>45.63</v>
      </c>
      <c r="Y95" s="4">
        <v>89961</v>
      </c>
      <c r="Z95" s="15">
        <f>(orders[[#This Row],[Unit Price]]-(orders[[#This Row],[Unit Price]]*(orders[[#This Row],[Discount]]/100)))</f>
        <v>4.9790040000000007</v>
      </c>
      <c r="AA95" s="15">
        <f>orders[[#This Row],[discounted price]]*orders[[#This Row],[Quantity ordered new]]</f>
        <v>44.811036000000009</v>
      </c>
      <c r="AB95" s="18">
        <f t="shared" si="1"/>
        <v>-1.6881437650668418</v>
      </c>
    </row>
    <row r="96" spans="1:28" ht="12.75" customHeight="1" x14ac:dyDescent="0.3">
      <c r="A96" s="4">
        <v>21040</v>
      </c>
      <c r="B96" s="4" t="s">
        <v>106</v>
      </c>
      <c r="C96" s="21">
        <v>0.08</v>
      </c>
      <c r="D96" s="15">
        <v>399.98</v>
      </c>
      <c r="E96" s="15">
        <v>12.06</v>
      </c>
      <c r="F96" s="4">
        <v>166</v>
      </c>
      <c r="G96" s="4" t="s">
        <v>263</v>
      </c>
      <c r="H96" s="4" t="s">
        <v>39</v>
      </c>
      <c r="I96" s="4" t="s">
        <v>114</v>
      </c>
      <c r="J96" s="4" t="s">
        <v>77</v>
      </c>
      <c r="K96" s="4" t="s">
        <v>85</v>
      </c>
      <c r="L96" s="4" t="s">
        <v>121</v>
      </c>
      <c r="M96" s="4" t="s">
        <v>264</v>
      </c>
      <c r="N96" s="29">
        <v>0.56000000000000005</v>
      </c>
      <c r="O96" s="4" t="s">
        <v>33</v>
      </c>
      <c r="P96" s="4" t="s">
        <v>136</v>
      </c>
      <c r="Q96" s="4" t="s">
        <v>244</v>
      </c>
      <c r="R96" s="4" t="s">
        <v>265</v>
      </c>
      <c r="S96" s="4">
        <v>37087</v>
      </c>
      <c r="T96" s="9">
        <v>42015</v>
      </c>
      <c r="U96" s="9">
        <v>42022</v>
      </c>
      <c r="V96" s="15">
        <v>28.514099999999999</v>
      </c>
      <c r="W96" s="4">
        <v>5</v>
      </c>
      <c r="X96" s="15">
        <v>1839.91</v>
      </c>
      <c r="Y96" s="4">
        <v>89426</v>
      </c>
      <c r="Z96" s="15">
        <f>(orders[[#This Row],[Unit Price]]-(orders[[#This Row],[Unit Price]]*(orders[[#This Row],[Discount]]/100)))</f>
        <v>399.66001600000004</v>
      </c>
      <c r="AA96" s="15">
        <f>orders[[#This Row],[discounted price]]*orders[[#This Row],[Quantity ordered new]]</f>
        <v>1998.3000800000002</v>
      </c>
      <c r="AB96" s="18">
        <f t="shared" si="1"/>
        <v>1.5497551510671717E-2</v>
      </c>
    </row>
    <row r="97" spans="1:28" ht="12.75" customHeight="1" x14ac:dyDescent="0.3">
      <c r="A97" s="4">
        <v>19315</v>
      </c>
      <c r="B97" s="4" t="s">
        <v>106</v>
      </c>
      <c r="C97" s="21">
        <v>0.08</v>
      </c>
      <c r="D97" s="15">
        <v>43.22</v>
      </c>
      <c r="E97" s="15">
        <v>16.71</v>
      </c>
      <c r="F97" s="4">
        <v>169</v>
      </c>
      <c r="G97" s="4" t="s">
        <v>266</v>
      </c>
      <c r="H97" s="4" t="s">
        <v>49</v>
      </c>
      <c r="I97" s="4" t="s">
        <v>28</v>
      </c>
      <c r="J97" s="4" t="s">
        <v>77</v>
      </c>
      <c r="K97" s="4" t="s">
        <v>180</v>
      </c>
      <c r="L97" s="4" t="s">
        <v>59</v>
      </c>
      <c r="M97" s="4" t="s">
        <v>267</v>
      </c>
      <c r="N97" s="29">
        <v>0.66</v>
      </c>
      <c r="O97" s="4" t="s">
        <v>33</v>
      </c>
      <c r="P97" s="4" t="s">
        <v>136</v>
      </c>
      <c r="Q97" s="4" t="s">
        <v>171</v>
      </c>
      <c r="R97" s="4" t="s">
        <v>268</v>
      </c>
      <c r="S97" s="4">
        <v>70802</v>
      </c>
      <c r="T97" s="9">
        <v>42007</v>
      </c>
      <c r="U97" s="9">
        <v>42009</v>
      </c>
      <c r="V97" s="15">
        <v>280.27458000000001</v>
      </c>
      <c r="W97" s="4">
        <v>3</v>
      </c>
      <c r="X97" s="15">
        <v>130.62</v>
      </c>
      <c r="Y97" s="4">
        <v>87463</v>
      </c>
      <c r="Z97" s="15">
        <f>(orders[[#This Row],[Unit Price]]-(orders[[#This Row],[Unit Price]]*(orders[[#This Row],[Discount]]/100)))</f>
        <v>43.185423999999998</v>
      </c>
      <c r="AA97" s="15">
        <f>orders[[#This Row],[discounted price]]*orders[[#This Row],[Quantity ordered new]]</f>
        <v>129.55627199999998</v>
      </c>
      <c r="AB97" s="18">
        <f t="shared" si="1"/>
        <v>2.1457248507119888</v>
      </c>
    </row>
    <row r="98" spans="1:28" ht="12.75" customHeight="1" x14ac:dyDescent="0.3">
      <c r="A98" s="4">
        <v>19316</v>
      </c>
      <c r="B98" s="4" t="s">
        <v>106</v>
      </c>
      <c r="C98" s="21">
        <v>0.05</v>
      </c>
      <c r="D98" s="15">
        <v>574.74</v>
      </c>
      <c r="E98" s="15">
        <v>24.49</v>
      </c>
      <c r="F98" s="4">
        <v>169</v>
      </c>
      <c r="G98" s="4" t="s">
        <v>266</v>
      </c>
      <c r="H98" s="4" t="s">
        <v>49</v>
      </c>
      <c r="I98" s="4" t="s">
        <v>28</v>
      </c>
      <c r="J98" s="4" t="s">
        <v>77</v>
      </c>
      <c r="K98" s="4" t="s">
        <v>85</v>
      </c>
      <c r="L98" s="4" t="s">
        <v>236</v>
      </c>
      <c r="M98" s="4" t="s">
        <v>269</v>
      </c>
      <c r="N98" s="29">
        <v>0.37</v>
      </c>
      <c r="O98" s="4" t="s">
        <v>33</v>
      </c>
      <c r="P98" s="4" t="s">
        <v>136</v>
      </c>
      <c r="Q98" s="4" t="s">
        <v>171</v>
      </c>
      <c r="R98" s="4" t="s">
        <v>268</v>
      </c>
      <c r="S98" s="4">
        <v>70802</v>
      </c>
      <c r="T98" s="9">
        <v>42007</v>
      </c>
      <c r="U98" s="9">
        <v>42014</v>
      </c>
      <c r="V98" s="15">
        <v>-112.4263</v>
      </c>
      <c r="W98" s="4">
        <v>12</v>
      </c>
      <c r="X98" s="15">
        <v>6945.16</v>
      </c>
      <c r="Y98" s="4">
        <v>87463</v>
      </c>
      <c r="Z98" s="15">
        <f>(orders[[#This Row],[Unit Price]]-(orders[[#This Row],[Unit Price]]*(orders[[#This Row],[Discount]]/100)))</f>
        <v>574.45263</v>
      </c>
      <c r="AA98" s="15">
        <f>orders[[#This Row],[discounted price]]*orders[[#This Row],[Quantity ordered new]]</f>
        <v>6893.43156</v>
      </c>
      <c r="AB98" s="18">
        <f t="shared" si="1"/>
        <v>-1.6187719217411838E-2</v>
      </c>
    </row>
    <row r="99" spans="1:28" ht="12.75" customHeight="1" x14ac:dyDescent="0.3">
      <c r="A99" s="4">
        <v>19317</v>
      </c>
      <c r="B99" s="4" t="s">
        <v>106</v>
      </c>
      <c r="C99" s="21">
        <v>0.04</v>
      </c>
      <c r="D99" s="15">
        <v>10.14</v>
      </c>
      <c r="E99" s="15">
        <v>2.27</v>
      </c>
      <c r="F99" s="4">
        <v>169</v>
      </c>
      <c r="G99" s="4" t="s">
        <v>266</v>
      </c>
      <c r="H99" s="4" t="s">
        <v>49</v>
      </c>
      <c r="I99" s="4" t="s">
        <v>28</v>
      </c>
      <c r="J99" s="4" t="s">
        <v>29</v>
      </c>
      <c r="K99" s="4" t="s">
        <v>93</v>
      </c>
      <c r="L99" s="4" t="s">
        <v>31</v>
      </c>
      <c r="M99" s="4" t="s">
        <v>270</v>
      </c>
      <c r="N99" s="29">
        <v>0.36</v>
      </c>
      <c r="O99" s="4" t="s">
        <v>33</v>
      </c>
      <c r="P99" s="4" t="s">
        <v>136</v>
      </c>
      <c r="Q99" s="4" t="s">
        <v>171</v>
      </c>
      <c r="R99" s="4" t="s">
        <v>268</v>
      </c>
      <c r="S99" s="4">
        <v>70802</v>
      </c>
      <c r="T99" s="9">
        <v>42007</v>
      </c>
      <c r="U99" s="9">
        <v>42011</v>
      </c>
      <c r="V99" s="15">
        <v>24.923999999999999</v>
      </c>
      <c r="W99" s="4">
        <v>3</v>
      </c>
      <c r="X99" s="15">
        <v>30.94</v>
      </c>
      <c r="Y99" s="4">
        <v>87463</v>
      </c>
      <c r="Z99" s="15">
        <f>(orders[[#This Row],[Unit Price]]-(orders[[#This Row],[Unit Price]]*(orders[[#This Row],[Discount]]/100)))</f>
        <v>10.135944</v>
      </c>
      <c r="AA99" s="15">
        <f>orders[[#This Row],[discounted price]]*orders[[#This Row],[Quantity ordered new]]</f>
        <v>30.407831999999999</v>
      </c>
      <c r="AB99" s="18">
        <f t="shared" si="1"/>
        <v>0.80555914673561724</v>
      </c>
    </row>
    <row r="100" spans="1:28" ht="12.75" customHeight="1" x14ac:dyDescent="0.3">
      <c r="A100" s="4">
        <v>19314</v>
      </c>
      <c r="B100" s="4" t="s">
        <v>47</v>
      </c>
      <c r="C100" s="21">
        <v>0.05</v>
      </c>
      <c r="D100" s="15">
        <v>1.88</v>
      </c>
      <c r="E100" s="15">
        <v>1.49</v>
      </c>
      <c r="F100" s="4">
        <v>171</v>
      </c>
      <c r="G100" s="4" t="s">
        <v>271</v>
      </c>
      <c r="H100" s="4" t="s">
        <v>49</v>
      </c>
      <c r="I100" s="4" t="s">
        <v>28</v>
      </c>
      <c r="J100" s="4" t="s">
        <v>29</v>
      </c>
      <c r="K100" s="4" t="s">
        <v>109</v>
      </c>
      <c r="L100" s="4" t="s">
        <v>59</v>
      </c>
      <c r="M100" s="4" t="s">
        <v>272</v>
      </c>
      <c r="N100" s="29">
        <v>0.37</v>
      </c>
      <c r="O100" s="4" t="s">
        <v>33</v>
      </c>
      <c r="P100" s="4" t="s">
        <v>53</v>
      </c>
      <c r="Q100" s="4" t="s">
        <v>54</v>
      </c>
      <c r="R100" s="4" t="s">
        <v>273</v>
      </c>
      <c r="S100" s="4">
        <v>7024</v>
      </c>
      <c r="T100" s="9">
        <v>42107</v>
      </c>
      <c r="U100" s="9">
        <v>42109</v>
      </c>
      <c r="V100" s="15">
        <v>-2.9094999999999995</v>
      </c>
      <c r="W100" s="4">
        <v>1</v>
      </c>
      <c r="X100" s="15">
        <v>3.42</v>
      </c>
      <c r="Y100" s="4">
        <v>87464</v>
      </c>
      <c r="Z100" s="15">
        <f>(orders[[#This Row],[Unit Price]]-(orders[[#This Row],[Unit Price]]*(orders[[#This Row],[Discount]]/100)))</f>
        <v>1.87906</v>
      </c>
      <c r="AA100" s="15">
        <f>orders[[#This Row],[discounted price]]*orders[[#This Row],[Quantity ordered new]]</f>
        <v>1.87906</v>
      </c>
      <c r="AB100" s="18">
        <f t="shared" si="1"/>
        <v>-0.85073099415204667</v>
      </c>
    </row>
    <row r="101" spans="1:28" ht="12.75" customHeight="1" x14ac:dyDescent="0.3">
      <c r="A101" s="4">
        <v>5361</v>
      </c>
      <c r="B101" s="4" t="s">
        <v>47</v>
      </c>
      <c r="C101" s="21">
        <v>0.02</v>
      </c>
      <c r="D101" s="15">
        <v>49.99</v>
      </c>
      <c r="E101" s="15">
        <v>19.989999999999998</v>
      </c>
      <c r="F101" s="4">
        <v>181</v>
      </c>
      <c r="G101" s="4" t="s">
        <v>274</v>
      </c>
      <c r="H101" s="4" t="s">
        <v>49</v>
      </c>
      <c r="I101" s="4" t="s">
        <v>58</v>
      </c>
      <c r="J101" s="4" t="s">
        <v>77</v>
      </c>
      <c r="K101" s="4" t="s">
        <v>180</v>
      </c>
      <c r="L101" s="4" t="s">
        <v>59</v>
      </c>
      <c r="M101" s="4" t="s">
        <v>275</v>
      </c>
      <c r="N101" s="29">
        <v>0.41</v>
      </c>
      <c r="O101" s="4" t="s">
        <v>33</v>
      </c>
      <c r="P101" s="4" t="s">
        <v>34</v>
      </c>
      <c r="Q101" s="4" t="s">
        <v>45</v>
      </c>
      <c r="R101" s="4" t="s">
        <v>276</v>
      </c>
      <c r="S101" s="4">
        <v>94122</v>
      </c>
      <c r="T101" s="9">
        <v>42056</v>
      </c>
      <c r="U101" s="9">
        <v>42056</v>
      </c>
      <c r="V101" s="15">
        <v>-76.89</v>
      </c>
      <c r="W101" s="4">
        <v>18</v>
      </c>
      <c r="X101" s="15">
        <v>901.81</v>
      </c>
      <c r="Y101" s="4">
        <v>38087</v>
      </c>
      <c r="Z101" s="15">
        <f>(orders[[#This Row],[Unit Price]]-(orders[[#This Row],[Unit Price]]*(orders[[#This Row],[Discount]]/100)))</f>
        <v>49.980001999999999</v>
      </c>
      <c r="AA101" s="15">
        <f>orders[[#This Row],[discounted price]]*orders[[#This Row],[Quantity ordered new]]</f>
        <v>899.64003600000001</v>
      </c>
      <c r="AB101" s="18">
        <f t="shared" si="1"/>
        <v>-8.526186225479869E-2</v>
      </c>
    </row>
    <row r="102" spans="1:28" ht="12.75" customHeight="1" x14ac:dyDescent="0.3">
      <c r="A102" s="4">
        <v>522</v>
      </c>
      <c r="B102" s="4" t="s">
        <v>25</v>
      </c>
      <c r="C102" s="21">
        <v>7.0000000000000007E-2</v>
      </c>
      <c r="D102" s="15">
        <v>1.68</v>
      </c>
      <c r="E102" s="15">
        <v>1.57</v>
      </c>
      <c r="F102" s="4">
        <v>181</v>
      </c>
      <c r="G102" s="4" t="s">
        <v>274</v>
      </c>
      <c r="H102" s="4" t="s">
        <v>49</v>
      </c>
      <c r="I102" s="4" t="s">
        <v>28</v>
      </c>
      <c r="J102" s="4" t="s">
        <v>29</v>
      </c>
      <c r="K102" s="4" t="s">
        <v>30</v>
      </c>
      <c r="L102" s="4" t="s">
        <v>31</v>
      </c>
      <c r="M102" s="4" t="s">
        <v>96</v>
      </c>
      <c r="N102" s="29">
        <v>0.59</v>
      </c>
      <c r="O102" s="4" t="s">
        <v>33</v>
      </c>
      <c r="P102" s="4" t="s">
        <v>34</v>
      </c>
      <c r="Q102" s="4" t="s">
        <v>45</v>
      </c>
      <c r="R102" s="4" t="s">
        <v>276</v>
      </c>
      <c r="S102" s="4">
        <v>94122</v>
      </c>
      <c r="T102" s="9">
        <v>42146</v>
      </c>
      <c r="U102" s="9">
        <v>42147</v>
      </c>
      <c r="V102" s="15">
        <v>-35.75</v>
      </c>
      <c r="W102" s="4">
        <v>116</v>
      </c>
      <c r="X102" s="15">
        <v>186.59</v>
      </c>
      <c r="Y102" s="4">
        <v>3585</v>
      </c>
      <c r="Z102" s="15">
        <f>(orders[[#This Row],[Unit Price]]-(orders[[#This Row],[Unit Price]]*(orders[[#This Row],[Discount]]/100)))</f>
        <v>1.6788239999999999</v>
      </c>
      <c r="AA102" s="15">
        <f>orders[[#This Row],[discounted price]]*orders[[#This Row],[Quantity ordered new]]</f>
        <v>194.743584</v>
      </c>
      <c r="AB102" s="18">
        <f t="shared" si="1"/>
        <v>-0.19159654858245351</v>
      </c>
    </row>
    <row r="103" spans="1:28" ht="12.75" customHeight="1" x14ac:dyDescent="0.3">
      <c r="A103" s="4">
        <v>23361</v>
      </c>
      <c r="B103" s="4" t="s">
        <v>47</v>
      </c>
      <c r="C103" s="21">
        <v>0.02</v>
      </c>
      <c r="D103" s="15">
        <v>49.99</v>
      </c>
      <c r="E103" s="15">
        <v>19.989999999999998</v>
      </c>
      <c r="F103" s="4">
        <v>184</v>
      </c>
      <c r="G103" s="4" t="s">
        <v>277</v>
      </c>
      <c r="H103" s="4" t="s">
        <v>49</v>
      </c>
      <c r="I103" s="4" t="s">
        <v>58</v>
      </c>
      <c r="J103" s="4" t="s">
        <v>77</v>
      </c>
      <c r="K103" s="4" t="s">
        <v>180</v>
      </c>
      <c r="L103" s="4" t="s">
        <v>59</v>
      </c>
      <c r="M103" s="4" t="s">
        <v>275</v>
      </c>
      <c r="N103" s="29">
        <v>0.41</v>
      </c>
      <c r="O103" s="4" t="s">
        <v>33</v>
      </c>
      <c r="P103" s="4" t="s">
        <v>53</v>
      </c>
      <c r="Q103" s="4" t="s">
        <v>193</v>
      </c>
      <c r="R103" s="4" t="s">
        <v>278</v>
      </c>
      <c r="S103" s="4">
        <v>2474</v>
      </c>
      <c r="T103" s="9">
        <v>42056</v>
      </c>
      <c r="U103" s="9">
        <v>42056</v>
      </c>
      <c r="V103" s="15">
        <v>-76.89</v>
      </c>
      <c r="W103" s="4">
        <v>5</v>
      </c>
      <c r="X103" s="15">
        <v>250.5</v>
      </c>
      <c r="Y103" s="4">
        <v>88360</v>
      </c>
      <c r="Z103" s="15">
        <f>(orders[[#This Row],[Unit Price]]-(orders[[#This Row],[Unit Price]]*(orders[[#This Row],[Discount]]/100)))</f>
        <v>49.980001999999999</v>
      </c>
      <c r="AA103" s="15">
        <f>orders[[#This Row],[discounted price]]*orders[[#This Row],[Quantity ordered new]]</f>
        <v>249.90001000000001</v>
      </c>
      <c r="AB103" s="18">
        <f t="shared" si="1"/>
        <v>-0.30694610778443115</v>
      </c>
    </row>
    <row r="104" spans="1:28" ht="12.75" customHeight="1" x14ac:dyDescent="0.3">
      <c r="A104" s="4">
        <v>18521</v>
      </c>
      <c r="B104" s="4" t="s">
        <v>25</v>
      </c>
      <c r="C104" s="21">
        <v>7.0000000000000007E-2</v>
      </c>
      <c r="D104" s="15">
        <v>10.06</v>
      </c>
      <c r="E104" s="15">
        <v>2.06</v>
      </c>
      <c r="F104" s="4">
        <v>188</v>
      </c>
      <c r="G104" s="4" t="s">
        <v>279</v>
      </c>
      <c r="H104" s="4" t="s">
        <v>49</v>
      </c>
      <c r="I104" s="4" t="s">
        <v>28</v>
      </c>
      <c r="J104" s="4" t="s">
        <v>29</v>
      </c>
      <c r="K104" s="4" t="s">
        <v>93</v>
      </c>
      <c r="L104" s="4" t="s">
        <v>31</v>
      </c>
      <c r="M104" s="4" t="s">
        <v>280</v>
      </c>
      <c r="N104" s="29">
        <v>0.39</v>
      </c>
      <c r="O104" s="4" t="s">
        <v>33</v>
      </c>
      <c r="P104" s="4" t="s">
        <v>61</v>
      </c>
      <c r="Q104" s="4" t="s">
        <v>130</v>
      </c>
      <c r="R104" s="4" t="s">
        <v>281</v>
      </c>
      <c r="S104" s="4">
        <v>76240</v>
      </c>
      <c r="T104" s="9">
        <v>42146</v>
      </c>
      <c r="U104" s="9">
        <v>42146</v>
      </c>
      <c r="V104" s="15">
        <v>152.65559999999999</v>
      </c>
      <c r="W104" s="4">
        <v>23</v>
      </c>
      <c r="X104" s="15">
        <v>221.24</v>
      </c>
      <c r="Y104" s="4">
        <v>88361</v>
      </c>
      <c r="Z104" s="15">
        <f>(orders[[#This Row],[Unit Price]]-(orders[[#This Row],[Unit Price]]*(orders[[#This Row],[Discount]]/100)))</f>
        <v>10.052958</v>
      </c>
      <c r="AA104" s="15">
        <f>orders[[#This Row],[discounted price]]*orders[[#This Row],[Quantity ordered new]]</f>
        <v>231.21803400000002</v>
      </c>
      <c r="AB104" s="18">
        <f t="shared" si="1"/>
        <v>0.69</v>
      </c>
    </row>
    <row r="105" spans="1:28" ht="12.75" customHeight="1" x14ac:dyDescent="0.3">
      <c r="A105" s="4">
        <v>18522</v>
      </c>
      <c r="B105" s="4" t="s">
        <v>25</v>
      </c>
      <c r="C105" s="21">
        <v>7.0000000000000007E-2</v>
      </c>
      <c r="D105" s="15">
        <v>1.68</v>
      </c>
      <c r="E105" s="15">
        <v>1.57</v>
      </c>
      <c r="F105" s="4">
        <v>188</v>
      </c>
      <c r="G105" s="4" t="s">
        <v>279</v>
      </c>
      <c r="H105" s="4" t="s">
        <v>49</v>
      </c>
      <c r="I105" s="4" t="s">
        <v>28</v>
      </c>
      <c r="J105" s="4" t="s">
        <v>29</v>
      </c>
      <c r="K105" s="4" t="s">
        <v>30</v>
      </c>
      <c r="L105" s="4" t="s">
        <v>31</v>
      </c>
      <c r="M105" s="4" t="s">
        <v>96</v>
      </c>
      <c r="N105" s="29">
        <v>0.59</v>
      </c>
      <c r="O105" s="4" t="s">
        <v>33</v>
      </c>
      <c r="P105" s="4" t="s">
        <v>61</v>
      </c>
      <c r="Q105" s="4" t="s">
        <v>130</v>
      </c>
      <c r="R105" s="4" t="s">
        <v>281</v>
      </c>
      <c r="S105" s="4">
        <v>76240</v>
      </c>
      <c r="T105" s="9">
        <v>42146</v>
      </c>
      <c r="U105" s="9">
        <v>42147</v>
      </c>
      <c r="V105" s="15">
        <v>7.1500000000000057</v>
      </c>
      <c r="W105" s="4">
        <v>29</v>
      </c>
      <c r="X105" s="15">
        <v>46.65</v>
      </c>
      <c r="Y105" s="4">
        <v>88361</v>
      </c>
      <c r="Z105" s="15">
        <f>(orders[[#This Row],[Unit Price]]-(orders[[#This Row],[Unit Price]]*(orders[[#This Row],[Discount]]/100)))</f>
        <v>1.6788239999999999</v>
      </c>
      <c r="AA105" s="15">
        <f>orders[[#This Row],[discounted price]]*orders[[#This Row],[Quantity ordered new]]</f>
        <v>48.685896</v>
      </c>
      <c r="AB105" s="18">
        <f t="shared" si="1"/>
        <v>0.15326902465166142</v>
      </c>
    </row>
    <row r="106" spans="1:28" ht="12.75" customHeight="1" x14ac:dyDescent="0.3">
      <c r="A106" s="4">
        <v>18817</v>
      </c>
      <c r="B106" s="4" t="s">
        <v>25</v>
      </c>
      <c r="C106" s="21">
        <v>0.1</v>
      </c>
      <c r="D106" s="15">
        <v>58.1</v>
      </c>
      <c r="E106" s="15">
        <v>1.49</v>
      </c>
      <c r="F106" s="4">
        <v>190</v>
      </c>
      <c r="G106" s="4" t="s">
        <v>282</v>
      </c>
      <c r="H106" s="4" t="s">
        <v>49</v>
      </c>
      <c r="I106" s="4" t="s">
        <v>28</v>
      </c>
      <c r="J106" s="4" t="s">
        <v>29</v>
      </c>
      <c r="K106" s="4" t="s">
        <v>109</v>
      </c>
      <c r="L106" s="4" t="s">
        <v>59</v>
      </c>
      <c r="M106" s="4" t="s">
        <v>283</v>
      </c>
      <c r="N106" s="29">
        <v>0.38</v>
      </c>
      <c r="O106" s="4" t="s">
        <v>33</v>
      </c>
      <c r="P106" s="4" t="s">
        <v>61</v>
      </c>
      <c r="Q106" s="4" t="s">
        <v>178</v>
      </c>
      <c r="R106" s="4" t="s">
        <v>284</v>
      </c>
      <c r="S106" s="4">
        <v>60004</v>
      </c>
      <c r="T106" s="9">
        <v>42047</v>
      </c>
      <c r="U106" s="9">
        <v>42048</v>
      </c>
      <c r="V106" s="15">
        <v>113.6499</v>
      </c>
      <c r="W106" s="4">
        <v>3</v>
      </c>
      <c r="X106" s="15">
        <v>164.71</v>
      </c>
      <c r="Y106" s="4">
        <v>89092</v>
      </c>
      <c r="Z106" s="15">
        <f>(orders[[#This Row],[Unit Price]]-(orders[[#This Row],[Unit Price]]*(orders[[#This Row],[Discount]]/100)))</f>
        <v>58.041899999999998</v>
      </c>
      <c r="AA106" s="15">
        <f>orders[[#This Row],[discounted price]]*orders[[#This Row],[Quantity ordered new]]</f>
        <v>174.12569999999999</v>
      </c>
      <c r="AB106" s="18">
        <f t="shared" si="1"/>
        <v>0.69</v>
      </c>
    </row>
    <row r="107" spans="1:28" ht="12.75" customHeight="1" x14ac:dyDescent="0.3">
      <c r="A107" s="4">
        <v>18818</v>
      </c>
      <c r="B107" s="4" t="s">
        <v>25</v>
      </c>
      <c r="C107" s="21">
        <v>0.01</v>
      </c>
      <c r="D107" s="15">
        <v>80.48</v>
      </c>
      <c r="E107" s="15">
        <v>4.5</v>
      </c>
      <c r="F107" s="4">
        <v>191</v>
      </c>
      <c r="G107" s="4" t="s">
        <v>285</v>
      </c>
      <c r="H107" s="4" t="s">
        <v>49</v>
      </c>
      <c r="I107" s="4" t="s">
        <v>28</v>
      </c>
      <c r="J107" s="4" t="s">
        <v>29</v>
      </c>
      <c r="K107" s="4" t="s">
        <v>257</v>
      </c>
      <c r="L107" s="4" t="s">
        <v>59</v>
      </c>
      <c r="M107" s="4" t="s">
        <v>286</v>
      </c>
      <c r="N107" s="29">
        <v>0.55000000000000004</v>
      </c>
      <c r="O107" s="4" t="s">
        <v>33</v>
      </c>
      <c r="P107" s="4" t="s">
        <v>61</v>
      </c>
      <c r="Q107" s="4" t="s">
        <v>178</v>
      </c>
      <c r="R107" s="4" t="s">
        <v>287</v>
      </c>
      <c r="S107" s="4">
        <v>60505</v>
      </c>
      <c r="T107" s="9">
        <v>42047</v>
      </c>
      <c r="U107" s="9">
        <v>42050</v>
      </c>
      <c r="V107" s="15">
        <v>-35.474400000000003</v>
      </c>
      <c r="W107" s="4">
        <v>1</v>
      </c>
      <c r="X107" s="15">
        <v>79.680000000000007</v>
      </c>
      <c r="Y107" s="4">
        <v>89092</v>
      </c>
      <c r="Z107" s="15">
        <f>(orders[[#This Row],[Unit Price]]-(orders[[#This Row],[Unit Price]]*(orders[[#This Row],[Discount]]/100)))</f>
        <v>80.471952000000002</v>
      </c>
      <c r="AA107" s="15">
        <f>orders[[#This Row],[discounted price]]*orders[[#This Row],[Quantity ordered new]]</f>
        <v>80.471952000000002</v>
      </c>
      <c r="AB107" s="18">
        <f t="shared" si="1"/>
        <v>-0.44521084337349398</v>
      </c>
    </row>
    <row r="108" spans="1:28" ht="12.75" customHeight="1" x14ac:dyDescent="0.3">
      <c r="A108" s="4">
        <v>20520</v>
      </c>
      <c r="B108" s="4" t="s">
        <v>37</v>
      </c>
      <c r="C108" s="21">
        <v>0.05</v>
      </c>
      <c r="D108" s="15">
        <v>3.8</v>
      </c>
      <c r="E108" s="15">
        <v>1.49</v>
      </c>
      <c r="F108" s="4">
        <v>191</v>
      </c>
      <c r="G108" s="4" t="s">
        <v>285</v>
      </c>
      <c r="H108" s="4" t="s">
        <v>49</v>
      </c>
      <c r="I108" s="4" t="s">
        <v>28</v>
      </c>
      <c r="J108" s="4" t="s">
        <v>29</v>
      </c>
      <c r="K108" s="4" t="s">
        <v>109</v>
      </c>
      <c r="L108" s="4" t="s">
        <v>59</v>
      </c>
      <c r="M108" s="4" t="s">
        <v>125</v>
      </c>
      <c r="N108" s="29">
        <v>0.38</v>
      </c>
      <c r="O108" s="4" t="s">
        <v>33</v>
      </c>
      <c r="P108" s="4" t="s">
        <v>61</v>
      </c>
      <c r="Q108" s="4" t="s">
        <v>178</v>
      </c>
      <c r="R108" s="4" t="s">
        <v>287</v>
      </c>
      <c r="S108" s="4">
        <v>60505</v>
      </c>
      <c r="T108" s="9">
        <v>42103</v>
      </c>
      <c r="U108" s="9">
        <v>42105</v>
      </c>
      <c r="V108" s="15">
        <v>14.466999999999999</v>
      </c>
      <c r="W108" s="4">
        <v>14</v>
      </c>
      <c r="X108" s="15">
        <v>53.26</v>
      </c>
      <c r="Y108" s="4">
        <v>89093</v>
      </c>
      <c r="Z108" s="15">
        <f>(orders[[#This Row],[Unit Price]]-(orders[[#This Row],[Unit Price]]*(orders[[#This Row],[Discount]]/100)))</f>
        <v>3.7980999999999998</v>
      </c>
      <c r="AA108" s="15">
        <f>orders[[#This Row],[discounted price]]*orders[[#This Row],[Quantity ordered new]]</f>
        <v>53.173400000000001</v>
      </c>
      <c r="AB108" s="18">
        <f t="shared" si="1"/>
        <v>0.27162974089372888</v>
      </c>
    </row>
    <row r="109" spans="1:28" ht="12.75" customHeight="1" x14ac:dyDescent="0.3">
      <c r="A109" s="4">
        <v>20521</v>
      </c>
      <c r="B109" s="4" t="s">
        <v>37</v>
      </c>
      <c r="C109" s="21">
        <v>0.09</v>
      </c>
      <c r="D109" s="15">
        <v>30.73</v>
      </c>
      <c r="E109" s="15">
        <v>4</v>
      </c>
      <c r="F109" s="4">
        <v>191</v>
      </c>
      <c r="G109" s="4" t="s">
        <v>285</v>
      </c>
      <c r="H109" s="4" t="s">
        <v>49</v>
      </c>
      <c r="I109" s="4" t="s">
        <v>28</v>
      </c>
      <c r="J109" s="4" t="s">
        <v>77</v>
      </c>
      <c r="K109" s="4" t="s">
        <v>180</v>
      </c>
      <c r="L109" s="4" t="s">
        <v>59</v>
      </c>
      <c r="M109" s="4" t="s">
        <v>288</v>
      </c>
      <c r="N109" s="29">
        <v>0.75</v>
      </c>
      <c r="O109" s="4" t="s">
        <v>33</v>
      </c>
      <c r="P109" s="4" t="s">
        <v>61</v>
      </c>
      <c r="Q109" s="4" t="s">
        <v>178</v>
      </c>
      <c r="R109" s="4" t="s">
        <v>287</v>
      </c>
      <c r="S109" s="4">
        <v>60505</v>
      </c>
      <c r="T109" s="9">
        <v>42103</v>
      </c>
      <c r="U109" s="9">
        <v>42103</v>
      </c>
      <c r="V109" s="15">
        <v>-99.986400000000003</v>
      </c>
      <c r="W109" s="4">
        <v>7</v>
      </c>
      <c r="X109" s="15">
        <v>203.49</v>
      </c>
      <c r="Y109" s="4">
        <v>89093</v>
      </c>
      <c r="Z109" s="15">
        <f>(orders[[#This Row],[Unit Price]]-(orders[[#This Row],[Unit Price]]*(orders[[#This Row],[Discount]]/100)))</f>
        <v>30.702342999999999</v>
      </c>
      <c r="AA109" s="15">
        <f>orders[[#This Row],[discounted price]]*orders[[#This Row],[Quantity ordered new]]</f>
        <v>214.91640100000001</v>
      </c>
      <c r="AB109" s="18">
        <f t="shared" si="1"/>
        <v>-0.49135780628040687</v>
      </c>
    </row>
    <row r="110" spans="1:28" ht="12.75" customHeight="1" x14ac:dyDescent="0.3">
      <c r="A110" s="4">
        <v>20522</v>
      </c>
      <c r="B110" s="4" t="s">
        <v>37</v>
      </c>
      <c r="C110" s="21">
        <v>0</v>
      </c>
      <c r="D110" s="15">
        <v>125.99</v>
      </c>
      <c r="E110" s="15">
        <v>8.08</v>
      </c>
      <c r="F110" s="4">
        <v>191</v>
      </c>
      <c r="G110" s="4" t="s">
        <v>285</v>
      </c>
      <c r="H110" s="4" t="s">
        <v>49</v>
      </c>
      <c r="I110" s="4" t="s">
        <v>28</v>
      </c>
      <c r="J110" s="4" t="s">
        <v>77</v>
      </c>
      <c r="K110" s="4" t="s">
        <v>78</v>
      </c>
      <c r="L110" s="4" t="s">
        <v>59</v>
      </c>
      <c r="M110" s="4" t="s">
        <v>289</v>
      </c>
      <c r="N110" s="29">
        <v>0.56999999999999995</v>
      </c>
      <c r="O110" s="4" t="s">
        <v>33</v>
      </c>
      <c r="P110" s="4" t="s">
        <v>61</v>
      </c>
      <c r="Q110" s="4" t="s">
        <v>178</v>
      </c>
      <c r="R110" s="4" t="s">
        <v>287</v>
      </c>
      <c r="S110" s="4">
        <v>60505</v>
      </c>
      <c r="T110" s="9">
        <v>42103</v>
      </c>
      <c r="U110" s="9">
        <v>42104</v>
      </c>
      <c r="V110" s="15">
        <v>1348.59672</v>
      </c>
      <c r="W110" s="4">
        <v>22</v>
      </c>
      <c r="X110" s="15">
        <v>2356.0100000000002</v>
      </c>
      <c r="Y110" s="4">
        <v>89093</v>
      </c>
      <c r="Z110" s="15">
        <f>(orders[[#This Row],[Unit Price]]-(orders[[#This Row],[Unit Price]]*(orders[[#This Row],[Discount]]/100)))</f>
        <v>125.99</v>
      </c>
      <c r="AA110" s="15">
        <f>orders[[#This Row],[discounted price]]*orders[[#This Row],[Quantity ordered new]]</f>
        <v>2771.7799999999997</v>
      </c>
      <c r="AB110" s="18">
        <f t="shared" si="1"/>
        <v>0.57240704411271592</v>
      </c>
    </row>
    <row r="111" spans="1:28" ht="12.75" customHeight="1" x14ac:dyDescent="0.3">
      <c r="A111" s="4">
        <v>19663</v>
      </c>
      <c r="B111" s="4" t="s">
        <v>37</v>
      </c>
      <c r="C111" s="21">
        <v>0</v>
      </c>
      <c r="D111" s="15">
        <v>213.45</v>
      </c>
      <c r="E111" s="15">
        <v>14.7</v>
      </c>
      <c r="F111" s="4">
        <v>193</v>
      </c>
      <c r="G111" s="4" t="s">
        <v>290</v>
      </c>
      <c r="H111" s="4" t="s">
        <v>39</v>
      </c>
      <c r="I111" s="4" t="s">
        <v>28</v>
      </c>
      <c r="J111" s="4" t="s">
        <v>77</v>
      </c>
      <c r="K111" s="4" t="s">
        <v>85</v>
      </c>
      <c r="L111" s="4" t="s">
        <v>43</v>
      </c>
      <c r="M111" s="4" t="s">
        <v>291</v>
      </c>
      <c r="N111" s="29">
        <v>0.59</v>
      </c>
      <c r="O111" s="4" t="s">
        <v>33</v>
      </c>
      <c r="P111" s="4" t="s">
        <v>34</v>
      </c>
      <c r="Q111" s="4" t="s">
        <v>212</v>
      </c>
      <c r="R111" s="4" t="s">
        <v>213</v>
      </c>
      <c r="S111" s="4">
        <v>84041</v>
      </c>
      <c r="T111" s="9">
        <v>42007</v>
      </c>
      <c r="U111" s="9">
        <v>42009</v>
      </c>
      <c r="V111" s="15">
        <v>-560.81417999999996</v>
      </c>
      <c r="W111" s="4">
        <v>1</v>
      </c>
      <c r="X111" s="15">
        <v>224.12</v>
      </c>
      <c r="Y111" s="4">
        <v>90430</v>
      </c>
      <c r="Z111" s="15">
        <f>(orders[[#This Row],[Unit Price]]-(orders[[#This Row],[Unit Price]]*(orders[[#This Row],[Discount]]/100)))</f>
        <v>213.45</v>
      </c>
      <c r="AA111" s="15">
        <f>orders[[#This Row],[discounted price]]*orders[[#This Row],[Quantity ordered new]]</f>
        <v>213.45</v>
      </c>
      <c r="AB111" s="18">
        <f t="shared" si="1"/>
        <v>-2.5022942173835445</v>
      </c>
    </row>
    <row r="112" spans="1:28" ht="12.75" customHeight="1" x14ac:dyDescent="0.3">
      <c r="A112" s="4">
        <v>20645</v>
      </c>
      <c r="B112" s="4" t="s">
        <v>56</v>
      </c>
      <c r="C112" s="21">
        <v>7.0000000000000007E-2</v>
      </c>
      <c r="D112" s="15">
        <v>6.54</v>
      </c>
      <c r="E112" s="15">
        <v>5.27</v>
      </c>
      <c r="F112" s="4">
        <v>193</v>
      </c>
      <c r="G112" s="4" t="s">
        <v>290</v>
      </c>
      <c r="H112" s="4" t="s">
        <v>49</v>
      </c>
      <c r="I112" s="4" t="s">
        <v>28</v>
      </c>
      <c r="J112" s="4" t="s">
        <v>29</v>
      </c>
      <c r="K112" s="4" t="s">
        <v>109</v>
      </c>
      <c r="L112" s="4" t="s">
        <v>59</v>
      </c>
      <c r="M112" s="4" t="s">
        <v>292</v>
      </c>
      <c r="N112" s="29">
        <v>0.36</v>
      </c>
      <c r="O112" s="4" t="s">
        <v>33</v>
      </c>
      <c r="P112" s="4" t="s">
        <v>34</v>
      </c>
      <c r="Q112" s="4" t="s">
        <v>212</v>
      </c>
      <c r="R112" s="4" t="s">
        <v>213</v>
      </c>
      <c r="S112" s="4">
        <v>84041</v>
      </c>
      <c r="T112" s="9">
        <v>42093</v>
      </c>
      <c r="U112" s="9">
        <v>42095</v>
      </c>
      <c r="V112" s="15">
        <v>-66.044499999999999</v>
      </c>
      <c r="W112" s="4">
        <v>21</v>
      </c>
      <c r="X112" s="15">
        <v>140.30000000000001</v>
      </c>
      <c r="Y112" s="4">
        <v>90432</v>
      </c>
      <c r="Z112" s="15">
        <f>(orders[[#This Row],[Unit Price]]-(orders[[#This Row],[Unit Price]]*(orders[[#This Row],[Discount]]/100)))</f>
        <v>6.5354219999999996</v>
      </c>
      <c r="AA112" s="15">
        <f>orders[[#This Row],[discounted price]]*orders[[#This Row],[Quantity ordered new]]</f>
        <v>137.24386199999998</v>
      </c>
      <c r="AB112" s="18">
        <f t="shared" si="1"/>
        <v>-0.47073770491803274</v>
      </c>
    </row>
    <row r="113" spans="1:28" ht="12.75" customHeight="1" x14ac:dyDescent="0.3">
      <c r="A113" s="4">
        <v>24273</v>
      </c>
      <c r="B113" s="4" t="s">
        <v>37</v>
      </c>
      <c r="C113" s="21">
        <v>0.02</v>
      </c>
      <c r="D113" s="15">
        <v>6.48</v>
      </c>
      <c r="E113" s="15">
        <v>9.17</v>
      </c>
      <c r="F113" s="4">
        <v>194</v>
      </c>
      <c r="G113" s="4" t="s">
        <v>293</v>
      </c>
      <c r="H113" s="4" t="s">
        <v>49</v>
      </c>
      <c r="I113" s="4" t="s">
        <v>28</v>
      </c>
      <c r="J113" s="4" t="s">
        <v>29</v>
      </c>
      <c r="K113" s="4" t="s">
        <v>93</v>
      </c>
      <c r="L113" s="4" t="s">
        <v>59</v>
      </c>
      <c r="M113" s="4" t="s">
        <v>294</v>
      </c>
      <c r="N113" s="29">
        <v>0.37</v>
      </c>
      <c r="O113" s="4" t="s">
        <v>33</v>
      </c>
      <c r="P113" s="4" t="s">
        <v>34</v>
      </c>
      <c r="Q113" s="4" t="s">
        <v>212</v>
      </c>
      <c r="R113" s="4" t="s">
        <v>295</v>
      </c>
      <c r="S113" s="4">
        <v>84043</v>
      </c>
      <c r="T113" s="9">
        <v>42014</v>
      </c>
      <c r="U113" s="9">
        <v>42015</v>
      </c>
      <c r="V113" s="15">
        <v>-105.68520000000001</v>
      </c>
      <c r="W113" s="4">
        <v>4</v>
      </c>
      <c r="X113" s="15">
        <v>28.2</v>
      </c>
      <c r="Y113" s="4">
        <v>90431</v>
      </c>
      <c r="Z113" s="15">
        <f>(orders[[#This Row],[Unit Price]]-(orders[[#This Row],[Unit Price]]*(orders[[#This Row],[Discount]]/100)))</f>
        <v>6.4787040000000005</v>
      </c>
      <c r="AA113" s="15">
        <f>orders[[#This Row],[discounted price]]*orders[[#This Row],[Quantity ordered new]]</f>
        <v>25.914816000000002</v>
      </c>
      <c r="AB113" s="18">
        <f t="shared" si="1"/>
        <v>-3.7477021276595748</v>
      </c>
    </row>
    <row r="114" spans="1:28" ht="12.75" customHeight="1" x14ac:dyDescent="0.3">
      <c r="A114" s="4">
        <v>20646</v>
      </c>
      <c r="B114" s="4" t="s">
        <v>56</v>
      </c>
      <c r="C114" s="21">
        <v>0.09</v>
      </c>
      <c r="D114" s="15">
        <v>3.29</v>
      </c>
      <c r="E114" s="15">
        <v>1.35</v>
      </c>
      <c r="F114" s="4">
        <v>194</v>
      </c>
      <c r="G114" s="4" t="s">
        <v>293</v>
      </c>
      <c r="H114" s="4" t="s">
        <v>49</v>
      </c>
      <c r="I114" s="4" t="s">
        <v>28</v>
      </c>
      <c r="J114" s="4" t="s">
        <v>29</v>
      </c>
      <c r="K114" s="4" t="s">
        <v>66</v>
      </c>
      <c r="L114" s="4" t="s">
        <v>31</v>
      </c>
      <c r="M114" s="4" t="s">
        <v>296</v>
      </c>
      <c r="N114" s="29">
        <v>0.4</v>
      </c>
      <c r="O114" s="4" t="s">
        <v>33</v>
      </c>
      <c r="P114" s="4" t="s">
        <v>34</v>
      </c>
      <c r="Q114" s="4" t="s">
        <v>212</v>
      </c>
      <c r="R114" s="4" t="s">
        <v>295</v>
      </c>
      <c r="S114" s="4">
        <v>84043</v>
      </c>
      <c r="T114" s="9">
        <v>42093</v>
      </c>
      <c r="U114" s="9">
        <v>42095</v>
      </c>
      <c r="V114" s="15">
        <v>15.66</v>
      </c>
      <c r="W114" s="4">
        <v>23</v>
      </c>
      <c r="X114" s="15">
        <v>71.55</v>
      </c>
      <c r="Y114" s="4">
        <v>90432</v>
      </c>
      <c r="Z114" s="15">
        <f>(orders[[#This Row],[Unit Price]]-(orders[[#This Row],[Unit Price]]*(orders[[#This Row],[Discount]]/100)))</f>
        <v>3.287039</v>
      </c>
      <c r="AA114" s="15">
        <f>orders[[#This Row],[discounted price]]*orders[[#This Row],[Quantity ordered new]]</f>
        <v>75.601897000000008</v>
      </c>
      <c r="AB114" s="18">
        <f t="shared" si="1"/>
        <v>0.21886792452830189</v>
      </c>
    </row>
    <row r="115" spans="1:28" ht="12.75" customHeight="1" x14ac:dyDescent="0.3">
      <c r="A115" s="4">
        <v>25158</v>
      </c>
      <c r="B115" s="4" t="s">
        <v>47</v>
      </c>
      <c r="C115" s="21">
        <v>0</v>
      </c>
      <c r="D115" s="15">
        <v>161.55000000000001</v>
      </c>
      <c r="E115" s="15">
        <v>19.989999999999998</v>
      </c>
      <c r="F115" s="4">
        <v>197</v>
      </c>
      <c r="G115" s="4" t="s">
        <v>297</v>
      </c>
      <c r="H115" s="4" t="s">
        <v>49</v>
      </c>
      <c r="I115" s="4" t="s">
        <v>58</v>
      </c>
      <c r="J115" s="4" t="s">
        <v>29</v>
      </c>
      <c r="K115" s="4" t="s">
        <v>141</v>
      </c>
      <c r="L115" s="4" t="s">
        <v>59</v>
      </c>
      <c r="M115" s="4" t="s">
        <v>161</v>
      </c>
      <c r="N115" s="29">
        <v>0.66</v>
      </c>
      <c r="O115" s="4" t="s">
        <v>33</v>
      </c>
      <c r="P115" s="4" t="s">
        <v>61</v>
      </c>
      <c r="Q115" s="4" t="s">
        <v>183</v>
      </c>
      <c r="R115" s="4" t="s">
        <v>298</v>
      </c>
      <c r="S115" s="4">
        <v>66212</v>
      </c>
      <c r="T115" s="9">
        <v>42096</v>
      </c>
      <c r="U115" s="9">
        <v>42098</v>
      </c>
      <c r="V115" s="15">
        <v>1167.1580000000001</v>
      </c>
      <c r="W115" s="4">
        <v>19</v>
      </c>
      <c r="X115" s="15">
        <v>3108.98</v>
      </c>
      <c r="Y115" s="4">
        <v>88921</v>
      </c>
      <c r="Z115" s="15">
        <f>(orders[[#This Row],[Unit Price]]-(orders[[#This Row],[Unit Price]]*(orders[[#This Row],[Discount]]/100)))</f>
        <v>161.55000000000001</v>
      </c>
      <c r="AA115" s="15">
        <f>orders[[#This Row],[discounted price]]*orders[[#This Row],[Quantity ordered new]]</f>
        <v>3069.4500000000003</v>
      </c>
      <c r="AB115" s="18">
        <f t="shared" si="1"/>
        <v>0.37541508790664468</v>
      </c>
    </row>
    <row r="116" spans="1:28" ht="12.75" customHeight="1" x14ac:dyDescent="0.3">
      <c r="A116" s="4">
        <v>7158</v>
      </c>
      <c r="B116" s="4" t="s">
        <v>47</v>
      </c>
      <c r="C116" s="21">
        <v>0</v>
      </c>
      <c r="D116" s="15">
        <v>161.55000000000001</v>
      </c>
      <c r="E116" s="15">
        <v>19.989999999999998</v>
      </c>
      <c r="F116" s="4">
        <v>198</v>
      </c>
      <c r="G116" s="4" t="s">
        <v>299</v>
      </c>
      <c r="H116" s="4" t="s">
        <v>49</v>
      </c>
      <c r="I116" s="4" t="s">
        <v>58</v>
      </c>
      <c r="J116" s="4" t="s">
        <v>29</v>
      </c>
      <c r="K116" s="4" t="s">
        <v>141</v>
      </c>
      <c r="L116" s="4" t="s">
        <v>59</v>
      </c>
      <c r="M116" s="4" t="s">
        <v>161</v>
      </c>
      <c r="N116" s="29">
        <v>0.66</v>
      </c>
      <c r="O116" s="4" t="s">
        <v>33</v>
      </c>
      <c r="P116" s="4" t="s">
        <v>61</v>
      </c>
      <c r="Q116" s="4" t="s">
        <v>300</v>
      </c>
      <c r="R116" s="4" t="s">
        <v>301</v>
      </c>
      <c r="S116" s="4">
        <v>48138</v>
      </c>
      <c r="T116" s="9">
        <v>42096</v>
      </c>
      <c r="U116" s="9">
        <v>42098</v>
      </c>
      <c r="V116" s="15">
        <v>1014.9200000000001</v>
      </c>
      <c r="W116" s="4">
        <v>77</v>
      </c>
      <c r="X116" s="15">
        <v>12599.55</v>
      </c>
      <c r="Y116" s="4">
        <v>51072</v>
      </c>
      <c r="Z116" s="15">
        <f>(orders[[#This Row],[Unit Price]]-(orders[[#This Row],[Unit Price]]*(orders[[#This Row],[Discount]]/100)))</f>
        <v>161.55000000000001</v>
      </c>
      <c r="AA116" s="15">
        <f>orders[[#This Row],[discounted price]]*orders[[#This Row],[Quantity ordered new]]</f>
        <v>12439.35</v>
      </c>
      <c r="AB116" s="18">
        <f t="shared" si="1"/>
        <v>8.0552083209320974E-2</v>
      </c>
    </row>
    <row r="117" spans="1:28" ht="12.75" customHeight="1" x14ac:dyDescent="0.3">
      <c r="A117" s="4">
        <v>22136</v>
      </c>
      <c r="B117" s="4" t="s">
        <v>37</v>
      </c>
      <c r="C117" s="21">
        <v>0.09</v>
      </c>
      <c r="D117" s="15">
        <v>12.28</v>
      </c>
      <c r="E117" s="15">
        <v>4.8600000000000003</v>
      </c>
      <c r="F117" s="4">
        <v>202</v>
      </c>
      <c r="G117" s="4" t="s">
        <v>302</v>
      </c>
      <c r="H117" s="4" t="s">
        <v>49</v>
      </c>
      <c r="I117" s="4" t="s">
        <v>28</v>
      </c>
      <c r="J117" s="4" t="s">
        <v>29</v>
      </c>
      <c r="K117" s="4" t="s">
        <v>93</v>
      </c>
      <c r="L117" s="4" t="s">
        <v>59</v>
      </c>
      <c r="M117" s="4" t="s">
        <v>303</v>
      </c>
      <c r="N117" s="29">
        <v>0.38</v>
      </c>
      <c r="O117" s="4" t="s">
        <v>33</v>
      </c>
      <c r="P117" s="4" t="s">
        <v>61</v>
      </c>
      <c r="Q117" s="4" t="s">
        <v>304</v>
      </c>
      <c r="R117" s="4" t="s">
        <v>305</v>
      </c>
      <c r="S117" s="4">
        <v>74006</v>
      </c>
      <c r="T117" s="9">
        <v>42121</v>
      </c>
      <c r="U117" s="9">
        <v>42122</v>
      </c>
      <c r="V117" s="15">
        <v>1.73</v>
      </c>
      <c r="W117" s="4">
        <v>3</v>
      </c>
      <c r="X117" s="15">
        <v>34.65</v>
      </c>
      <c r="Y117" s="4">
        <v>88971</v>
      </c>
      <c r="Z117" s="15">
        <f>(orders[[#This Row],[Unit Price]]-(orders[[#This Row],[Unit Price]]*(orders[[#This Row],[Discount]]/100)))</f>
        <v>12.268948</v>
      </c>
      <c r="AA117" s="15">
        <f>orders[[#This Row],[discounted price]]*orders[[#This Row],[Quantity ordered new]]</f>
        <v>36.806843999999998</v>
      </c>
      <c r="AB117" s="18">
        <f t="shared" si="1"/>
        <v>4.9927849927849932E-2</v>
      </c>
    </row>
    <row r="118" spans="1:28" ht="12.75" customHeight="1" x14ac:dyDescent="0.3">
      <c r="A118" s="4">
        <v>18783</v>
      </c>
      <c r="B118" s="4" t="s">
        <v>25</v>
      </c>
      <c r="C118" s="21">
        <v>0.03</v>
      </c>
      <c r="D118" s="15">
        <v>7.37</v>
      </c>
      <c r="E118" s="15">
        <v>5.53</v>
      </c>
      <c r="F118" s="4">
        <v>202</v>
      </c>
      <c r="G118" s="4" t="s">
        <v>302</v>
      </c>
      <c r="H118" s="4" t="s">
        <v>49</v>
      </c>
      <c r="I118" s="4" t="s">
        <v>28</v>
      </c>
      <c r="J118" s="4" t="s">
        <v>77</v>
      </c>
      <c r="K118" s="4" t="s">
        <v>180</v>
      </c>
      <c r="L118" s="4" t="s">
        <v>51</v>
      </c>
      <c r="M118" s="4" t="s">
        <v>306</v>
      </c>
      <c r="N118" s="29">
        <v>0.69</v>
      </c>
      <c r="O118" s="4" t="s">
        <v>33</v>
      </c>
      <c r="P118" s="4" t="s">
        <v>61</v>
      </c>
      <c r="Q118" s="4" t="s">
        <v>304</v>
      </c>
      <c r="R118" s="4" t="s">
        <v>305</v>
      </c>
      <c r="S118" s="4">
        <v>74006</v>
      </c>
      <c r="T118" s="9">
        <v>42020</v>
      </c>
      <c r="U118" s="9">
        <v>42022</v>
      </c>
      <c r="V118" s="15">
        <v>-133.69999999999999</v>
      </c>
      <c r="W118" s="4">
        <v>11</v>
      </c>
      <c r="X118" s="15">
        <v>85.79</v>
      </c>
      <c r="Y118" s="4">
        <v>88972</v>
      </c>
      <c r="Z118" s="15">
        <f>(orders[[#This Row],[Unit Price]]-(orders[[#This Row],[Unit Price]]*(orders[[#This Row],[Discount]]/100)))</f>
        <v>7.3677890000000001</v>
      </c>
      <c r="AA118" s="15">
        <f>orders[[#This Row],[discounted price]]*orders[[#This Row],[Quantity ordered new]]</f>
        <v>81.045679000000007</v>
      </c>
      <c r="AB118" s="18">
        <f t="shared" si="1"/>
        <v>-1.5584566965846833</v>
      </c>
    </row>
    <row r="119" spans="1:28" ht="12.75" customHeight="1" x14ac:dyDescent="0.3">
      <c r="A119" s="4">
        <v>21401</v>
      </c>
      <c r="B119" s="4" t="s">
        <v>106</v>
      </c>
      <c r="C119" s="21">
        <v>0.05</v>
      </c>
      <c r="D119" s="15">
        <v>1.86</v>
      </c>
      <c r="E119" s="15">
        <v>2.58</v>
      </c>
      <c r="F119" s="4">
        <v>210</v>
      </c>
      <c r="G119" s="4" t="s">
        <v>307</v>
      </c>
      <c r="H119" s="4" t="s">
        <v>49</v>
      </c>
      <c r="I119" s="4" t="s">
        <v>40</v>
      </c>
      <c r="J119" s="4" t="s">
        <v>29</v>
      </c>
      <c r="K119" s="4" t="s">
        <v>66</v>
      </c>
      <c r="L119" s="4" t="s">
        <v>31</v>
      </c>
      <c r="M119" s="4" t="s">
        <v>308</v>
      </c>
      <c r="N119" s="29">
        <v>0.82</v>
      </c>
      <c r="O119" s="4" t="s">
        <v>33</v>
      </c>
      <c r="P119" s="4" t="s">
        <v>53</v>
      </c>
      <c r="Q119" s="4" t="s">
        <v>71</v>
      </c>
      <c r="R119" s="4" t="s">
        <v>309</v>
      </c>
      <c r="S119" s="4">
        <v>12180</v>
      </c>
      <c r="T119" s="9">
        <v>42021</v>
      </c>
      <c r="U119" s="9">
        <v>42025</v>
      </c>
      <c r="V119" s="15">
        <v>-66.62</v>
      </c>
      <c r="W119" s="4">
        <v>9</v>
      </c>
      <c r="X119" s="15">
        <v>17.61</v>
      </c>
      <c r="Y119" s="4">
        <v>85965</v>
      </c>
      <c r="Z119" s="15">
        <f>(orders[[#This Row],[Unit Price]]-(orders[[#This Row],[Unit Price]]*(orders[[#This Row],[Discount]]/100)))</f>
        <v>1.85907</v>
      </c>
      <c r="AA119" s="15">
        <f>orders[[#This Row],[discounted price]]*orders[[#This Row],[Quantity ordered new]]</f>
        <v>16.731629999999999</v>
      </c>
      <c r="AB119" s="18">
        <f t="shared" si="1"/>
        <v>-3.7830777967064173</v>
      </c>
    </row>
    <row r="120" spans="1:28" ht="12.75" customHeight="1" x14ac:dyDescent="0.3">
      <c r="A120" s="4">
        <v>23097</v>
      </c>
      <c r="B120" s="4" t="s">
        <v>56</v>
      </c>
      <c r="C120" s="21">
        <v>0.09</v>
      </c>
      <c r="D120" s="15">
        <v>5.4</v>
      </c>
      <c r="E120" s="15">
        <v>7.78</v>
      </c>
      <c r="F120" s="4">
        <v>210</v>
      </c>
      <c r="G120" s="4" t="s">
        <v>307</v>
      </c>
      <c r="H120" s="4" t="s">
        <v>27</v>
      </c>
      <c r="I120" s="4" t="s">
        <v>40</v>
      </c>
      <c r="J120" s="4" t="s">
        <v>29</v>
      </c>
      <c r="K120" s="4" t="s">
        <v>109</v>
      </c>
      <c r="L120" s="4" t="s">
        <v>59</v>
      </c>
      <c r="M120" s="4" t="s">
        <v>310</v>
      </c>
      <c r="N120" s="29">
        <v>0.37</v>
      </c>
      <c r="O120" s="4" t="s">
        <v>33</v>
      </c>
      <c r="P120" s="4" t="s">
        <v>53</v>
      </c>
      <c r="Q120" s="4" t="s">
        <v>71</v>
      </c>
      <c r="R120" s="4" t="s">
        <v>309</v>
      </c>
      <c r="S120" s="4">
        <v>12180</v>
      </c>
      <c r="T120" s="9">
        <v>42157</v>
      </c>
      <c r="U120" s="9">
        <v>42157</v>
      </c>
      <c r="V120" s="15">
        <v>-21.487749999999998</v>
      </c>
      <c r="W120" s="4">
        <v>4</v>
      </c>
      <c r="X120" s="15">
        <v>27.3</v>
      </c>
      <c r="Y120" s="4">
        <v>85966</v>
      </c>
      <c r="Z120" s="15">
        <f>(orders[[#This Row],[Unit Price]]-(orders[[#This Row],[Unit Price]]*(orders[[#This Row],[Discount]]/100)))</f>
        <v>5.3951400000000005</v>
      </c>
      <c r="AA120" s="15">
        <f>orders[[#This Row],[discounted price]]*orders[[#This Row],[Quantity ordered new]]</f>
        <v>21.580560000000002</v>
      </c>
      <c r="AB120" s="18">
        <f t="shared" si="1"/>
        <v>-0.78709706959706949</v>
      </c>
    </row>
    <row r="121" spans="1:28" ht="12.75" customHeight="1" x14ac:dyDescent="0.3">
      <c r="A121" s="4">
        <v>23098</v>
      </c>
      <c r="B121" s="4" t="s">
        <v>56</v>
      </c>
      <c r="C121" s="21">
        <v>0.02</v>
      </c>
      <c r="D121" s="15">
        <v>20.28</v>
      </c>
      <c r="E121" s="15">
        <v>6.68</v>
      </c>
      <c r="F121" s="4">
        <v>210</v>
      </c>
      <c r="G121" s="4" t="s">
        <v>307</v>
      </c>
      <c r="H121" s="4" t="s">
        <v>49</v>
      </c>
      <c r="I121" s="4" t="s">
        <v>40</v>
      </c>
      <c r="J121" s="4" t="s">
        <v>41</v>
      </c>
      <c r="K121" s="4" t="s">
        <v>50</v>
      </c>
      <c r="L121" s="4" t="s">
        <v>59</v>
      </c>
      <c r="M121" s="4" t="s">
        <v>311</v>
      </c>
      <c r="N121" s="29">
        <v>0.53</v>
      </c>
      <c r="O121" s="4" t="s">
        <v>33</v>
      </c>
      <c r="P121" s="4" t="s">
        <v>53</v>
      </c>
      <c r="Q121" s="4" t="s">
        <v>71</v>
      </c>
      <c r="R121" s="4" t="s">
        <v>309</v>
      </c>
      <c r="S121" s="4">
        <v>12180</v>
      </c>
      <c r="T121" s="9">
        <v>42157</v>
      </c>
      <c r="U121" s="9">
        <v>42157</v>
      </c>
      <c r="V121" s="15">
        <v>44.677499999999995</v>
      </c>
      <c r="W121" s="4">
        <v>3</v>
      </c>
      <c r="X121" s="15">
        <v>64.75</v>
      </c>
      <c r="Y121" s="4">
        <v>85966</v>
      </c>
      <c r="Z121" s="15">
        <f>(orders[[#This Row],[Unit Price]]-(orders[[#This Row],[Unit Price]]*(orders[[#This Row],[Discount]]/100)))</f>
        <v>20.275944000000003</v>
      </c>
      <c r="AA121" s="15">
        <f>orders[[#This Row],[discounted price]]*orders[[#This Row],[Quantity ordered new]]</f>
        <v>60.827832000000008</v>
      </c>
      <c r="AB121" s="18">
        <f t="shared" si="1"/>
        <v>0.69</v>
      </c>
    </row>
    <row r="122" spans="1:28" ht="12.75" customHeight="1" x14ac:dyDescent="0.3">
      <c r="A122" s="4">
        <v>23099</v>
      </c>
      <c r="B122" s="4" t="s">
        <v>56</v>
      </c>
      <c r="C122" s="21">
        <v>0</v>
      </c>
      <c r="D122" s="15">
        <v>11.55</v>
      </c>
      <c r="E122" s="15">
        <v>2.36</v>
      </c>
      <c r="F122" s="4">
        <v>210</v>
      </c>
      <c r="G122" s="4" t="s">
        <v>307</v>
      </c>
      <c r="H122" s="4" t="s">
        <v>49</v>
      </c>
      <c r="I122" s="4" t="s">
        <v>40</v>
      </c>
      <c r="J122" s="4" t="s">
        <v>29</v>
      </c>
      <c r="K122" s="4" t="s">
        <v>30</v>
      </c>
      <c r="L122" s="4" t="s">
        <v>31</v>
      </c>
      <c r="M122" s="4" t="s">
        <v>312</v>
      </c>
      <c r="N122" s="29">
        <v>0.55000000000000004</v>
      </c>
      <c r="O122" s="4" t="s">
        <v>33</v>
      </c>
      <c r="P122" s="4" t="s">
        <v>53</v>
      </c>
      <c r="Q122" s="4" t="s">
        <v>71</v>
      </c>
      <c r="R122" s="4" t="s">
        <v>309</v>
      </c>
      <c r="S122" s="4">
        <v>12180</v>
      </c>
      <c r="T122" s="9">
        <v>42157</v>
      </c>
      <c r="U122" s="9">
        <v>42158</v>
      </c>
      <c r="V122" s="15">
        <v>23.594999999999999</v>
      </c>
      <c r="W122" s="4">
        <v>5</v>
      </c>
      <c r="X122" s="15">
        <v>62.98</v>
      </c>
      <c r="Y122" s="4">
        <v>85966</v>
      </c>
      <c r="Z122" s="15">
        <f>(orders[[#This Row],[Unit Price]]-(orders[[#This Row],[Unit Price]]*(orders[[#This Row],[Discount]]/100)))</f>
        <v>11.55</v>
      </c>
      <c r="AA122" s="15">
        <f>orders[[#This Row],[discounted price]]*orders[[#This Row],[Quantity ordered new]]</f>
        <v>57.75</v>
      </c>
      <c r="AB122" s="18">
        <f t="shared" si="1"/>
        <v>0.37464274372816769</v>
      </c>
    </row>
    <row r="123" spans="1:28" ht="12.75" customHeight="1" x14ac:dyDescent="0.3">
      <c r="A123" s="4">
        <v>23605</v>
      </c>
      <c r="B123" s="4" t="s">
        <v>56</v>
      </c>
      <c r="C123" s="21">
        <v>0.01</v>
      </c>
      <c r="D123" s="15">
        <v>10.06</v>
      </c>
      <c r="E123" s="15">
        <v>2.06</v>
      </c>
      <c r="F123" s="4">
        <v>211</v>
      </c>
      <c r="G123" s="4" t="s">
        <v>313</v>
      </c>
      <c r="H123" s="4" t="s">
        <v>49</v>
      </c>
      <c r="I123" s="4" t="s">
        <v>114</v>
      </c>
      <c r="J123" s="4" t="s">
        <v>29</v>
      </c>
      <c r="K123" s="4" t="s">
        <v>93</v>
      </c>
      <c r="L123" s="4" t="s">
        <v>31</v>
      </c>
      <c r="M123" s="4" t="s">
        <v>280</v>
      </c>
      <c r="N123" s="29">
        <v>0.39</v>
      </c>
      <c r="O123" s="4" t="s">
        <v>33</v>
      </c>
      <c r="P123" s="4" t="s">
        <v>53</v>
      </c>
      <c r="Q123" s="4" t="s">
        <v>71</v>
      </c>
      <c r="R123" s="4" t="s">
        <v>314</v>
      </c>
      <c r="S123" s="4">
        <v>13501</v>
      </c>
      <c r="T123" s="9">
        <v>42010</v>
      </c>
      <c r="U123" s="9">
        <v>42012</v>
      </c>
      <c r="V123" s="15">
        <v>7.59</v>
      </c>
      <c r="W123" s="4">
        <v>2</v>
      </c>
      <c r="X123" s="15">
        <v>21.2</v>
      </c>
      <c r="Y123" s="4">
        <v>85964</v>
      </c>
      <c r="Z123" s="15">
        <f>(orders[[#This Row],[Unit Price]]-(orders[[#This Row],[Unit Price]]*(orders[[#This Row],[Discount]]/100)))</f>
        <v>10.058994</v>
      </c>
      <c r="AA123" s="15">
        <f>orders[[#This Row],[discounted price]]*orders[[#This Row],[Quantity ordered new]]</f>
        <v>20.117988</v>
      </c>
      <c r="AB123" s="18">
        <f t="shared" si="1"/>
        <v>0.35801886792452831</v>
      </c>
    </row>
    <row r="124" spans="1:28" ht="12.75" customHeight="1" x14ac:dyDescent="0.3">
      <c r="A124" s="4">
        <v>23606</v>
      </c>
      <c r="B124" s="4" t="s">
        <v>56</v>
      </c>
      <c r="C124" s="21">
        <v>0</v>
      </c>
      <c r="D124" s="15">
        <v>65.989999999999995</v>
      </c>
      <c r="E124" s="15">
        <v>5.92</v>
      </c>
      <c r="F124" s="4">
        <v>211</v>
      </c>
      <c r="G124" s="4" t="s">
        <v>313</v>
      </c>
      <c r="H124" s="4" t="s">
        <v>49</v>
      </c>
      <c r="I124" s="4" t="s">
        <v>114</v>
      </c>
      <c r="J124" s="4" t="s">
        <v>77</v>
      </c>
      <c r="K124" s="4" t="s">
        <v>78</v>
      </c>
      <c r="L124" s="4" t="s">
        <v>59</v>
      </c>
      <c r="M124" s="4" t="s">
        <v>315</v>
      </c>
      <c r="N124" s="29">
        <v>0.55000000000000004</v>
      </c>
      <c r="O124" s="4" t="s">
        <v>33</v>
      </c>
      <c r="P124" s="4" t="s">
        <v>53</v>
      </c>
      <c r="Q124" s="4" t="s">
        <v>71</v>
      </c>
      <c r="R124" s="4" t="s">
        <v>314</v>
      </c>
      <c r="S124" s="4">
        <v>13501</v>
      </c>
      <c r="T124" s="9">
        <v>42010</v>
      </c>
      <c r="U124" s="9">
        <v>42012</v>
      </c>
      <c r="V124" s="15">
        <v>-107.98699999999999</v>
      </c>
      <c r="W124" s="4">
        <v>3</v>
      </c>
      <c r="X124" s="15">
        <v>173.32</v>
      </c>
      <c r="Y124" s="4">
        <v>85964</v>
      </c>
      <c r="Z124" s="15">
        <f>(orders[[#This Row],[Unit Price]]-(orders[[#This Row],[Unit Price]]*(orders[[#This Row],[Discount]]/100)))</f>
        <v>65.989999999999995</v>
      </c>
      <c r="AA124" s="15">
        <f>orders[[#This Row],[discounted price]]*orders[[#This Row],[Quantity ordered new]]</f>
        <v>197.96999999999997</v>
      </c>
      <c r="AB124" s="18">
        <f t="shared" si="1"/>
        <v>-0.62304984998846069</v>
      </c>
    </row>
    <row r="125" spans="1:28" ht="12.75" customHeight="1" x14ac:dyDescent="0.3">
      <c r="A125" s="4">
        <v>23100</v>
      </c>
      <c r="B125" s="4" t="s">
        <v>56</v>
      </c>
      <c r="C125" s="21">
        <v>0.05</v>
      </c>
      <c r="D125" s="15">
        <v>2.08</v>
      </c>
      <c r="E125" s="15">
        <v>2.56</v>
      </c>
      <c r="F125" s="4">
        <v>211</v>
      </c>
      <c r="G125" s="4" t="s">
        <v>313</v>
      </c>
      <c r="H125" s="4" t="s">
        <v>49</v>
      </c>
      <c r="I125" s="4" t="s">
        <v>40</v>
      </c>
      <c r="J125" s="4" t="s">
        <v>29</v>
      </c>
      <c r="K125" s="4" t="s">
        <v>174</v>
      </c>
      <c r="L125" s="4" t="s">
        <v>51</v>
      </c>
      <c r="M125" s="4" t="s">
        <v>316</v>
      </c>
      <c r="N125" s="29">
        <v>0.55000000000000004</v>
      </c>
      <c r="O125" s="4" t="s">
        <v>33</v>
      </c>
      <c r="P125" s="4" t="s">
        <v>53</v>
      </c>
      <c r="Q125" s="4" t="s">
        <v>71</v>
      </c>
      <c r="R125" s="4" t="s">
        <v>314</v>
      </c>
      <c r="S125" s="4">
        <v>13501</v>
      </c>
      <c r="T125" s="9">
        <v>42157</v>
      </c>
      <c r="U125" s="9">
        <v>42158</v>
      </c>
      <c r="V125" s="15">
        <v>-36.25</v>
      </c>
      <c r="W125" s="4">
        <v>20</v>
      </c>
      <c r="X125" s="15">
        <v>42.29</v>
      </c>
      <c r="Y125" s="4">
        <v>85966</v>
      </c>
      <c r="Z125" s="15">
        <f>(orders[[#This Row],[Unit Price]]-(orders[[#This Row],[Unit Price]]*(orders[[#This Row],[Discount]]/100)))</f>
        <v>2.0789599999999999</v>
      </c>
      <c r="AA125" s="15">
        <f>orders[[#This Row],[discounted price]]*orders[[#This Row],[Quantity ordered new]]</f>
        <v>41.5792</v>
      </c>
      <c r="AB125" s="18">
        <f t="shared" si="1"/>
        <v>-0.85717663750295581</v>
      </c>
    </row>
    <row r="126" spans="1:28" ht="12.75" customHeight="1" x14ac:dyDescent="0.3">
      <c r="A126" s="4">
        <v>26303</v>
      </c>
      <c r="B126" s="4" t="s">
        <v>56</v>
      </c>
      <c r="C126" s="21">
        <v>0.05</v>
      </c>
      <c r="D126" s="15">
        <v>119.99</v>
      </c>
      <c r="E126" s="15">
        <v>56.14</v>
      </c>
      <c r="F126" s="4">
        <v>218</v>
      </c>
      <c r="G126" s="4" t="s">
        <v>317</v>
      </c>
      <c r="H126" s="4" t="s">
        <v>39</v>
      </c>
      <c r="I126" s="4" t="s">
        <v>114</v>
      </c>
      <c r="J126" s="4" t="s">
        <v>77</v>
      </c>
      <c r="K126" s="4" t="s">
        <v>85</v>
      </c>
      <c r="L126" s="4" t="s">
        <v>121</v>
      </c>
      <c r="M126" s="4" t="s">
        <v>318</v>
      </c>
      <c r="N126" s="29">
        <v>0.39</v>
      </c>
      <c r="O126" s="4" t="s">
        <v>33</v>
      </c>
      <c r="P126" s="4" t="s">
        <v>34</v>
      </c>
      <c r="Q126" s="4" t="s">
        <v>212</v>
      </c>
      <c r="R126" s="4" t="s">
        <v>319</v>
      </c>
      <c r="S126" s="4">
        <v>84107</v>
      </c>
      <c r="T126" s="9">
        <v>42164</v>
      </c>
      <c r="U126" s="9">
        <v>42166</v>
      </c>
      <c r="V126" s="15">
        <v>-102.5121</v>
      </c>
      <c r="W126" s="4">
        <v>6</v>
      </c>
      <c r="X126" s="15">
        <v>730.37</v>
      </c>
      <c r="Y126" s="4">
        <v>88048</v>
      </c>
      <c r="Z126" s="15">
        <f>(orders[[#This Row],[Unit Price]]-(orders[[#This Row],[Unit Price]]*(orders[[#This Row],[Discount]]/100)))</f>
        <v>119.93000499999999</v>
      </c>
      <c r="AA126" s="15">
        <f>orders[[#This Row],[discounted price]]*orders[[#This Row],[Quantity ordered new]]</f>
        <v>719.58002999999997</v>
      </c>
      <c r="AB126" s="18">
        <f t="shared" si="1"/>
        <v>-0.14035639470405412</v>
      </c>
    </row>
    <row r="127" spans="1:28" ht="12.75" customHeight="1" x14ac:dyDescent="0.3">
      <c r="A127" s="4">
        <v>21203</v>
      </c>
      <c r="B127" s="4" t="s">
        <v>56</v>
      </c>
      <c r="C127" s="21">
        <v>0.03</v>
      </c>
      <c r="D127" s="15">
        <v>60.89</v>
      </c>
      <c r="E127" s="15">
        <v>32.409999999999997</v>
      </c>
      <c r="F127" s="4">
        <v>228</v>
      </c>
      <c r="G127" s="4" t="s">
        <v>320</v>
      </c>
      <c r="H127" s="4" t="s">
        <v>39</v>
      </c>
      <c r="I127" s="4" t="s">
        <v>58</v>
      </c>
      <c r="J127" s="4" t="s">
        <v>41</v>
      </c>
      <c r="K127" s="4" t="s">
        <v>42</v>
      </c>
      <c r="L127" s="4" t="s">
        <v>43</v>
      </c>
      <c r="M127" s="4" t="s">
        <v>321</v>
      </c>
      <c r="N127" s="29">
        <v>0.56000000000000005</v>
      </c>
      <c r="O127" s="4" t="s">
        <v>33</v>
      </c>
      <c r="P127" s="4" t="s">
        <v>136</v>
      </c>
      <c r="Q127" s="4" t="s">
        <v>322</v>
      </c>
      <c r="R127" s="4" t="s">
        <v>323</v>
      </c>
      <c r="S127" s="4">
        <v>28227</v>
      </c>
      <c r="T127" s="9">
        <v>42096</v>
      </c>
      <c r="U127" s="9">
        <v>42097</v>
      </c>
      <c r="V127" s="15">
        <v>36.353999999999999</v>
      </c>
      <c r="W127" s="4">
        <v>7</v>
      </c>
      <c r="X127" s="15">
        <v>450.49</v>
      </c>
      <c r="Y127" s="4">
        <v>88527</v>
      </c>
      <c r="Z127" s="15">
        <f>(orders[[#This Row],[Unit Price]]-(orders[[#This Row],[Unit Price]]*(orders[[#This Row],[Discount]]/100)))</f>
        <v>60.871732999999999</v>
      </c>
      <c r="AA127" s="15">
        <f>orders[[#This Row],[discounted price]]*orders[[#This Row],[Quantity ordered new]]</f>
        <v>426.10213099999999</v>
      </c>
      <c r="AB127" s="18">
        <f t="shared" si="1"/>
        <v>8.0698794645830088E-2</v>
      </c>
    </row>
    <row r="128" spans="1:28" ht="12.75" customHeight="1" x14ac:dyDescent="0.3">
      <c r="A128" s="4">
        <v>25500</v>
      </c>
      <c r="B128" s="4" t="s">
        <v>56</v>
      </c>
      <c r="C128" s="21">
        <v>7.0000000000000007E-2</v>
      </c>
      <c r="D128" s="15">
        <v>5.81</v>
      </c>
      <c r="E128" s="15">
        <v>8.49</v>
      </c>
      <c r="F128" s="4">
        <v>233</v>
      </c>
      <c r="G128" s="4" t="s">
        <v>324</v>
      </c>
      <c r="H128" s="4" t="s">
        <v>49</v>
      </c>
      <c r="I128" s="4" t="s">
        <v>58</v>
      </c>
      <c r="J128" s="4" t="s">
        <v>29</v>
      </c>
      <c r="K128" s="4" t="s">
        <v>109</v>
      </c>
      <c r="L128" s="4" t="s">
        <v>59</v>
      </c>
      <c r="M128" s="4" t="s">
        <v>325</v>
      </c>
      <c r="N128" s="29">
        <v>0.39</v>
      </c>
      <c r="O128" s="4" t="s">
        <v>33</v>
      </c>
      <c r="P128" s="4" t="s">
        <v>61</v>
      </c>
      <c r="Q128" s="4" t="s">
        <v>178</v>
      </c>
      <c r="R128" s="4" t="s">
        <v>326</v>
      </c>
      <c r="S128" s="4">
        <v>60462</v>
      </c>
      <c r="T128" s="9">
        <v>42055</v>
      </c>
      <c r="U128" s="9">
        <v>42057</v>
      </c>
      <c r="V128" s="15">
        <v>-243.23649999999998</v>
      </c>
      <c r="W128" s="4">
        <v>10</v>
      </c>
      <c r="X128" s="15">
        <v>58.8</v>
      </c>
      <c r="Y128" s="4">
        <v>90237</v>
      </c>
      <c r="Z128" s="15">
        <f>(orders[[#This Row],[Unit Price]]-(orders[[#This Row],[Unit Price]]*(orders[[#This Row],[Discount]]/100)))</f>
        <v>5.8059329999999996</v>
      </c>
      <c r="AA128" s="15">
        <f>orders[[#This Row],[discounted price]]*orders[[#This Row],[Quantity ordered new]]</f>
        <v>58.059329999999996</v>
      </c>
      <c r="AB128" s="18">
        <f t="shared" si="1"/>
        <v>-4.1366751700680267</v>
      </c>
    </row>
    <row r="129" spans="1:28" ht="12.75" customHeight="1" x14ac:dyDescent="0.3">
      <c r="A129" s="4">
        <v>25501</v>
      </c>
      <c r="B129" s="4" t="s">
        <v>56</v>
      </c>
      <c r="C129" s="21">
        <v>0.04</v>
      </c>
      <c r="D129" s="15">
        <v>9.65</v>
      </c>
      <c r="E129" s="15">
        <v>6.22</v>
      </c>
      <c r="F129" s="4">
        <v>233</v>
      </c>
      <c r="G129" s="4" t="s">
        <v>324</v>
      </c>
      <c r="H129" s="4" t="s">
        <v>49</v>
      </c>
      <c r="I129" s="4" t="s">
        <v>58</v>
      </c>
      <c r="J129" s="4" t="s">
        <v>41</v>
      </c>
      <c r="K129" s="4" t="s">
        <v>50</v>
      </c>
      <c r="L129" s="4" t="s">
        <v>59</v>
      </c>
      <c r="M129" s="4" t="s">
        <v>327</v>
      </c>
      <c r="N129" s="29">
        <v>0.55000000000000004</v>
      </c>
      <c r="O129" s="4" t="s">
        <v>33</v>
      </c>
      <c r="P129" s="4" t="s">
        <v>61</v>
      </c>
      <c r="Q129" s="4" t="s">
        <v>178</v>
      </c>
      <c r="R129" s="4" t="s">
        <v>326</v>
      </c>
      <c r="S129" s="4">
        <v>60462</v>
      </c>
      <c r="T129" s="9">
        <v>42055</v>
      </c>
      <c r="U129" s="9">
        <v>42056</v>
      </c>
      <c r="V129" s="15">
        <v>-53.62</v>
      </c>
      <c r="W129" s="4">
        <v>12</v>
      </c>
      <c r="X129" s="15">
        <v>120.47</v>
      </c>
      <c r="Y129" s="4">
        <v>90237</v>
      </c>
      <c r="Z129" s="15">
        <f>(orders[[#This Row],[Unit Price]]-(orders[[#This Row],[Unit Price]]*(orders[[#This Row],[Discount]]/100)))</f>
        <v>9.6461400000000008</v>
      </c>
      <c r="AA129" s="15">
        <f>orders[[#This Row],[discounted price]]*orders[[#This Row],[Quantity ordered new]]</f>
        <v>115.75368</v>
      </c>
      <c r="AB129" s="18">
        <f t="shared" si="1"/>
        <v>-0.44509006391632772</v>
      </c>
    </row>
    <row r="130" spans="1:28" ht="12.75" customHeight="1" x14ac:dyDescent="0.3">
      <c r="A130" s="4">
        <v>23058</v>
      </c>
      <c r="B130" s="4" t="s">
        <v>47</v>
      </c>
      <c r="C130" s="21">
        <v>0.06</v>
      </c>
      <c r="D130" s="15">
        <v>279.81</v>
      </c>
      <c r="E130" s="15">
        <v>23.19</v>
      </c>
      <c r="F130" s="4">
        <v>234</v>
      </c>
      <c r="G130" s="4" t="s">
        <v>328</v>
      </c>
      <c r="H130" s="4" t="s">
        <v>39</v>
      </c>
      <c r="I130" s="4" t="s">
        <v>58</v>
      </c>
      <c r="J130" s="4" t="s">
        <v>29</v>
      </c>
      <c r="K130" s="4" t="s">
        <v>257</v>
      </c>
      <c r="L130" s="4" t="s">
        <v>43</v>
      </c>
      <c r="M130" s="4" t="s">
        <v>329</v>
      </c>
      <c r="N130" s="29">
        <v>0.59</v>
      </c>
      <c r="O130" s="4" t="s">
        <v>33</v>
      </c>
      <c r="P130" s="4" t="s">
        <v>61</v>
      </c>
      <c r="Q130" s="4" t="s">
        <v>330</v>
      </c>
      <c r="R130" s="4" t="s">
        <v>331</v>
      </c>
      <c r="S130" s="4">
        <v>50208</v>
      </c>
      <c r="T130" s="9">
        <v>42040</v>
      </c>
      <c r="U130" s="9">
        <v>42041</v>
      </c>
      <c r="V130" s="15">
        <v>1103.9723999999999</v>
      </c>
      <c r="W130" s="4">
        <v>6</v>
      </c>
      <c r="X130" s="15">
        <v>1599.96</v>
      </c>
      <c r="Y130" s="4">
        <v>90236</v>
      </c>
      <c r="Z130" s="15">
        <f>(orders[[#This Row],[Unit Price]]-(orders[[#This Row],[Unit Price]]*(orders[[#This Row],[Discount]]/100)))</f>
        <v>279.64211399999999</v>
      </c>
      <c r="AA130" s="15">
        <f>orders[[#This Row],[discounted price]]*orders[[#This Row],[Quantity ordered new]]</f>
        <v>1677.852684</v>
      </c>
      <c r="AB130" s="18">
        <f t="shared" ref="AB130:AB193" si="2">(V130/X130)</f>
        <v>0.69</v>
      </c>
    </row>
    <row r="131" spans="1:28" ht="12.75" customHeight="1" x14ac:dyDescent="0.3">
      <c r="A131" s="4">
        <v>25121</v>
      </c>
      <c r="B131" s="4" t="s">
        <v>25</v>
      </c>
      <c r="C131" s="21">
        <v>0.03</v>
      </c>
      <c r="D131" s="15">
        <v>28.53</v>
      </c>
      <c r="E131" s="15">
        <v>1.49</v>
      </c>
      <c r="F131" s="4">
        <v>234</v>
      </c>
      <c r="G131" s="4" t="s">
        <v>328</v>
      </c>
      <c r="H131" s="4" t="s">
        <v>49</v>
      </c>
      <c r="I131" s="4" t="s">
        <v>58</v>
      </c>
      <c r="J131" s="4" t="s">
        <v>29</v>
      </c>
      <c r="K131" s="4" t="s">
        <v>109</v>
      </c>
      <c r="L131" s="4" t="s">
        <v>59</v>
      </c>
      <c r="M131" s="4" t="s">
        <v>332</v>
      </c>
      <c r="N131" s="29">
        <v>0.38</v>
      </c>
      <c r="O131" s="4" t="s">
        <v>33</v>
      </c>
      <c r="P131" s="4" t="s">
        <v>61</v>
      </c>
      <c r="Q131" s="4" t="s">
        <v>330</v>
      </c>
      <c r="R131" s="4" t="s">
        <v>331</v>
      </c>
      <c r="S131" s="4">
        <v>50208</v>
      </c>
      <c r="T131" s="9">
        <v>42090</v>
      </c>
      <c r="U131" s="9">
        <v>42092</v>
      </c>
      <c r="V131" s="15">
        <v>136.33709999999999</v>
      </c>
      <c r="W131" s="4">
        <v>7</v>
      </c>
      <c r="X131" s="15">
        <v>197.59</v>
      </c>
      <c r="Y131" s="4">
        <v>90238</v>
      </c>
      <c r="Z131" s="15">
        <f>(orders[[#This Row],[Unit Price]]-(orders[[#This Row],[Unit Price]]*(orders[[#This Row],[Discount]]/100)))</f>
        <v>28.521440999999999</v>
      </c>
      <c r="AA131" s="15">
        <f>orders[[#This Row],[discounted price]]*orders[[#This Row],[Quantity ordered new]]</f>
        <v>199.65008699999998</v>
      </c>
      <c r="AB131" s="18">
        <f t="shared" si="2"/>
        <v>0.69</v>
      </c>
    </row>
    <row r="132" spans="1:28" ht="12.75" customHeight="1" x14ac:dyDescent="0.3">
      <c r="A132" s="4">
        <v>25122</v>
      </c>
      <c r="B132" s="4" t="s">
        <v>25</v>
      </c>
      <c r="C132" s="21">
        <v>0.01</v>
      </c>
      <c r="D132" s="15">
        <v>15.28</v>
      </c>
      <c r="E132" s="15">
        <v>1.99</v>
      </c>
      <c r="F132" s="4">
        <v>234</v>
      </c>
      <c r="G132" s="4" t="s">
        <v>328</v>
      </c>
      <c r="H132" s="4" t="s">
        <v>49</v>
      </c>
      <c r="I132" s="4" t="s">
        <v>58</v>
      </c>
      <c r="J132" s="4" t="s">
        <v>77</v>
      </c>
      <c r="K132" s="4" t="s">
        <v>180</v>
      </c>
      <c r="L132" s="4" t="s">
        <v>51</v>
      </c>
      <c r="M132" s="4" t="s">
        <v>333</v>
      </c>
      <c r="N132" s="29">
        <v>0.42</v>
      </c>
      <c r="O132" s="4" t="s">
        <v>33</v>
      </c>
      <c r="P132" s="4" t="s">
        <v>61</v>
      </c>
      <c r="Q132" s="4" t="s">
        <v>330</v>
      </c>
      <c r="R132" s="4" t="s">
        <v>331</v>
      </c>
      <c r="S132" s="4">
        <v>50208</v>
      </c>
      <c r="T132" s="9">
        <v>42090</v>
      </c>
      <c r="U132" s="9">
        <v>42092</v>
      </c>
      <c r="V132" s="15">
        <v>-12.46</v>
      </c>
      <c r="W132" s="4">
        <v>2</v>
      </c>
      <c r="X132" s="15">
        <v>33.04</v>
      </c>
      <c r="Y132" s="4">
        <v>90238</v>
      </c>
      <c r="Z132" s="15">
        <f>(orders[[#This Row],[Unit Price]]-(orders[[#This Row],[Unit Price]]*(orders[[#This Row],[Discount]]/100)))</f>
        <v>15.278471999999999</v>
      </c>
      <c r="AA132" s="15">
        <f>orders[[#This Row],[discounted price]]*orders[[#This Row],[Quantity ordered new]]</f>
        <v>30.556943999999998</v>
      </c>
      <c r="AB132" s="18">
        <f t="shared" si="2"/>
        <v>-0.37711864406779666</v>
      </c>
    </row>
    <row r="133" spans="1:28" ht="12.75" customHeight="1" x14ac:dyDescent="0.3">
      <c r="A133" s="4">
        <v>22044</v>
      </c>
      <c r="B133" s="4" t="s">
        <v>106</v>
      </c>
      <c r="C133" s="21">
        <v>0.06</v>
      </c>
      <c r="D133" s="15">
        <v>3.34</v>
      </c>
      <c r="E133" s="15">
        <v>7.49</v>
      </c>
      <c r="F133" s="4">
        <v>234</v>
      </c>
      <c r="G133" s="4" t="s">
        <v>328</v>
      </c>
      <c r="H133" s="4" t="s">
        <v>27</v>
      </c>
      <c r="I133" s="4" t="s">
        <v>58</v>
      </c>
      <c r="J133" s="4" t="s">
        <v>29</v>
      </c>
      <c r="K133" s="4" t="s">
        <v>30</v>
      </c>
      <c r="L133" s="4" t="s">
        <v>31</v>
      </c>
      <c r="M133" s="4" t="s">
        <v>334</v>
      </c>
      <c r="N133" s="29">
        <v>0.54</v>
      </c>
      <c r="O133" s="4" t="s">
        <v>33</v>
      </c>
      <c r="P133" s="4" t="s">
        <v>61</v>
      </c>
      <c r="Q133" s="4" t="s">
        <v>330</v>
      </c>
      <c r="R133" s="4" t="s">
        <v>331</v>
      </c>
      <c r="S133" s="4">
        <v>50208</v>
      </c>
      <c r="T133" s="9">
        <v>42122</v>
      </c>
      <c r="U133" s="9">
        <v>42124</v>
      </c>
      <c r="V133" s="15">
        <v>-175.86</v>
      </c>
      <c r="W133" s="4">
        <v>8</v>
      </c>
      <c r="X133" s="15">
        <v>27.45</v>
      </c>
      <c r="Y133" s="4">
        <v>90239</v>
      </c>
      <c r="Z133" s="15">
        <f>(orders[[#This Row],[Unit Price]]-(orders[[#This Row],[Unit Price]]*(orders[[#This Row],[Discount]]/100)))</f>
        <v>3.337996</v>
      </c>
      <c r="AA133" s="15">
        <f>orders[[#This Row],[discounted price]]*orders[[#This Row],[Quantity ordered new]]</f>
        <v>26.703968</v>
      </c>
      <c r="AB133" s="18">
        <f t="shared" si="2"/>
        <v>-6.4065573770491806</v>
      </c>
    </row>
    <row r="134" spans="1:28" ht="12.75" customHeight="1" x14ac:dyDescent="0.3">
      <c r="A134" s="4">
        <v>18885</v>
      </c>
      <c r="B134" s="4" t="s">
        <v>37</v>
      </c>
      <c r="C134" s="21">
        <v>0</v>
      </c>
      <c r="D134" s="15">
        <v>442.14</v>
      </c>
      <c r="E134" s="15">
        <v>14.7</v>
      </c>
      <c r="F134" s="4">
        <v>236</v>
      </c>
      <c r="G134" s="4" t="s">
        <v>335</v>
      </c>
      <c r="H134" s="4" t="s">
        <v>39</v>
      </c>
      <c r="I134" s="4" t="s">
        <v>28</v>
      </c>
      <c r="J134" s="4" t="s">
        <v>77</v>
      </c>
      <c r="K134" s="4" t="s">
        <v>85</v>
      </c>
      <c r="L134" s="4" t="s">
        <v>43</v>
      </c>
      <c r="M134" s="4" t="s">
        <v>336</v>
      </c>
      <c r="N134" s="29">
        <v>0.56000000000000005</v>
      </c>
      <c r="O134" s="4" t="s">
        <v>33</v>
      </c>
      <c r="P134" s="4" t="s">
        <v>34</v>
      </c>
      <c r="Q134" s="4" t="s">
        <v>255</v>
      </c>
      <c r="R134" s="4" t="s">
        <v>337</v>
      </c>
      <c r="S134" s="4">
        <v>80027</v>
      </c>
      <c r="T134" s="9">
        <v>42057</v>
      </c>
      <c r="U134" s="9">
        <v>42057</v>
      </c>
      <c r="V134" s="15">
        <v>3294.8258999999994</v>
      </c>
      <c r="W134" s="4">
        <v>10</v>
      </c>
      <c r="X134" s="15">
        <v>4775.1099999999997</v>
      </c>
      <c r="Y134" s="4">
        <v>86621</v>
      </c>
      <c r="Z134" s="15">
        <f>(orders[[#This Row],[Unit Price]]-(orders[[#This Row],[Unit Price]]*(orders[[#This Row],[Discount]]/100)))</f>
        <v>442.14</v>
      </c>
      <c r="AA134" s="15">
        <f>orders[[#This Row],[discounted price]]*orders[[#This Row],[Quantity ordered new]]</f>
        <v>4421.3999999999996</v>
      </c>
      <c r="AB134" s="18">
        <f t="shared" si="2"/>
        <v>0.69</v>
      </c>
    </row>
    <row r="135" spans="1:28" ht="12.75" customHeight="1" x14ac:dyDescent="0.3">
      <c r="A135" s="4">
        <v>24327</v>
      </c>
      <c r="B135" s="4" t="s">
        <v>56</v>
      </c>
      <c r="C135" s="21">
        <v>0.1</v>
      </c>
      <c r="D135" s="15">
        <v>19.98</v>
      </c>
      <c r="E135" s="15">
        <v>5.77</v>
      </c>
      <c r="F135" s="4">
        <v>240</v>
      </c>
      <c r="G135" s="4" t="s">
        <v>338</v>
      </c>
      <c r="H135" s="4" t="s">
        <v>27</v>
      </c>
      <c r="I135" s="4" t="s">
        <v>58</v>
      </c>
      <c r="J135" s="4" t="s">
        <v>29</v>
      </c>
      <c r="K135" s="4" t="s">
        <v>93</v>
      </c>
      <c r="L135" s="4" t="s">
        <v>59</v>
      </c>
      <c r="M135" s="4" t="s">
        <v>339</v>
      </c>
      <c r="N135" s="29">
        <v>0.38</v>
      </c>
      <c r="O135" s="4" t="s">
        <v>33</v>
      </c>
      <c r="P135" s="4" t="s">
        <v>34</v>
      </c>
      <c r="Q135" s="4" t="s">
        <v>255</v>
      </c>
      <c r="R135" s="4" t="s">
        <v>340</v>
      </c>
      <c r="S135" s="4">
        <v>80817</v>
      </c>
      <c r="T135" s="9">
        <v>42114</v>
      </c>
      <c r="U135" s="9">
        <v>42114</v>
      </c>
      <c r="V135" s="15">
        <v>35.090000000000003</v>
      </c>
      <c r="W135" s="4">
        <v>3</v>
      </c>
      <c r="X135" s="15">
        <v>57.41</v>
      </c>
      <c r="Y135" s="4">
        <v>90479</v>
      </c>
      <c r="Z135" s="15">
        <f>(orders[[#This Row],[Unit Price]]-(orders[[#This Row],[Unit Price]]*(orders[[#This Row],[Discount]]/100)))</f>
        <v>19.96002</v>
      </c>
      <c r="AA135" s="15">
        <f>orders[[#This Row],[discounted price]]*orders[[#This Row],[Quantity ordered new]]</f>
        <v>59.88006</v>
      </c>
      <c r="AB135" s="18">
        <f t="shared" si="2"/>
        <v>0.61121755791673937</v>
      </c>
    </row>
    <row r="136" spans="1:28" ht="12.75" customHeight="1" x14ac:dyDescent="0.3">
      <c r="A136" s="4">
        <v>24328</v>
      </c>
      <c r="B136" s="4" t="s">
        <v>56</v>
      </c>
      <c r="C136" s="21">
        <v>0.06</v>
      </c>
      <c r="D136" s="15">
        <v>259.70999999999998</v>
      </c>
      <c r="E136" s="15">
        <v>66.67</v>
      </c>
      <c r="F136" s="4">
        <v>241</v>
      </c>
      <c r="G136" s="4" t="s">
        <v>341</v>
      </c>
      <c r="H136" s="4" t="s">
        <v>39</v>
      </c>
      <c r="I136" s="4" t="s">
        <v>58</v>
      </c>
      <c r="J136" s="4" t="s">
        <v>41</v>
      </c>
      <c r="K136" s="4" t="s">
        <v>152</v>
      </c>
      <c r="L136" s="4" t="s">
        <v>121</v>
      </c>
      <c r="M136" s="4" t="s">
        <v>342</v>
      </c>
      <c r="N136" s="29">
        <v>0.61</v>
      </c>
      <c r="O136" s="4" t="s">
        <v>33</v>
      </c>
      <c r="P136" s="4" t="s">
        <v>34</v>
      </c>
      <c r="Q136" s="4" t="s">
        <v>255</v>
      </c>
      <c r="R136" s="4" t="s">
        <v>343</v>
      </c>
      <c r="S136" s="4">
        <v>81503</v>
      </c>
      <c r="T136" s="9">
        <v>42114</v>
      </c>
      <c r="U136" s="9">
        <v>42115</v>
      </c>
      <c r="V136" s="15">
        <v>785.63</v>
      </c>
      <c r="W136" s="4">
        <v>11</v>
      </c>
      <c r="X136" s="15">
        <v>2809.87</v>
      </c>
      <c r="Y136" s="4">
        <v>90479</v>
      </c>
      <c r="Z136" s="15">
        <f>(orders[[#This Row],[Unit Price]]-(orders[[#This Row],[Unit Price]]*(orders[[#This Row],[Discount]]/100)))</f>
        <v>259.55417399999999</v>
      </c>
      <c r="AA136" s="15">
        <f>orders[[#This Row],[discounted price]]*orders[[#This Row],[Quantity ordered new]]</f>
        <v>2855.095914</v>
      </c>
      <c r="AB136" s="18">
        <f t="shared" si="2"/>
        <v>0.27959656496563901</v>
      </c>
    </row>
    <row r="137" spans="1:28" ht="12.75" customHeight="1" x14ac:dyDescent="0.3">
      <c r="A137" s="4">
        <v>25264</v>
      </c>
      <c r="B137" s="4" t="s">
        <v>106</v>
      </c>
      <c r="C137" s="21">
        <v>0.01</v>
      </c>
      <c r="D137" s="15">
        <v>5.94</v>
      </c>
      <c r="E137" s="15">
        <v>9.92</v>
      </c>
      <c r="F137" s="4">
        <v>241</v>
      </c>
      <c r="G137" s="4" t="s">
        <v>341</v>
      </c>
      <c r="H137" s="4" t="s">
        <v>49</v>
      </c>
      <c r="I137" s="4" t="s">
        <v>58</v>
      </c>
      <c r="J137" s="4" t="s">
        <v>29</v>
      </c>
      <c r="K137" s="4" t="s">
        <v>109</v>
      </c>
      <c r="L137" s="4" t="s">
        <v>59</v>
      </c>
      <c r="M137" s="4" t="s">
        <v>344</v>
      </c>
      <c r="N137" s="29">
        <v>0.38</v>
      </c>
      <c r="O137" s="4" t="s">
        <v>33</v>
      </c>
      <c r="P137" s="4" t="s">
        <v>34</v>
      </c>
      <c r="Q137" s="4" t="s">
        <v>255</v>
      </c>
      <c r="R137" s="4" t="s">
        <v>343</v>
      </c>
      <c r="S137" s="4">
        <v>81503</v>
      </c>
      <c r="T137" s="9">
        <v>42150</v>
      </c>
      <c r="U137" s="9">
        <v>42157</v>
      </c>
      <c r="V137" s="15">
        <v>-256.51900000000001</v>
      </c>
      <c r="W137" s="4">
        <v>13</v>
      </c>
      <c r="X137" s="15">
        <v>79.930000000000007</v>
      </c>
      <c r="Y137" s="4">
        <v>90480</v>
      </c>
      <c r="Z137" s="15">
        <f>(orders[[#This Row],[Unit Price]]-(orders[[#This Row],[Unit Price]]*(orders[[#This Row],[Discount]]/100)))</f>
        <v>5.939406</v>
      </c>
      <c r="AA137" s="15">
        <f>orders[[#This Row],[discounted price]]*orders[[#This Row],[Quantity ordered new]]</f>
        <v>77.212277999999998</v>
      </c>
      <c r="AB137" s="18">
        <f t="shared" si="2"/>
        <v>-3.2092956336794694</v>
      </c>
    </row>
    <row r="138" spans="1:28" ht="12.75" customHeight="1" x14ac:dyDescent="0.3">
      <c r="A138" s="4">
        <v>25265</v>
      </c>
      <c r="B138" s="4" t="s">
        <v>106</v>
      </c>
      <c r="C138" s="21">
        <v>0.02</v>
      </c>
      <c r="D138" s="15">
        <v>125.99</v>
      </c>
      <c r="E138" s="15">
        <v>3</v>
      </c>
      <c r="F138" s="4">
        <v>241</v>
      </c>
      <c r="G138" s="4" t="s">
        <v>341</v>
      </c>
      <c r="H138" s="4" t="s">
        <v>49</v>
      </c>
      <c r="I138" s="4" t="s">
        <v>58</v>
      </c>
      <c r="J138" s="4" t="s">
        <v>77</v>
      </c>
      <c r="K138" s="4" t="s">
        <v>78</v>
      </c>
      <c r="L138" s="4" t="s">
        <v>59</v>
      </c>
      <c r="M138" s="4" t="s">
        <v>345</v>
      </c>
      <c r="N138" s="29">
        <v>0.59</v>
      </c>
      <c r="O138" s="4" t="s">
        <v>33</v>
      </c>
      <c r="P138" s="4" t="s">
        <v>34</v>
      </c>
      <c r="Q138" s="4" t="s">
        <v>255</v>
      </c>
      <c r="R138" s="4" t="s">
        <v>343</v>
      </c>
      <c r="S138" s="4">
        <v>81503</v>
      </c>
      <c r="T138" s="9">
        <v>42150</v>
      </c>
      <c r="U138" s="9">
        <v>42150</v>
      </c>
      <c r="V138" s="15">
        <v>398.358</v>
      </c>
      <c r="W138" s="4">
        <v>8</v>
      </c>
      <c r="X138" s="15">
        <v>873.18</v>
      </c>
      <c r="Y138" s="4">
        <v>90480</v>
      </c>
      <c r="Z138" s="15">
        <f>(orders[[#This Row],[Unit Price]]-(orders[[#This Row],[Unit Price]]*(orders[[#This Row],[Discount]]/100)))</f>
        <v>125.96480199999999</v>
      </c>
      <c r="AA138" s="15">
        <f>orders[[#This Row],[discounted price]]*orders[[#This Row],[Quantity ordered new]]</f>
        <v>1007.7184159999999</v>
      </c>
      <c r="AB138" s="18">
        <f t="shared" si="2"/>
        <v>0.45621521335807053</v>
      </c>
    </row>
    <row r="139" spans="1:28" ht="12.75" customHeight="1" x14ac:dyDescent="0.3">
      <c r="A139" s="4">
        <v>18849</v>
      </c>
      <c r="B139" s="4" t="s">
        <v>56</v>
      </c>
      <c r="C139" s="21">
        <v>0.02</v>
      </c>
      <c r="D139" s="15">
        <v>146.05000000000001</v>
      </c>
      <c r="E139" s="15">
        <v>80.2</v>
      </c>
      <c r="F139" s="4">
        <v>247</v>
      </c>
      <c r="G139" s="4" t="s">
        <v>346</v>
      </c>
      <c r="H139" s="4" t="s">
        <v>39</v>
      </c>
      <c r="I139" s="4" t="s">
        <v>28</v>
      </c>
      <c r="J139" s="4" t="s">
        <v>41</v>
      </c>
      <c r="K139" s="4" t="s">
        <v>152</v>
      </c>
      <c r="L139" s="4" t="s">
        <v>121</v>
      </c>
      <c r="M139" s="4" t="s">
        <v>347</v>
      </c>
      <c r="N139" s="29">
        <v>0.71</v>
      </c>
      <c r="O139" s="4" t="s">
        <v>33</v>
      </c>
      <c r="P139" s="4" t="s">
        <v>136</v>
      </c>
      <c r="Q139" s="4" t="s">
        <v>244</v>
      </c>
      <c r="R139" s="4" t="s">
        <v>348</v>
      </c>
      <c r="S139" s="4">
        <v>37804</v>
      </c>
      <c r="T139" s="9">
        <v>42058</v>
      </c>
      <c r="U139" s="9">
        <v>42058</v>
      </c>
      <c r="V139" s="15">
        <v>-101.19200000000001</v>
      </c>
      <c r="W139" s="4">
        <v>5</v>
      </c>
      <c r="X139" s="15">
        <v>798.69</v>
      </c>
      <c r="Y139" s="4">
        <v>89139</v>
      </c>
      <c r="Z139" s="15">
        <f>(orders[[#This Row],[Unit Price]]-(orders[[#This Row],[Unit Price]]*(orders[[#This Row],[Discount]]/100)))</f>
        <v>146.02079000000001</v>
      </c>
      <c r="AA139" s="15">
        <f>orders[[#This Row],[discounted price]]*orders[[#This Row],[Quantity ordered new]]</f>
        <v>730.10395000000005</v>
      </c>
      <c r="AB139" s="18">
        <f t="shared" si="2"/>
        <v>-0.12669746710238014</v>
      </c>
    </row>
    <row r="140" spans="1:28" ht="12.75" customHeight="1" x14ac:dyDescent="0.3">
      <c r="A140" s="4">
        <v>18850</v>
      </c>
      <c r="B140" s="4" t="s">
        <v>56</v>
      </c>
      <c r="C140" s="21">
        <v>0.06</v>
      </c>
      <c r="D140" s="15">
        <v>65.989999999999995</v>
      </c>
      <c r="E140" s="15">
        <v>5.92</v>
      </c>
      <c r="F140" s="4">
        <v>247</v>
      </c>
      <c r="G140" s="4" t="s">
        <v>346</v>
      </c>
      <c r="H140" s="4" t="s">
        <v>49</v>
      </c>
      <c r="I140" s="4" t="s">
        <v>28</v>
      </c>
      <c r="J140" s="4" t="s">
        <v>77</v>
      </c>
      <c r="K140" s="4" t="s">
        <v>78</v>
      </c>
      <c r="L140" s="4" t="s">
        <v>59</v>
      </c>
      <c r="M140" s="4" t="s">
        <v>315</v>
      </c>
      <c r="N140" s="29">
        <v>0.55000000000000004</v>
      </c>
      <c r="O140" s="4" t="s">
        <v>33</v>
      </c>
      <c r="P140" s="4" t="s">
        <v>136</v>
      </c>
      <c r="Q140" s="4" t="s">
        <v>244</v>
      </c>
      <c r="R140" s="4" t="s">
        <v>348</v>
      </c>
      <c r="S140" s="4">
        <v>37804</v>
      </c>
      <c r="T140" s="9">
        <v>42058</v>
      </c>
      <c r="U140" s="9">
        <v>42059</v>
      </c>
      <c r="V140" s="15">
        <v>-3.3320000000000336</v>
      </c>
      <c r="W140" s="4">
        <v>14</v>
      </c>
      <c r="X140" s="15">
        <v>792.11</v>
      </c>
      <c r="Y140" s="4">
        <v>89139</v>
      </c>
      <c r="Z140" s="15">
        <f>(orders[[#This Row],[Unit Price]]-(orders[[#This Row],[Unit Price]]*(orders[[#This Row],[Discount]]/100)))</f>
        <v>65.950406000000001</v>
      </c>
      <c r="AA140" s="15">
        <f>orders[[#This Row],[discounted price]]*orders[[#This Row],[Quantity ordered new]]</f>
        <v>923.30568400000004</v>
      </c>
      <c r="AB140" s="18">
        <f t="shared" si="2"/>
        <v>-4.2064864728384105E-3</v>
      </c>
    </row>
    <row r="141" spans="1:28" ht="12.75" customHeight="1" x14ac:dyDescent="0.3">
      <c r="A141" s="4">
        <v>18842</v>
      </c>
      <c r="B141" s="4" t="s">
        <v>56</v>
      </c>
      <c r="C141" s="21">
        <v>0.09</v>
      </c>
      <c r="D141" s="15">
        <v>2.88</v>
      </c>
      <c r="E141" s="15">
        <v>0.99</v>
      </c>
      <c r="F141" s="4">
        <v>247</v>
      </c>
      <c r="G141" s="4" t="s">
        <v>346</v>
      </c>
      <c r="H141" s="4" t="s">
        <v>49</v>
      </c>
      <c r="I141" s="4" t="s">
        <v>28</v>
      </c>
      <c r="J141" s="4" t="s">
        <v>29</v>
      </c>
      <c r="K141" s="4" t="s">
        <v>134</v>
      </c>
      <c r="L141" s="4" t="s">
        <v>59</v>
      </c>
      <c r="M141" s="4" t="s">
        <v>349</v>
      </c>
      <c r="N141" s="29">
        <v>0.36</v>
      </c>
      <c r="O141" s="4" t="s">
        <v>33</v>
      </c>
      <c r="P141" s="4" t="s">
        <v>136</v>
      </c>
      <c r="Q141" s="4" t="s">
        <v>244</v>
      </c>
      <c r="R141" s="4" t="s">
        <v>348</v>
      </c>
      <c r="S141" s="4">
        <v>37804</v>
      </c>
      <c r="T141" s="9">
        <v>42084</v>
      </c>
      <c r="U141" s="9">
        <v>42086</v>
      </c>
      <c r="V141" s="15">
        <v>-145.08199999999999</v>
      </c>
      <c r="W141" s="4">
        <v>10</v>
      </c>
      <c r="X141" s="15">
        <v>28.73</v>
      </c>
      <c r="Y141" s="4">
        <v>89140</v>
      </c>
      <c r="Z141" s="15">
        <f>(orders[[#This Row],[Unit Price]]-(orders[[#This Row],[Unit Price]]*(orders[[#This Row],[Discount]]/100)))</f>
        <v>2.877408</v>
      </c>
      <c r="AA141" s="15">
        <f>orders[[#This Row],[discounted price]]*orders[[#This Row],[Quantity ordered new]]</f>
        <v>28.774079999999998</v>
      </c>
      <c r="AB141" s="18">
        <f t="shared" si="2"/>
        <v>-5.0498433693003824</v>
      </c>
    </row>
    <row r="142" spans="1:28" ht="12.75" customHeight="1" x14ac:dyDescent="0.3">
      <c r="A142" s="4">
        <v>18773</v>
      </c>
      <c r="B142" s="4" t="s">
        <v>47</v>
      </c>
      <c r="C142" s="21">
        <v>0.02</v>
      </c>
      <c r="D142" s="15">
        <v>2.58</v>
      </c>
      <c r="E142" s="15">
        <v>1.3</v>
      </c>
      <c r="F142" s="4">
        <v>250</v>
      </c>
      <c r="G142" s="4" t="s">
        <v>350</v>
      </c>
      <c r="H142" s="4" t="s">
        <v>27</v>
      </c>
      <c r="I142" s="4" t="s">
        <v>28</v>
      </c>
      <c r="J142" s="4" t="s">
        <v>29</v>
      </c>
      <c r="K142" s="4" t="s">
        <v>30</v>
      </c>
      <c r="L142" s="4" t="s">
        <v>31</v>
      </c>
      <c r="M142" s="4" t="s">
        <v>351</v>
      </c>
      <c r="N142" s="29">
        <v>0.59</v>
      </c>
      <c r="O142" s="4" t="s">
        <v>33</v>
      </c>
      <c r="P142" s="4" t="s">
        <v>61</v>
      </c>
      <c r="Q142" s="4" t="s">
        <v>62</v>
      </c>
      <c r="R142" s="4" t="s">
        <v>352</v>
      </c>
      <c r="S142" s="4">
        <v>55423</v>
      </c>
      <c r="T142" s="9">
        <v>42152</v>
      </c>
      <c r="U142" s="9">
        <v>42153</v>
      </c>
      <c r="V142" s="15">
        <v>1.1080000000000014</v>
      </c>
      <c r="W142" s="4">
        <v>39</v>
      </c>
      <c r="X142" s="15">
        <v>109.74</v>
      </c>
      <c r="Y142" s="4">
        <v>87214</v>
      </c>
      <c r="Z142" s="15">
        <f>(orders[[#This Row],[Unit Price]]-(orders[[#This Row],[Unit Price]]*(orders[[#This Row],[Discount]]/100)))</f>
        <v>2.5794839999999999</v>
      </c>
      <c r="AA142" s="15">
        <f>orders[[#This Row],[discounted price]]*orders[[#This Row],[Quantity ordered new]]</f>
        <v>100.59987599999999</v>
      </c>
      <c r="AB142" s="18">
        <f t="shared" si="2"/>
        <v>1.0096591944596332E-2</v>
      </c>
    </row>
    <row r="143" spans="1:28" ht="12.75" customHeight="1" x14ac:dyDescent="0.3">
      <c r="A143" s="4">
        <v>18774</v>
      </c>
      <c r="B143" s="4" t="s">
        <v>47</v>
      </c>
      <c r="C143" s="21">
        <v>0.02</v>
      </c>
      <c r="D143" s="15">
        <v>65.989999999999995</v>
      </c>
      <c r="E143" s="15">
        <v>3.9</v>
      </c>
      <c r="F143" s="4">
        <v>250</v>
      </c>
      <c r="G143" s="4" t="s">
        <v>350</v>
      </c>
      <c r="H143" s="4" t="s">
        <v>49</v>
      </c>
      <c r="I143" s="4" t="s">
        <v>28</v>
      </c>
      <c r="J143" s="4" t="s">
        <v>77</v>
      </c>
      <c r="K143" s="4" t="s">
        <v>78</v>
      </c>
      <c r="L143" s="4" t="s">
        <v>59</v>
      </c>
      <c r="M143" s="4" t="s">
        <v>353</v>
      </c>
      <c r="N143" s="29">
        <v>0.55000000000000004</v>
      </c>
      <c r="O143" s="4" t="s">
        <v>33</v>
      </c>
      <c r="P143" s="4" t="s">
        <v>61</v>
      </c>
      <c r="Q143" s="4" t="s">
        <v>62</v>
      </c>
      <c r="R143" s="4" t="s">
        <v>352</v>
      </c>
      <c r="S143" s="4">
        <v>55423</v>
      </c>
      <c r="T143" s="9">
        <v>42152</v>
      </c>
      <c r="U143" s="9">
        <v>42153</v>
      </c>
      <c r="V143" s="15">
        <v>1061.3790000000001</v>
      </c>
      <c r="W143" s="4">
        <v>27</v>
      </c>
      <c r="X143" s="15">
        <v>1543.55</v>
      </c>
      <c r="Y143" s="4">
        <v>87214</v>
      </c>
      <c r="Z143" s="15">
        <f>(orders[[#This Row],[Unit Price]]-(orders[[#This Row],[Unit Price]]*(orders[[#This Row],[Discount]]/100)))</f>
        <v>65.976801999999992</v>
      </c>
      <c r="AA143" s="15">
        <f>orders[[#This Row],[discounted price]]*orders[[#This Row],[Quantity ordered new]]</f>
        <v>1781.3736539999998</v>
      </c>
      <c r="AB143" s="18">
        <f t="shared" si="2"/>
        <v>0.6876220401023615</v>
      </c>
    </row>
    <row r="144" spans="1:28" ht="12.75" customHeight="1" x14ac:dyDescent="0.3">
      <c r="A144" s="4">
        <v>18801</v>
      </c>
      <c r="B144" s="4" t="s">
        <v>56</v>
      </c>
      <c r="C144" s="21">
        <v>0.1</v>
      </c>
      <c r="D144" s="15">
        <v>280.98</v>
      </c>
      <c r="E144" s="15">
        <v>35.67</v>
      </c>
      <c r="F144" s="4">
        <v>254</v>
      </c>
      <c r="G144" s="4" t="s">
        <v>354</v>
      </c>
      <c r="H144" s="4" t="s">
        <v>39</v>
      </c>
      <c r="I144" s="4" t="s">
        <v>40</v>
      </c>
      <c r="J144" s="4" t="s">
        <v>41</v>
      </c>
      <c r="K144" s="4" t="s">
        <v>152</v>
      </c>
      <c r="L144" s="4" t="s">
        <v>121</v>
      </c>
      <c r="M144" s="4" t="s">
        <v>355</v>
      </c>
      <c r="N144" s="29">
        <v>0.66</v>
      </c>
      <c r="O144" s="4" t="s">
        <v>33</v>
      </c>
      <c r="P144" s="4" t="s">
        <v>34</v>
      </c>
      <c r="Q144" s="4" t="s">
        <v>255</v>
      </c>
      <c r="R144" s="4" t="s">
        <v>356</v>
      </c>
      <c r="S144" s="4">
        <v>80126</v>
      </c>
      <c r="T144" s="9">
        <v>42165</v>
      </c>
      <c r="U144" s="9">
        <v>42166</v>
      </c>
      <c r="V144" s="15">
        <v>-53.744999999999997</v>
      </c>
      <c r="W144" s="4">
        <v>5</v>
      </c>
      <c r="X144" s="15">
        <v>1332.82</v>
      </c>
      <c r="Y144" s="4">
        <v>86268</v>
      </c>
      <c r="Z144" s="15">
        <f>(orders[[#This Row],[Unit Price]]-(orders[[#This Row],[Unit Price]]*(orders[[#This Row],[Discount]]/100)))</f>
        <v>280.69902000000002</v>
      </c>
      <c r="AA144" s="15">
        <f>orders[[#This Row],[discounted price]]*orders[[#This Row],[Quantity ordered new]]</f>
        <v>1403.4951000000001</v>
      </c>
      <c r="AB144" s="18">
        <f t="shared" si="2"/>
        <v>-4.032427484581564E-2</v>
      </c>
    </row>
    <row r="145" spans="1:28" ht="12.75" customHeight="1" x14ac:dyDescent="0.3">
      <c r="A145" s="4">
        <v>20577</v>
      </c>
      <c r="B145" s="4" t="s">
        <v>47</v>
      </c>
      <c r="C145" s="21">
        <v>0.03</v>
      </c>
      <c r="D145" s="15">
        <v>8.34</v>
      </c>
      <c r="E145" s="15">
        <v>2.64</v>
      </c>
      <c r="F145" s="4">
        <v>256</v>
      </c>
      <c r="G145" s="4" t="s">
        <v>357</v>
      </c>
      <c r="H145" s="4" t="s">
        <v>49</v>
      </c>
      <c r="I145" s="4" t="s">
        <v>40</v>
      </c>
      <c r="J145" s="4" t="s">
        <v>29</v>
      </c>
      <c r="K145" s="4" t="s">
        <v>174</v>
      </c>
      <c r="L145" s="4" t="s">
        <v>51</v>
      </c>
      <c r="M145" s="4" t="s">
        <v>358</v>
      </c>
      <c r="N145" s="29">
        <v>0.59</v>
      </c>
      <c r="O145" s="4" t="s">
        <v>33</v>
      </c>
      <c r="P145" s="4" t="s">
        <v>53</v>
      </c>
      <c r="Q145" s="4" t="s">
        <v>234</v>
      </c>
      <c r="R145" s="4" t="s">
        <v>359</v>
      </c>
      <c r="S145" s="4">
        <v>17331</v>
      </c>
      <c r="T145" s="9">
        <v>42035</v>
      </c>
      <c r="U145" s="9">
        <v>42037</v>
      </c>
      <c r="V145" s="15">
        <v>0.68399999999999894</v>
      </c>
      <c r="W145" s="4">
        <v>4</v>
      </c>
      <c r="X145" s="15">
        <v>34.64</v>
      </c>
      <c r="Y145" s="4">
        <v>86267</v>
      </c>
      <c r="Z145" s="15">
        <f>(orders[[#This Row],[Unit Price]]-(orders[[#This Row],[Unit Price]]*(orders[[#This Row],[Discount]]/100)))</f>
        <v>8.3374980000000001</v>
      </c>
      <c r="AA145" s="15">
        <f>orders[[#This Row],[discounted price]]*orders[[#This Row],[Quantity ordered new]]</f>
        <v>33.349992</v>
      </c>
      <c r="AB145" s="18">
        <f t="shared" si="2"/>
        <v>1.9745958429561169E-2</v>
      </c>
    </row>
    <row r="146" spans="1:28" ht="12.75" customHeight="1" x14ac:dyDescent="0.3">
      <c r="A146" s="4">
        <v>24498</v>
      </c>
      <c r="B146" s="4" t="s">
        <v>56</v>
      </c>
      <c r="C146" s="21">
        <v>0.05</v>
      </c>
      <c r="D146" s="15">
        <v>17.48</v>
      </c>
      <c r="E146" s="15">
        <v>1.99</v>
      </c>
      <c r="F146" s="4">
        <v>258</v>
      </c>
      <c r="G146" s="4" t="s">
        <v>360</v>
      </c>
      <c r="H146" s="4" t="s">
        <v>49</v>
      </c>
      <c r="I146" s="4" t="s">
        <v>114</v>
      </c>
      <c r="J146" s="4" t="s">
        <v>77</v>
      </c>
      <c r="K146" s="4" t="s">
        <v>180</v>
      </c>
      <c r="L146" s="4" t="s">
        <v>51</v>
      </c>
      <c r="M146" s="4" t="s">
        <v>361</v>
      </c>
      <c r="N146" s="29">
        <v>0.45</v>
      </c>
      <c r="O146" s="4" t="s">
        <v>33</v>
      </c>
      <c r="P146" s="4" t="s">
        <v>136</v>
      </c>
      <c r="Q146" s="4" t="s">
        <v>362</v>
      </c>
      <c r="R146" s="4" t="s">
        <v>363</v>
      </c>
      <c r="S146" s="4">
        <v>33772</v>
      </c>
      <c r="T146" s="9">
        <v>42006</v>
      </c>
      <c r="U146" s="9">
        <v>42008</v>
      </c>
      <c r="V146" s="15">
        <v>-127.00800000000001</v>
      </c>
      <c r="W146" s="4">
        <v>3</v>
      </c>
      <c r="X146" s="15">
        <v>52.47</v>
      </c>
      <c r="Y146" s="4">
        <v>85858</v>
      </c>
      <c r="Z146" s="15">
        <f>(orders[[#This Row],[Unit Price]]-(orders[[#This Row],[Unit Price]]*(orders[[#This Row],[Discount]]/100)))</f>
        <v>17.471260000000001</v>
      </c>
      <c r="AA146" s="15">
        <f>orders[[#This Row],[discounted price]]*orders[[#This Row],[Quantity ordered new]]</f>
        <v>52.413780000000003</v>
      </c>
      <c r="AB146" s="18">
        <f t="shared" si="2"/>
        <v>-2.4205831903945114</v>
      </c>
    </row>
    <row r="147" spans="1:28" ht="12.75" customHeight="1" x14ac:dyDescent="0.3">
      <c r="A147" s="4">
        <v>18011</v>
      </c>
      <c r="B147" s="4" t="s">
        <v>106</v>
      </c>
      <c r="C147" s="21">
        <v>0.09</v>
      </c>
      <c r="D147" s="15">
        <v>2.88</v>
      </c>
      <c r="E147" s="15">
        <v>0.7</v>
      </c>
      <c r="F147" s="4">
        <v>259</v>
      </c>
      <c r="G147" s="4" t="s">
        <v>364</v>
      </c>
      <c r="H147" s="4" t="s">
        <v>49</v>
      </c>
      <c r="I147" s="4" t="s">
        <v>114</v>
      </c>
      <c r="J147" s="4" t="s">
        <v>29</v>
      </c>
      <c r="K147" s="4" t="s">
        <v>30</v>
      </c>
      <c r="L147" s="4" t="s">
        <v>31</v>
      </c>
      <c r="M147" s="4" t="s">
        <v>365</v>
      </c>
      <c r="N147" s="29">
        <v>0.56000000000000005</v>
      </c>
      <c r="O147" s="4" t="s">
        <v>33</v>
      </c>
      <c r="P147" s="4" t="s">
        <v>34</v>
      </c>
      <c r="Q147" s="4" t="s">
        <v>366</v>
      </c>
      <c r="R147" s="4" t="s">
        <v>367</v>
      </c>
      <c r="S147" s="4">
        <v>87505</v>
      </c>
      <c r="T147" s="9">
        <v>42023</v>
      </c>
      <c r="U147" s="9">
        <v>42023</v>
      </c>
      <c r="V147" s="15">
        <v>5.7532000000000005</v>
      </c>
      <c r="W147" s="4">
        <v>10</v>
      </c>
      <c r="X147" s="15">
        <v>26.38</v>
      </c>
      <c r="Y147" s="4">
        <v>85857</v>
      </c>
      <c r="Z147" s="15">
        <f>(orders[[#This Row],[Unit Price]]-(orders[[#This Row],[Unit Price]]*(orders[[#This Row],[Discount]]/100)))</f>
        <v>2.877408</v>
      </c>
      <c r="AA147" s="15">
        <f>orders[[#This Row],[discounted price]]*orders[[#This Row],[Quantity ordered new]]</f>
        <v>28.774079999999998</v>
      </c>
      <c r="AB147" s="18">
        <f t="shared" si="2"/>
        <v>0.21808946171341928</v>
      </c>
    </row>
    <row r="148" spans="1:28" ht="12.75" customHeight="1" x14ac:dyDescent="0.3">
      <c r="A148" s="4">
        <v>22370</v>
      </c>
      <c r="B148" s="4" t="s">
        <v>25</v>
      </c>
      <c r="C148" s="21">
        <v>0.05</v>
      </c>
      <c r="D148" s="15">
        <v>31.76</v>
      </c>
      <c r="E148" s="15">
        <v>45.51</v>
      </c>
      <c r="F148" s="4">
        <v>263</v>
      </c>
      <c r="G148" s="4" t="s">
        <v>368</v>
      </c>
      <c r="H148" s="4" t="s">
        <v>39</v>
      </c>
      <c r="I148" s="4" t="s">
        <v>58</v>
      </c>
      <c r="J148" s="4" t="s">
        <v>41</v>
      </c>
      <c r="K148" s="4" t="s">
        <v>152</v>
      </c>
      <c r="L148" s="4" t="s">
        <v>121</v>
      </c>
      <c r="M148" s="4" t="s">
        <v>369</v>
      </c>
      <c r="N148" s="29">
        <v>0.65</v>
      </c>
      <c r="O148" s="4" t="s">
        <v>33</v>
      </c>
      <c r="P148" s="4" t="s">
        <v>53</v>
      </c>
      <c r="Q148" s="4" t="s">
        <v>154</v>
      </c>
      <c r="R148" s="4" t="s">
        <v>370</v>
      </c>
      <c r="S148" s="4">
        <v>44106</v>
      </c>
      <c r="T148" s="9">
        <v>42025</v>
      </c>
      <c r="U148" s="9">
        <v>42027</v>
      </c>
      <c r="V148" s="15">
        <v>-2177.9860960000001</v>
      </c>
      <c r="W148" s="4">
        <v>9</v>
      </c>
      <c r="X148" s="15">
        <v>304.33999999999997</v>
      </c>
      <c r="Y148" s="4">
        <v>86297</v>
      </c>
      <c r="Z148" s="15">
        <f>(orders[[#This Row],[Unit Price]]-(orders[[#This Row],[Unit Price]]*(orders[[#This Row],[Discount]]/100)))</f>
        <v>31.744120000000002</v>
      </c>
      <c r="AA148" s="15">
        <f>orders[[#This Row],[discounted price]]*orders[[#This Row],[Quantity ordered new]]</f>
        <v>285.69708000000003</v>
      </c>
      <c r="AB148" s="18">
        <f t="shared" si="2"/>
        <v>-7.1564240520470532</v>
      </c>
    </row>
    <row r="149" spans="1:28" ht="12.75" customHeight="1" x14ac:dyDescent="0.3">
      <c r="A149" s="4">
        <v>20858</v>
      </c>
      <c r="B149" s="4" t="s">
        <v>37</v>
      </c>
      <c r="C149" s="21">
        <v>0</v>
      </c>
      <c r="D149" s="15">
        <v>73.98</v>
      </c>
      <c r="E149" s="15">
        <v>12.14</v>
      </c>
      <c r="F149" s="4">
        <v>266</v>
      </c>
      <c r="G149" s="4" t="s">
        <v>371</v>
      </c>
      <c r="H149" s="4" t="s">
        <v>27</v>
      </c>
      <c r="I149" s="4" t="s">
        <v>28</v>
      </c>
      <c r="J149" s="4" t="s">
        <v>77</v>
      </c>
      <c r="K149" s="4" t="s">
        <v>180</v>
      </c>
      <c r="L149" s="4" t="s">
        <v>59</v>
      </c>
      <c r="M149" s="4" t="s">
        <v>372</v>
      </c>
      <c r="N149" s="29">
        <v>0.67</v>
      </c>
      <c r="O149" s="4" t="s">
        <v>33</v>
      </c>
      <c r="P149" s="4" t="s">
        <v>61</v>
      </c>
      <c r="Q149" s="4" t="s">
        <v>130</v>
      </c>
      <c r="R149" s="4" t="s">
        <v>373</v>
      </c>
      <c r="S149" s="4">
        <v>78207</v>
      </c>
      <c r="T149" s="9">
        <v>42142</v>
      </c>
      <c r="U149" s="9">
        <v>42144</v>
      </c>
      <c r="V149" s="15">
        <v>326.25</v>
      </c>
      <c r="W149" s="4">
        <v>17</v>
      </c>
      <c r="X149" s="15">
        <v>1300.81</v>
      </c>
      <c r="Y149" s="4">
        <v>90593</v>
      </c>
      <c r="Z149" s="15">
        <f>(orders[[#This Row],[Unit Price]]-(orders[[#This Row],[Unit Price]]*(orders[[#This Row],[Discount]]/100)))</f>
        <v>73.98</v>
      </c>
      <c r="AA149" s="15">
        <f>orders[[#This Row],[discounted price]]*orders[[#This Row],[Quantity ordered new]]</f>
        <v>1257.6600000000001</v>
      </c>
      <c r="AB149" s="18">
        <f t="shared" si="2"/>
        <v>0.25080526748718107</v>
      </c>
    </row>
    <row r="150" spans="1:28" ht="12.75" customHeight="1" x14ac:dyDescent="0.3">
      <c r="A150" s="4">
        <v>19823</v>
      </c>
      <c r="B150" s="4" t="s">
        <v>56</v>
      </c>
      <c r="C150" s="21">
        <v>0.08</v>
      </c>
      <c r="D150" s="15">
        <v>6.48</v>
      </c>
      <c r="E150" s="15">
        <v>7.03</v>
      </c>
      <c r="F150" s="4">
        <v>266</v>
      </c>
      <c r="G150" s="4" t="s">
        <v>371</v>
      </c>
      <c r="H150" s="4" t="s">
        <v>49</v>
      </c>
      <c r="I150" s="4" t="s">
        <v>28</v>
      </c>
      <c r="J150" s="4" t="s">
        <v>29</v>
      </c>
      <c r="K150" s="4" t="s">
        <v>93</v>
      </c>
      <c r="L150" s="4" t="s">
        <v>59</v>
      </c>
      <c r="M150" s="4" t="s">
        <v>374</v>
      </c>
      <c r="N150" s="29">
        <v>0.37</v>
      </c>
      <c r="O150" s="4" t="s">
        <v>33</v>
      </c>
      <c r="P150" s="4" t="s">
        <v>61</v>
      </c>
      <c r="Q150" s="4" t="s">
        <v>130</v>
      </c>
      <c r="R150" s="4" t="s">
        <v>373</v>
      </c>
      <c r="S150" s="4">
        <v>78207</v>
      </c>
      <c r="T150" s="9">
        <v>42139</v>
      </c>
      <c r="U150" s="9">
        <v>42140</v>
      </c>
      <c r="V150" s="15">
        <v>8.9320000000000093</v>
      </c>
      <c r="W150" s="4">
        <v>10</v>
      </c>
      <c r="X150" s="15">
        <v>67.86</v>
      </c>
      <c r="Y150" s="4">
        <v>90594</v>
      </c>
      <c r="Z150" s="15">
        <f>(orders[[#This Row],[Unit Price]]-(orders[[#This Row],[Unit Price]]*(orders[[#This Row],[Discount]]/100)))</f>
        <v>6.4748160000000006</v>
      </c>
      <c r="AA150" s="15">
        <f>orders[[#This Row],[discounted price]]*orders[[#This Row],[Quantity ordered new]]</f>
        <v>64.748160000000013</v>
      </c>
      <c r="AB150" s="18">
        <f t="shared" si="2"/>
        <v>0.13162393162393177</v>
      </c>
    </row>
    <row r="151" spans="1:28" ht="12.75" customHeight="1" x14ac:dyDescent="0.3">
      <c r="A151" s="4">
        <v>19824</v>
      </c>
      <c r="B151" s="4" t="s">
        <v>56</v>
      </c>
      <c r="C151" s="21">
        <v>0.01</v>
      </c>
      <c r="D151" s="15">
        <v>20.34</v>
      </c>
      <c r="E151" s="15">
        <v>35</v>
      </c>
      <c r="F151" s="4">
        <v>266</v>
      </c>
      <c r="G151" s="4" t="s">
        <v>371</v>
      </c>
      <c r="H151" s="4" t="s">
        <v>49</v>
      </c>
      <c r="I151" s="4" t="s">
        <v>28</v>
      </c>
      <c r="J151" s="4" t="s">
        <v>29</v>
      </c>
      <c r="K151" s="4" t="s">
        <v>141</v>
      </c>
      <c r="L151" s="4" t="s">
        <v>236</v>
      </c>
      <c r="M151" s="4" t="s">
        <v>375</v>
      </c>
      <c r="N151" s="29">
        <v>0.84</v>
      </c>
      <c r="O151" s="4" t="s">
        <v>33</v>
      </c>
      <c r="P151" s="4" t="s">
        <v>61</v>
      </c>
      <c r="Q151" s="4" t="s">
        <v>130</v>
      </c>
      <c r="R151" s="4" t="s">
        <v>373</v>
      </c>
      <c r="S151" s="4">
        <v>78207</v>
      </c>
      <c r="T151" s="9">
        <v>42139</v>
      </c>
      <c r="U151" s="9">
        <v>42140</v>
      </c>
      <c r="V151" s="15">
        <v>229.63800000000015</v>
      </c>
      <c r="W151" s="4">
        <v>33</v>
      </c>
      <c r="X151" s="15">
        <v>747.28</v>
      </c>
      <c r="Y151" s="4">
        <v>90594</v>
      </c>
      <c r="Z151" s="15">
        <f>(orders[[#This Row],[Unit Price]]-(orders[[#This Row],[Unit Price]]*(orders[[#This Row],[Discount]]/100)))</f>
        <v>20.337966000000002</v>
      </c>
      <c r="AA151" s="15">
        <f>orders[[#This Row],[discounted price]]*orders[[#This Row],[Quantity ordered new]]</f>
        <v>671.1528780000001</v>
      </c>
      <c r="AB151" s="18">
        <f t="shared" si="2"/>
        <v>0.30729846911465603</v>
      </c>
    </row>
    <row r="152" spans="1:28" ht="14" x14ac:dyDescent="0.3">
      <c r="A152" s="4">
        <v>18770</v>
      </c>
      <c r="B152" s="4" t="s">
        <v>106</v>
      </c>
      <c r="C152" s="21">
        <v>0.02</v>
      </c>
      <c r="D152" s="15">
        <v>5.58</v>
      </c>
      <c r="E152" s="15">
        <v>5.3</v>
      </c>
      <c r="F152" s="4">
        <v>268</v>
      </c>
      <c r="G152" s="4" t="s">
        <v>376</v>
      </c>
      <c r="H152" s="4" t="s">
        <v>49</v>
      </c>
      <c r="I152" s="4" t="s">
        <v>40</v>
      </c>
      <c r="J152" s="4" t="s">
        <v>29</v>
      </c>
      <c r="K152" s="4" t="s">
        <v>69</v>
      </c>
      <c r="L152" s="4" t="s">
        <v>59</v>
      </c>
      <c r="M152" s="4" t="s">
        <v>377</v>
      </c>
      <c r="N152" s="29">
        <v>0.35</v>
      </c>
      <c r="O152" s="4" t="s">
        <v>33</v>
      </c>
      <c r="P152" s="4" t="s">
        <v>34</v>
      </c>
      <c r="Q152" s="4" t="s">
        <v>378</v>
      </c>
      <c r="R152" s="4" t="s">
        <v>379</v>
      </c>
      <c r="S152" s="4">
        <v>86001</v>
      </c>
      <c r="T152" s="9">
        <v>42101</v>
      </c>
      <c r="U152" s="9">
        <v>42106</v>
      </c>
      <c r="V152" s="15">
        <v>-22.48</v>
      </c>
      <c r="W152" s="4">
        <v>3</v>
      </c>
      <c r="X152" s="15">
        <v>18.670000000000002</v>
      </c>
      <c r="Y152" s="4">
        <v>88941</v>
      </c>
      <c r="Z152" s="15">
        <f>(orders[[#This Row],[Unit Price]]-(orders[[#This Row],[Unit Price]]*(orders[[#This Row],[Discount]]/100)))</f>
        <v>5.5788840000000004</v>
      </c>
      <c r="AA152" s="15">
        <f>orders[[#This Row],[discounted price]]*orders[[#This Row],[Quantity ordered new]]</f>
        <v>16.736651999999999</v>
      </c>
      <c r="AB152" s="18">
        <f t="shared" si="2"/>
        <v>-1.2040707016604177</v>
      </c>
    </row>
    <row r="153" spans="1:28" ht="14" x14ac:dyDescent="0.3">
      <c r="A153" s="4">
        <v>18771</v>
      </c>
      <c r="B153" s="4" t="s">
        <v>106</v>
      </c>
      <c r="C153" s="21">
        <v>0.03</v>
      </c>
      <c r="D153" s="15">
        <v>40.89</v>
      </c>
      <c r="E153" s="15">
        <v>18.98</v>
      </c>
      <c r="F153" s="4">
        <v>268</v>
      </c>
      <c r="G153" s="4" t="s">
        <v>376</v>
      </c>
      <c r="H153" s="4" t="s">
        <v>49</v>
      </c>
      <c r="I153" s="4" t="s">
        <v>40</v>
      </c>
      <c r="J153" s="4" t="s">
        <v>41</v>
      </c>
      <c r="K153" s="4" t="s">
        <v>50</v>
      </c>
      <c r="L153" s="4" t="s">
        <v>59</v>
      </c>
      <c r="M153" s="4" t="s">
        <v>380</v>
      </c>
      <c r="N153" s="29">
        <v>0.56999999999999995</v>
      </c>
      <c r="O153" s="4" t="s">
        <v>33</v>
      </c>
      <c r="P153" s="4" t="s">
        <v>34</v>
      </c>
      <c r="Q153" s="4" t="s">
        <v>378</v>
      </c>
      <c r="R153" s="4" t="s">
        <v>379</v>
      </c>
      <c r="S153" s="4">
        <v>86001</v>
      </c>
      <c r="T153" s="9">
        <v>42101</v>
      </c>
      <c r="U153" s="9">
        <v>42108</v>
      </c>
      <c r="V153" s="15">
        <v>78.98</v>
      </c>
      <c r="W153" s="4">
        <v>5</v>
      </c>
      <c r="X153" s="15">
        <v>210.77</v>
      </c>
      <c r="Y153" s="4">
        <v>88941</v>
      </c>
      <c r="Z153" s="15">
        <f>(orders[[#This Row],[Unit Price]]-(orders[[#This Row],[Unit Price]]*(orders[[#This Row],[Discount]]/100)))</f>
        <v>40.877732999999999</v>
      </c>
      <c r="AA153" s="15">
        <f>orders[[#This Row],[discounted price]]*orders[[#This Row],[Quantity ordered new]]</f>
        <v>204.388665</v>
      </c>
      <c r="AB153" s="18">
        <f t="shared" si="2"/>
        <v>0.37472126014138635</v>
      </c>
    </row>
    <row r="154" spans="1:28" ht="14" x14ac:dyDescent="0.3">
      <c r="A154" s="4">
        <v>23059</v>
      </c>
      <c r="B154" s="4" t="s">
        <v>106</v>
      </c>
      <c r="C154" s="21">
        <v>0.09</v>
      </c>
      <c r="D154" s="15">
        <v>35.94</v>
      </c>
      <c r="E154" s="15">
        <v>6.66</v>
      </c>
      <c r="F154" s="4">
        <v>269</v>
      </c>
      <c r="G154" s="4" t="s">
        <v>381</v>
      </c>
      <c r="H154" s="4" t="s">
        <v>49</v>
      </c>
      <c r="I154" s="4" t="s">
        <v>40</v>
      </c>
      <c r="J154" s="4" t="s">
        <v>29</v>
      </c>
      <c r="K154" s="4" t="s">
        <v>69</v>
      </c>
      <c r="L154" s="4" t="s">
        <v>59</v>
      </c>
      <c r="M154" s="4" t="s">
        <v>73</v>
      </c>
      <c r="N154" s="29">
        <v>0.4</v>
      </c>
      <c r="O154" s="4" t="s">
        <v>33</v>
      </c>
      <c r="P154" s="4" t="s">
        <v>34</v>
      </c>
      <c r="Q154" s="4" t="s">
        <v>378</v>
      </c>
      <c r="R154" s="4" t="s">
        <v>382</v>
      </c>
      <c r="S154" s="4">
        <v>85234</v>
      </c>
      <c r="T154" s="9">
        <v>42160</v>
      </c>
      <c r="U154" s="9">
        <v>42165</v>
      </c>
      <c r="V154" s="15">
        <v>144.2928</v>
      </c>
      <c r="W154" s="4">
        <v>6</v>
      </c>
      <c r="X154" s="15">
        <v>209.12</v>
      </c>
      <c r="Y154" s="4">
        <v>88942</v>
      </c>
      <c r="Z154" s="15">
        <f>(orders[[#This Row],[Unit Price]]-(orders[[#This Row],[Unit Price]]*(orders[[#This Row],[Discount]]/100)))</f>
        <v>35.907654000000001</v>
      </c>
      <c r="AA154" s="15">
        <f>orders[[#This Row],[discounted price]]*orders[[#This Row],[Quantity ordered new]]</f>
        <v>215.44592399999999</v>
      </c>
      <c r="AB154" s="18">
        <f t="shared" si="2"/>
        <v>0.69</v>
      </c>
    </row>
    <row r="155" spans="1:28" ht="14" x14ac:dyDescent="0.3">
      <c r="A155" s="4">
        <v>23060</v>
      </c>
      <c r="B155" s="4" t="s">
        <v>106</v>
      </c>
      <c r="C155" s="21">
        <v>0</v>
      </c>
      <c r="D155" s="15">
        <v>170.98</v>
      </c>
      <c r="E155" s="15">
        <v>13.99</v>
      </c>
      <c r="F155" s="4">
        <v>269</v>
      </c>
      <c r="G155" s="4" t="s">
        <v>381</v>
      </c>
      <c r="H155" s="4" t="s">
        <v>49</v>
      </c>
      <c r="I155" s="4" t="s">
        <v>40</v>
      </c>
      <c r="J155" s="4" t="s">
        <v>41</v>
      </c>
      <c r="K155" s="4" t="s">
        <v>50</v>
      </c>
      <c r="L155" s="4" t="s">
        <v>86</v>
      </c>
      <c r="M155" s="4" t="s">
        <v>383</v>
      </c>
      <c r="N155" s="29">
        <v>0.75</v>
      </c>
      <c r="O155" s="4" t="s">
        <v>33</v>
      </c>
      <c r="P155" s="4" t="s">
        <v>34</v>
      </c>
      <c r="Q155" s="4" t="s">
        <v>378</v>
      </c>
      <c r="R155" s="4" t="s">
        <v>382</v>
      </c>
      <c r="S155" s="4">
        <v>85234</v>
      </c>
      <c r="T155" s="9">
        <v>42160</v>
      </c>
      <c r="U155" s="9">
        <v>42167</v>
      </c>
      <c r="V155" s="15">
        <v>888.14729999999997</v>
      </c>
      <c r="W155" s="4">
        <v>7</v>
      </c>
      <c r="X155" s="15">
        <v>1287.17</v>
      </c>
      <c r="Y155" s="4">
        <v>88942</v>
      </c>
      <c r="Z155" s="15">
        <f>(orders[[#This Row],[Unit Price]]-(orders[[#This Row],[Unit Price]]*(orders[[#This Row],[Discount]]/100)))</f>
        <v>170.98</v>
      </c>
      <c r="AA155" s="15">
        <f>orders[[#This Row],[discounted price]]*orders[[#This Row],[Quantity ordered new]]</f>
        <v>1196.8599999999999</v>
      </c>
      <c r="AB155" s="18">
        <f t="shared" si="2"/>
        <v>0.69</v>
      </c>
    </row>
    <row r="156" spans="1:28" ht="14" x14ac:dyDescent="0.3">
      <c r="A156" s="4">
        <v>23061</v>
      </c>
      <c r="B156" s="4" t="s">
        <v>106</v>
      </c>
      <c r="C156" s="21">
        <v>0.09</v>
      </c>
      <c r="D156" s="15">
        <v>4.9800000000000004</v>
      </c>
      <c r="E156" s="15">
        <v>7.44</v>
      </c>
      <c r="F156" s="4">
        <v>269</v>
      </c>
      <c r="G156" s="4" t="s">
        <v>381</v>
      </c>
      <c r="H156" s="4" t="s">
        <v>49</v>
      </c>
      <c r="I156" s="4" t="s">
        <v>40</v>
      </c>
      <c r="J156" s="4" t="s">
        <v>29</v>
      </c>
      <c r="K156" s="4" t="s">
        <v>93</v>
      </c>
      <c r="L156" s="4" t="s">
        <v>59</v>
      </c>
      <c r="M156" s="4" t="s">
        <v>384</v>
      </c>
      <c r="N156" s="29">
        <v>0.36</v>
      </c>
      <c r="O156" s="4" t="s">
        <v>33</v>
      </c>
      <c r="P156" s="4" t="s">
        <v>34</v>
      </c>
      <c r="Q156" s="4" t="s">
        <v>378</v>
      </c>
      <c r="R156" s="4" t="s">
        <v>382</v>
      </c>
      <c r="S156" s="4">
        <v>85234</v>
      </c>
      <c r="T156" s="9">
        <v>42160</v>
      </c>
      <c r="U156" s="9">
        <v>42162</v>
      </c>
      <c r="V156" s="15">
        <v>-46.005000000000003</v>
      </c>
      <c r="W156" s="4">
        <v>9</v>
      </c>
      <c r="X156" s="15">
        <v>46.17</v>
      </c>
      <c r="Y156" s="4">
        <v>88942</v>
      </c>
      <c r="Z156" s="15">
        <f>(orders[[#This Row],[Unit Price]]-(orders[[#This Row],[Unit Price]]*(orders[[#This Row],[Discount]]/100)))</f>
        <v>4.9755180000000001</v>
      </c>
      <c r="AA156" s="15">
        <f>orders[[#This Row],[discounted price]]*orders[[#This Row],[Quantity ordered new]]</f>
        <v>44.779662000000002</v>
      </c>
      <c r="AB156" s="18">
        <f t="shared" si="2"/>
        <v>-0.9964262508122157</v>
      </c>
    </row>
    <row r="157" spans="1:28" ht="12.75" customHeight="1" x14ac:dyDescent="0.3">
      <c r="A157" s="4">
        <v>19515</v>
      </c>
      <c r="B157" s="4" t="s">
        <v>56</v>
      </c>
      <c r="C157" s="21">
        <v>0.1</v>
      </c>
      <c r="D157" s="15">
        <v>80.97</v>
      </c>
      <c r="E157" s="15">
        <v>30.06</v>
      </c>
      <c r="F157" s="4">
        <v>271</v>
      </c>
      <c r="G157" s="4" t="s">
        <v>385</v>
      </c>
      <c r="H157" s="4" t="s">
        <v>39</v>
      </c>
      <c r="I157" s="4" t="s">
        <v>58</v>
      </c>
      <c r="J157" s="4" t="s">
        <v>77</v>
      </c>
      <c r="K157" s="4" t="s">
        <v>85</v>
      </c>
      <c r="L157" s="4" t="s">
        <v>121</v>
      </c>
      <c r="M157" s="4" t="s">
        <v>386</v>
      </c>
      <c r="N157" s="29">
        <v>0.4</v>
      </c>
      <c r="O157" s="4" t="s">
        <v>33</v>
      </c>
      <c r="P157" s="4" t="s">
        <v>136</v>
      </c>
      <c r="Q157" s="4" t="s">
        <v>387</v>
      </c>
      <c r="R157" s="4" t="s">
        <v>388</v>
      </c>
      <c r="S157" s="4">
        <v>30297</v>
      </c>
      <c r="T157" s="9">
        <v>42093</v>
      </c>
      <c r="U157" s="9">
        <v>42094</v>
      </c>
      <c r="V157" s="15">
        <v>128.02529999999999</v>
      </c>
      <c r="W157" s="4">
        <v>12</v>
      </c>
      <c r="X157" s="15">
        <v>899.81</v>
      </c>
      <c r="Y157" s="4">
        <v>88940</v>
      </c>
      <c r="Z157" s="15">
        <f>(orders[[#This Row],[Unit Price]]-(orders[[#This Row],[Unit Price]]*(orders[[#This Row],[Discount]]/100)))</f>
        <v>80.889030000000005</v>
      </c>
      <c r="AA157" s="15">
        <f>orders[[#This Row],[discounted price]]*orders[[#This Row],[Quantity ordered new]]</f>
        <v>970.66836000000012</v>
      </c>
      <c r="AB157" s="18">
        <f t="shared" si="2"/>
        <v>0.14228037030039675</v>
      </c>
    </row>
    <row r="158" spans="1:28" ht="12.75" customHeight="1" x14ac:dyDescent="0.3">
      <c r="A158" s="4">
        <v>770</v>
      </c>
      <c r="B158" s="4" t="s">
        <v>106</v>
      </c>
      <c r="C158" s="21">
        <v>0.02</v>
      </c>
      <c r="D158" s="15">
        <v>5.58</v>
      </c>
      <c r="E158" s="15">
        <v>5.3</v>
      </c>
      <c r="F158" s="4">
        <v>272</v>
      </c>
      <c r="G158" s="4" t="s">
        <v>389</v>
      </c>
      <c r="H158" s="4" t="s">
        <v>49</v>
      </c>
      <c r="I158" s="4" t="s">
        <v>40</v>
      </c>
      <c r="J158" s="4" t="s">
        <v>29</v>
      </c>
      <c r="K158" s="4" t="s">
        <v>69</v>
      </c>
      <c r="L158" s="4" t="s">
        <v>59</v>
      </c>
      <c r="M158" s="4" t="s">
        <v>377</v>
      </c>
      <c r="N158" s="29">
        <v>0.35</v>
      </c>
      <c r="O158" s="4" t="s">
        <v>33</v>
      </c>
      <c r="P158" s="4" t="s">
        <v>136</v>
      </c>
      <c r="Q158" s="4" t="s">
        <v>322</v>
      </c>
      <c r="R158" s="4" t="s">
        <v>390</v>
      </c>
      <c r="S158" s="4">
        <v>28204</v>
      </c>
      <c r="T158" s="9">
        <v>42101</v>
      </c>
      <c r="U158" s="9">
        <v>42106</v>
      </c>
      <c r="V158" s="15">
        <v>-29.898400000000002</v>
      </c>
      <c r="W158" s="4">
        <v>11</v>
      </c>
      <c r="X158" s="15">
        <v>68.459999999999994</v>
      </c>
      <c r="Y158" s="4">
        <v>5509</v>
      </c>
      <c r="Z158" s="15">
        <f>(orders[[#This Row],[Unit Price]]-(orders[[#This Row],[Unit Price]]*(orders[[#This Row],[Discount]]/100)))</f>
        <v>5.5788840000000004</v>
      </c>
      <c r="AA158" s="15">
        <f>orders[[#This Row],[discounted price]]*orders[[#This Row],[Quantity ordered new]]</f>
        <v>61.367724000000003</v>
      </c>
      <c r="AB158" s="18">
        <f t="shared" si="2"/>
        <v>-0.43672801635991826</v>
      </c>
    </row>
    <row r="159" spans="1:28" ht="12.75" customHeight="1" x14ac:dyDescent="0.3">
      <c r="A159" s="4">
        <v>771</v>
      </c>
      <c r="B159" s="4" t="s">
        <v>106</v>
      </c>
      <c r="C159" s="21">
        <v>0.03</v>
      </c>
      <c r="D159" s="15">
        <v>40.89</v>
      </c>
      <c r="E159" s="15">
        <v>18.98</v>
      </c>
      <c r="F159" s="4">
        <v>272</v>
      </c>
      <c r="G159" s="4" t="s">
        <v>389</v>
      </c>
      <c r="H159" s="4" t="s">
        <v>49</v>
      </c>
      <c r="I159" s="4" t="s">
        <v>40</v>
      </c>
      <c r="J159" s="4" t="s">
        <v>41</v>
      </c>
      <c r="K159" s="4" t="s">
        <v>50</v>
      </c>
      <c r="L159" s="4" t="s">
        <v>59</v>
      </c>
      <c r="M159" s="4" t="s">
        <v>380</v>
      </c>
      <c r="N159" s="29">
        <v>0.56999999999999995</v>
      </c>
      <c r="O159" s="4" t="s">
        <v>33</v>
      </c>
      <c r="P159" s="4" t="s">
        <v>136</v>
      </c>
      <c r="Q159" s="4" t="s">
        <v>322</v>
      </c>
      <c r="R159" s="4" t="s">
        <v>390</v>
      </c>
      <c r="S159" s="4">
        <v>28204</v>
      </c>
      <c r="T159" s="9">
        <v>42101</v>
      </c>
      <c r="U159" s="9">
        <v>42108</v>
      </c>
      <c r="V159" s="15">
        <v>52.916600000000003</v>
      </c>
      <c r="W159" s="4">
        <v>21</v>
      </c>
      <c r="X159" s="15">
        <v>885.23</v>
      </c>
      <c r="Y159" s="4">
        <v>5509</v>
      </c>
      <c r="Z159" s="15">
        <f>(orders[[#This Row],[Unit Price]]-(orders[[#This Row],[Unit Price]]*(orders[[#This Row],[Discount]]/100)))</f>
        <v>40.877732999999999</v>
      </c>
      <c r="AA159" s="15">
        <f>orders[[#This Row],[discounted price]]*orders[[#This Row],[Quantity ordered new]]</f>
        <v>858.43239299999993</v>
      </c>
      <c r="AB159" s="18">
        <f t="shared" si="2"/>
        <v>5.9777233035482304E-2</v>
      </c>
    </row>
    <row r="160" spans="1:28" ht="12.75" customHeight="1" x14ac:dyDescent="0.3">
      <c r="A160" s="4">
        <v>5059</v>
      </c>
      <c r="B160" s="4" t="s">
        <v>106</v>
      </c>
      <c r="C160" s="21">
        <v>0.09</v>
      </c>
      <c r="D160" s="15">
        <v>35.94</v>
      </c>
      <c r="E160" s="15">
        <v>6.66</v>
      </c>
      <c r="F160" s="4">
        <v>272</v>
      </c>
      <c r="G160" s="4" t="s">
        <v>389</v>
      </c>
      <c r="H160" s="4" t="s">
        <v>49</v>
      </c>
      <c r="I160" s="4" t="s">
        <v>40</v>
      </c>
      <c r="J160" s="4" t="s">
        <v>29</v>
      </c>
      <c r="K160" s="4" t="s">
        <v>69</v>
      </c>
      <c r="L160" s="4" t="s">
        <v>59</v>
      </c>
      <c r="M160" s="4" t="s">
        <v>73</v>
      </c>
      <c r="N160" s="29">
        <v>0.4</v>
      </c>
      <c r="O160" s="4" t="s">
        <v>33</v>
      </c>
      <c r="P160" s="4" t="s">
        <v>136</v>
      </c>
      <c r="Q160" s="4" t="s">
        <v>322</v>
      </c>
      <c r="R160" s="4" t="s">
        <v>390</v>
      </c>
      <c r="S160" s="4">
        <v>28204</v>
      </c>
      <c r="T160" s="9">
        <v>42160</v>
      </c>
      <c r="U160" s="9">
        <v>42165</v>
      </c>
      <c r="V160" s="15">
        <v>72.1858</v>
      </c>
      <c r="W160" s="4">
        <v>24</v>
      </c>
      <c r="X160" s="15">
        <v>836.47</v>
      </c>
      <c r="Y160" s="4">
        <v>36069</v>
      </c>
      <c r="Z160" s="15">
        <f>(orders[[#This Row],[Unit Price]]-(orders[[#This Row],[Unit Price]]*(orders[[#This Row],[Discount]]/100)))</f>
        <v>35.907654000000001</v>
      </c>
      <c r="AA160" s="15">
        <f>orders[[#This Row],[discounted price]]*orders[[#This Row],[Quantity ordered new]]</f>
        <v>861.78369599999996</v>
      </c>
      <c r="AB160" s="18">
        <f t="shared" si="2"/>
        <v>8.6298133824285389E-2</v>
      </c>
    </row>
    <row r="161" spans="1:28" ht="12.75" customHeight="1" x14ac:dyDescent="0.3">
      <c r="A161" s="4">
        <v>5061</v>
      </c>
      <c r="B161" s="4" t="s">
        <v>106</v>
      </c>
      <c r="C161" s="21">
        <v>0.09</v>
      </c>
      <c r="D161" s="15">
        <v>4.9800000000000004</v>
      </c>
      <c r="E161" s="15">
        <v>7.44</v>
      </c>
      <c r="F161" s="4">
        <v>272</v>
      </c>
      <c r="G161" s="4" t="s">
        <v>389</v>
      </c>
      <c r="H161" s="4" t="s">
        <v>49</v>
      </c>
      <c r="I161" s="4" t="s">
        <v>40</v>
      </c>
      <c r="J161" s="4" t="s">
        <v>29</v>
      </c>
      <c r="K161" s="4" t="s">
        <v>93</v>
      </c>
      <c r="L161" s="4" t="s">
        <v>59</v>
      </c>
      <c r="M161" s="4" t="s">
        <v>384</v>
      </c>
      <c r="N161" s="29">
        <v>0.36</v>
      </c>
      <c r="O161" s="4" t="s">
        <v>33</v>
      </c>
      <c r="P161" s="4" t="s">
        <v>136</v>
      </c>
      <c r="Q161" s="4" t="s">
        <v>322</v>
      </c>
      <c r="R161" s="4" t="s">
        <v>390</v>
      </c>
      <c r="S161" s="4">
        <v>28204</v>
      </c>
      <c r="T161" s="9">
        <v>42160</v>
      </c>
      <c r="U161" s="9">
        <v>42162</v>
      </c>
      <c r="V161" s="15">
        <v>-122.3733</v>
      </c>
      <c r="W161" s="4">
        <v>37</v>
      </c>
      <c r="X161" s="15">
        <v>189.83</v>
      </c>
      <c r="Y161" s="4">
        <v>36069</v>
      </c>
      <c r="Z161" s="15">
        <f>(orders[[#This Row],[Unit Price]]-(orders[[#This Row],[Unit Price]]*(orders[[#This Row],[Discount]]/100)))</f>
        <v>4.9755180000000001</v>
      </c>
      <c r="AA161" s="15">
        <f>orders[[#This Row],[discounted price]]*orders[[#This Row],[Quantity ordered new]]</f>
        <v>184.094166</v>
      </c>
      <c r="AB161" s="18">
        <f t="shared" si="2"/>
        <v>-0.6446467892324711</v>
      </c>
    </row>
    <row r="162" spans="1:28" ht="12.75" customHeight="1" x14ac:dyDescent="0.3">
      <c r="A162" s="4">
        <v>22180</v>
      </c>
      <c r="B162" s="4" t="s">
        <v>37</v>
      </c>
      <c r="C162" s="21">
        <v>0.09</v>
      </c>
      <c r="D162" s="15">
        <v>15.28</v>
      </c>
      <c r="E162" s="15">
        <v>10.91</v>
      </c>
      <c r="F162" s="4">
        <v>275</v>
      </c>
      <c r="G162" s="4" t="s">
        <v>391</v>
      </c>
      <c r="H162" s="4" t="s">
        <v>49</v>
      </c>
      <c r="I162" s="4" t="s">
        <v>28</v>
      </c>
      <c r="J162" s="4" t="s">
        <v>29</v>
      </c>
      <c r="K162" s="4" t="s">
        <v>109</v>
      </c>
      <c r="L162" s="4" t="s">
        <v>59</v>
      </c>
      <c r="M162" s="4" t="s">
        <v>392</v>
      </c>
      <c r="N162" s="29">
        <v>0.36</v>
      </c>
      <c r="O162" s="4" t="s">
        <v>33</v>
      </c>
      <c r="P162" s="4" t="s">
        <v>53</v>
      </c>
      <c r="Q162" s="4" t="s">
        <v>228</v>
      </c>
      <c r="R162" s="4" t="s">
        <v>393</v>
      </c>
      <c r="S162" s="4">
        <v>6824</v>
      </c>
      <c r="T162" s="9">
        <v>42028</v>
      </c>
      <c r="U162" s="9">
        <v>42029</v>
      </c>
      <c r="V162" s="15">
        <v>-51.75</v>
      </c>
      <c r="W162" s="4">
        <v>4</v>
      </c>
      <c r="X162" s="15">
        <v>61.52</v>
      </c>
      <c r="Y162" s="4">
        <v>89292</v>
      </c>
      <c r="Z162" s="15">
        <f>(orders[[#This Row],[Unit Price]]-(orders[[#This Row],[Unit Price]]*(orders[[#This Row],[Discount]]/100)))</f>
        <v>15.266247999999999</v>
      </c>
      <c r="AA162" s="15">
        <f>orders[[#This Row],[discounted price]]*orders[[#This Row],[Quantity ordered new]]</f>
        <v>61.064991999999997</v>
      </c>
      <c r="AB162" s="18">
        <f t="shared" si="2"/>
        <v>-0.84118985695708703</v>
      </c>
    </row>
    <row r="163" spans="1:28" ht="12.75" customHeight="1" x14ac:dyDescent="0.3">
      <c r="A163" s="4">
        <v>23504</v>
      </c>
      <c r="B163" s="4" t="s">
        <v>47</v>
      </c>
      <c r="C163" s="21">
        <v>0.04</v>
      </c>
      <c r="D163" s="15">
        <v>1.98</v>
      </c>
      <c r="E163" s="15">
        <v>0.7</v>
      </c>
      <c r="F163" s="4">
        <v>276</v>
      </c>
      <c r="G163" s="4" t="s">
        <v>394</v>
      </c>
      <c r="H163" s="4" t="s">
        <v>27</v>
      </c>
      <c r="I163" s="4" t="s">
        <v>28</v>
      </c>
      <c r="J163" s="4" t="s">
        <v>29</v>
      </c>
      <c r="K163" s="4" t="s">
        <v>66</v>
      </c>
      <c r="L163" s="4" t="s">
        <v>31</v>
      </c>
      <c r="M163" s="4" t="s">
        <v>395</v>
      </c>
      <c r="N163" s="29">
        <v>0.83</v>
      </c>
      <c r="O163" s="4" t="s">
        <v>33</v>
      </c>
      <c r="P163" s="4" t="s">
        <v>53</v>
      </c>
      <c r="Q163" s="4" t="s">
        <v>228</v>
      </c>
      <c r="R163" s="4" t="s">
        <v>396</v>
      </c>
      <c r="S163" s="4">
        <v>6111</v>
      </c>
      <c r="T163" s="9">
        <v>42145</v>
      </c>
      <c r="U163" s="9">
        <v>42146</v>
      </c>
      <c r="V163" s="15">
        <v>-1</v>
      </c>
      <c r="W163" s="4">
        <v>3</v>
      </c>
      <c r="X163" s="15">
        <v>8.3000000000000007</v>
      </c>
      <c r="Y163" s="4">
        <v>89291</v>
      </c>
      <c r="Z163" s="15">
        <f>(orders[[#This Row],[Unit Price]]-(orders[[#This Row],[Unit Price]]*(orders[[#This Row],[Discount]]/100)))</f>
        <v>1.9792080000000001</v>
      </c>
      <c r="AA163" s="15">
        <f>orders[[#This Row],[discounted price]]*orders[[#This Row],[Quantity ordered new]]</f>
        <v>5.9376240000000005</v>
      </c>
      <c r="AB163" s="18">
        <f t="shared" si="2"/>
        <v>-0.12048192771084336</v>
      </c>
    </row>
    <row r="164" spans="1:28" ht="12.75" customHeight="1" x14ac:dyDescent="0.3">
      <c r="A164" s="4">
        <v>23503</v>
      </c>
      <c r="B164" s="4" t="s">
        <v>47</v>
      </c>
      <c r="C164" s="21">
        <v>0.03</v>
      </c>
      <c r="D164" s="15">
        <v>55.99</v>
      </c>
      <c r="E164" s="15">
        <v>5</v>
      </c>
      <c r="F164" s="4">
        <v>282</v>
      </c>
      <c r="G164" s="4" t="s">
        <v>397</v>
      </c>
      <c r="H164" s="4" t="s">
        <v>49</v>
      </c>
      <c r="I164" s="4" t="s">
        <v>28</v>
      </c>
      <c r="J164" s="4" t="s">
        <v>77</v>
      </c>
      <c r="K164" s="4" t="s">
        <v>78</v>
      </c>
      <c r="L164" s="4" t="s">
        <v>51</v>
      </c>
      <c r="M164" s="4" t="s">
        <v>398</v>
      </c>
      <c r="N164" s="29">
        <v>0.83</v>
      </c>
      <c r="O164" s="4" t="s">
        <v>33</v>
      </c>
      <c r="P164" s="4" t="s">
        <v>53</v>
      </c>
      <c r="Q164" s="4" t="s">
        <v>54</v>
      </c>
      <c r="R164" s="4" t="s">
        <v>399</v>
      </c>
      <c r="S164" s="4">
        <v>7109</v>
      </c>
      <c r="T164" s="9">
        <v>42145</v>
      </c>
      <c r="U164" s="9">
        <v>42146</v>
      </c>
      <c r="V164" s="15">
        <v>-221.25399999999999</v>
      </c>
      <c r="W164" s="4">
        <v>9</v>
      </c>
      <c r="X164" s="15">
        <v>416.95</v>
      </c>
      <c r="Y164" s="4">
        <v>89291</v>
      </c>
      <c r="Z164" s="15">
        <f>(orders[[#This Row],[Unit Price]]-(orders[[#This Row],[Unit Price]]*(orders[[#This Row],[Discount]]/100)))</f>
        <v>55.973203000000005</v>
      </c>
      <c r="AA164" s="15">
        <f>orders[[#This Row],[discounted price]]*orders[[#This Row],[Quantity ordered new]]</f>
        <v>503.75882700000005</v>
      </c>
      <c r="AB164" s="18">
        <f t="shared" si="2"/>
        <v>-0.5306487588439861</v>
      </c>
    </row>
    <row r="165" spans="1:28" ht="12.75" customHeight="1" x14ac:dyDescent="0.3">
      <c r="A165" s="4">
        <v>24512</v>
      </c>
      <c r="B165" s="4" t="s">
        <v>25</v>
      </c>
      <c r="C165" s="21">
        <v>0.1</v>
      </c>
      <c r="D165" s="15">
        <v>1.68</v>
      </c>
      <c r="E165" s="15">
        <v>1.57</v>
      </c>
      <c r="F165" s="4">
        <v>283</v>
      </c>
      <c r="G165" s="4" t="s">
        <v>400</v>
      </c>
      <c r="H165" s="4" t="s">
        <v>49</v>
      </c>
      <c r="I165" s="4" t="s">
        <v>28</v>
      </c>
      <c r="J165" s="4" t="s">
        <v>29</v>
      </c>
      <c r="K165" s="4" t="s">
        <v>30</v>
      </c>
      <c r="L165" s="4" t="s">
        <v>31</v>
      </c>
      <c r="M165" s="4" t="s">
        <v>96</v>
      </c>
      <c r="N165" s="29">
        <v>0.59</v>
      </c>
      <c r="O165" s="4" t="s">
        <v>33</v>
      </c>
      <c r="P165" s="4" t="s">
        <v>53</v>
      </c>
      <c r="Q165" s="4" t="s">
        <v>54</v>
      </c>
      <c r="R165" s="4" t="s">
        <v>401</v>
      </c>
      <c r="S165" s="4">
        <v>7101</v>
      </c>
      <c r="T165" s="9">
        <v>42172</v>
      </c>
      <c r="U165" s="9">
        <v>42173</v>
      </c>
      <c r="V165" s="15">
        <v>-11.57</v>
      </c>
      <c r="W165" s="4">
        <v>11</v>
      </c>
      <c r="X165" s="15">
        <v>18.71</v>
      </c>
      <c r="Y165" s="4">
        <v>89293</v>
      </c>
      <c r="Z165" s="15">
        <f>(orders[[#This Row],[Unit Price]]-(orders[[#This Row],[Unit Price]]*(orders[[#This Row],[Discount]]/100)))</f>
        <v>1.67832</v>
      </c>
      <c r="AA165" s="15">
        <f>orders[[#This Row],[discounted price]]*orders[[#This Row],[Quantity ordered new]]</f>
        <v>18.46152</v>
      </c>
      <c r="AB165" s="18">
        <f t="shared" si="2"/>
        <v>-0.61838588989845</v>
      </c>
    </row>
    <row r="166" spans="1:28" ht="12.75" customHeight="1" x14ac:dyDescent="0.3">
      <c r="A166" s="4">
        <v>19168</v>
      </c>
      <c r="B166" s="4" t="s">
        <v>106</v>
      </c>
      <c r="C166" s="21">
        <v>0</v>
      </c>
      <c r="D166" s="15">
        <v>4.13</v>
      </c>
      <c r="E166" s="15">
        <v>5.34</v>
      </c>
      <c r="F166" s="4">
        <v>286</v>
      </c>
      <c r="G166" s="4" t="s">
        <v>402</v>
      </c>
      <c r="H166" s="4" t="s">
        <v>49</v>
      </c>
      <c r="I166" s="4" t="s">
        <v>58</v>
      </c>
      <c r="J166" s="4" t="s">
        <v>29</v>
      </c>
      <c r="K166" s="4" t="s">
        <v>109</v>
      </c>
      <c r="L166" s="4" t="s">
        <v>59</v>
      </c>
      <c r="M166" s="4" t="s">
        <v>403</v>
      </c>
      <c r="N166" s="29">
        <v>0.38</v>
      </c>
      <c r="O166" s="4" t="s">
        <v>33</v>
      </c>
      <c r="P166" s="4" t="s">
        <v>61</v>
      </c>
      <c r="Q166" s="4" t="s">
        <v>183</v>
      </c>
      <c r="R166" s="4" t="s">
        <v>404</v>
      </c>
      <c r="S166" s="4">
        <v>66203</v>
      </c>
      <c r="T166" s="9">
        <v>42172</v>
      </c>
      <c r="U166" s="9">
        <v>42176</v>
      </c>
      <c r="V166" s="15">
        <v>-61.870000000000005</v>
      </c>
      <c r="W166" s="4">
        <v>9</v>
      </c>
      <c r="X166" s="15">
        <v>40.950000000000003</v>
      </c>
      <c r="Y166" s="4">
        <v>89761</v>
      </c>
      <c r="Z166" s="15">
        <f>(orders[[#This Row],[Unit Price]]-(orders[[#This Row],[Unit Price]]*(orders[[#This Row],[Discount]]/100)))</f>
        <v>4.13</v>
      </c>
      <c r="AA166" s="15">
        <f>orders[[#This Row],[discounted price]]*orders[[#This Row],[Quantity ordered new]]</f>
        <v>37.17</v>
      </c>
      <c r="AB166" s="18">
        <f t="shared" si="2"/>
        <v>-1.5108669108669108</v>
      </c>
    </row>
    <row r="167" spans="1:28" ht="12.75" customHeight="1" x14ac:dyDescent="0.3">
      <c r="A167" s="4">
        <v>19169</v>
      </c>
      <c r="B167" s="4" t="s">
        <v>106</v>
      </c>
      <c r="C167" s="21">
        <v>0.1</v>
      </c>
      <c r="D167" s="15">
        <v>130.97999999999999</v>
      </c>
      <c r="E167" s="15">
        <v>54.74</v>
      </c>
      <c r="F167" s="4">
        <v>286</v>
      </c>
      <c r="G167" s="4" t="s">
        <v>402</v>
      </c>
      <c r="H167" s="4" t="s">
        <v>39</v>
      </c>
      <c r="I167" s="4" t="s">
        <v>58</v>
      </c>
      <c r="J167" s="4" t="s">
        <v>41</v>
      </c>
      <c r="K167" s="4" t="s">
        <v>191</v>
      </c>
      <c r="L167" s="4" t="s">
        <v>121</v>
      </c>
      <c r="M167" s="4" t="s">
        <v>405</v>
      </c>
      <c r="N167" s="29">
        <v>0.69</v>
      </c>
      <c r="O167" s="4" t="s">
        <v>33</v>
      </c>
      <c r="P167" s="4" t="s">
        <v>61</v>
      </c>
      <c r="Q167" s="4" t="s">
        <v>183</v>
      </c>
      <c r="R167" s="4" t="s">
        <v>404</v>
      </c>
      <c r="S167" s="4">
        <v>66203</v>
      </c>
      <c r="T167" s="9">
        <v>42172</v>
      </c>
      <c r="U167" s="9">
        <v>42176</v>
      </c>
      <c r="V167" s="15">
        <v>-530.24</v>
      </c>
      <c r="W167" s="4">
        <v>9</v>
      </c>
      <c r="X167" s="15">
        <v>1155.73</v>
      </c>
      <c r="Y167" s="4">
        <v>89761</v>
      </c>
      <c r="Z167" s="15">
        <f>(orders[[#This Row],[Unit Price]]-(orders[[#This Row],[Unit Price]]*(orders[[#This Row],[Discount]]/100)))</f>
        <v>130.84902</v>
      </c>
      <c r="AA167" s="15">
        <f>orders[[#This Row],[discounted price]]*orders[[#This Row],[Quantity ordered new]]</f>
        <v>1177.6411800000001</v>
      </c>
      <c r="AB167" s="18">
        <f t="shared" si="2"/>
        <v>-0.45879227847334586</v>
      </c>
    </row>
    <row r="168" spans="1:28" ht="12.75" customHeight="1" x14ac:dyDescent="0.3">
      <c r="A168" s="4">
        <v>25624</v>
      </c>
      <c r="B168" s="4" t="s">
        <v>47</v>
      </c>
      <c r="C168" s="21">
        <v>0.09</v>
      </c>
      <c r="D168" s="15">
        <v>28.48</v>
      </c>
      <c r="E168" s="15">
        <v>1.99</v>
      </c>
      <c r="F168" s="4">
        <v>288</v>
      </c>
      <c r="G168" s="4" t="s">
        <v>406</v>
      </c>
      <c r="H168" s="4" t="s">
        <v>49</v>
      </c>
      <c r="I168" s="4" t="s">
        <v>58</v>
      </c>
      <c r="J168" s="4" t="s">
        <v>77</v>
      </c>
      <c r="K168" s="4" t="s">
        <v>180</v>
      </c>
      <c r="L168" s="4" t="s">
        <v>51</v>
      </c>
      <c r="M168" s="4" t="s">
        <v>407</v>
      </c>
      <c r="N168" s="29">
        <v>0.4</v>
      </c>
      <c r="O168" s="4" t="s">
        <v>33</v>
      </c>
      <c r="P168" s="4" t="s">
        <v>61</v>
      </c>
      <c r="Q168" s="4" t="s">
        <v>183</v>
      </c>
      <c r="R168" s="4" t="s">
        <v>408</v>
      </c>
      <c r="S168" s="4">
        <v>67212</v>
      </c>
      <c r="T168" s="9">
        <v>42020</v>
      </c>
      <c r="U168" s="9">
        <v>42023</v>
      </c>
      <c r="V168" s="15">
        <v>132.68699999999998</v>
      </c>
      <c r="W168" s="4">
        <v>7</v>
      </c>
      <c r="X168" s="15">
        <v>192.3</v>
      </c>
      <c r="Y168" s="4">
        <v>89762</v>
      </c>
      <c r="Z168" s="15">
        <f>(orders[[#This Row],[Unit Price]]-(orders[[#This Row],[Unit Price]]*(orders[[#This Row],[Discount]]/100)))</f>
        <v>28.454367999999999</v>
      </c>
      <c r="AA168" s="15">
        <f>orders[[#This Row],[discounted price]]*orders[[#This Row],[Quantity ordered new]]</f>
        <v>199.180576</v>
      </c>
      <c r="AB168" s="18">
        <f t="shared" si="2"/>
        <v>0.68999999999999984</v>
      </c>
    </row>
    <row r="169" spans="1:28" ht="12.75" customHeight="1" x14ac:dyDescent="0.3">
      <c r="A169" s="4">
        <v>25625</v>
      </c>
      <c r="B169" s="4" t="s">
        <v>47</v>
      </c>
      <c r="C169" s="21">
        <v>0.08</v>
      </c>
      <c r="D169" s="15">
        <v>65.989999999999995</v>
      </c>
      <c r="E169" s="15">
        <v>4.99</v>
      </c>
      <c r="F169" s="4">
        <v>288</v>
      </c>
      <c r="G169" s="4" t="s">
        <v>406</v>
      </c>
      <c r="H169" s="4" t="s">
        <v>27</v>
      </c>
      <c r="I169" s="4" t="s">
        <v>58</v>
      </c>
      <c r="J169" s="4" t="s">
        <v>77</v>
      </c>
      <c r="K169" s="4" t="s">
        <v>78</v>
      </c>
      <c r="L169" s="4" t="s">
        <v>59</v>
      </c>
      <c r="M169" s="4" t="s">
        <v>409</v>
      </c>
      <c r="N169" s="29">
        <v>0.57999999999999996</v>
      </c>
      <c r="O169" s="4" t="s">
        <v>33</v>
      </c>
      <c r="P169" s="4" t="s">
        <v>61</v>
      </c>
      <c r="Q169" s="4" t="s">
        <v>183</v>
      </c>
      <c r="R169" s="4" t="s">
        <v>408</v>
      </c>
      <c r="S169" s="4">
        <v>67212</v>
      </c>
      <c r="T169" s="9">
        <v>42020</v>
      </c>
      <c r="U169" s="9">
        <v>42022</v>
      </c>
      <c r="V169" s="15">
        <v>496.89</v>
      </c>
      <c r="W169" s="4">
        <v>14</v>
      </c>
      <c r="X169" s="15">
        <v>748.1</v>
      </c>
      <c r="Y169" s="4">
        <v>89762</v>
      </c>
      <c r="Z169" s="15">
        <f>(orders[[#This Row],[Unit Price]]-(orders[[#This Row],[Unit Price]]*(orders[[#This Row],[Discount]]/100)))</f>
        <v>65.937207999999998</v>
      </c>
      <c r="AA169" s="15">
        <f>orders[[#This Row],[discounted price]]*orders[[#This Row],[Quantity ordered new]]</f>
        <v>923.12091199999998</v>
      </c>
      <c r="AB169" s="18">
        <f t="shared" si="2"/>
        <v>0.66420264670498597</v>
      </c>
    </row>
    <row r="170" spans="1:28" ht="12.75" customHeight="1" x14ac:dyDescent="0.3">
      <c r="A170" s="4">
        <v>21223</v>
      </c>
      <c r="B170" s="4" t="s">
        <v>37</v>
      </c>
      <c r="C170" s="21">
        <v>0.04</v>
      </c>
      <c r="D170" s="15">
        <v>4.9800000000000004</v>
      </c>
      <c r="E170" s="15">
        <v>4.62</v>
      </c>
      <c r="F170" s="4">
        <v>290</v>
      </c>
      <c r="G170" s="4" t="s">
        <v>410</v>
      </c>
      <c r="H170" s="4" t="s">
        <v>49</v>
      </c>
      <c r="I170" s="4" t="s">
        <v>58</v>
      </c>
      <c r="J170" s="4" t="s">
        <v>77</v>
      </c>
      <c r="K170" s="4" t="s">
        <v>180</v>
      </c>
      <c r="L170" s="4" t="s">
        <v>51</v>
      </c>
      <c r="M170" s="4" t="s">
        <v>411</v>
      </c>
      <c r="N170" s="29">
        <v>0.64</v>
      </c>
      <c r="O170" s="4" t="s">
        <v>33</v>
      </c>
      <c r="P170" s="4" t="s">
        <v>34</v>
      </c>
      <c r="Q170" s="4" t="s">
        <v>255</v>
      </c>
      <c r="R170" s="4" t="s">
        <v>412</v>
      </c>
      <c r="S170" s="4">
        <v>80538</v>
      </c>
      <c r="T170" s="9">
        <v>42088</v>
      </c>
      <c r="U170" s="9">
        <v>42089</v>
      </c>
      <c r="V170" s="15">
        <v>-135.16</v>
      </c>
      <c r="W170" s="4">
        <v>20</v>
      </c>
      <c r="X170" s="15">
        <v>102.54</v>
      </c>
      <c r="Y170" s="4">
        <v>90837</v>
      </c>
      <c r="Z170" s="15">
        <f>(orders[[#This Row],[Unit Price]]-(orders[[#This Row],[Unit Price]]*(orders[[#This Row],[Discount]]/100)))</f>
        <v>4.978008</v>
      </c>
      <c r="AA170" s="15">
        <f>orders[[#This Row],[discounted price]]*orders[[#This Row],[Quantity ordered new]]</f>
        <v>99.560159999999996</v>
      </c>
      <c r="AB170" s="18">
        <f t="shared" si="2"/>
        <v>-1.3181197581431636</v>
      </c>
    </row>
    <row r="171" spans="1:28" ht="12.75" customHeight="1" x14ac:dyDescent="0.3">
      <c r="A171" s="4">
        <v>23302</v>
      </c>
      <c r="B171" s="4" t="s">
        <v>25</v>
      </c>
      <c r="C171" s="21">
        <v>0.01</v>
      </c>
      <c r="D171" s="15">
        <v>8.33</v>
      </c>
      <c r="E171" s="15">
        <v>1.99</v>
      </c>
      <c r="F171" s="4">
        <v>306</v>
      </c>
      <c r="G171" s="4" t="s">
        <v>413</v>
      </c>
      <c r="H171" s="4" t="s">
        <v>49</v>
      </c>
      <c r="I171" s="4" t="s">
        <v>58</v>
      </c>
      <c r="J171" s="4" t="s">
        <v>77</v>
      </c>
      <c r="K171" s="4" t="s">
        <v>180</v>
      </c>
      <c r="L171" s="4" t="s">
        <v>51</v>
      </c>
      <c r="M171" s="4" t="s">
        <v>414</v>
      </c>
      <c r="N171" s="29">
        <v>0.52</v>
      </c>
      <c r="O171" s="4" t="s">
        <v>33</v>
      </c>
      <c r="P171" s="4" t="s">
        <v>53</v>
      </c>
      <c r="Q171" s="4" t="s">
        <v>415</v>
      </c>
      <c r="R171" s="4" t="s">
        <v>416</v>
      </c>
      <c r="S171" s="4">
        <v>21208</v>
      </c>
      <c r="T171" s="9">
        <v>42049</v>
      </c>
      <c r="U171" s="9">
        <v>42050</v>
      </c>
      <c r="V171" s="15">
        <v>15.895199999999999</v>
      </c>
      <c r="W171" s="4">
        <v>8</v>
      </c>
      <c r="X171" s="15">
        <v>70.16</v>
      </c>
      <c r="Y171" s="4">
        <v>87057</v>
      </c>
      <c r="Z171" s="15">
        <f>(orders[[#This Row],[Unit Price]]-(orders[[#This Row],[Unit Price]]*(orders[[#This Row],[Discount]]/100)))</f>
        <v>8.329167</v>
      </c>
      <c r="AA171" s="15">
        <f>orders[[#This Row],[discounted price]]*orders[[#This Row],[Quantity ordered new]]</f>
        <v>66.633336</v>
      </c>
      <c r="AB171" s="18">
        <f t="shared" si="2"/>
        <v>0.2265564424173318</v>
      </c>
    </row>
    <row r="172" spans="1:28" ht="12.75" customHeight="1" x14ac:dyDescent="0.3">
      <c r="A172" s="4">
        <v>23303</v>
      </c>
      <c r="B172" s="4" t="s">
        <v>25</v>
      </c>
      <c r="C172" s="21">
        <v>0.04</v>
      </c>
      <c r="D172" s="15">
        <v>85.99</v>
      </c>
      <c r="E172" s="15">
        <v>0.99</v>
      </c>
      <c r="F172" s="4">
        <v>306</v>
      </c>
      <c r="G172" s="4" t="s">
        <v>413</v>
      </c>
      <c r="H172" s="4" t="s">
        <v>49</v>
      </c>
      <c r="I172" s="4" t="s">
        <v>58</v>
      </c>
      <c r="J172" s="4" t="s">
        <v>77</v>
      </c>
      <c r="K172" s="4" t="s">
        <v>78</v>
      </c>
      <c r="L172" s="4" t="s">
        <v>31</v>
      </c>
      <c r="M172" s="4" t="s">
        <v>417</v>
      </c>
      <c r="N172" s="29">
        <v>0.55000000000000004</v>
      </c>
      <c r="O172" s="4" t="s">
        <v>33</v>
      </c>
      <c r="P172" s="4" t="s">
        <v>53</v>
      </c>
      <c r="Q172" s="4" t="s">
        <v>415</v>
      </c>
      <c r="R172" s="4" t="s">
        <v>416</v>
      </c>
      <c r="S172" s="4">
        <v>21208</v>
      </c>
      <c r="T172" s="9">
        <v>42049</v>
      </c>
      <c r="U172" s="9">
        <v>42051</v>
      </c>
      <c r="V172" s="15">
        <v>855.99329999999986</v>
      </c>
      <c r="W172" s="4">
        <v>17</v>
      </c>
      <c r="X172" s="15">
        <v>1240.57</v>
      </c>
      <c r="Y172" s="4">
        <v>87057</v>
      </c>
      <c r="Z172" s="15">
        <f>(orders[[#This Row],[Unit Price]]-(orders[[#This Row],[Unit Price]]*(orders[[#This Row],[Discount]]/100)))</f>
        <v>85.955603999999994</v>
      </c>
      <c r="AA172" s="15">
        <f>orders[[#This Row],[discounted price]]*orders[[#This Row],[Quantity ordered new]]</f>
        <v>1461.2452679999999</v>
      </c>
      <c r="AB172" s="18">
        <f t="shared" si="2"/>
        <v>0.69</v>
      </c>
    </row>
    <row r="173" spans="1:28" ht="12.75" customHeight="1" x14ac:dyDescent="0.3">
      <c r="A173" s="4">
        <v>5302</v>
      </c>
      <c r="B173" s="4" t="s">
        <v>25</v>
      </c>
      <c r="C173" s="21">
        <v>0.01</v>
      </c>
      <c r="D173" s="15">
        <v>8.33</v>
      </c>
      <c r="E173" s="15">
        <v>1.99</v>
      </c>
      <c r="F173" s="4">
        <v>308</v>
      </c>
      <c r="G173" s="4" t="s">
        <v>418</v>
      </c>
      <c r="H173" s="4" t="s">
        <v>49</v>
      </c>
      <c r="I173" s="4" t="s">
        <v>58</v>
      </c>
      <c r="J173" s="4" t="s">
        <v>77</v>
      </c>
      <c r="K173" s="4" t="s">
        <v>180</v>
      </c>
      <c r="L173" s="4" t="s">
        <v>51</v>
      </c>
      <c r="M173" s="4" t="s">
        <v>414</v>
      </c>
      <c r="N173" s="29">
        <v>0.52</v>
      </c>
      <c r="O173" s="4" t="s">
        <v>33</v>
      </c>
      <c r="P173" s="4" t="s">
        <v>34</v>
      </c>
      <c r="Q173" s="4" t="s">
        <v>35</v>
      </c>
      <c r="R173" s="4" t="s">
        <v>209</v>
      </c>
      <c r="S173" s="4">
        <v>98115</v>
      </c>
      <c r="T173" s="9">
        <v>42049</v>
      </c>
      <c r="U173" s="9">
        <v>42050</v>
      </c>
      <c r="V173" s="15">
        <v>10.74</v>
      </c>
      <c r="W173" s="4">
        <v>32</v>
      </c>
      <c r="X173" s="15">
        <v>280.62</v>
      </c>
      <c r="Y173" s="4">
        <v>37760</v>
      </c>
      <c r="Z173" s="15">
        <f>(orders[[#This Row],[Unit Price]]-(orders[[#This Row],[Unit Price]]*(orders[[#This Row],[Discount]]/100)))</f>
        <v>8.329167</v>
      </c>
      <c r="AA173" s="15">
        <f>orders[[#This Row],[discounted price]]*orders[[#This Row],[Quantity ordered new]]</f>
        <v>266.533344</v>
      </c>
      <c r="AB173" s="18">
        <f t="shared" si="2"/>
        <v>3.8272396835578364E-2</v>
      </c>
    </row>
    <row r="174" spans="1:28" ht="12.75" customHeight="1" x14ac:dyDescent="0.3">
      <c r="A174" s="4">
        <v>18853</v>
      </c>
      <c r="B174" s="4" t="s">
        <v>56</v>
      </c>
      <c r="C174" s="21">
        <v>0.04</v>
      </c>
      <c r="D174" s="15">
        <v>1637.53</v>
      </c>
      <c r="E174" s="15">
        <v>24.49</v>
      </c>
      <c r="F174" s="4">
        <v>314</v>
      </c>
      <c r="G174" s="4" t="s">
        <v>419</v>
      </c>
      <c r="H174" s="4" t="s">
        <v>49</v>
      </c>
      <c r="I174" s="4" t="s">
        <v>28</v>
      </c>
      <c r="J174" s="4" t="s">
        <v>29</v>
      </c>
      <c r="K174" s="4" t="s">
        <v>174</v>
      </c>
      <c r="L174" s="4" t="s">
        <v>86</v>
      </c>
      <c r="M174" s="4" t="s">
        <v>420</v>
      </c>
      <c r="N174" s="29">
        <v>0.81</v>
      </c>
      <c r="O174" s="4" t="s">
        <v>33</v>
      </c>
      <c r="P174" s="4" t="s">
        <v>61</v>
      </c>
      <c r="Q174" s="4" t="s">
        <v>178</v>
      </c>
      <c r="R174" s="4" t="s">
        <v>388</v>
      </c>
      <c r="S174" s="4">
        <v>60130</v>
      </c>
      <c r="T174" s="9">
        <v>42083</v>
      </c>
      <c r="U174" s="9">
        <v>42085</v>
      </c>
      <c r="V174" s="15">
        <v>-1759.58</v>
      </c>
      <c r="W174" s="4">
        <v>2</v>
      </c>
      <c r="X174" s="15">
        <v>3206.94</v>
      </c>
      <c r="Y174" s="4">
        <v>89166</v>
      </c>
      <c r="Z174" s="15">
        <f>(orders[[#This Row],[Unit Price]]-(orders[[#This Row],[Unit Price]]*(orders[[#This Row],[Discount]]/100)))</f>
        <v>1636.874988</v>
      </c>
      <c r="AA174" s="15">
        <f>orders[[#This Row],[discounted price]]*orders[[#This Row],[Quantity ordered new]]</f>
        <v>3273.7499760000001</v>
      </c>
      <c r="AB174" s="18">
        <f t="shared" si="2"/>
        <v>-0.54867880284632697</v>
      </c>
    </row>
    <row r="175" spans="1:28" ht="12.75" customHeight="1" x14ac:dyDescent="0.3">
      <c r="A175" s="4">
        <v>18852</v>
      </c>
      <c r="B175" s="4" t="s">
        <v>56</v>
      </c>
      <c r="C175" s="21">
        <v>0.01</v>
      </c>
      <c r="D175" s="15">
        <v>19.98</v>
      </c>
      <c r="E175" s="15">
        <v>4</v>
      </c>
      <c r="F175" s="4">
        <v>315</v>
      </c>
      <c r="G175" s="4" t="s">
        <v>421</v>
      </c>
      <c r="H175" s="4" t="s">
        <v>49</v>
      </c>
      <c r="I175" s="4" t="s">
        <v>28</v>
      </c>
      <c r="J175" s="4" t="s">
        <v>77</v>
      </c>
      <c r="K175" s="4" t="s">
        <v>180</v>
      </c>
      <c r="L175" s="4" t="s">
        <v>59</v>
      </c>
      <c r="M175" s="4" t="s">
        <v>187</v>
      </c>
      <c r="N175" s="29">
        <v>0.68</v>
      </c>
      <c r="O175" s="4" t="s">
        <v>33</v>
      </c>
      <c r="P175" s="4" t="s">
        <v>53</v>
      </c>
      <c r="Q175" s="4" t="s">
        <v>193</v>
      </c>
      <c r="R175" s="4" t="s">
        <v>422</v>
      </c>
      <c r="S175" s="4">
        <v>1007</v>
      </c>
      <c r="T175" s="9">
        <v>42083</v>
      </c>
      <c r="U175" s="9">
        <v>42083</v>
      </c>
      <c r="V175" s="15">
        <v>-72.23</v>
      </c>
      <c r="W175" s="4">
        <v>2</v>
      </c>
      <c r="X175" s="15">
        <v>43.08</v>
      </c>
      <c r="Y175" s="4">
        <v>89166</v>
      </c>
      <c r="Z175" s="15">
        <f>(orders[[#This Row],[Unit Price]]-(orders[[#This Row],[Unit Price]]*(orders[[#This Row],[Discount]]/100)))</f>
        <v>19.978002</v>
      </c>
      <c r="AA175" s="15">
        <f>orders[[#This Row],[discounted price]]*orders[[#This Row],[Quantity ordered new]]</f>
        <v>39.956004</v>
      </c>
      <c r="AB175" s="18">
        <f t="shared" si="2"/>
        <v>-1.6766480965645312</v>
      </c>
    </row>
    <row r="176" spans="1:28" ht="12.75" customHeight="1" x14ac:dyDescent="0.3">
      <c r="A176" s="4">
        <v>18032</v>
      </c>
      <c r="B176" s="4" t="s">
        <v>37</v>
      </c>
      <c r="C176" s="21">
        <v>0.09</v>
      </c>
      <c r="D176" s="15">
        <v>7.38</v>
      </c>
      <c r="E176" s="15">
        <v>5.21</v>
      </c>
      <c r="F176" s="4">
        <v>317</v>
      </c>
      <c r="G176" s="4" t="s">
        <v>423</v>
      </c>
      <c r="H176" s="4" t="s">
        <v>49</v>
      </c>
      <c r="I176" s="4" t="s">
        <v>28</v>
      </c>
      <c r="J176" s="4" t="s">
        <v>41</v>
      </c>
      <c r="K176" s="4" t="s">
        <v>50</v>
      </c>
      <c r="L176" s="4" t="s">
        <v>59</v>
      </c>
      <c r="M176" s="4" t="s">
        <v>424</v>
      </c>
      <c r="N176" s="29">
        <v>0.56000000000000005</v>
      </c>
      <c r="O176" s="4" t="s">
        <v>33</v>
      </c>
      <c r="P176" s="4" t="s">
        <v>34</v>
      </c>
      <c r="Q176" s="4" t="s">
        <v>45</v>
      </c>
      <c r="R176" s="4" t="s">
        <v>425</v>
      </c>
      <c r="S176" s="4">
        <v>91945</v>
      </c>
      <c r="T176" s="9">
        <v>42172</v>
      </c>
      <c r="U176" s="9">
        <v>42173</v>
      </c>
      <c r="V176" s="15">
        <v>-27.160000000000004</v>
      </c>
      <c r="W176" s="4">
        <v>9</v>
      </c>
      <c r="X176" s="15">
        <v>66.55</v>
      </c>
      <c r="Y176" s="4">
        <v>86041</v>
      </c>
      <c r="Z176" s="15">
        <f>(orders[[#This Row],[Unit Price]]-(orders[[#This Row],[Unit Price]]*(orders[[#This Row],[Discount]]/100)))</f>
        <v>7.3733579999999996</v>
      </c>
      <c r="AA176" s="15">
        <f>orders[[#This Row],[discounted price]]*orders[[#This Row],[Quantity ordered new]]</f>
        <v>66.360221999999993</v>
      </c>
      <c r="AB176" s="18">
        <f t="shared" si="2"/>
        <v>-0.40811419984973712</v>
      </c>
    </row>
    <row r="177" spans="1:28" ht="12.75" customHeight="1" x14ac:dyDescent="0.3">
      <c r="A177" s="4">
        <v>18033</v>
      </c>
      <c r="B177" s="4" t="s">
        <v>37</v>
      </c>
      <c r="C177" s="21">
        <v>0.04</v>
      </c>
      <c r="D177" s="15">
        <v>5.98</v>
      </c>
      <c r="E177" s="15">
        <v>5.15</v>
      </c>
      <c r="F177" s="4">
        <v>317</v>
      </c>
      <c r="G177" s="4" t="s">
        <v>423</v>
      </c>
      <c r="H177" s="4" t="s">
        <v>49</v>
      </c>
      <c r="I177" s="4" t="s">
        <v>28</v>
      </c>
      <c r="J177" s="4" t="s">
        <v>29</v>
      </c>
      <c r="K177" s="4" t="s">
        <v>93</v>
      </c>
      <c r="L177" s="4" t="s">
        <v>59</v>
      </c>
      <c r="M177" s="4" t="s">
        <v>129</v>
      </c>
      <c r="N177" s="29">
        <v>0.36</v>
      </c>
      <c r="O177" s="4" t="s">
        <v>33</v>
      </c>
      <c r="P177" s="4" t="s">
        <v>34</v>
      </c>
      <c r="Q177" s="4" t="s">
        <v>45</v>
      </c>
      <c r="R177" s="4" t="s">
        <v>425</v>
      </c>
      <c r="S177" s="4">
        <v>91945</v>
      </c>
      <c r="T177" s="9">
        <v>42172</v>
      </c>
      <c r="U177" s="9">
        <v>42173</v>
      </c>
      <c r="V177" s="15">
        <v>-52.344000000000008</v>
      </c>
      <c r="W177" s="4">
        <v>17</v>
      </c>
      <c r="X177" s="15">
        <v>103.49</v>
      </c>
      <c r="Y177" s="4">
        <v>86041</v>
      </c>
      <c r="Z177" s="15">
        <f>(orders[[#This Row],[Unit Price]]-(orders[[#This Row],[Unit Price]]*(orders[[#This Row],[Discount]]/100)))</f>
        <v>5.977608</v>
      </c>
      <c r="AA177" s="15">
        <f>orders[[#This Row],[discounted price]]*orders[[#This Row],[Quantity ordered new]]</f>
        <v>101.619336</v>
      </c>
      <c r="AB177" s="18">
        <f t="shared" si="2"/>
        <v>-0.50578799884046777</v>
      </c>
    </row>
    <row r="178" spans="1:28" ht="12.75" customHeight="1" x14ac:dyDescent="0.3">
      <c r="A178" s="4">
        <v>18034</v>
      </c>
      <c r="B178" s="4" t="s">
        <v>37</v>
      </c>
      <c r="C178" s="21">
        <v>0.04</v>
      </c>
      <c r="D178" s="15">
        <v>15.42</v>
      </c>
      <c r="E178" s="15">
        <v>10.68</v>
      </c>
      <c r="F178" s="4">
        <v>317</v>
      </c>
      <c r="G178" s="4" t="s">
        <v>423</v>
      </c>
      <c r="H178" s="4" t="s">
        <v>49</v>
      </c>
      <c r="I178" s="4" t="s">
        <v>28</v>
      </c>
      <c r="J178" s="4" t="s">
        <v>29</v>
      </c>
      <c r="K178" s="4" t="s">
        <v>141</v>
      </c>
      <c r="L178" s="4" t="s">
        <v>59</v>
      </c>
      <c r="M178" s="4" t="s">
        <v>426</v>
      </c>
      <c r="N178" s="29">
        <v>0.57999999999999996</v>
      </c>
      <c r="O178" s="4" t="s">
        <v>33</v>
      </c>
      <c r="P178" s="4" t="s">
        <v>34</v>
      </c>
      <c r="Q178" s="4" t="s">
        <v>45</v>
      </c>
      <c r="R178" s="4" t="s">
        <v>425</v>
      </c>
      <c r="S178" s="4">
        <v>91945</v>
      </c>
      <c r="T178" s="9">
        <v>42172</v>
      </c>
      <c r="U178" s="9">
        <v>42173</v>
      </c>
      <c r="V178" s="15">
        <v>-119.93599999999999</v>
      </c>
      <c r="W178" s="4">
        <v>12</v>
      </c>
      <c r="X178" s="15">
        <v>192.18</v>
      </c>
      <c r="Y178" s="4">
        <v>86041</v>
      </c>
      <c r="Z178" s="15">
        <f>(orders[[#This Row],[Unit Price]]-(orders[[#This Row],[Unit Price]]*(orders[[#This Row],[Discount]]/100)))</f>
        <v>15.413831999999999</v>
      </c>
      <c r="AA178" s="15">
        <f>orders[[#This Row],[discounted price]]*orders[[#This Row],[Quantity ordered new]]</f>
        <v>184.96598399999999</v>
      </c>
      <c r="AB178" s="18">
        <f t="shared" si="2"/>
        <v>-0.62408159017587672</v>
      </c>
    </row>
    <row r="179" spans="1:28" ht="12.75" customHeight="1" x14ac:dyDescent="0.3">
      <c r="A179" s="4">
        <v>20641</v>
      </c>
      <c r="B179" s="4" t="s">
        <v>106</v>
      </c>
      <c r="C179" s="21">
        <v>0.04</v>
      </c>
      <c r="D179" s="15">
        <v>8.33</v>
      </c>
      <c r="E179" s="15">
        <v>1.99</v>
      </c>
      <c r="F179" s="4">
        <v>321</v>
      </c>
      <c r="G179" s="4" t="s">
        <v>427</v>
      </c>
      <c r="H179" s="4" t="s">
        <v>49</v>
      </c>
      <c r="I179" s="4" t="s">
        <v>114</v>
      </c>
      <c r="J179" s="4" t="s">
        <v>77</v>
      </c>
      <c r="K179" s="4" t="s">
        <v>180</v>
      </c>
      <c r="L179" s="4" t="s">
        <v>51</v>
      </c>
      <c r="M179" s="4" t="s">
        <v>414</v>
      </c>
      <c r="N179" s="29">
        <v>0.52</v>
      </c>
      <c r="O179" s="4" t="s">
        <v>33</v>
      </c>
      <c r="P179" s="4" t="s">
        <v>53</v>
      </c>
      <c r="Q179" s="4" t="s">
        <v>415</v>
      </c>
      <c r="R179" s="4" t="s">
        <v>428</v>
      </c>
      <c r="S179" s="4">
        <v>20854</v>
      </c>
      <c r="T179" s="9">
        <v>42098</v>
      </c>
      <c r="U179" s="9">
        <v>42103</v>
      </c>
      <c r="V179" s="15">
        <v>9.9267999999999983</v>
      </c>
      <c r="W179" s="4">
        <v>11</v>
      </c>
      <c r="X179" s="15">
        <v>89.76</v>
      </c>
      <c r="Y179" s="4">
        <v>91057</v>
      </c>
      <c r="Z179" s="15">
        <f>(orders[[#This Row],[Unit Price]]-(orders[[#This Row],[Unit Price]]*(orders[[#This Row],[Discount]]/100)))</f>
        <v>8.3266679999999997</v>
      </c>
      <c r="AA179" s="15">
        <f>orders[[#This Row],[discounted price]]*orders[[#This Row],[Quantity ordered new]]</f>
        <v>91.593347999999992</v>
      </c>
      <c r="AB179" s="18">
        <f t="shared" si="2"/>
        <v>0.11059269162210336</v>
      </c>
    </row>
    <row r="180" spans="1:28" ht="12.75" customHeight="1" x14ac:dyDescent="0.3">
      <c r="A180" s="4">
        <v>25111</v>
      </c>
      <c r="B180" s="4" t="s">
        <v>37</v>
      </c>
      <c r="C180" s="21">
        <v>0.06</v>
      </c>
      <c r="D180" s="15">
        <v>7.99</v>
      </c>
      <c r="E180" s="15">
        <v>5.03</v>
      </c>
      <c r="F180" s="4">
        <v>326</v>
      </c>
      <c r="G180" s="4" t="s">
        <v>429</v>
      </c>
      <c r="H180" s="4" t="s">
        <v>49</v>
      </c>
      <c r="I180" s="4" t="s">
        <v>114</v>
      </c>
      <c r="J180" s="4" t="s">
        <v>77</v>
      </c>
      <c r="K180" s="4" t="s">
        <v>78</v>
      </c>
      <c r="L180" s="4" t="s">
        <v>86</v>
      </c>
      <c r="M180" s="4" t="s">
        <v>430</v>
      </c>
      <c r="N180" s="29">
        <v>0.6</v>
      </c>
      <c r="O180" s="4" t="s">
        <v>33</v>
      </c>
      <c r="P180" s="4" t="s">
        <v>61</v>
      </c>
      <c r="Q180" s="4" t="s">
        <v>178</v>
      </c>
      <c r="R180" s="4" t="s">
        <v>431</v>
      </c>
      <c r="S180" s="4">
        <v>60510</v>
      </c>
      <c r="T180" s="9">
        <v>42164</v>
      </c>
      <c r="U180" s="9">
        <v>42165</v>
      </c>
      <c r="V180" s="15">
        <v>-29.172000000000001</v>
      </c>
      <c r="W180" s="4">
        <v>4</v>
      </c>
      <c r="X180" s="15">
        <v>28.46</v>
      </c>
      <c r="Y180" s="4">
        <v>90973</v>
      </c>
      <c r="Z180" s="15">
        <f>(orders[[#This Row],[Unit Price]]-(orders[[#This Row],[Unit Price]]*(orders[[#This Row],[Discount]]/100)))</f>
        <v>7.9852059999999998</v>
      </c>
      <c r="AA180" s="15">
        <f>orders[[#This Row],[discounted price]]*orders[[#This Row],[Quantity ordered new]]</f>
        <v>31.940823999999999</v>
      </c>
      <c r="AB180" s="18">
        <f t="shared" si="2"/>
        <v>-1.0250175685172171</v>
      </c>
    </row>
    <row r="181" spans="1:28" ht="12.75" customHeight="1" x14ac:dyDescent="0.3">
      <c r="A181" s="4">
        <v>19159</v>
      </c>
      <c r="B181" s="4" t="s">
        <v>56</v>
      </c>
      <c r="C181" s="21">
        <v>0.06</v>
      </c>
      <c r="D181" s="15">
        <v>296.18</v>
      </c>
      <c r="E181" s="15">
        <v>54.12</v>
      </c>
      <c r="F181" s="4">
        <v>329</v>
      </c>
      <c r="G181" s="4" t="s">
        <v>432</v>
      </c>
      <c r="H181" s="4" t="s">
        <v>39</v>
      </c>
      <c r="I181" s="4" t="s">
        <v>40</v>
      </c>
      <c r="J181" s="4" t="s">
        <v>41</v>
      </c>
      <c r="K181" s="4" t="s">
        <v>152</v>
      </c>
      <c r="L181" s="4" t="s">
        <v>121</v>
      </c>
      <c r="M181" s="4" t="s">
        <v>153</v>
      </c>
      <c r="N181" s="29">
        <v>0.76</v>
      </c>
      <c r="O181" s="4" t="s">
        <v>33</v>
      </c>
      <c r="P181" s="4" t="s">
        <v>53</v>
      </c>
      <c r="Q181" s="4" t="s">
        <v>188</v>
      </c>
      <c r="R181" s="4" t="s">
        <v>433</v>
      </c>
      <c r="S181" s="4">
        <v>4073</v>
      </c>
      <c r="T181" s="9">
        <v>42108</v>
      </c>
      <c r="U181" s="9">
        <v>42109</v>
      </c>
      <c r="V181" s="15">
        <v>-715.7782060000003</v>
      </c>
      <c r="W181" s="4">
        <v>5</v>
      </c>
      <c r="X181" s="15">
        <v>1170.21</v>
      </c>
      <c r="Y181" s="4">
        <v>89726</v>
      </c>
      <c r="Z181" s="15">
        <f>(orders[[#This Row],[Unit Price]]-(orders[[#This Row],[Unit Price]]*(orders[[#This Row],[Discount]]/100)))</f>
        <v>296.00229200000001</v>
      </c>
      <c r="AA181" s="15">
        <f>orders[[#This Row],[discounted price]]*orders[[#This Row],[Quantity ordered new]]</f>
        <v>1480.0114600000002</v>
      </c>
      <c r="AB181" s="18">
        <f t="shared" si="2"/>
        <v>-0.6116664581570832</v>
      </c>
    </row>
    <row r="182" spans="1:28" ht="12.75" customHeight="1" x14ac:dyDescent="0.3">
      <c r="A182" s="4">
        <v>19158</v>
      </c>
      <c r="B182" s="4" t="s">
        <v>56</v>
      </c>
      <c r="C182" s="21">
        <v>0.01</v>
      </c>
      <c r="D182" s="15">
        <v>29.1</v>
      </c>
      <c r="E182" s="15">
        <v>4</v>
      </c>
      <c r="F182" s="4">
        <v>331</v>
      </c>
      <c r="G182" s="4" t="s">
        <v>434</v>
      </c>
      <c r="H182" s="4" t="s">
        <v>27</v>
      </c>
      <c r="I182" s="4" t="s">
        <v>40</v>
      </c>
      <c r="J182" s="4" t="s">
        <v>77</v>
      </c>
      <c r="K182" s="4" t="s">
        <v>180</v>
      </c>
      <c r="L182" s="4" t="s">
        <v>59</v>
      </c>
      <c r="M182" s="4" t="s">
        <v>435</v>
      </c>
      <c r="N182" s="29">
        <v>0.78</v>
      </c>
      <c r="O182" s="4" t="s">
        <v>33</v>
      </c>
      <c r="P182" s="4" t="s">
        <v>53</v>
      </c>
      <c r="Q182" s="4" t="s">
        <v>197</v>
      </c>
      <c r="R182" s="4" t="s">
        <v>436</v>
      </c>
      <c r="S182" s="4">
        <v>3045</v>
      </c>
      <c r="T182" s="9">
        <v>42108</v>
      </c>
      <c r="U182" s="9">
        <v>42110</v>
      </c>
      <c r="V182" s="15">
        <v>-22.82</v>
      </c>
      <c r="W182" s="4">
        <v>8</v>
      </c>
      <c r="X182" s="15">
        <v>243.32</v>
      </c>
      <c r="Y182" s="4">
        <v>89726</v>
      </c>
      <c r="Z182" s="15">
        <f>(orders[[#This Row],[Unit Price]]-(orders[[#This Row],[Unit Price]]*(orders[[#This Row],[Discount]]/100)))</f>
        <v>29.097090000000001</v>
      </c>
      <c r="AA182" s="15">
        <f>orders[[#This Row],[discounted price]]*orders[[#This Row],[Quantity ordered new]]</f>
        <v>232.77672000000001</v>
      </c>
      <c r="AB182" s="18">
        <f t="shared" si="2"/>
        <v>-9.3785960874568475E-2</v>
      </c>
    </row>
    <row r="183" spans="1:28" ht="12.75" customHeight="1" x14ac:dyDescent="0.3">
      <c r="A183" s="4">
        <v>18261</v>
      </c>
      <c r="B183" s="4" t="s">
        <v>47</v>
      </c>
      <c r="C183" s="21">
        <v>0.06</v>
      </c>
      <c r="D183" s="15">
        <v>276.2</v>
      </c>
      <c r="E183" s="15">
        <v>24.49</v>
      </c>
      <c r="F183" s="4">
        <v>335</v>
      </c>
      <c r="G183" s="4" t="s">
        <v>437</v>
      </c>
      <c r="H183" s="4" t="s">
        <v>49</v>
      </c>
      <c r="I183" s="4" t="s">
        <v>28</v>
      </c>
      <c r="J183" s="4" t="s">
        <v>41</v>
      </c>
      <c r="K183" s="4" t="s">
        <v>42</v>
      </c>
      <c r="L183" s="4" t="s">
        <v>236</v>
      </c>
      <c r="M183" s="4" t="s">
        <v>438</v>
      </c>
      <c r="N183" s="29"/>
      <c r="O183" s="4" t="s">
        <v>33</v>
      </c>
      <c r="P183" s="4" t="s">
        <v>34</v>
      </c>
      <c r="Q183" s="4" t="s">
        <v>102</v>
      </c>
      <c r="R183" s="4" t="s">
        <v>439</v>
      </c>
      <c r="S183" s="4">
        <v>97504</v>
      </c>
      <c r="T183" s="9">
        <v>42128</v>
      </c>
      <c r="U183" s="9">
        <v>42129</v>
      </c>
      <c r="V183" s="15">
        <v>2639.4708000000001</v>
      </c>
      <c r="W183" s="4">
        <v>14</v>
      </c>
      <c r="X183" s="15">
        <v>3825.32</v>
      </c>
      <c r="Y183" s="4">
        <v>87277</v>
      </c>
      <c r="Z183" s="15">
        <f>(orders[[#This Row],[Unit Price]]-(orders[[#This Row],[Unit Price]]*(orders[[#This Row],[Discount]]/100)))</f>
        <v>276.03427999999997</v>
      </c>
      <c r="AA183" s="15">
        <f>orders[[#This Row],[discounted price]]*orders[[#This Row],[Quantity ordered new]]</f>
        <v>3864.4799199999998</v>
      </c>
      <c r="AB183" s="18">
        <f t="shared" si="2"/>
        <v>0.69</v>
      </c>
    </row>
    <row r="184" spans="1:28" ht="12.75" customHeight="1" x14ac:dyDescent="0.3">
      <c r="A184" s="4">
        <v>18262</v>
      </c>
      <c r="B184" s="4" t="s">
        <v>47</v>
      </c>
      <c r="C184" s="21">
        <v>0.09</v>
      </c>
      <c r="D184" s="15">
        <v>6.28</v>
      </c>
      <c r="E184" s="15">
        <v>5.29</v>
      </c>
      <c r="F184" s="4">
        <v>335</v>
      </c>
      <c r="G184" s="4" t="s">
        <v>437</v>
      </c>
      <c r="H184" s="4" t="s">
        <v>49</v>
      </c>
      <c r="I184" s="4" t="s">
        <v>28</v>
      </c>
      <c r="J184" s="4" t="s">
        <v>41</v>
      </c>
      <c r="K184" s="4" t="s">
        <v>50</v>
      </c>
      <c r="L184" s="4" t="s">
        <v>59</v>
      </c>
      <c r="M184" s="4" t="s">
        <v>440</v>
      </c>
      <c r="N184" s="29">
        <v>0.43</v>
      </c>
      <c r="O184" s="4" t="s">
        <v>33</v>
      </c>
      <c r="P184" s="4" t="s">
        <v>34</v>
      </c>
      <c r="Q184" s="4" t="s">
        <v>102</v>
      </c>
      <c r="R184" s="4" t="s">
        <v>439</v>
      </c>
      <c r="S184" s="4">
        <v>97504</v>
      </c>
      <c r="T184" s="9">
        <v>42128</v>
      </c>
      <c r="U184" s="9">
        <v>42128</v>
      </c>
      <c r="V184" s="15">
        <v>-5.2</v>
      </c>
      <c r="W184" s="4">
        <v>1</v>
      </c>
      <c r="X184" s="15">
        <v>8.5299999999999994</v>
      </c>
      <c r="Y184" s="4">
        <v>87277</v>
      </c>
      <c r="Z184" s="15">
        <f>(orders[[#This Row],[Unit Price]]-(orders[[#This Row],[Unit Price]]*(orders[[#This Row],[Discount]]/100)))</f>
        <v>6.2743479999999998</v>
      </c>
      <c r="AA184" s="15">
        <f>orders[[#This Row],[discounted price]]*orders[[#This Row],[Quantity ordered new]]</f>
        <v>6.2743479999999998</v>
      </c>
      <c r="AB184" s="18">
        <f t="shared" si="2"/>
        <v>-0.60961313012895668</v>
      </c>
    </row>
    <row r="185" spans="1:28" ht="12.75" customHeight="1" x14ac:dyDescent="0.3">
      <c r="A185" s="4">
        <v>23481</v>
      </c>
      <c r="B185" s="4" t="s">
        <v>56</v>
      </c>
      <c r="C185" s="21">
        <v>0.08</v>
      </c>
      <c r="D185" s="15">
        <v>7.77</v>
      </c>
      <c r="E185" s="15">
        <v>9.23</v>
      </c>
      <c r="F185" s="4">
        <v>339</v>
      </c>
      <c r="G185" s="4" t="s">
        <v>441</v>
      </c>
      <c r="H185" s="4" t="s">
        <v>49</v>
      </c>
      <c r="I185" s="4" t="s">
        <v>28</v>
      </c>
      <c r="J185" s="4" t="s">
        <v>29</v>
      </c>
      <c r="K185" s="4" t="s">
        <v>257</v>
      </c>
      <c r="L185" s="4" t="s">
        <v>59</v>
      </c>
      <c r="M185" s="4" t="s">
        <v>442</v>
      </c>
      <c r="N185" s="29">
        <v>0.57999999999999996</v>
      </c>
      <c r="O185" s="4" t="s">
        <v>33</v>
      </c>
      <c r="P185" s="4" t="s">
        <v>53</v>
      </c>
      <c r="Q185" s="4" t="s">
        <v>154</v>
      </c>
      <c r="R185" s="4" t="s">
        <v>443</v>
      </c>
      <c r="S185" s="4">
        <v>43229</v>
      </c>
      <c r="T185" s="9">
        <v>42080</v>
      </c>
      <c r="U185" s="9">
        <v>42081</v>
      </c>
      <c r="V185" s="15">
        <v>-83.65</v>
      </c>
      <c r="W185" s="4">
        <v>5</v>
      </c>
      <c r="X185" s="15">
        <v>40.299999999999997</v>
      </c>
      <c r="Y185" s="4">
        <v>90583</v>
      </c>
      <c r="Z185" s="15">
        <f>(orders[[#This Row],[Unit Price]]-(orders[[#This Row],[Unit Price]]*(orders[[#This Row],[Discount]]/100)))</f>
        <v>7.7637839999999994</v>
      </c>
      <c r="AA185" s="15">
        <f>orders[[#This Row],[discounted price]]*orders[[#This Row],[Quantity ordered new]]</f>
        <v>38.818919999999999</v>
      </c>
      <c r="AB185" s="18">
        <f t="shared" si="2"/>
        <v>-2.0756823821339951</v>
      </c>
    </row>
    <row r="186" spans="1:28" ht="12.75" customHeight="1" x14ac:dyDescent="0.3">
      <c r="A186" s="4">
        <v>23482</v>
      </c>
      <c r="B186" s="4" t="s">
        <v>56</v>
      </c>
      <c r="C186" s="21">
        <v>7.0000000000000007E-2</v>
      </c>
      <c r="D186" s="15">
        <v>7.59</v>
      </c>
      <c r="E186" s="15">
        <v>4</v>
      </c>
      <c r="F186" s="4">
        <v>339</v>
      </c>
      <c r="G186" s="4" t="s">
        <v>441</v>
      </c>
      <c r="H186" s="4" t="s">
        <v>49</v>
      </c>
      <c r="I186" s="4" t="s">
        <v>28</v>
      </c>
      <c r="J186" s="4" t="s">
        <v>41</v>
      </c>
      <c r="K186" s="4" t="s">
        <v>50</v>
      </c>
      <c r="L186" s="4" t="s">
        <v>31</v>
      </c>
      <c r="M186" s="4" t="s">
        <v>444</v>
      </c>
      <c r="N186" s="29">
        <v>0.42</v>
      </c>
      <c r="O186" s="4" t="s">
        <v>33</v>
      </c>
      <c r="P186" s="4" t="s">
        <v>53</v>
      </c>
      <c r="Q186" s="4" t="s">
        <v>154</v>
      </c>
      <c r="R186" s="4" t="s">
        <v>443</v>
      </c>
      <c r="S186" s="4">
        <v>43229</v>
      </c>
      <c r="T186" s="9">
        <v>42080</v>
      </c>
      <c r="U186" s="9">
        <v>42082</v>
      </c>
      <c r="V186" s="15">
        <v>24.39</v>
      </c>
      <c r="W186" s="4">
        <v>15</v>
      </c>
      <c r="X186" s="15">
        <v>111.88</v>
      </c>
      <c r="Y186" s="4">
        <v>90583</v>
      </c>
      <c r="Z186" s="15">
        <f>(orders[[#This Row],[Unit Price]]-(orders[[#This Row],[Unit Price]]*(orders[[#This Row],[Discount]]/100)))</f>
        <v>7.5846869999999997</v>
      </c>
      <c r="AA186" s="15">
        <f>orders[[#This Row],[discounted price]]*orders[[#This Row],[Quantity ordered new]]</f>
        <v>113.77030499999999</v>
      </c>
      <c r="AB186" s="18">
        <f t="shared" si="2"/>
        <v>0.21800143010368253</v>
      </c>
    </row>
    <row r="187" spans="1:28" ht="12.75" customHeight="1" x14ac:dyDescent="0.3">
      <c r="A187" s="4">
        <v>480</v>
      </c>
      <c r="B187" s="4" t="s">
        <v>47</v>
      </c>
      <c r="C187" s="21">
        <v>0.01</v>
      </c>
      <c r="D187" s="15">
        <v>3.26</v>
      </c>
      <c r="E187" s="15">
        <v>1.86</v>
      </c>
      <c r="F187" s="4">
        <v>342</v>
      </c>
      <c r="G187" s="4" t="s">
        <v>445</v>
      </c>
      <c r="H187" s="4" t="s">
        <v>49</v>
      </c>
      <c r="I187" s="4" t="s">
        <v>28</v>
      </c>
      <c r="J187" s="4" t="s">
        <v>29</v>
      </c>
      <c r="K187" s="4" t="s">
        <v>30</v>
      </c>
      <c r="L187" s="4" t="s">
        <v>31</v>
      </c>
      <c r="M187" s="4" t="s">
        <v>446</v>
      </c>
      <c r="N187" s="29">
        <v>0.41</v>
      </c>
      <c r="O187" s="4" t="s">
        <v>33</v>
      </c>
      <c r="P187" s="4" t="s">
        <v>136</v>
      </c>
      <c r="Q187" s="4" t="s">
        <v>362</v>
      </c>
      <c r="R187" s="4" t="s">
        <v>447</v>
      </c>
      <c r="S187" s="4">
        <v>33181</v>
      </c>
      <c r="T187" s="9">
        <v>42128</v>
      </c>
      <c r="U187" s="9">
        <v>42130</v>
      </c>
      <c r="V187" s="15">
        <v>-4.6682999999999995</v>
      </c>
      <c r="W187" s="4">
        <v>20</v>
      </c>
      <c r="X187" s="15">
        <v>73.97</v>
      </c>
      <c r="Y187" s="4">
        <v>3332</v>
      </c>
      <c r="Z187" s="15">
        <f>(orders[[#This Row],[Unit Price]]-(orders[[#This Row],[Unit Price]]*(orders[[#This Row],[Discount]]/100)))</f>
        <v>3.259674</v>
      </c>
      <c r="AA187" s="15">
        <f>orders[[#This Row],[discounted price]]*orders[[#This Row],[Quantity ordered new]]</f>
        <v>65.193479999999994</v>
      </c>
      <c r="AB187" s="18">
        <f t="shared" si="2"/>
        <v>-6.3110720562390157E-2</v>
      </c>
    </row>
    <row r="188" spans="1:28" ht="12.75" customHeight="1" x14ac:dyDescent="0.3">
      <c r="A188" s="4">
        <v>22784</v>
      </c>
      <c r="B188" s="4" t="s">
        <v>47</v>
      </c>
      <c r="C188" s="21">
        <v>0.03</v>
      </c>
      <c r="D188" s="15">
        <v>15.23</v>
      </c>
      <c r="E188" s="15">
        <v>27.75</v>
      </c>
      <c r="F188" s="4">
        <v>343</v>
      </c>
      <c r="G188" s="4" t="s">
        <v>448</v>
      </c>
      <c r="H188" s="4" t="s">
        <v>39</v>
      </c>
      <c r="I188" s="4" t="s">
        <v>28</v>
      </c>
      <c r="J188" s="4" t="s">
        <v>41</v>
      </c>
      <c r="K188" s="4" t="s">
        <v>152</v>
      </c>
      <c r="L188" s="4" t="s">
        <v>121</v>
      </c>
      <c r="M188" s="4" t="s">
        <v>449</v>
      </c>
      <c r="N188" s="29">
        <v>0.76</v>
      </c>
      <c r="O188" s="4" t="s">
        <v>33</v>
      </c>
      <c r="P188" s="4" t="s">
        <v>53</v>
      </c>
      <c r="Q188" s="4" t="s">
        <v>188</v>
      </c>
      <c r="R188" s="4" t="s">
        <v>450</v>
      </c>
      <c r="S188" s="4">
        <v>4401</v>
      </c>
      <c r="T188" s="9">
        <v>42035</v>
      </c>
      <c r="U188" s="9">
        <v>42036</v>
      </c>
      <c r="V188" s="15">
        <v>11.650950000000002</v>
      </c>
      <c r="W188" s="4">
        <v>7</v>
      </c>
      <c r="X188" s="15">
        <v>111.86</v>
      </c>
      <c r="Y188" s="4">
        <v>88151</v>
      </c>
      <c r="Z188" s="15">
        <f>(orders[[#This Row],[Unit Price]]-(orders[[#This Row],[Unit Price]]*(orders[[#This Row],[Discount]]/100)))</f>
        <v>15.225431</v>
      </c>
      <c r="AA188" s="15">
        <f>orders[[#This Row],[discounted price]]*orders[[#This Row],[Quantity ordered new]]</f>
        <v>106.578017</v>
      </c>
      <c r="AB188" s="18">
        <f t="shared" si="2"/>
        <v>0.10415653495440731</v>
      </c>
    </row>
    <row r="189" spans="1:28" ht="12.75" customHeight="1" x14ac:dyDescent="0.3">
      <c r="A189" s="4">
        <v>18480</v>
      </c>
      <c r="B189" s="4" t="s">
        <v>47</v>
      </c>
      <c r="C189" s="21">
        <v>0.01</v>
      </c>
      <c r="D189" s="15">
        <v>3.26</v>
      </c>
      <c r="E189" s="15">
        <v>1.86</v>
      </c>
      <c r="F189" s="4">
        <v>344</v>
      </c>
      <c r="G189" s="4" t="s">
        <v>451</v>
      </c>
      <c r="H189" s="4" t="s">
        <v>49</v>
      </c>
      <c r="I189" s="4" t="s">
        <v>28</v>
      </c>
      <c r="J189" s="4" t="s">
        <v>29</v>
      </c>
      <c r="K189" s="4" t="s">
        <v>30</v>
      </c>
      <c r="L189" s="4" t="s">
        <v>31</v>
      </c>
      <c r="M189" s="4" t="s">
        <v>446</v>
      </c>
      <c r="N189" s="29">
        <v>0.41</v>
      </c>
      <c r="O189" s="4" t="s">
        <v>33</v>
      </c>
      <c r="P189" s="4" t="s">
        <v>53</v>
      </c>
      <c r="Q189" s="4" t="s">
        <v>188</v>
      </c>
      <c r="R189" s="4" t="s">
        <v>452</v>
      </c>
      <c r="S189" s="4">
        <v>4101</v>
      </c>
      <c r="T189" s="9">
        <v>42128</v>
      </c>
      <c r="U189" s="9">
        <v>42130</v>
      </c>
      <c r="V189" s="15">
        <v>0.70200000000000085</v>
      </c>
      <c r="W189" s="4">
        <v>5</v>
      </c>
      <c r="X189" s="15">
        <v>18.489999999999998</v>
      </c>
      <c r="Y189" s="4">
        <v>88152</v>
      </c>
      <c r="Z189" s="15">
        <f>(orders[[#This Row],[Unit Price]]-(orders[[#This Row],[Unit Price]]*(orders[[#This Row],[Discount]]/100)))</f>
        <v>3.259674</v>
      </c>
      <c r="AA189" s="15">
        <f>orders[[#This Row],[discounted price]]*orders[[#This Row],[Quantity ordered new]]</f>
        <v>16.298369999999998</v>
      </c>
      <c r="AB189" s="18">
        <f t="shared" si="2"/>
        <v>3.7966468361276415E-2</v>
      </c>
    </row>
    <row r="190" spans="1:28" ht="12.75" customHeight="1" x14ac:dyDescent="0.3">
      <c r="A190" s="4">
        <v>2408</v>
      </c>
      <c r="B190" s="4" t="s">
        <v>47</v>
      </c>
      <c r="C190" s="21">
        <v>0</v>
      </c>
      <c r="D190" s="15">
        <v>8.34</v>
      </c>
      <c r="E190" s="15">
        <v>2.64</v>
      </c>
      <c r="F190" s="4">
        <v>349</v>
      </c>
      <c r="G190" s="4" t="s">
        <v>453</v>
      </c>
      <c r="H190" s="4" t="s">
        <v>27</v>
      </c>
      <c r="I190" s="4" t="s">
        <v>40</v>
      </c>
      <c r="J190" s="4" t="s">
        <v>29</v>
      </c>
      <c r="K190" s="4" t="s">
        <v>174</v>
      </c>
      <c r="L190" s="4" t="s">
        <v>51</v>
      </c>
      <c r="M190" s="4" t="s">
        <v>358</v>
      </c>
      <c r="N190" s="29">
        <v>0.59</v>
      </c>
      <c r="O190" s="4" t="s">
        <v>33</v>
      </c>
      <c r="P190" s="4" t="s">
        <v>136</v>
      </c>
      <c r="Q190" s="4" t="s">
        <v>362</v>
      </c>
      <c r="R190" s="4" t="s">
        <v>447</v>
      </c>
      <c r="S190" s="4">
        <v>33132</v>
      </c>
      <c r="T190" s="9">
        <v>42164</v>
      </c>
      <c r="U190" s="9">
        <v>42166</v>
      </c>
      <c r="V190" s="15">
        <v>5.8624999999999998</v>
      </c>
      <c r="W190" s="4">
        <v>23</v>
      </c>
      <c r="X190" s="15">
        <v>212.89</v>
      </c>
      <c r="Y190" s="4">
        <v>17446</v>
      </c>
      <c r="Z190" s="15">
        <f>(orders[[#This Row],[Unit Price]]-(orders[[#This Row],[Unit Price]]*(orders[[#This Row],[Discount]]/100)))</f>
        <v>8.34</v>
      </c>
      <c r="AA190" s="15">
        <f>orders[[#This Row],[discounted price]]*orders[[#This Row],[Quantity ordered new]]</f>
        <v>191.82</v>
      </c>
      <c r="AB190" s="18">
        <f t="shared" si="2"/>
        <v>2.7537695523509795E-2</v>
      </c>
    </row>
    <row r="191" spans="1:28" ht="12.75" customHeight="1" x14ac:dyDescent="0.3">
      <c r="A191" s="4">
        <v>1595</v>
      </c>
      <c r="B191" s="4" t="s">
        <v>56</v>
      </c>
      <c r="C191" s="21">
        <v>0.04</v>
      </c>
      <c r="D191" s="15">
        <v>99.23</v>
      </c>
      <c r="E191" s="15">
        <v>8.99</v>
      </c>
      <c r="F191" s="4">
        <v>349</v>
      </c>
      <c r="G191" s="4" t="s">
        <v>453</v>
      </c>
      <c r="H191" s="4" t="s">
        <v>49</v>
      </c>
      <c r="I191" s="4" t="s">
        <v>40</v>
      </c>
      <c r="J191" s="4" t="s">
        <v>41</v>
      </c>
      <c r="K191" s="4" t="s">
        <v>50</v>
      </c>
      <c r="L191" s="4" t="s">
        <v>51</v>
      </c>
      <c r="M191" s="4" t="s">
        <v>454</v>
      </c>
      <c r="N191" s="29">
        <v>0.35</v>
      </c>
      <c r="O191" s="4" t="s">
        <v>33</v>
      </c>
      <c r="P191" s="4" t="s">
        <v>136</v>
      </c>
      <c r="Q191" s="4" t="s">
        <v>362</v>
      </c>
      <c r="R191" s="4" t="s">
        <v>447</v>
      </c>
      <c r="S191" s="4">
        <v>33132</v>
      </c>
      <c r="T191" s="9">
        <v>42006</v>
      </c>
      <c r="U191" s="9">
        <v>42008</v>
      </c>
      <c r="V191" s="15">
        <v>1916.6757</v>
      </c>
      <c r="W191" s="4">
        <v>54</v>
      </c>
      <c r="X191" s="15">
        <v>5555.6</v>
      </c>
      <c r="Y191" s="4">
        <v>11527</v>
      </c>
      <c r="Z191" s="15">
        <f>(orders[[#This Row],[Unit Price]]-(orders[[#This Row],[Unit Price]]*(orders[[#This Row],[Discount]]/100)))</f>
        <v>99.190308000000002</v>
      </c>
      <c r="AA191" s="15">
        <f>orders[[#This Row],[discounted price]]*orders[[#This Row],[Quantity ordered new]]</f>
        <v>5356.2766320000001</v>
      </c>
      <c r="AB191" s="18">
        <f t="shared" si="2"/>
        <v>0.34499886600907193</v>
      </c>
    </row>
    <row r="192" spans="1:28" ht="12.75" customHeight="1" x14ac:dyDescent="0.3">
      <c r="A192" s="4">
        <v>20408</v>
      </c>
      <c r="B192" s="4" t="s">
        <v>47</v>
      </c>
      <c r="C192" s="21">
        <v>0</v>
      </c>
      <c r="D192" s="15">
        <v>8.34</v>
      </c>
      <c r="E192" s="15">
        <v>2.64</v>
      </c>
      <c r="F192" s="4">
        <v>351</v>
      </c>
      <c r="G192" s="4" t="s">
        <v>455</v>
      </c>
      <c r="H192" s="4" t="s">
        <v>27</v>
      </c>
      <c r="I192" s="4" t="s">
        <v>40</v>
      </c>
      <c r="J192" s="4" t="s">
        <v>29</v>
      </c>
      <c r="K192" s="4" t="s">
        <v>174</v>
      </c>
      <c r="L192" s="4" t="s">
        <v>51</v>
      </c>
      <c r="M192" s="4" t="s">
        <v>358</v>
      </c>
      <c r="N192" s="29">
        <v>0.59</v>
      </c>
      <c r="O192" s="4" t="s">
        <v>33</v>
      </c>
      <c r="P192" s="4" t="s">
        <v>53</v>
      </c>
      <c r="Q192" s="4" t="s">
        <v>71</v>
      </c>
      <c r="R192" s="4" t="s">
        <v>456</v>
      </c>
      <c r="S192" s="4">
        <v>13601</v>
      </c>
      <c r="T192" s="9">
        <v>42164</v>
      </c>
      <c r="U192" s="9">
        <v>42166</v>
      </c>
      <c r="V192" s="15">
        <v>10.5</v>
      </c>
      <c r="W192" s="4">
        <v>6</v>
      </c>
      <c r="X192" s="15">
        <v>55.54</v>
      </c>
      <c r="Y192" s="4">
        <v>88685</v>
      </c>
      <c r="Z192" s="15">
        <f>(orders[[#This Row],[Unit Price]]-(orders[[#This Row],[Unit Price]]*(orders[[#This Row],[Discount]]/100)))</f>
        <v>8.34</v>
      </c>
      <c r="AA192" s="15">
        <f>orders[[#This Row],[discounted price]]*orders[[#This Row],[Quantity ordered new]]</f>
        <v>50.04</v>
      </c>
      <c r="AB192" s="18">
        <f t="shared" si="2"/>
        <v>0.18905293482175009</v>
      </c>
    </row>
    <row r="193" spans="1:28" ht="12.75" customHeight="1" x14ac:dyDescent="0.3">
      <c r="A193" s="4">
        <v>19595</v>
      </c>
      <c r="B193" s="4" t="s">
        <v>56</v>
      </c>
      <c r="C193" s="21">
        <v>0.04</v>
      </c>
      <c r="D193" s="15">
        <v>99.23</v>
      </c>
      <c r="E193" s="15">
        <v>8.99</v>
      </c>
      <c r="F193" s="4">
        <v>351</v>
      </c>
      <c r="G193" s="4" t="s">
        <v>455</v>
      </c>
      <c r="H193" s="4" t="s">
        <v>49</v>
      </c>
      <c r="I193" s="4" t="s">
        <v>40</v>
      </c>
      <c r="J193" s="4" t="s">
        <v>41</v>
      </c>
      <c r="K193" s="4" t="s">
        <v>50</v>
      </c>
      <c r="L193" s="4" t="s">
        <v>51</v>
      </c>
      <c r="M193" s="4" t="s">
        <v>454</v>
      </c>
      <c r="N193" s="29">
        <v>0.35</v>
      </c>
      <c r="O193" s="4" t="s">
        <v>33</v>
      </c>
      <c r="P193" s="4" t="s">
        <v>53</v>
      </c>
      <c r="Q193" s="4" t="s">
        <v>71</v>
      </c>
      <c r="R193" s="4" t="s">
        <v>456</v>
      </c>
      <c r="S193" s="4">
        <v>13601</v>
      </c>
      <c r="T193" s="9">
        <v>42006</v>
      </c>
      <c r="U193" s="9">
        <v>42008</v>
      </c>
      <c r="V193" s="15">
        <v>993.83459999999991</v>
      </c>
      <c r="W193" s="4">
        <v>14</v>
      </c>
      <c r="X193" s="15">
        <v>1440.34</v>
      </c>
      <c r="Y193" s="4">
        <v>88686</v>
      </c>
      <c r="Z193" s="15">
        <f>(orders[[#This Row],[Unit Price]]-(orders[[#This Row],[Unit Price]]*(orders[[#This Row],[Discount]]/100)))</f>
        <v>99.190308000000002</v>
      </c>
      <c r="AA193" s="15">
        <f>orders[[#This Row],[discounted price]]*orders[[#This Row],[Quantity ordered new]]</f>
        <v>1388.6643120000001</v>
      </c>
      <c r="AB193" s="18">
        <f t="shared" si="2"/>
        <v>0.69</v>
      </c>
    </row>
    <row r="194" spans="1:28" ht="14" x14ac:dyDescent="0.3">
      <c r="A194" s="4">
        <v>19107</v>
      </c>
      <c r="B194" s="4" t="s">
        <v>106</v>
      </c>
      <c r="C194" s="21">
        <v>0.08</v>
      </c>
      <c r="D194" s="15">
        <v>4.8899999999999997</v>
      </c>
      <c r="E194" s="15">
        <v>4.93</v>
      </c>
      <c r="F194" s="4">
        <v>353</v>
      </c>
      <c r="G194" s="4" t="s">
        <v>457</v>
      </c>
      <c r="H194" s="4" t="s">
        <v>27</v>
      </c>
      <c r="I194" s="4" t="s">
        <v>40</v>
      </c>
      <c r="J194" s="4" t="s">
        <v>77</v>
      </c>
      <c r="K194" s="4" t="s">
        <v>180</v>
      </c>
      <c r="L194" s="4" t="s">
        <v>51</v>
      </c>
      <c r="M194" s="4" t="s">
        <v>458</v>
      </c>
      <c r="N194" s="29">
        <v>0.66</v>
      </c>
      <c r="O194" s="4" t="s">
        <v>33</v>
      </c>
      <c r="P194" s="4" t="s">
        <v>34</v>
      </c>
      <c r="Q194" s="4" t="s">
        <v>378</v>
      </c>
      <c r="R194" s="4" t="s">
        <v>459</v>
      </c>
      <c r="S194" s="4">
        <v>85301</v>
      </c>
      <c r="T194" s="9">
        <v>42138</v>
      </c>
      <c r="U194" s="9">
        <v>42138</v>
      </c>
      <c r="V194" s="15">
        <v>-165.45</v>
      </c>
      <c r="W194" s="4">
        <v>17</v>
      </c>
      <c r="X194" s="15">
        <v>84.76</v>
      </c>
      <c r="Y194" s="4">
        <v>89647</v>
      </c>
      <c r="Z194" s="15">
        <f>(orders[[#This Row],[Unit Price]]-(orders[[#This Row],[Unit Price]]*(orders[[#This Row],[Discount]]/100)))</f>
        <v>4.886088</v>
      </c>
      <c r="AA194" s="15">
        <f>orders[[#This Row],[discounted price]]*orders[[#This Row],[Quantity ordered new]]</f>
        <v>83.063496000000001</v>
      </c>
      <c r="AB194" s="18">
        <f t="shared" ref="AB194:AB257" si="3">(V194/X194)</f>
        <v>-1.9519820670127417</v>
      </c>
    </row>
    <row r="195" spans="1:28" ht="14" x14ac:dyDescent="0.3">
      <c r="A195" s="4">
        <v>19108</v>
      </c>
      <c r="B195" s="4" t="s">
        <v>106</v>
      </c>
      <c r="C195" s="21">
        <v>7.0000000000000007E-2</v>
      </c>
      <c r="D195" s="15">
        <v>6.68</v>
      </c>
      <c r="E195" s="15">
        <v>6.92</v>
      </c>
      <c r="F195" s="4">
        <v>353</v>
      </c>
      <c r="G195" s="4" t="s">
        <v>457</v>
      </c>
      <c r="H195" s="4" t="s">
        <v>49</v>
      </c>
      <c r="I195" s="4" t="s">
        <v>40</v>
      </c>
      <c r="J195" s="4" t="s">
        <v>29</v>
      </c>
      <c r="K195" s="4" t="s">
        <v>93</v>
      </c>
      <c r="L195" s="4" t="s">
        <v>59</v>
      </c>
      <c r="M195" s="4" t="s">
        <v>460</v>
      </c>
      <c r="N195" s="29">
        <v>0.37</v>
      </c>
      <c r="O195" s="4" t="s">
        <v>33</v>
      </c>
      <c r="P195" s="4" t="s">
        <v>34</v>
      </c>
      <c r="Q195" s="4" t="s">
        <v>378</v>
      </c>
      <c r="R195" s="4" t="s">
        <v>459</v>
      </c>
      <c r="S195" s="4">
        <v>85301</v>
      </c>
      <c r="T195" s="9">
        <v>42138</v>
      </c>
      <c r="U195" s="9">
        <v>42145</v>
      </c>
      <c r="V195" s="15">
        <v>-141.12</v>
      </c>
      <c r="W195" s="4">
        <v>16</v>
      </c>
      <c r="X195" s="15">
        <v>104.84</v>
      </c>
      <c r="Y195" s="4">
        <v>89647</v>
      </c>
      <c r="Z195" s="15">
        <f>(orders[[#This Row],[Unit Price]]-(orders[[#This Row],[Unit Price]]*(orders[[#This Row],[Discount]]/100)))</f>
        <v>6.6753239999999998</v>
      </c>
      <c r="AA195" s="15">
        <f>orders[[#This Row],[discounted price]]*orders[[#This Row],[Quantity ordered new]]</f>
        <v>106.805184</v>
      </c>
      <c r="AB195" s="18">
        <f t="shared" si="3"/>
        <v>-1.346051125524609</v>
      </c>
    </row>
    <row r="196" spans="1:28" ht="14" x14ac:dyDescent="0.3">
      <c r="A196" s="4">
        <v>20760</v>
      </c>
      <c r="B196" s="4" t="s">
        <v>47</v>
      </c>
      <c r="C196" s="21">
        <v>7.0000000000000007E-2</v>
      </c>
      <c r="D196" s="15">
        <v>124.49</v>
      </c>
      <c r="E196" s="15">
        <v>51.94</v>
      </c>
      <c r="F196" s="4">
        <v>357</v>
      </c>
      <c r="G196" s="4" t="s">
        <v>461</v>
      </c>
      <c r="H196" s="4" t="s">
        <v>39</v>
      </c>
      <c r="I196" s="4" t="s">
        <v>28</v>
      </c>
      <c r="J196" s="4" t="s">
        <v>41</v>
      </c>
      <c r="K196" s="4" t="s">
        <v>152</v>
      </c>
      <c r="L196" s="4" t="s">
        <v>121</v>
      </c>
      <c r="M196" s="4" t="s">
        <v>462</v>
      </c>
      <c r="N196" s="29">
        <v>0.63</v>
      </c>
      <c r="O196" s="4" t="s">
        <v>33</v>
      </c>
      <c r="P196" s="4" t="s">
        <v>34</v>
      </c>
      <c r="Q196" s="4" t="s">
        <v>378</v>
      </c>
      <c r="R196" s="4" t="s">
        <v>463</v>
      </c>
      <c r="S196" s="4">
        <v>86401</v>
      </c>
      <c r="T196" s="9">
        <v>42148</v>
      </c>
      <c r="U196" s="9">
        <v>42149</v>
      </c>
      <c r="V196" s="15">
        <v>1074.44</v>
      </c>
      <c r="W196" s="4">
        <v>14</v>
      </c>
      <c r="X196" s="15">
        <v>1714.93</v>
      </c>
      <c r="Y196" s="4">
        <v>91131</v>
      </c>
      <c r="Z196" s="15">
        <f>(orders[[#This Row],[Unit Price]]-(orders[[#This Row],[Unit Price]]*(orders[[#This Row],[Discount]]/100)))</f>
        <v>124.402857</v>
      </c>
      <c r="AA196" s="15">
        <f>orders[[#This Row],[discounted price]]*orders[[#This Row],[Quantity ordered new]]</f>
        <v>1741.6399979999999</v>
      </c>
      <c r="AB196" s="18">
        <f t="shared" si="3"/>
        <v>0.62652119911599891</v>
      </c>
    </row>
    <row r="197" spans="1:28" ht="12.75" customHeight="1" x14ac:dyDescent="0.3">
      <c r="A197" s="4">
        <v>24627</v>
      </c>
      <c r="B197" s="4" t="s">
        <v>106</v>
      </c>
      <c r="C197" s="21">
        <v>0.04</v>
      </c>
      <c r="D197" s="15">
        <v>125.99</v>
      </c>
      <c r="E197" s="15">
        <v>8.99</v>
      </c>
      <c r="F197" s="4">
        <v>358</v>
      </c>
      <c r="G197" s="4" t="s">
        <v>464</v>
      </c>
      <c r="H197" s="4" t="s">
        <v>49</v>
      </c>
      <c r="I197" s="4" t="s">
        <v>28</v>
      </c>
      <c r="J197" s="4" t="s">
        <v>77</v>
      </c>
      <c r="K197" s="4" t="s">
        <v>78</v>
      </c>
      <c r="L197" s="4" t="s">
        <v>59</v>
      </c>
      <c r="M197" s="4" t="s">
        <v>465</v>
      </c>
      <c r="N197" s="29">
        <v>0.59</v>
      </c>
      <c r="O197" s="4" t="s">
        <v>33</v>
      </c>
      <c r="P197" s="4" t="s">
        <v>53</v>
      </c>
      <c r="Q197" s="4" t="s">
        <v>234</v>
      </c>
      <c r="R197" s="4" t="s">
        <v>466</v>
      </c>
      <c r="S197" s="4">
        <v>19406</v>
      </c>
      <c r="T197" s="9">
        <v>42013</v>
      </c>
      <c r="U197" s="9">
        <v>42020</v>
      </c>
      <c r="V197" s="15">
        <v>-627.82191999999998</v>
      </c>
      <c r="W197" s="4">
        <v>1</v>
      </c>
      <c r="X197" s="15">
        <v>107.95</v>
      </c>
      <c r="Y197" s="4">
        <v>91130</v>
      </c>
      <c r="Z197" s="15">
        <f>(orders[[#This Row],[Unit Price]]-(orders[[#This Row],[Unit Price]]*(orders[[#This Row],[Discount]]/100)))</f>
        <v>125.93960399999999</v>
      </c>
      <c r="AA197" s="15">
        <f>orders[[#This Row],[discounted price]]*orders[[#This Row],[Quantity ordered new]]</f>
        <v>125.93960399999999</v>
      </c>
      <c r="AB197" s="18">
        <f t="shared" si="3"/>
        <v>-5.8158584529874942</v>
      </c>
    </row>
    <row r="198" spans="1:28" ht="12.75" customHeight="1" x14ac:dyDescent="0.3">
      <c r="A198" s="4">
        <v>18278</v>
      </c>
      <c r="B198" s="4" t="s">
        <v>56</v>
      </c>
      <c r="C198" s="21">
        <v>0.05</v>
      </c>
      <c r="D198" s="15">
        <v>328.14</v>
      </c>
      <c r="E198" s="15">
        <v>91.05</v>
      </c>
      <c r="F198" s="4">
        <v>366</v>
      </c>
      <c r="G198" s="4" t="s">
        <v>467</v>
      </c>
      <c r="H198" s="4" t="s">
        <v>39</v>
      </c>
      <c r="I198" s="4" t="s">
        <v>58</v>
      </c>
      <c r="J198" s="4" t="s">
        <v>29</v>
      </c>
      <c r="K198" s="4" t="s">
        <v>257</v>
      </c>
      <c r="L198" s="4" t="s">
        <v>43</v>
      </c>
      <c r="M198" s="4" t="s">
        <v>468</v>
      </c>
      <c r="N198" s="29">
        <v>0.56999999999999995</v>
      </c>
      <c r="O198" s="4" t="s">
        <v>33</v>
      </c>
      <c r="P198" s="4" t="s">
        <v>53</v>
      </c>
      <c r="Q198" s="4" t="s">
        <v>469</v>
      </c>
      <c r="R198" s="4" t="s">
        <v>470</v>
      </c>
      <c r="S198" s="4">
        <v>2910</v>
      </c>
      <c r="T198" s="9">
        <v>42021</v>
      </c>
      <c r="U198" s="9">
        <v>42023</v>
      </c>
      <c r="V198" s="15">
        <v>411.5172</v>
      </c>
      <c r="W198" s="4">
        <v>6</v>
      </c>
      <c r="X198" s="15">
        <v>1967.98</v>
      </c>
      <c r="Y198" s="4">
        <v>87347</v>
      </c>
      <c r="Z198" s="15">
        <f>(orders[[#This Row],[Unit Price]]-(orders[[#This Row],[Unit Price]]*(orders[[#This Row],[Discount]]/100)))</f>
        <v>327.97593000000001</v>
      </c>
      <c r="AA198" s="15">
        <f>orders[[#This Row],[discounted price]]*orders[[#This Row],[Quantity ordered new]]</f>
        <v>1967.8555799999999</v>
      </c>
      <c r="AB198" s="18">
        <f t="shared" si="3"/>
        <v>0.20910639335765607</v>
      </c>
    </row>
    <row r="199" spans="1:28" ht="12.75" customHeight="1" x14ac:dyDescent="0.3">
      <c r="A199" s="4">
        <v>24794</v>
      </c>
      <c r="B199" s="4" t="s">
        <v>106</v>
      </c>
      <c r="C199" s="21">
        <v>0.09</v>
      </c>
      <c r="D199" s="15">
        <v>19.23</v>
      </c>
      <c r="E199" s="15">
        <v>6.15</v>
      </c>
      <c r="F199" s="4">
        <v>369</v>
      </c>
      <c r="G199" s="4" t="s">
        <v>471</v>
      </c>
      <c r="H199" s="4" t="s">
        <v>27</v>
      </c>
      <c r="I199" s="4" t="s">
        <v>28</v>
      </c>
      <c r="J199" s="4" t="s">
        <v>41</v>
      </c>
      <c r="K199" s="4" t="s">
        <v>50</v>
      </c>
      <c r="L199" s="4" t="s">
        <v>51</v>
      </c>
      <c r="M199" s="4" t="s">
        <v>472</v>
      </c>
      <c r="N199" s="29">
        <v>0.44</v>
      </c>
      <c r="O199" s="4" t="s">
        <v>33</v>
      </c>
      <c r="P199" s="4" t="s">
        <v>34</v>
      </c>
      <c r="Q199" s="4" t="s">
        <v>45</v>
      </c>
      <c r="R199" s="4" t="s">
        <v>473</v>
      </c>
      <c r="S199" s="4">
        <v>94601</v>
      </c>
      <c r="T199" s="9">
        <v>42105</v>
      </c>
      <c r="U199" s="9">
        <v>42107</v>
      </c>
      <c r="V199" s="15">
        <v>211.232</v>
      </c>
      <c r="W199" s="4">
        <v>21</v>
      </c>
      <c r="X199" s="15">
        <v>394.1</v>
      </c>
      <c r="Y199" s="4">
        <v>90292</v>
      </c>
      <c r="Z199" s="15">
        <f>(orders[[#This Row],[Unit Price]]-(orders[[#This Row],[Unit Price]]*(orders[[#This Row],[Discount]]/100)))</f>
        <v>19.212693000000002</v>
      </c>
      <c r="AA199" s="15">
        <f>orders[[#This Row],[discounted price]]*orders[[#This Row],[Quantity ordered new]]</f>
        <v>403.46655300000003</v>
      </c>
      <c r="AB199" s="18">
        <f t="shared" si="3"/>
        <v>0.53598579040852568</v>
      </c>
    </row>
    <row r="200" spans="1:28" ht="12.75" customHeight="1" x14ac:dyDescent="0.3">
      <c r="A200" s="4">
        <v>20401</v>
      </c>
      <c r="B200" s="4" t="s">
        <v>37</v>
      </c>
      <c r="C200" s="21">
        <v>0.02</v>
      </c>
      <c r="D200" s="15">
        <v>20.99</v>
      </c>
      <c r="E200" s="15">
        <v>4.8099999999999996</v>
      </c>
      <c r="F200" s="4">
        <v>370</v>
      </c>
      <c r="G200" s="4" t="s">
        <v>474</v>
      </c>
      <c r="H200" s="4" t="s">
        <v>49</v>
      </c>
      <c r="I200" s="4" t="s">
        <v>28</v>
      </c>
      <c r="J200" s="4" t="s">
        <v>77</v>
      </c>
      <c r="K200" s="4" t="s">
        <v>78</v>
      </c>
      <c r="L200" s="4" t="s">
        <v>86</v>
      </c>
      <c r="M200" s="4" t="s">
        <v>475</v>
      </c>
      <c r="N200" s="29">
        <v>0.57999999999999996</v>
      </c>
      <c r="O200" s="4" t="s">
        <v>33</v>
      </c>
      <c r="P200" s="4" t="s">
        <v>53</v>
      </c>
      <c r="Q200" s="4" t="s">
        <v>188</v>
      </c>
      <c r="R200" s="4" t="s">
        <v>476</v>
      </c>
      <c r="S200" s="4">
        <v>4240</v>
      </c>
      <c r="T200" s="9">
        <v>42151</v>
      </c>
      <c r="U200" s="9">
        <v>42153</v>
      </c>
      <c r="V200" s="15">
        <v>49.787999999999997</v>
      </c>
      <c r="W200" s="4">
        <v>15</v>
      </c>
      <c r="X200" s="15">
        <v>266.39</v>
      </c>
      <c r="Y200" s="4">
        <v>90291</v>
      </c>
      <c r="Z200" s="15">
        <f>(orders[[#This Row],[Unit Price]]-(orders[[#This Row],[Unit Price]]*(orders[[#This Row],[Discount]]/100)))</f>
        <v>20.985802</v>
      </c>
      <c r="AA200" s="15">
        <f>orders[[#This Row],[discounted price]]*orders[[#This Row],[Quantity ordered new]]</f>
        <v>314.78703000000002</v>
      </c>
      <c r="AB200" s="18">
        <f t="shared" si="3"/>
        <v>0.18689890761665229</v>
      </c>
    </row>
    <row r="201" spans="1:28" ht="12.75" customHeight="1" x14ac:dyDescent="0.3">
      <c r="A201" s="4">
        <v>20400</v>
      </c>
      <c r="B201" s="4" t="s">
        <v>37</v>
      </c>
      <c r="C201" s="21">
        <v>0.05</v>
      </c>
      <c r="D201" s="15">
        <v>5.4</v>
      </c>
      <c r="E201" s="15">
        <v>7.78</v>
      </c>
      <c r="F201" s="4">
        <v>371</v>
      </c>
      <c r="G201" s="4" t="s">
        <v>477</v>
      </c>
      <c r="H201" s="4" t="s">
        <v>27</v>
      </c>
      <c r="I201" s="4" t="s">
        <v>28</v>
      </c>
      <c r="J201" s="4" t="s">
        <v>29</v>
      </c>
      <c r="K201" s="4" t="s">
        <v>109</v>
      </c>
      <c r="L201" s="4" t="s">
        <v>59</v>
      </c>
      <c r="M201" s="4" t="s">
        <v>310</v>
      </c>
      <c r="N201" s="29">
        <v>0.37</v>
      </c>
      <c r="O201" s="4" t="s">
        <v>33</v>
      </c>
      <c r="P201" s="4" t="s">
        <v>53</v>
      </c>
      <c r="Q201" s="4" t="s">
        <v>193</v>
      </c>
      <c r="R201" s="4" t="s">
        <v>478</v>
      </c>
      <c r="S201" s="4">
        <v>2149</v>
      </c>
      <c r="T201" s="9">
        <v>42151</v>
      </c>
      <c r="U201" s="9">
        <v>42153</v>
      </c>
      <c r="V201" s="15">
        <v>-132.62950000000001</v>
      </c>
      <c r="W201" s="4">
        <v>9</v>
      </c>
      <c r="X201" s="15">
        <v>51.82</v>
      </c>
      <c r="Y201" s="4">
        <v>90291</v>
      </c>
      <c r="Z201" s="15">
        <f>(orders[[#This Row],[Unit Price]]-(orders[[#This Row],[Unit Price]]*(orders[[#This Row],[Discount]]/100)))</f>
        <v>5.3973000000000004</v>
      </c>
      <c r="AA201" s="15">
        <f>orders[[#This Row],[discounted price]]*orders[[#This Row],[Quantity ordered new]]</f>
        <v>48.575700000000005</v>
      </c>
      <c r="AB201" s="18">
        <f t="shared" si="3"/>
        <v>-2.5594268622153611</v>
      </c>
    </row>
    <row r="202" spans="1:28" ht="12.75" customHeight="1" x14ac:dyDescent="0.3">
      <c r="A202" s="4">
        <v>3392</v>
      </c>
      <c r="B202" s="4" t="s">
        <v>37</v>
      </c>
      <c r="C202" s="21">
        <v>0.02</v>
      </c>
      <c r="D202" s="15">
        <v>200.98</v>
      </c>
      <c r="E202" s="15">
        <v>55.96</v>
      </c>
      <c r="F202" s="4">
        <v>373</v>
      </c>
      <c r="G202" s="4" t="s">
        <v>479</v>
      </c>
      <c r="H202" s="4" t="s">
        <v>39</v>
      </c>
      <c r="I202" s="4" t="s">
        <v>58</v>
      </c>
      <c r="J202" s="4" t="s">
        <v>41</v>
      </c>
      <c r="K202" s="4" t="s">
        <v>191</v>
      </c>
      <c r="L202" s="4" t="s">
        <v>121</v>
      </c>
      <c r="M202" s="4" t="s">
        <v>480</v>
      </c>
      <c r="N202" s="29">
        <v>0.75</v>
      </c>
      <c r="O202" s="4" t="s">
        <v>33</v>
      </c>
      <c r="P202" s="4" t="s">
        <v>61</v>
      </c>
      <c r="Q202" s="4" t="s">
        <v>300</v>
      </c>
      <c r="R202" s="4" t="s">
        <v>301</v>
      </c>
      <c r="S202" s="4">
        <v>48234</v>
      </c>
      <c r="T202" s="9">
        <v>42077</v>
      </c>
      <c r="U202" s="9">
        <v>42079</v>
      </c>
      <c r="V202" s="15">
        <v>-163.63</v>
      </c>
      <c r="W202" s="4">
        <v>45</v>
      </c>
      <c r="X202" s="15">
        <v>9539.6</v>
      </c>
      <c r="Y202" s="4">
        <v>24193</v>
      </c>
      <c r="Z202" s="15">
        <f>(orders[[#This Row],[Unit Price]]-(orders[[#This Row],[Unit Price]]*(orders[[#This Row],[Discount]]/100)))</f>
        <v>200.93980399999998</v>
      </c>
      <c r="AA202" s="15">
        <f>orders[[#This Row],[discounted price]]*orders[[#This Row],[Quantity ordered new]]</f>
        <v>9042.2911799999983</v>
      </c>
      <c r="AB202" s="18">
        <f t="shared" si="3"/>
        <v>-1.7152710805484507E-2</v>
      </c>
    </row>
    <row r="203" spans="1:28" ht="12.75" customHeight="1" x14ac:dyDescent="0.3">
      <c r="A203" s="4">
        <v>3393</v>
      </c>
      <c r="B203" s="4" t="s">
        <v>37</v>
      </c>
      <c r="C203" s="21">
        <v>0.02</v>
      </c>
      <c r="D203" s="15">
        <v>4.28</v>
      </c>
      <c r="E203" s="15">
        <v>5.17</v>
      </c>
      <c r="F203" s="4">
        <v>373</v>
      </c>
      <c r="G203" s="4" t="s">
        <v>479</v>
      </c>
      <c r="H203" s="4" t="s">
        <v>49</v>
      </c>
      <c r="I203" s="4" t="s">
        <v>58</v>
      </c>
      <c r="J203" s="4" t="s">
        <v>29</v>
      </c>
      <c r="K203" s="4" t="s">
        <v>93</v>
      </c>
      <c r="L203" s="4" t="s">
        <v>59</v>
      </c>
      <c r="M203" s="4" t="s">
        <v>481</v>
      </c>
      <c r="N203" s="29">
        <v>0.4</v>
      </c>
      <c r="O203" s="4" t="s">
        <v>33</v>
      </c>
      <c r="P203" s="4" t="s">
        <v>61</v>
      </c>
      <c r="Q203" s="4" t="s">
        <v>300</v>
      </c>
      <c r="R203" s="4" t="s">
        <v>301</v>
      </c>
      <c r="S203" s="4">
        <v>48234</v>
      </c>
      <c r="T203" s="9">
        <v>42077</v>
      </c>
      <c r="U203" s="9">
        <v>42078</v>
      </c>
      <c r="V203" s="15">
        <v>-63.87</v>
      </c>
      <c r="W203" s="4">
        <v>24</v>
      </c>
      <c r="X203" s="15">
        <v>109.86</v>
      </c>
      <c r="Y203" s="4">
        <v>24193</v>
      </c>
      <c r="Z203" s="15">
        <f>(orders[[#This Row],[Unit Price]]-(orders[[#This Row],[Unit Price]]*(orders[[#This Row],[Discount]]/100)))</f>
        <v>4.2791440000000005</v>
      </c>
      <c r="AA203" s="15">
        <f>orders[[#This Row],[discounted price]]*orders[[#This Row],[Quantity ordered new]]</f>
        <v>102.69945600000001</v>
      </c>
      <c r="AB203" s="18">
        <f t="shared" si="3"/>
        <v>-0.58137629710540684</v>
      </c>
    </row>
    <row r="204" spans="1:28" ht="12.75" customHeight="1" x14ac:dyDescent="0.3">
      <c r="A204" s="4">
        <v>3394</v>
      </c>
      <c r="B204" s="4" t="s">
        <v>37</v>
      </c>
      <c r="C204" s="21">
        <v>0.04</v>
      </c>
      <c r="D204" s="15">
        <v>85.99</v>
      </c>
      <c r="E204" s="15">
        <v>0.99</v>
      </c>
      <c r="F204" s="4">
        <v>373</v>
      </c>
      <c r="G204" s="4" t="s">
        <v>479</v>
      </c>
      <c r="H204" s="4" t="s">
        <v>49</v>
      </c>
      <c r="I204" s="4" t="s">
        <v>58</v>
      </c>
      <c r="J204" s="4" t="s">
        <v>77</v>
      </c>
      <c r="K204" s="4" t="s">
        <v>78</v>
      </c>
      <c r="L204" s="4" t="s">
        <v>31</v>
      </c>
      <c r="M204" s="4" t="s">
        <v>482</v>
      </c>
      <c r="N204" s="29">
        <v>0.85</v>
      </c>
      <c r="O204" s="4" t="s">
        <v>33</v>
      </c>
      <c r="P204" s="4" t="s">
        <v>61</v>
      </c>
      <c r="Q204" s="4" t="s">
        <v>300</v>
      </c>
      <c r="R204" s="4" t="s">
        <v>301</v>
      </c>
      <c r="S204" s="4">
        <v>48234</v>
      </c>
      <c r="T204" s="9">
        <v>42077</v>
      </c>
      <c r="U204" s="9">
        <v>42079</v>
      </c>
      <c r="V204" s="15">
        <v>-175.17500000000001</v>
      </c>
      <c r="W204" s="4">
        <v>19</v>
      </c>
      <c r="X204" s="15">
        <v>1426.51</v>
      </c>
      <c r="Y204" s="4">
        <v>24193</v>
      </c>
      <c r="Z204" s="15">
        <f>(orders[[#This Row],[Unit Price]]-(orders[[#This Row],[Unit Price]]*(orders[[#This Row],[Discount]]/100)))</f>
        <v>85.955603999999994</v>
      </c>
      <c r="AA204" s="15">
        <f>orders[[#This Row],[discounted price]]*orders[[#This Row],[Quantity ordered new]]</f>
        <v>1633.1564759999999</v>
      </c>
      <c r="AB204" s="18">
        <f t="shared" si="3"/>
        <v>-0.12279969996705246</v>
      </c>
    </row>
    <row r="205" spans="1:28" ht="12.75" customHeight="1" x14ac:dyDescent="0.3">
      <c r="A205" s="4">
        <v>21392</v>
      </c>
      <c r="B205" s="4" t="s">
        <v>37</v>
      </c>
      <c r="C205" s="21">
        <v>0.02</v>
      </c>
      <c r="D205" s="15">
        <v>200.98</v>
      </c>
      <c r="E205" s="15">
        <v>55.96</v>
      </c>
      <c r="F205" s="4">
        <v>375</v>
      </c>
      <c r="G205" s="4" t="s">
        <v>483</v>
      </c>
      <c r="H205" s="4" t="s">
        <v>39</v>
      </c>
      <c r="I205" s="4" t="s">
        <v>58</v>
      </c>
      <c r="J205" s="4" t="s">
        <v>41</v>
      </c>
      <c r="K205" s="4" t="s">
        <v>191</v>
      </c>
      <c r="L205" s="4" t="s">
        <v>121</v>
      </c>
      <c r="M205" s="4" t="s">
        <v>480</v>
      </c>
      <c r="N205" s="29">
        <v>0.75</v>
      </c>
      <c r="O205" s="4" t="s">
        <v>33</v>
      </c>
      <c r="P205" s="4" t="s">
        <v>136</v>
      </c>
      <c r="Q205" s="4" t="s">
        <v>244</v>
      </c>
      <c r="R205" s="4" t="s">
        <v>484</v>
      </c>
      <c r="S205" s="4">
        <v>37814</v>
      </c>
      <c r="T205" s="9">
        <v>42077</v>
      </c>
      <c r="U205" s="9">
        <v>42079</v>
      </c>
      <c r="V205" s="15">
        <v>-224.94779999999997</v>
      </c>
      <c r="W205" s="4">
        <v>11</v>
      </c>
      <c r="X205" s="15">
        <v>2331.9</v>
      </c>
      <c r="Y205" s="4">
        <v>90917</v>
      </c>
      <c r="Z205" s="15">
        <f>(orders[[#This Row],[Unit Price]]-(orders[[#This Row],[Unit Price]]*(orders[[#This Row],[Discount]]/100)))</f>
        <v>200.93980399999998</v>
      </c>
      <c r="AA205" s="15">
        <f>orders[[#This Row],[discounted price]]*orders[[#This Row],[Quantity ordered new]]</f>
        <v>2210.3378439999997</v>
      </c>
      <c r="AB205" s="18">
        <f t="shared" si="3"/>
        <v>-9.6465457352373579E-2</v>
      </c>
    </row>
    <row r="206" spans="1:28" ht="12.75" customHeight="1" x14ac:dyDescent="0.3">
      <c r="A206" s="4">
        <v>21393</v>
      </c>
      <c r="B206" s="4" t="s">
        <v>37</v>
      </c>
      <c r="C206" s="21">
        <v>0.02</v>
      </c>
      <c r="D206" s="15">
        <v>4.28</v>
      </c>
      <c r="E206" s="15">
        <v>5.17</v>
      </c>
      <c r="F206" s="4">
        <v>375</v>
      </c>
      <c r="G206" s="4" t="s">
        <v>483</v>
      </c>
      <c r="H206" s="4" t="s">
        <v>49</v>
      </c>
      <c r="I206" s="4" t="s">
        <v>58</v>
      </c>
      <c r="J206" s="4" t="s">
        <v>29</v>
      </c>
      <c r="K206" s="4" t="s">
        <v>93</v>
      </c>
      <c r="L206" s="4" t="s">
        <v>59</v>
      </c>
      <c r="M206" s="4" t="s">
        <v>481</v>
      </c>
      <c r="N206" s="29">
        <v>0.4</v>
      </c>
      <c r="O206" s="4" t="s">
        <v>33</v>
      </c>
      <c r="P206" s="4" t="s">
        <v>136</v>
      </c>
      <c r="Q206" s="4" t="s">
        <v>244</v>
      </c>
      <c r="R206" s="4" t="s">
        <v>484</v>
      </c>
      <c r="S206" s="4">
        <v>37814</v>
      </c>
      <c r="T206" s="9">
        <v>42077</v>
      </c>
      <c r="U206" s="9">
        <v>42078</v>
      </c>
      <c r="V206" s="15">
        <v>196.79999999999998</v>
      </c>
      <c r="W206" s="4">
        <v>6</v>
      </c>
      <c r="X206" s="15">
        <v>27.47</v>
      </c>
      <c r="Y206" s="4">
        <v>90917</v>
      </c>
      <c r="Z206" s="15">
        <f>(orders[[#This Row],[Unit Price]]-(orders[[#This Row],[Unit Price]]*(orders[[#This Row],[Discount]]/100)))</f>
        <v>4.2791440000000005</v>
      </c>
      <c r="AA206" s="15">
        <f>orders[[#This Row],[discounted price]]*orders[[#This Row],[Quantity ordered new]]</f>
        <v>25.674864000000003</v>
      </c>
      <c r="AB206" s="18">
        <f t="shared" si="3"/>
        <v>7.1641791044776113</v>
      </c>
    </row>
    <row r="207" spans="1:28" ht="12.75" customHeight="1" x14ac:dyDescent="0.3">
      <c r="A207" s="4">
        <v>19073</v>
      </c>
      <c r="B207" s="4" t="s">
        <v>56</v>
      </c>
      <c r="C207" s="21">
        <v>0.03</v>
      </c>
      <c r="D207" s="15">
        <v>25.98</v>
      </c>
      <c r="E207" s="15">
        <v>5.37</v>
      </c>
      <c r="F207" s="4">
        <v>377</v>
      </c>
      <c r="G207" s="4" t="s">
        <v>485</v>
      </c>
      <c r="H207" s="4" t="s">
        <v>49</v>
      </c>
      <c r="I207" s="4" t="s">
        <v>114</v>
      </c>
      <c r="J207" s="4" t="s">
        <v>29</v>
      </c>
      <c r="K207" s="4" t="s">
        <v>257</v>
      </c>
      <c r="L207" s="4" t="s">
        <v>86</v>
      </c>
      <c r="M207" s="4" t="s">
        <v>486</v>
      </c>
      <c r="N207" s="29">
        <v>0.5</v>
      </c>
      <c r="O207" s="4" t="s">
        <v>33</v>
      </c>
      <c r="P207" s="4" t="s">
        <v>61</v>
      </c>
      <c r="Q207" s="4" t="s">
        <v>178</v>
      </c>
      <c r="R207" s="4" t="s">
        <v>431</v>
      </c>
      <c r="S207" s="4">
        <v>60510</v>
      </c>
      <c r="T207" s="9">
        <v>42111</v>
      </c>
      <c r="U207" s="9">
        <v>42111</v>
      </c>
      <c r="V207" s="15">
        <v>250.03759999999997</v>
      </c>
      <c r="W207" s="4">
        <v>17</v>
      </c>
      <c r="X207" s="15">
        <v>460.87</v>
      </c>
      <c r="Y207" s="4">
        <v>89579</v>
      </c>
      <c r="Z207" s="15">
        <f>(orders[[#This Row],[Unit Price]]-(orders[[#This Row],[Unit Price]]*(orders[[#This Row],[Discount]]/100)))</f>
        <v>25.972206</v>
      </c>
      <c r="AA207" s="15">
        <f>orders[[#This Row],[discounted price]]*orders[[#This Row],[Quantity ordered new]]</f>
        <v>441.52750200000003</v>
      </c>
      <c r="AB207" s="18">
        <f t="shared" si="3"/>
        <v>0.54253390326990247</v>
      </c>
    </row>
    <row r="208" spans="1:28" ht="12.75" customHeight="1" x14ac:dyDescent="0.3">
      <c r="A208" s="4">
        <v>22401</v>
      </c>
      <c r="B208" s="4" t="s">
        <v>37</v>
      </c>
      <c r="C208" s="21">
        <v>7.0000000000000007E-2</v>
      </c>
      <c r="D208" s="15">
        <v>415.88</v>
      </c>
      <c r="E208" s="15">
        <v>11.37</v>
      </c>
      <c r="F208" s="4">
        <v>381</v>
      </c>
      <c r="G208" s="4" t="s">
        <v>487</v>
      </c>
      <c r="H208" s="4" t="s">
        <v>49</v>
      </c>
      <c r="I208" s="4" t="s">
        <v>28</v>
      </c>
      <c r="J208" s="4" t="s">
        <v>29</v>
      </c>
      <c r="K208" s="4" t="s">
        <v>141</v>
      </c>
      <c r="L208" s="4" t="s">
        <v>59</v>
      </c>
      <c r="M208" s="4" t="s">
        <v>488</v>
      </c>
      <c r="N208" s="29">
        <v>0.56999999999999995</v>
      </c>
      <c r="O208" s="4" t="s">
        <v>33</v>
      </c>
      <c r="P208" s="4" t="s">
        <v>61</v>
      </c>
      <c r="Q208" s="4" t="s">
        <v>178</v>
      </c>
      <c r="R208" s="4" t="s">
        <v>489</v>
      </c>
      <c r="S208" s="4">
        <v>61701</v>
      </c>
      <c r="T208" s="9">
        <v>42125</v>
      </c>
      <c r="U208" s="9">
        <v>42125</v>
      </c>
      <c r="V208" s="15">
        <v>-539.59</v>
      </c>
      <c r="W208" s="4">
        <v>1</v>
      </c>
      <c r="X208" s="15">
        <v>394.51</v>
      </c>
      <c r="Y208" s="4">
        <v>88929</v>
      </c>
      <c r="Z208" s="15">
        <f>(orders[[#This Row],[Unit Price]]-(orders[[#This Row],[Unit Price]]*(orders[[#This Row],[Discount]]/100)))</f>
        <v>415.58888400000001</v>
      </c>
      <c r="AA208" s="15">
        <f>orders[[#This Row],[discounted price]]*orders[[#This Row],[Quantity ordered new]]</f>
        <v>415.58888400000001</v>
      </c>
      <c r="AB208" s="18">
        <f t="shared" si="3"/>
        <v>-1.3677473321335329</v>
      </c>
    </row>
    <row r="209" spans="1:28" ht="12.75" customHeight="1" x14ac:dyDescent="0.3">
      <c r="A209" s="4">
        <v>21281</v>
      </c>
      <c r="B209" s="4" t="s">
        <v>47</v>
      </c>
      <c r="C209" s="21">
        <v>0.06</v>
      </c>
      <c r="D209" s="15">
        <v>5.34</v>
      </c>
      <c r="E209" s="15">
        <v>5.63</v>
      </c>
      <c r="F209" s="4">
        <v>383</v>
      </c>
      <c r="G209" s="4" t="s">
        <v>490</v>
      </c>
      <c r="H209" s="4" t="s">
        <v>49</v>
      </c>
      <c r="I209" s="4" t="s">
        <v>28</v>
      </c>
      <c r="J209" s="4" t="s">
        <v>29</v>
      </c>
      <c r="K209" s="4" t="s">
        <v>109</v>
      </c>
      <c r="L209" s="4" t="s">
        <v>59</v>
      </c>
      <c r="M209" s="4" t="s">
        <v>491</v>
      </c>
      <c r="N209" s="29">
        <v>0.39</v>
      </c>
      <c r="O209" s="4" t="s">
        <v>33</v>
      </c>
      <c r="P209" s="4" t="s">
        <v>53</v>
      </c>
      <c r="Q209" s="4" t="s">
        <v>234</v>
      </c>
      <c r="R209" s="4" t="s">
        <v>492</v>
      </c>
      <c r="S209" s="4">
        <v>19026</v>
      </c>
      <c r="T209" s="9">
        <v>42082</v>
      </c>
      <c r="U209" s="9">
        <v>42082</v>
      </c>
      <c r="V209" s="15">
        <v>-82.822999999999993</v>
      </c>
      <c r="W209" s="4">
        <v>7</v>
      </c>
      <c r="X209" s="15">
        <v>38.65</v>
      </c>
      <c r="Y209" s="4">
        <v>88928</v>
      </c>
      <c r="Z209" s="15">
        <f>(orders[[#This Row],[Unit Price]]-(orders[[#This Row],[Unit Price]]*(orders[[#This Row],[Discount]]/100)))</f>
        <v>5.3367959999999997</v>
      </c>
      <c r="AA209" s="15">
        <f>orders[[#This Row],[discounted price]]*orders[[#This Row],[Quantity ordered new]]</f>
        <v>37.357571999999998</v>
      </c>
      <c r="AB209" s="18">
        <f t="shared" si="3"/>
        <v>-2.1428978007761965</v>
      </c>
    </row>
    <row r="210" spans="1:28" ht="12.75" customHeight="1" x14ac:dyDescent="0.3">
      <c r="A210" s="4">
        <v>21282</v>
      </c>
      <c r="B210" s="4" t="s">
        <v>47</v>
      </c>
      <c r="C210" s="21">
        <v>7.0000000000000007E-2</v>
      </c>
      <c r="D210" s="15">
        <v>65.989999999999995</v>
      </c>
      <c r="E210" s="15">
        <v>5.26</v>
      </c>
      <c r="F210" s="4">
        <v>383</v>
      </c>
      <c r="G210" s="4" t="s">
        <v>490</v>
      </c>
      <c r="H210" s="4" t="s">
        <v>27</v>
      </c>
      <c r="I210" s="4" t="s">
        <v>28</v>
      </c>
      <c r="J210" s="4" t="s">
        <v>77</v>
      </c>
      <c r="K210" s="4" t="s">
        <v>78</v>
      </c>
      <c r="L210" s="4" t="s">
        <v>59</v>
      </c>
      <c r="M210" s="4" t="s">
        <v>493</v>
      </c>
      <c r="N210" s="29">
        <v>0.56000000000000005</v>
      </c>
      <c r="O210" s="4" t="s">
        <v>33</v>
      </c>
      <c r="P210" s="4" t="s">
        <v>53</v>
      </c>
      <c r="Q210" s="4" t="s">
        <v>234</v>
      </c>
      <c r="R210" s="4" t="s">
        <v>492</v>
      </c>
      <c r="S210" s="4">
        <v>19026</v>
      </c>
      <c r="T210" s="9">
        <v>42082</v>
      </c>
      <c r="U210" s="9">
        <v>42084</v>
      </c>
      <c r="V210" s="15">
        <v>107.08200000000001</v>
      </c>
      <c r="W210" s="4">
        <v>5</v>
      </c>
      <c r="X210" s="15">
        <v>279.83</v>
      </c>
      <c r="Y210" s="4">
        <v>88928</v>
      </c>
      <c r="Z210" s="15">
        <f>(orders[[#This Row],[Unit Price]]-(orders[[#This Row],[Unit Price]]*(orders[[#This Row],[Discount]]/100)))</f>
        <v>65.943806999999993</v>
      </c>
      <c r="AA210" s="15">
        <f>orders[[#This Row],[discounted price]]*orders[[#This Row],[Quantity ordered new]]</f>
        <v>329.71903499999996</v>
      </c>
      <c r="AB210" s="18">
        <f t="shared" si="3"/>
        <v>0.3826680484579924</v>
      </c>
    </row>
    <row r="211" spans="1:28" ht="12.75" customHeight="1" x14ac:dyDescent="0.3">
      <c r="A211" s="4">
        <v>20919</v>
      </c>
      <c r="B211" s="4" t="s">
        <v>25</v>
      </c>
      <c r="C211" s="21">
        <v>0.1</v>
      </c>
      <c r="D211" s="15">
        <v>8.8800000000000008</v>
      </c>
      <c r="E211" s="15">
        <v>6.28</v>
      </c>
      <c r="F211" s="4">
        <v>387</v>
      </c>
      <c r="G211" s="4" t="s">
        <v>494</v>
      </c>
      <c r="H211" s="4" t="s">
        <v>27</v>
      </c>
      <c r="I211" s="4" t="s">
        <v>28</v>
      </c>
      <c r="J211" s="4" t="s">
        <v>29</v>
      </c>
      <c r="K211" s="4" t="s">
        <v>109</v>
      </c>
      <c r="L211" s="4" t="s">
        <v>59</v>
      </c>
      <c r="M211" s="4" t="s">
        <v>495</v>
      </c>
      <c r="N211" s="29">
        <v>0.35</v>
      </c>
      <c r="O211" s="4" t="s">
        <v>33</v>
      </c>
      <c r="P211" s="4" t="s">
        <v>61</v>
      </c>
      <c r="Q211" s="4" t="s">
        <v>496</v>
      </c>
      <c r="R211" s="4" t="s">
        <v>497</v>
      </c>
      <c r="S211" s="4">
        <v>68801</v>
      </c>
      <c r="T211" s="9">
        <v>42167</v>
      </c>
      <c r="U211" s="9">
        <v>42169</v>
      </c>
      <c r="V211" s="15">
        <v>-27.283750000000001</v>
      </c>
      <c r="W211" s="4">
        <v>15</v>
      </c>
      <c r="X211" s="15">
        <v>126.9</v>
      </c>
      <c r="Y211" s="4">
        <v>90339</v>
      </c>
      <c r="Z211" s="15">
        <f>(orders[[#This Row],[Unit Price]]-(orders[[#This Row],[Unit Price]]*(orders[[#This Row],[Discount]]/100)))</f>
        <v>8.8711200000000012</v>
      </c>
      <c r="AA211" s="15">
        <f>orders[[#This Row],[discounted price]]*orders[[#This Row],[Quantity ordered new]]</f>
        <v>133.06680000000003</v>
      </c>
      <c r="AB211" s="18">
        <f t="shared" si="3"/>
        <v>-0.21500197005516156</v>
      </c>
    </row>
    <row r="212" spans="1:28" ht="12.75" customHeight="1" x14ac:dyDescent="0.3">
      <c r="A212" s="4">
        <v>22223</v>
      </c>
      <c r="B212" s="4" t="s">
        <v>47</v>
      </c>
      <c r="C212" s="21">
        <v>0.03</v>
      </c>
      <c r="D212" s="15">
        <v>5.28</v>
      </c>
      <c r="E212" s="15">
        <v>5.66</v>
      </c>
      <c r="F212" s="4">
        <v>388</v>
      </c>
      <c r="G212" s="4" t="s">
        <v>498</v>
      </c>
      <c r="H212" s="4" t="s">
        <v>49</v>
      </c>
      <c r="I212" s="4" t="s">
        <v>28</v>
      </c>
      <c r="J212" s="4" t="s">
        <v>29</v>
      </c>
      <c r="K212" s="4" t="s">
        <v>93</v>
      </c>
      <c r="L212" s="4" t="s">
        <v>59</v>
      </c>
      <c r="M212" s="4" t="s">
        <v>499</v>
      </c>
      <c r="N212" s="29">
        <v>0.4</v>
      </c>
      <c r="O212" s="4" t="s">
        <v>33</v>
      </c>
      <c r="P212" s="4" t="s">
        <v>61</v>
      </c>
      <c r="Q212" s="4" t="s">
        <v>496</v>
      </c>
      <c r="R212" s="4" t="s">
        <v>500</v>
      </c>
      <c r="S212" s="4">
        <v>68847</v>
      </c>
      <c r="T212" s="9">
        <v>42007</v>
      </c>
      <c r="U212" s="9">
        <v>42009</v>
      </c>
      <c r="V212" s="15">
        <v>-51.559199999999997</v>
      </c>
      <c r="W212" s="4">
        <v>4</v>
      </c>
      <c r="X212" s="15">
        <v>22.82</v>
      </c>
      <c r="Y212" s="4">
        <v>90337</v>
      </c>
      <c r="Z212" s="15">
        <f>(orders[[#This Row],[Unit Price]]-(orders[[#This Row],[Unit Price]]*(orders[[#This Row],[Discount]]/100)))</f>
        <v>5.278416</v>
      </c>
      <c r="AA212" s="15">
        <f>orders[[#This Row],[discounted price]]*orders[[#This Row],[Quantity ordered new]]</f>
        <v>21.113664</v>
      </c>
      <c r="AB212" s="18">
        <f t="shared" si="3"/>
        <v>-2.2593865030674847</v>
      </c>
    </row>
    <row r="213" spans="1:28" ht="12.75" customHeight="1" x14ac:dyDescent="0.3">
      <c r="A213" s="4">
        <v>22224</v>
      </c>
      <c r="B213" s="4" t="s">
        <v>47</v>
      </c>
      <c r="C213" s="21">
        <v>0.01</v>
      </c>
      <c r="D213" s="15">
        <v>110.99</v>
      </c>
      <c r="E213" s="15">
        <v>2.5</v>
      </c>
      <c r="F213" s="4">
        <v>388</v>
      </c>
      <c r="G213" s="4" t="s">
        <v>498</v>
      </c>
      <c r="H213" s="4" t="s">
        <v>49</v>
      </c>
      <c r="I213" s="4" t="s">
        <v>28</v>
      </c>
      <c r="J213" s="4" t="s">
        <v>77</v>
      </c>
      <c r="K213" s="4" t="s">
        <v>78</v>
      </c>
      <c r="L213" s="4" t="s">
        <v>59</v>
      </c>
      <c r="M213" s="4" t="s">
        <v>501</v>
      </c>
      <c r="N213" s="29">
        <v>0.56999999999999995</v>
      </c>
      <c r="O213" s="4" t="s">
        <v>33</v>
      </c>
      <c r="P213" s="4" t="s">
        <v>61</v>
      </c>
      <c r="Q213" s="4" t="s">
        <v>496</v>
      </c>
      <c r="R213" s="4" t="s">
        <v>500</v>
      </c>
      <c r="S213" s="4">
        <v>68847</v>
      </c>
      <c r="T213" s="9">
        <v>42007</v>
      </c>
      <c r="U213" s="9">
        <v>42010</v>
      </c>
      <c r="V213" s="15">
        <v>-263.56572</v>
      </c>
      <c r="W213" s="4">
        <v>2</v>
      </c>
      <c r="X213" s="15">
        <v>188.66</v>
      </c>
      <c r="Y213" s="4">
        <v>90337</v>
      </c>
      <c r="Z213" s="15">
        <f>(orders[[#This Row],[Unit Price]]-(orders[[#This Row],[Unit Price]]*(orders[[#This Row],[Discount]]/100)))</f>
        <v>110.97890099999999</v>
      </c>
      <c r="AA213" s="15">
        <f>orders[[#This Row],[discounted price]]*orders[[#This Row],[Quantity ordered new]]</f>
        <v>221.95780199999999</v>
      </c>
      <c r="AB213" s="18">
        <f t="shared" si="3"/>
        <v>-1.3970408141630446</v>
      </c>
    </row>
    <row r="214" spans="1:28" ht="12.75" customHeight="1" x14ac:dyDescent="0.3">
      <c r="A214" s="4">
        <v>23853</v>
      </c>
      <c r="B214" s="4" t="s">
        <v>106</v>
      </c>
      <c r="C214" s="21">
        <v>0.03</v>
      </c>
      <c r="D214" s="15">
        <v>160.97999999999999</v>
      </c>
      <c r="E214" s="15">
        <v>30</v>
      </c>
      <c r="F214" s="4">
        <v>389</v>
      </c>
      <c r="G214" s="4" t="s">
        <v>502</v>
      </c>
      <c r="H214" s="4" t="s">
        <v>39</v>
      </c>
      <c r="I214" s="4" t="s">
        <v>28</v>
      </c>
      <c r="J214" s="4" t="s">
        <v>41</v>
      </c>
      <c r="K214" s="4" t="s">
        <v>42</v>
      </c>
      <c r="L214" s="4" t="s">
        <v>43</v>
      </c>
      <c r="M214" s="4" t="s">
        <v>177</v>
      </c>
      <c r="N214" s="29">
        <v>0.62</v>
      </c>
      <c r="O214" s="4" t="s">
        <v>33</v>
      </c>
      <c r="P214" s="4" t="s">
        <v>61</v>
      </c>
      <c r="Q214" s="4" t="s">
        <v>496</v>
      </c>
      <c r="R214" s="4" t="s">
        <v>503</v>
      </c>
      <c r="S214" s="4">
        <v>68502</v>
      </c>
      <c r="T214" s="9">
        <v>42041</v>
      </c>
      <c r="U214" s="9">
        <v>42045</v>
      </c>
      <c r="V214" s="15">
        <v>1273.2086999999999</v>
      </c>
      <c r="W214" s="4">
        <v>11</v>
      </c>
      <c r="X214" s="15">
        <v>1845.23</v>
      </c>
      <c r="Y214" s="4">
        <v>90338</v>
      </c>
      <c r="Z214" s="15">
        <f>(orders[[#This Row],[Unit Price]]-(orders[[#This Row],[Unit Price]]*(orders[[#This Row],[Discount]]/100)))</f>
        <v>160.93170599999999</v>
      </c>
      <c r="AA214" s="15">
        <f>orders[[#This Row],[discounted price]]*orders[[#This Row],[Quantity ordered new]]</f>
        <v>1770.2487659999999</v>
      </c>
      <c r="AB214" s="18">
        <f t="shared" si="3"/>
        <v>0.69</v>
      </c>
    </row>
    <row r="215" spans="1:28" ht="12.75" customHeight="1" x14ac:dyDescent="0.3">
      <c r="A215" s="4">
        <v>25449</v>
      </c>
      <c r="B215" s="4" t="s">
        <v>56</v>
      </c>
      <c r="C215" s="21">
        <v>0.02</v>
      </c>
      <c r="D215" s="15">
        <v>34.979999999999997</v>
      </c>
      <c r="E215" s="15">
        <v>7.53</v>
      </c>
      <c r="F215" s="4">
        <v>392</v>
      </c>
      <c r="G215" s="4" t="s">
        <v>504</v>
      </c>
      <c r="H215" s="4" t="s">
        <v>49</v>
      </c>
      <c r="I215" s="4" t="s">
        <v>28</v>
      </c>
      <c r="J215" s="4" t="s">
        <v>77</v>
      </c>
      <c r="K215" s="4" t="s">
        <v>180</v>
      </c>
      <c r="L215" s="4" t="s">
        <v>59</v>
      </c>
      <c r="M215" s="4" t="s">
        <v>505</v>
      </c>
      <c r="N215" s="29">
        <v>0.76</v>
      </c>
      <c r="O215" s="4" t="s">
        <v>33</v>
      </c>
      <c r="P215" s="4" t="s">
        <v>61</v>
      </c>
      <c r="Q215" s="4" t="s">
        <v>506</v>
      </c>
      <c r="R215" s="4" t="s">
        <v>507</v>
      </c>
      <c r="S215" s="4">
        <v>63105</v>
      </c>
      <c r="T215" s="9">
        <v>42068</v>
      </c>
      <c r="U215" s="9">
        <v>42070</v>
      </c>
      <c r="V215" s="15">
        <v>-159.68</v>
      </c>
      <c r="W215" s="4">
        <v>1</v>
      </c>
      <c r="X215" s="15">
        <v>37.159999999999997</v>
      </c>
      <c r="Y215" s="4">
        <v>86383</v>
      </c>
      <c r="Z215" s="15">
        <f>(orders[[#This Row],[Unit Price]]-(orders[[#This Row],[Unit Price]]*(orders[[#This Row],[Discount]]/100)))</f>
        <v>34.973003999999996</v>
      </c>
      <c r="AA215" s="15">
        <f>orders[[#This Row],[discounted price]]*orders[[#This Row],[Quantity ordered new]]</f>
        <v>34.973003999999996</v>
      </c>
      <c r="AB215" s="18">
        <f t="shared" si="3"/>
        <v>-4.2970936490850384</v>
      </c>
    </row>
    <row r="216" spans="1:28" ht="12.75" customHeight="1" x14ac:dyDescent="0.3">
      <c r="A216" s="4">
        <v>25450</v>
      </c>
      <c r="B216" s="4" t="s">
        <v>56</v>
      </c>
      <c r="C216" s="21">
        <v>0.01</v>
      </c>
      <c r="D216" s="15">
        <v>19.989999999999998</v>
      </c>
      <c r="E216" s="15">
        <v>11.17</v>
      </c>
      <c r="F216" s="4">
        <v>392</v>
      </c>
      <c r="G216" s="4" t="s">
        <v>504</v>
      </c>
      <c r="H216" s="4" t="s">
        <v>49</v>
      </c>
      <c r="I216" s="4" t="s">
        <v>28</v>
      </c>
      <c r="J216" s="4" t="s">
        <v>41</v>
      </c>
      <c r="K216" s="4" t="s">
        <v>50</v>
      </c>
      <c r="L216" s="4" t="s">
        <v>236</v>
      </c>
      <c r="M216" s="4" t="s">
        <v>508</v>
      </c>
      <c r="N216" s="29">
        <v>0.6</v>
      </c>
      <c r="O216" s="4" t="s">
        <v>33</v>
      </c>
      <c r="P216" s="4" t="s">
        <v>61</v>
      </c>
      <c r="Q216" s="4" t="s">
        <v>506</v>
      </c>
      <c r="R216" s="4" t="s">
        <v>507</v>
      </c>
      <c r="S216" s="4">
        <v>63105</v>
      </c>
      <c r="T216" s="9">
        <v>42068</v>
      </c>
      <c r="U216" s="9">
        <v>42071</v>
      </c>
      <c r="V216" s="15">
        <v>27.91</v>
      </c>
      <c r="W216" s="4">
        <v>2</v>
      </c>
      <c r="X216" s="15">
        <v>43.65</v>
      </c>
      <c r="Y216" s="4">
        <v>86383</v>
      </c>
      <c r="Z216" s="15">
        <f>(orders[[#This Row],[Unit Price]]-(orders[[#This Row],[Unit Price]]*(orders[[#This Row],[Discount]]/100)))</f>
        <v>19.988000999999997</v>
      </c>
      <c r="AA216" s="15">
        <f>orders[[#This Row],[discounted price]]*orders[[#This Row],[Quantity ordered new]]</f>
        <v>39.976001999999994</v>
      </c>
      <c r="AB216" s="18">
        <f t="shared" si="3"/>
        <v>0.63940435280641472</v>
      </c>
    </row>
    <row r="217" spans="1:28" ht="12.75" customHeight="1" x14ac:dyDescent="0.3">
      <c r="A217" s="4">
        <v>22598</v>
      </c>
      <c r="B217" s="4" t="s">
        <v>106</v>
      </c>
      <c r="C217" s="21">
        <v>7.0000000000000007E-2</v>
      </c>
      <c r="D217" s="15">
        <v>9.7100000000000009</v>
      </c>
      <c r="E217" s="15">
        <v>9.4499999999999993</v>
      </c>
      <c r="F217" s="4">
        <v>393</v>
      </c>
      <c r="G217" s="4" t="s">
        <v>509</v>
      </c>
      <c r="H217" s="4" t="s">
        <v>49</v>
      </c>
      <c r="I217" s="4" t="s">
        <v>28</v>
      </c>
      <c r="J217" s="4" t="s">
        <v>29</v>
      </c>
      <c r="K217" s="4" t="s">
        <v>141</v>
      </c>
      <c r="L217" s="4" t="s">
        <v>59</v>
      </c>
      <c r="M217" s="4" t="s">
        <v>510</v>
      </c>
      <c r="N217" s="29">
        <v>0.6</v>
      </c>
      <c r="O217" s="4" t="s">
        <v>33</v>
      </c>
      <c r="P217" s="4" t="s">
        <v>53</v>
      </c>
      <c r="Q217" s="4" t="s">
        <v>71</v>
      </c>
      <c r="R217" s="4" t="s">
        <v>511</v>
      </c>
      <c r="S217" s="4">
        <v>13021</v>
      </c>
      <c r="T217" s="9">
        <v>42050</v>
      </c>
      <c r="U217" s="9">
        <v>42057</v>
      </c>
      <c r="V217" s="15">
        <v>-81.77</v>
      </c>
      <c r="W217" s="4">
        <v>3</v>
      </c>
      <c r="X217" s="15">
        <v>31.44</v>
      </c>
      <c r="Y217" s="4">
        <v>86382</v>
      </c>
      <c r="Z217" s="15">
        <f>(orders[[#This Row],[Unit Price]]-(orders[[#This Row],[Unit Price]]*(orders[[#This Row],[Discount]]/100)))</f>
        <v>9.7032030000000002</v>
      </c>
      <c r="AA217" s="15">
        <f>orders[[#This Row],[discounted price]]*orders[[#This Row],[Quantity ordered new]]</f>
        <v>29.109608999999999</v>
      </c>
      <c r="AB217" s="18">
        <f t="shared" si="3"/>
        <v>-2.6008269720101778</v>
      </c>
    </row>
    <row r="218" spans="1:28" ht="12.75" customHeight="1" x14ac:dyDescent="0.3">
      <c r="A218" s="4">
        <v>24638</v>
      </c>
      <c r="B218" s="4" t="s">
        <v>47</v>
      </c>
      <c r="C218" s="21">
        <v>0.04</v>
      </c>
      <c r="D218" s="15">
        <v>15.98</v>
      </c>
      <c r="E218" s="15">
        <v>4</v>
      </c>
      <c r="F218" s="4">
        <v>395</v>
      </c>
      <c r="G218" s="4" t="s">
        <v>512</v>
      </c>
      <c r="H218" s="4" t="s">
        <v>49</v>
      </c>
      <c r="I218" s="4" t="s">
        <v>28</v>
      </c>
      <c r="J218" s="4" t="s">
        <v>77</v>
      </c>
      <c r="K218" s="4" t="s">
        <v>180</v>
      </c>
      <c r="L218" s="4" t="s">
        <v>59</v>
      </c>
      <c r="M218" s="4" t="s">
        <v>513</v>
      </c>
      <c r="N218" s="29">
        <v>0.37</v>
      </c>
      <c r="O218" s="4" t="s">
        <v>33</v>
      </c>
      <c r="P218" s="4" t="s">
        <v>136</v>
      </c>
      <c r="Q218" s="4" t="s">
        <v>322</v>
      </c>
      <c r="R218" s="4" t="s">
        <v>514</v>
      </c>
      <c r="S218" s="4">
        <v>28001</v>
      </c>
      <c r="T218" s="9">
        <v>42173</v>
      </c>
      <c r="U218" s="9">
        <v>42174</v>
      </c>
      <c r="V218" s="15">
        <v>-19.208000000000002</v>
      </c>
      <c r="W218" s="4">
        <v>4</v>
      </c>
      <c r="X218" s="15">
        <v>64.59</v>
      </c>
      <c r="Y218" s="4">
        <v>86384</v>
      </c>
      <c r="Z218" s="15">
        <f>(orders[[#This Row],[Unit Price]]-(orders[[#This Row],[Unit Price]]*(orders[[#This Row],[Discount]]/100)))</f>
        <v>15.973608</v>
      </c>
      <c r="AA218" s="15">
        <f>orders[[#This Row],[discounted price]]*orders[[#This Row],[Quantity ordered new]]</f>
        <v>63.894432000000002</v>
      </c>
      <c r="AB218" s="18">
        <f t="shared" si="3"/>
        <v>-0.2973834958971977</v>
      </c>
    </row>
    <row r="219" spans="1:28" ht="12.75" customHeight="1" x14ac:dyDescent="0.3">
      <c r="A219" s="4">
        <v>24639</v>
      </c>
      <c r="B219" s="4" t="s">
        <v>47</v>
      </c>
      <c r="C219" s="21">
        <v>0.06</v>
      </c>
      <c r="D219" s="15">
        <v>22.84</v>
      </c>
      <c r="E219" s="15">
        <v>5.47</v>
      </c>
      <c r="F219" s="4">
        <v>395</v>
      </c>
      <c r="G219" s="4" t="s">
        <v>512</v>
      </c>
      <c r="H219" s="4" t="s">
        <v>49</v>
      </c>
      <c r="I219" s="4" t="s">
        <v>28</v>
      </c>
      <c r="J219" s="4" t="s">
        <v>29</v>
      </c>
      <c r="K219" s="4" t="s">
        <v>93</v>
      </c>
      <c r="L219" s="4" t="s">
        <v>59</v>
      </c>
      <c r="M219" s="4" t="s">
        <v>515</v>
      </c>
      <c r="N219" s="29">
        <v>0.39</v>
      </c>
      <c r="O219" s="4" t="s">
        <v>33</v>
      </c>
      <c r="P219" s="4" t="s">
        <v>136</v>
      </c>
      <c r="Q219" s="4" t="s">
        <v>322</v>
      </c>
      <c r="R219" s="4" t="s">
        <v>514</v>
      </c>
      <c r="S219" s="4">
        <v>28001</v>
      </c>
      <c r="T219" s="9">
        <v>42173</v>
      </c>
      <c r="U219" s="9">
        <v>42175</v>
      </c>
      <c r="V219" s="15">
        <v>7.4399999999999995</v>
      </c>
      <c r="W219" s="4">
        <v>20</v>
      </c>
      <c r="X219" s="15">
        <v>461.94</v>
      </c>
      <c r="Y219" s="4">
        <v>86384</v>
      </c>
      <c r="Z219" s="15">
        <f>(orders[[#This Row],[Unit Price]]-(orders[[#This Row],[Unit Price]]*(orders[[#This Row],[Discount]]/100)))</f>
        <v>22.826295999999999</v>
      </c>
      <c r="AA219" s="15">
        <f>orders[[#This Row],[discounted price]]*orders[[#This Row],[Quantity ordered new]]</f>
        <v>456.52591999999999</v>
      </c>
      <c r="AB219" s="18">
        <f t="shared" si="3"/>
        <v>1.6105987790622157E-2</v>
      </c>
    </row>
    <row r="220" spans="1:28" ht="12.75" customHeight="1" x14ac:dyDescent="0.3">
      <c r="A220" s="4">
        <v>20693</v>
      </c>
      <c r="B220" s="4" t="s">
        <v>47</v>
      </c>
      <c r="C220" s="21">
        <v>0.1</v>
      </c>
      <c r="D220" s="15">
        <v>154.13</v>
      </c>
      <c r="E220" s="15">
        <v>69</v>
      </c>
      <c r="F220" s="4">
        <v>397</v>
      </c>
      <c r="G220" s="4" t="s">
        <v>516</v>
      </c>
      <c r="H220" s="4" t="s">
        <v>49</v>
      </c>
      <c r="I220" s="4" t="s">
        <v>28</v>
      </c>
      <c r="J220" s="4" t="s">
        <v>41</v>
      </c>
      <c r="K220" s="4" t="s">
        <v>152</v>
      </c>
      <c r="L220" s="4" t="s">
        <v>236</v>
      </c>
      <c r="M220" s="4" t="s">
        <v>237</v>
      </c>
      <c r="N220" s="29">
        <v>0.68</v>
      </c>
      <c r="O220" s="4" t="s">
        <v>33</v>
      </c>
      <c r="P220" s="4" t="s">
        <v>53</v>
      </c>
      <c r="Q220" s="4" t="s">
        <v>154</v>
      </c>
      <c r="R220" s="4" t="s">
        <v>517</v>
      </c>
      <c r="S220" s="4">
        <v>44221</v>
      </c>
      <c r="T220" s="9">
        <v>42037</v>
      </c>
      <c r="U220" s="9">
        <v>42038</v>
      </c>
      <c r="V220" s="15">
        <v>-372.48597100000006</v>
      </c>
      <c r="W220" s="4">
        <v>8</v>
      </c>
      <c r="X220" s="15">
        <v>1216.32</v>
      </c>
      <c r="Y220" s="4">
        <v>89319</v>
      </c>
      <c r="Z220" s="15">
        <f>(orders[[#This Row],[Unit Price]]-(orders[[#This Row],[Unit Price]]*(orders[[#This Row],[Discount]]/100)))</f>
        <v>153.97586999999999</v>
      </c>
      <c r="AA220" s="15">
        <f>orders[[#This Row],[discounted price]]*orders[[#This Row],[Quantity ordered new]]</f>
        <v>1231.8069599999999</v>
      </c>
      <c r="AB220" s="18">
        <f t="shared" si="3"/>
        <v>-0.30624011033280724</v>
      </c>
    </row>
    <row r="221" spans="1:28" ht="12.75" customHeight="1" x14ac:dyDescent="0.3">
      <c r="A221" s="4">
        <v>24471</v>
      </c>
      <c r="B221" s="4" t="s">
        <v>56</v>
      </c>
      <c r="C221" s="21">
        <v>0.05</v>
      </c>
      <c r="D221" s="15">
        <v>63.94</v>
      </c>
      <c r="E221" s="15">
        <v>14.48</v>
      </c>
      <c r="F221" s="4">
        <v>398</v>
      </c>
      <c r="G221" s="4" t="s">
        <v>518</v>
      </c>
      <c r="H221" s="4" t="s">
        <v>49</v>
      </c>
      <c r="I221" s="4" t="s">
        <v>28</v>
      </c>
      <c r="J221" s="4" t="s">
        <v>41</v>
      </c>
      <c r="K221" s="4" t="s">
        <v>50</v>
      </c>
      <c r="L221" s="4" t="s">
        <v>59</v>
      </c>
      <c r="M221" s="4" t="s">
        <v>519</v>
      </c>
      <c r="N221" s="29">
        <v>0.46</v>
      </c>
      <c r="O221" s="4" t="s">
        <v>33</v>
      </c>
      <c r="P221" s="4" t="s">
        <v>53</v>
      </c>
      <c r="Q221" s="4" t="s">
        <v>154</v>
      </c>
      <c r="R221" s="4" t="s">
        <v>520</v>
      </c>
      <c r="S221" s="4">
        <v>45406</v>
      </c>
      <c r="T221" s="9">
        <v>42147</v>
      </c>
      <c r="U221" s="9">
        <v>42149</v>
      </c>
      <c r="V221" s="15">
        <v>1372.6307999999999</v>
      </c>
      <c r="W221" s="4">
        <v>31</v>
      </c>
      <c r="X221" s="15">
        <v>1989.32</v>
      </c>
      <c r="Y221" s="4">
        <v>89320</v>
      </c>
      <c r="Z221" s="15">
        <f>(orders[[#This Row],[Unit Price]]-(orders[[#This Row],[Unit Price]]*(orders[[#This Row],[Discount]]/100)))</f>
        <v>63.908029999999997</v>
      </c>
      <c r="AA221" s="15">
        <f>orders[[#This Row],[discounted price]]*orders[[#This Row],[Quantity ordered new]]</f>
        <v>1981.1489299999998</v>
      </c>
      <c r="AB221" s="18">
        <f t="shared" si="3"/>
        <v>0.69</v>
      </c>
    </row>
    <row r="222" spans="1:28" ht="12.75" customHeight="1" x14ac:dyDescent="0.3">
      <c r="A222" s="4">
        <v>21570</v>
      </c>
      <c r="B222" s="4" t="s">
        <v>25</v>
      </c>
      <c r="C222" s="21">
        <v>0.03</v>
      </c>
      <c r="D222" s="15">
        <v>4.9800000000000004</v>
      </c>
      <c r="E222" s="15">
        <v>0.8</v>
      </c>
      <c r="F222" s="4">
        <v>406</v>
      </c>
      <c r="G222" s="4" t="s">
        <v>521</v>
      </c>
      <c r="H222" s="4" t="s">
        <v>49</v>
      </c>
      <c r="I222" s="4" t="s">
        <v>58</v>
      </c>
      <c r="J222" s="4" t="s">
        <v>29</v>
      </c>
      <c r="K222" s="4" t="s">
        <v>93</v>
      </c>
      <c r="L222" s="4" t="s">
        <v>31</v>
      </c>
      <c r="M222" s="4" t="s">
        <v>522</v>
      </c>
      <c r="N222" s="29">
        <v>0.36</v>
      </c>
      <c r="O222" s="4" t="s">
        <v>33</v>
      </c>
      <c r="P222" s="4" t="s">
        <v>53</v>
      </c>
      <c r="Q222" s="4" t="s">
        <v>54</v>
      </c>
      <c r="R222" s="4" t="s">
        <v>523</v>
      </c>
      <c r="S222" s="4">
        <v>8360</v>
      </c>
      <c r="T222" s="9">
        <v>42145</v>
      </c>
      <c r="U222" s="9">
        <v>42146</v>
      </c>
      <c r="V222" s="15">
        <v>50.2044</v>
      </c>
      <c r="W222" s="4">
        <v>15</v>
      </c>
      <c r="X222" s="15">
        <v>72.760000000000005</v>
      </c>
      <c r="Y222" s="4">
        <v>87804</v>
      </c>
      <c r="Z222" s="15">
        <f>(orders[[#This Row],[Unit Price]]-(orders[[#This Row],[Unit Price]]*(orders[[#This Row],[Discount]]/100)))</f>
        <v>4.9785060000000003</v>
      </c>
      <c r="AA222" s="15">
        <f>orders[[#This Row],[discounted price]]*orders[[#This Row],[Quantity ordered new]]</f>
        <v>74.677590000000009</v>
      </c>
      <c r="AB222" s="18">
        <f t="shared" si="3"/>
        <v>0.69</v>
      </c>
    </row>
    <row r="223" spans="1:28" ht="12.75" customHeight="1" x14ac:dyDescent="0.3">
      <c r="A223" s="4">
        <v>19104</v>
      </c>
      <c r="B223" s="4" t="s">
        <v>106</v>
      </c>
      <c r="C223" s="21">
        <v>7.0000000000000007E-2</v>
      </c>
      <c r="D223" s="15">
        <v>29.17</v>
      </c>
      <c r="E223" s="15">
        <v>6.27</v>
      </c>
      <c r="F223" s="4">
        <v>408</v>
      </c>
      <c r="G223" s="4" t="s">
        <v>524</v>
      </c>
      <c r="H223" s="4" t="s">
        <v>49</v>
      </c>
      <c r="I223" s="4" t="s">
        <v>28</v>
      </c>
      <c r="J223" s="4" t="s">
        <v>29</v>
      </c>
      <c r="K223" s="4" t="s">
        <v>109</v>
      </c>
      <c r="L223" s="4" t="s">
        <v>59</v>
      </c>
      <c r="M223" s="4" t="s">
        <v>525</v>
      </c>
      <c r="N223" s="29">
        <v>0.37</v>
      </c>
      <c r="O223" s="4" t="s">
        <v>33</v>
      </c>
      <c r="P223" s="4" t="s">
        <v>61</v>
      </c>
      <c r="Q223" s="4" t="s">
        <v>130</v>
      </c>
      <c r="R223" s="4" t="s">
        <v>526</v>
      </c>
      <c r="S223" s="4">
        <v>78589</v>
      </c>
      <c r="T223" s="9">
        <v>42126</v>
      </c>
      <c r="U223" s="9">
        <v>42130</v>
      </c>
      <c r="V223" s="15">
        <v>236.2371</v>
      </c>
      <c r="W223" s="4">
        <v>14</v>
      </c>
      <c r="X223" s="15">
        <v>400.47</v>
      </c>
      <c r="Y223" s="4">
        <v>89639</v>
      </c>
      <c r="Z223" s="15">
        <f>(orders[[#This Row],[Unit Price]]-(orders[[#This Row],[Unit Price]]*(orders[[#This Row],[Discount]]/100)))</f>
        <v>29.149581000000001</v>
      </c>
      <c r="AA223" s="15">
        <f>orders[[#This Row],[discounted price]]*orders[[#This Row],[Quantity ordered new]]</f>
        <v>408.094134</v>
      </c>
      <c r="AB223" s="18">
        <f t="shared" si="3"/>
        <v>0.58989961794890999</v>
      </c>
    </row>
    <row r="224" spans="1:28" ht="12.75" customHeight="1" x14ac:dyDescent="0.3">
      <c r="A224" s="4">
        <v>18428</v>
      </c>
      <c r="B224" s="4" t="s">
        <v>25</v>
      </c>
      <c r="C224" s="21">
        <v>0.05</v>
      </c>
      <c r="D224" s="15">
        <v>178.47</v>
      </c>
      <c r="E224" s="15">
        <v>19.989999999999998</v>
      </c>
      <c r="F224" s="4">
        <v>411</v>
      </c>
      <c r="G224" s="4" t="s">
        <v>527</v>
      </c>
      <c r="H224" s="4" t="s">
        <v>27</v>
      </c>
      <c r="I224" s="4" t="s">
        <v>114</v>
      </c>
      <c r="J224" s="4" t="s">
        <v>29</v>
      </c>
      <c r="K224" s="4" t="s">
        <v>141</v>
      </c>
      <c r="L224" s="4" t="s">
        <v>59</v>
      </c>
      <c r="M224" s="4" t="s">
        <v>528</v>
      </c>
      <c r="N224" s="29">
        <v>0.55000000000000004</v>
      </c>
      <c r="O224" s="4" t="s">
        <v>33</v>
      </c>
      <c r="P224" s="4" t="s">
        <v>34</v>
      </c>
      <c r="Q224" s="4" t="s">
        <v>45</v>
      </c>
      <c r="R224" s="4" t="s">
        <v>473</v>
      </c>
      <c r="S224" s="4">
        <v>94601</v>
      </c>
      <c r="T224" s="9">
        <v>42128</v>
      </c>
      <c r="U224" s="9">
        <v>42131</v>
      </c>
      <c r="V224" s="15">
        <v>943</v>
      </c>
      <c r="W224" s="4">
        <v>9</v>
      </c>
      <c r="X224" s="15">
        <v>1531.31</v>
      </c>
      <c r="Y224" s="4">
        <v>87905</v>
      </c>
      <c r="Z224" s="15">
        <f>(orders[[#This Row],[Unit Price]]-(orders[[#This Row],[Unit Price]]*(orders[[#This Row],[Discount]]/100)))</f>
        <v>178.380765</v>
      </c>
      <c r="AA224" s="15">
        <f>orders[[#This Row],[discounted price]]*orders[[#This Row],[Quantity ordered new]]</f>
        <v>1605.4268849999999</v>
      </c>
      <c r="AB224" s="18">
        <f t="shared" si="3"/>
        <v>0.61581260489384904</v>
      </c>
    </row>
    <row r="225" spans="1:28" ht="12.75" customHeight="1" x14ac:dyDescent="0.3">
      <c r="A225" s="4">
        <v>21739</v>
      </c>
      <c r="B225" s="4" t="s">
        <v>47</v>
      </c>
      <c r="C225" s="21">
        <v>0.09</v>
      </c>
      <c r="D225" s="15">
        <v>999.99</v>
      </c>
      <c r="E225" s="15">
        <v>13.99</v>
      </c>
      <c r="F225" s="4">
        <v>421</v>
      </c>
      <c r="G225" s="4" t="s">
        <v>529</v>
      </c>
      <c r="H225" s="4" t="s">
        <v>49</v>
      </c>
      <c r="I225" s="4" t="s">
        <v>58</v>
      </c>
      <c r="J225" s="4" t="s">
        <v>77</v>
      </c>
      <c r="K225" s="4" t="s">
        <v>85</v>
      </c>
      <c r="L225" s="4" t="s">
        <v>86</v>
      </c>
      <c r="M225" s="4" t="s">
        <v>530</v>
      </c>
      <c r="N225" s="29">
        <v>0.36</v>
      </c>
      <c r="O225" s="4" t="s">
        <v>33</v>
      </c>
      <c r="P225" s="4" t="s">
        <v>53</v>
      </c>
      <c r="Q225" s="4" t="s">
        <v>54</v>
      </c>
      <c r="R225" s="4" t="s">
        <v>531</v>
      </c>
      <c r="S225" s="4">
        <v>7201</v>
      </c>
      <c r="T225" s="9">
        <v>42041</v>
      </c>
      <c r="U225" s="9">
        <v>42043</v>
      </c>
      <c r="V225" s="15">
        <v>-2531.4825000000001</v>
      </c>
      <c r="W225" s="4">
        <v>1</v>
      </c>
      <c r="X225" s="15">
        <v>919.09</v>
      </c>
      <c r="Y225" s="4">
        <v>87700</v>
      </c>
      <c r="Z225" s="15">
        <f>(orders[[#This Row],[Unit Price]]-(orders[[#This Row],[Unit Price]]*(orders[[#This Row],[Discount]]/100)))</f>
        <v>999.09000900000001</v>
      </c>
      <c r="AA225" s="15">
        <f>orders[[#This Row],[discounted price]]*orders[[#This Row],[Quantity ordered new]]</f>
        <v>999.09000900000001</v>
      </c>
      <c r="AB225" s="18">
        <f t="shared" si="3"/>
        <v>-2.7543358104211775</v>
      </c>
    </row>
    <row r="226" spans="1:28" ht="12.75" customHeight="1" x14ac:dyDescent="0.3">
      <c r="A226" s="4">
        <v>22355</v>
      </c>
      <c r="B226" s="4" t="s">
        <v>25</v>
      </c>
      <c r="C226" s="21">
        <v>0.02</v>
      </c>
      <c r="D226" s="15">
        <v>15.28</v>
      </c>
      <c r="E226" s="15">
        <v>1.99</v>
      </c>
      <c r="F226" s="4">
        <v>428</v>
      </c>
      <c r="G226" s="4" t="s">
        <v>532</v>
      </c>
      <c r="H226" s="4" t="s">
        <v>49</v>
      </c>
      <c r="I226" s="4" t="s">
        <v>28</v>
      </c>
      <c r="J226" s="4" t="s">
        <v>77</v>
      </c>
      <c r="K226" s="4" t="s">
        <v>180</v>
      </c>
      <c r="L226" s="4" t="s">
        <v>51</v>
      </c>
      <c r="M226" s="4" t="s">
        <v>333</v>
      </c>
      <c r="N226" s="29">
        <v>0.42</v>
      </c>
      <c r="O226" s="4" t="s">
        <v>33</v>
      </c>
      <c r="P226" s="4" t="s">
        <v>34</v>
      </c>
      <c r="Q226" s="4" t="s">
        <v>533</v>
      </c>
      <c r="R226" s="4" t="s">
        <v>534</v>
      </c>
      <c r="S226" s="4">
        <v>89701</v>
      </c>
      <c r="T226" s="9">
        <v>42019</v>
      </c>
      <c r="U226" s="9">
        <v>42020</v>
      </c>
      <c r="V226" s="15">
        <v>163.1574</v>
      </c>
      <c r="W226" s="4">
        <v>15</v>
      </c>
      <c r="X226" s="15">
        <v>236.46</v>
      </c>
      <c r="Y226" s="4">
        <v>88479</v>
      </c>
      <c r="Z226" s="15">
        <f>(orders[[#This Row],[Unit Price]]-(orders[[#This Row],[Unit Price]]*(orders[[#This Row],[Discount]]/100)))</f>
        <v>15.276943999999999</v>
      </c>
      <c r="AA226" s="15">
        <f>orders[[#This Row],[discounted price]]*orders[[#This Row],[Quantity ordered new]]</f>
        <v>229.15415999999999</v>
      </c>
      <c r="AB226" s="18">
        <f t="shared" si="3"/>
        <v>0.69</v>
      </c>
    </row>
    <row r="227" spans="1:28" ht="12.75" customHeight="1" x14ac:dyDescent="0.3">
      <c r="A227" s="4">
        <v>22356</v>
      </c>
      <c r="B227" s="4" t="s">
        <v>25</v>
      </c>
      <c r="C227" s="21">
        <v>0</v>
      </c>
      <c r="D227" s="15">
        <v>85.99</v>
      </c>
      <c r="E227" s="15">
        <v>3.3</v>
      </c>
      <c r="F227" s="4">
        <v>428</v>
      </c>
      <c r="G227" s="4" t="s">
        <v>532</v>
      </c>
      <c r="H227" s="4" t="s">
        <v>49</v>
      </c>
      <c r="I227" s="4" t="s">
        <v>28</v>
      </c>
      <c r="J227" s="4" t="s">
        <v>77</v>
      </c>
      <c r="K227" s="4" t="s">
        <v>78</v>
      </c>
      <c r="L227" s="4" t="s">
        <v>51</v>
      </c>
      <c r="M227" s="4" t="s">
        <v>535</v>
      </c>
      <c r="N227" s="29">
        <v>0.37</v>
      </c>
      <c r="O227" s="4" t="s">
        <v>33</v>
      </c>
      <c r="P227" s="4" t="s">
        <v>34</v>
      </c>
      <c r="Q227" s="4" t="s">
        <v>533</v>
      </c>
      <c r="R227" s="4" t="s">
        <v>534</v>
      </c>
      <c r="S227" s="4">
        <v>89701</v>
      </c>
      <c r="T227" s="9">
        <v>42019</v>
      </c>
      <c r="U227" s="9">
        <v>42020</v>
      </c>
      <c r="V227" s="15">
        <v>-302.22500000000002</v>
      </c>
      <c r="W227" s="4">
        <v>1</v>
      </c>
      <c r="X227" s="15">
        <v>73.819999999999993</v>
      </c>
      <c r="Y227" s="4">
        <v>88479</v>
      </c>
      <c r="Z227" s="15">
        <f>(orders[[#This Row],[Unit Price]]-(orders[[#This Row],[Unit Price]]*(orders[[#This Row],[Discount]]/100)))</f>
        <v>85.99</v>
      </c>
      <c r="AA227" s="15">
        <f>orders[[#This Row],[discounted price]]*orders[[#This Row],[Quantity ordered new]]</f>
        <v>85.99</v>
      </c>
      <c r="AB227" s="18">
        <f t="shared" si="3"/>
        <v>-4.0940801950690879</v>
      </c>
    </row>
    <row r="228" spans="1:28" ht="12.75" customHeight="1" x14ac:dyDescent="0.3">
      <c r="A228" s="4">
        <v>25351</v>
      </c>
      <c r="B228" s="4" t="s">
        <v>37</v>
      </c>
      <c r="C228" s="21">
        <v>0.05</v>
      </c>
      <c r="D228" s="15">
        <v>10.98</v>
      </c>
      <c r="E228" s="15">
        <v>4.8</v>
      </c>
      <c r="F228" s="4">
        <v>428</v>
      </c>
      <c r="G228" s="4" t="s">
        <v>532</v>
      </c>
      <c r="H228" s="4" t="s">
        <v>49</v>
      </c>
      <c r="I228" s="4" t="s">
        <v>28</v>
      </c>
      <c r="J228" s="4" t="s">
        <v>29</v>
      </c>
      <c r="K228" s="4" t="s">
        <v>69</v>
      </c>
      <c r="L228" s="4" t="s">
        <v>59</v>
      </c>
      <c r="M228" s="4" t="s">
        <v>536</v>
      </c>
      <c r="N228" s="29">
        <v>0.36</v>
      </c>
      <c r="O228" s="4" t="s">
        <v>33</v>
      </c>
      <c r="P228" s="4" t="s">
        <v>34</v>
      </c>
      <c r="Q228" s="4" t="s">
        <v>533</v>
      </c>
      <c r="R228" s="4" t="s">
        <v>534</v>
      </c>
      <c r="S228" s="4">
        <v>89701</v>
      </c>
      <c r="T228" s="9">
        <v>42066</v>
      </c>
      <c r="U228" s="9">
        <v>42068</v>
      </c>
      <c r="V228" s="15">
        <v>90.62</v>
      </c>
      <c r="W228" s="4">
        <v>22</v>
      </c>
      <c r="X228" s="15">
        <v>243.11</v>
      </c>
      <c r="Y228" s="4">
        <v>88480</v>
      </c>
      <c r="Z228" s="15">
        <f>(orders[[#This Row],[Unit Price]]-(orders[[#This Row],[Unit Price]]*(orders[[#This Row],[Discount]]/100)))</f>
        <v>10.97451</v>
      </c>
      <c r="AA228" s="15">
        <f>orders[[#This Row],[discounted price]]*orders[[#This Row],[Quantity ordered new]]</f>
        <v>241.43922000000001</v>
      </c>
      <c r="AB228" s="18">
        <f t="shared" si="3"/>
        <v>0.37275307473982972</v>
      </c>
    </row>
    <row r="229" spans="1:28" ht="12.75" customHeight="1" x14ac:dyDescent="0.3">
      <c r="A229" s="4">
        <v>19988</v>
      </c>
      <c r="B229" s="4" t="s">
        <v>106</v>
      </c>
      <c r="C229" s="21">
        <v>0.05</v>
      </c>
      <c r="D229" s="15">
        <v>125.99</v>
      </c>
      <c r="E229" s="15">
        <v>8.08</v>
      </c>
      <c r="F229" s="4">
        <v>437</v>
      </c>
      <c r="G229" s="4" t="s">
        <v>537</v>
      </c>
      <c r="H229" s="4" t="s">
        <v>49</v>
      </c>
      <c r="I229" s="4" t="s">
        <v>58</v>
      </c>
      <c r="J229" s="4" t="s">
        <v>77</v>
      </c>
      <c r="K229" s="4" t="s">
        <v>78</v>
      </c>
      <c r="L229" s="4" t="s">
        <v>59</v>
      </c>
      <c r="M229" s="4" t="s">
        <v>289</v>
      </c>
      <c r="N229" s="29">
        <v>0.56999999999999995</v>
      </c>
      <c r="O229" s="4" t="s">
        <v>33</v>
      </c>
      <c r="P229" s="4" t="s">
        <v>53</v>
      </c>
      <c r="Q229" s="4" t="s">
        <v>193</v>
      </c>
      <c r="R229" s="4" t="s">
        <v>538</v>
      </c>
      <c r="S229" s="4">
        <v>1462</v>
      </c>
      <c r="T229" s="9">
        <v>42177</v>
      </c>
      <c r="U229" s="9">
        <v>42182</v>
      </c>
      <c r="V229" s="15">
        <v>427.11840000000001</v>
      </c>
      <c r="W229" s="4">
        <v>9</v>
      </c>
      <c r="X229" s="15">
        <v>952.26</v>
      </c>
      <c r="Y229" s="4">
        <v>90695</v>
      </c>
      <c r="Z229" s="15">
        <f>(orders[[#This Row],[Unit Price]]-(orders[[#This Row],[Unit Price]]*(orders[[#This Row],[Discount]]/100)))</f>
        <v>125.92700499999999</v>
      </c>
      <c r="AA229" s="15">
        <f>orders[[#This Row],[discounted price]]*orders[[#This Row],[Quantity ordered new]]</f>
        <v>1133.3430449999998</v>
      </c>
      <c r="AB229" s="18">
        <f t="shared" si="3"/>
        <v>0.44853128347300109</v>
      </c>
    </row>
    <row r="230" spans="1:28" ht="12.75" customHeight="1" x14ac:dyDescent="0.3">
      <c r="A230" s="4">
        <v>25813</v>
      </c>
      <c r="B230" s="4" t="s">
        <v>47</v>
      </c>
      <c r="C230" s="21">
        <v>0</v>
      </c>
      <c r="D230" s="15">
        <v>7.59</v>
      </c>
      <c r="E230" s="15">
        <v>4</v>
      </c>
      <c r="F230" s="4">
        <v>444</v>
      </c>
      <c r="G230" s="4" t="s">
        <v>539</v>
      </c>
      <c r="H230" s="4" t="s">
        <v>49</v>
      </c>
      <c r="I230" s="4" t="s">
        <v>58</v>
      </c>
      <c r="J230" s="4" t="s">
        <v>41</v>
      </c>
      <c r="K230" s="4" t="s">
        <v>50</v>
      </c>
      <c r="L230" s="4" t="s">
        <v>31</v>
      </c>
      <c r="M230" s="4" t="s">
        <v>444</v>
      </c>
      <c r="N230" s="29">
        <v>0.42</v>
      </c>
      <c r="O230" s="4" t="s">
        <v>33</v>
      </c>
      <c r="P230" s="4" t="s">
        <v>61</v>
      </c>
      <c r="Q230" s="4" t="s">
        <v>178</v>
      </c>
      <c r="R230" s="4" t="s">
        <v>540</v>
      </c>
      <c r="S230" s="4">
        <v>61801</v>
      </c>
      <c r="T230" s="9">
        <v>42149</v>
      </c>
      <c r="U230" s="9">
        <v>42152</v>
      </c>
      <c r="V230" s="15">
        <v>86.438000000000002</v>
      </c>
      <c r="W230" s="4">
        <v>43</v>
      </c>
      <c r="X230" s="15">
        <v>355.92</v>
      </c>
      <c r="Y230" s="4">
        <v>88085</v>
      </c>
      <c r="Z230" s="15">
        <f>(orders[[#This Row],[Unit Price]]-(orders[[#This Row],[Unit Price]]*(orders[[#This Row],[Discount]]/100)))</f>
        <v>7.59</v>
      </c>
      <c r="AA230" s="15">
        <f>orders[[#This Row],[discounted price]]*orders[[#This Row],[Quantity ordered new]]</f>
        <v>326.37</v>
      </c>
      <c r="AB230" s="18">
        <f t="shared" si="3"/>
        <v>0.24285794560575411</v>
      </c>
    </row>
    <row r="231" spans="1:28" ht="12.75" customHeight="1" x14ac:dyDescent="0.3">
      <c r="A231" s="4">
        <v>23153</v>
      </c>
      <c r="B231" s="4" t="s">
        <v>37</v>
      </c>
      <c r="C231" s="21">
        <v>0.03</v>
      </c>
      <c r="D231" s="15">
        <v>48.04</v>
      </c>
      <c r="E231" s="15">
        <v>19.989999999999998</v>
      </c>
      <c r="F231" s="4">
        <v>445</v>
      </c>
      <c r="G231" s="4" t="s">
        <v>541</v>
      </c>
      <c r="H231" s="4" t="s">
        <v>49</v>
      </c>
      <c r="I231" s="4" t="s">
        <v>58</v>
      </c>
      <c r="J231" s="4" t="s">
        <v>29</v>
      </c>
      <c r="K231" s="4" t="s">
        <v>93</v>
      </c>
      <c r="L231" s="4" t="s">
        <v>59</v>
      </c>
      <c r="M231" s="4" t="s">
        <v>542</v>
      </c>
      <c r="N231" s="29">
        <v>0.37</v>
      </c>
      <c r="O231" s="4" t="s">
        <v>33</v>
      </c>
      <c r="P231" s="4" t="s">
        <v>61</v>
      </c>
      <c r="Q231" s="4" t="s">
        <v>496</v>
      </c>
      <c r="R231" s="4" t="s">
        <v>543</v>
      </c>
      <c r="S231" s="4">
        <v>68701</v>
      </c>
      <c r="T231" s="9">
        <v>42105</v>
      </c>
      <c r="U231" s="9">
        <v>42107</v>
      </c>
      <c r="V231" s="15">
        <v>-4.4599999999999937</v>
      </c>
      <c r="W231" s="4">
        <v>2</v>
      </c>
      <c r="X231" s="15">
        <v>101.71</v>
      </c>
      <c r="Y231" s="4">
        <v>88083</v>
      </c>
      <c r="Z231" s="15">
        <f>(orders[[#This Row],[Unit Price]]-(orders[[#This Row],[Unit Price]]*(orders[[#This Row],[Discount]]/100)))</f>
        <v>48.025587999999999</v>
      </c>
      <c r="AA231" s="15">
        <f>orders[[#This Row],[discounted price]]*orders[[#This Row],[Quantity ordered new]]</f>
        <v>96.051175999999998</v>
      </c>
      <c r="AB231" s="18">
        <f t="shared" si="3"/>
        <v>-4.3850162225936427E-2</v>
      </c>
    </row>
    <row r="232" spans="1:28" ht="12.75" customHeight="1" x14ac:dyDescent="0.3">
      <c r="A232" s="4">
        <v>23862</v>
      </c>
      <c r="B232" s="4" t="s">
        <v>25</v>
      </c>
      <c r="C232" s="21">
        <v>0.09</v>
      </c>
      <c r="D232" s="15">
        <v>200.98</v>
      </c>
      <c r="E232" s="15">
        <v>55.96</v>
      </c>
      <c r="F232" s="4">
        <v>445</v>
      </c>
      <c r="G232" s="4" t="s">
        <v>541</v>
      </c>
      <c r="H232" s="4" t="s">
        <v>39</v>
      </c>
      <c r="I232" s="4" t="s">
        <v>58</v>
      </c>
      <c r="J232" s="4" t="s">
        <v>41</v>
      </c>
      <c r="K232" s="4" t="s">
        <v>191</v>
      </c>
      <c r="L232" s="4" t="s">
        <v>121</v>
      </c>
      <c r="M232" s="4" t="s">
        <v>480</v>
      </c>
      <c r="N232" s="29">
        <v>0.75</v>
      </c>
      <c r="O232" s="4" t="s">
        <v>33</v>
      </c>
      <c r="P232" s="4" t="s">
        <v>61</v>
      </c>
      <c r="Q232" s="4" t="s">
        <v>496</v>
      </c>
      <c r="R232" s="4" t="s">
        <v>543</v>
      </c>
      <c r="S232" s="4">
        <v>68701</v>
      </c>
      <c r="T232" s="9">
        <v>42178</v>
      </c>
      <c r="U232" s="9">
        <v>42179</v>
      </c>
      <c r="V232" s="15">
        <v>-512.87200000000007</v>
      </c>
      <c r="W232" s="4">
        <v>9</v>
      </c>
      <c r="X232" s="15">
        <v>1766.68</v>
      </c>
      <c r="Y232" s="4">
        <v>88084</v>
      </c>
      <c r="Z232" s="15">
        <f>(orders[[#This Row],[Unit Price]]-(orders[[#This Row],[Unit Price]]*(orders[[#This Row],[Discount]]/100)))</f>
        <v>200.79911799999999</v>
      </c>
      <c r="AA232" s="15">
        <f>orders[[#This Row],[discounted price]]*orders[[#This Row],[Quantity ordered new]]</f>
        <v>1807.1920619999999</v>
      </c>
      <c r="AB232" s="18">
        <f t="shared" si="3"/>
        <v>-0.29030271469649288</v>
      </c>
    </row>
    <row r="233" spans="1:28" ht="12.75" customHeight="1" x14ac:dyDescent="0.3">
      <c r="A233" s="4">
        <v>23863</v>
      </c>
      <c r="B233" s="4" t="s">
        <v>25</v>
      </c>
      <c r="C233" s="21">
        <v>0.09</v>
      </c>
      <c r="D233" s="15">
        <v>2.78</v>
      </c>
      <c r="E233" s="15">
        <v>0.97</v>
      </c>
      <c r="F233" s="4">
        <v>445</v>
      </c>
      <c r="G233" s="4" t="s">
        <v>541</v>
      </c>
      <c r="H233" s="4" t="s">
        <v>49</v>
      </c>
      <c r="I233" s="4" t="s">
        <v>58</v>
      </c>
      <c r="J233" s="4" t="s">
        <v>29</v>
      </c>
      <c r="K233" s="4" t="s">
        <v>30</v>
      </c>
      <c r="L233" s="4" t="s">
        <v>31</v>
      </c>
      <c r="M233" s="4" t="s">
        <v>544</v>
      </c>
      <c r="N233" s="29">
        <v>0.59</v>
      </c>
      <c r="O233" s="4" t="s">
        <v>33</v>
      </c>
      <c r="P233" s="4" t="s">
        <v>61</v>
      </c>
      <c r="Q233" s="4" t="s">
        <v>496</v>
      </c>
      <c r="R233" s="4" t="s">
        <v>543</v>
      </c>
      <c r="S233" s="4">
        <v>68701</v>
      </c>
      <c r="T233" s="9">
        <v>42178</v>
      </c>
      <c r="U233" s="9">
        <v>42179</v>
      </c>
      <c r="V233" s="15">
        <v>-3.7840000000000003</v>
      </c>
      <c r="W233" s="4">
        <v>11</v>
      </c>
      <c r="X233" s="15">
        <v>29.02</v>
      </c>
      <c r="Y233" s="4">
        <v>88084</v>
      </c>
      <c r="Z233" s="15">
        <f>(orders[[#This Row],[Unit Price]]-(orders[[#This Row],[Unit Price]]*(orders[[#This Row],[Discount]]/100)))</f>
        <v>2.777498</v>
      </c>
      <c r="AA233" s="15">
        <f>orders[[#This Row],[discounted price]]*orders[[#This Row],[Quantity ordered new]]</f>
        <v>30.552478000000001</v>
      </c>
      <c r="AB233" s="18">
        <f t="shared" si="3"/>
        <v>-0.13039283252929015</v>
      </c>
    </row>
    <row r="234" spans="1:28" ht="12.75" customHeight="1" x14ac:dyDescent="0.3">
      <c r="A234" s="4">
        <v>19694</v>
      </c>
      <c r="B234" s="4" t="s">
        <v>37</v>
      </c>
      <c r="C234" s="21">
        <v>0.04</v>
      </c>
      <c r="D234" s="15">
        <v>130.97999999999999</v>
      </c>
      <c r="E234" s="15">
        <v>30</v>
      </c>
      <c r="F234" s="4">
        <v>447</v>
      </c>
      <c r="G234" s="4" t="s">
        <v>545</v>
      </c>
      <c r="H234" s="4" t="s">
        <v>39</v>
      </c>
      <c r="I234" s="4" t="s">
        <v>28</v>
      </c>
      <c r="J234" s="4" t="s">
        <v>41</v>
      </c>
      <c r="K234" s="4" t="s">
        <v>42</v>
      </c>
      <c r="L234" s="4" t="s">
        <v>43</v>
      </c>
      <c r="M234" s="4" t="s">
        <v>546</v>
      </c>
      <c r="N234" s="29">
        <v>0.78</v>
      </c>
      <c r="O234" s="4" t="s">
        <v>33</v>
      </c>
      <c r="P234" s="4" t="s">
        <v>61</v>
      </c>
      <c r="Q234" s="4" t="s">
        <v>62</v>
      </c>
      <c r="R234" s="4" t="s">
        <v>547</v>
      </c>
      <c r="S234" s="4">
        <v>55113</v>
      </c>
      <c r="T234" s="9">
        <v>42180</v>
      </c>
      <c r="U234" s="9">
        <v>42183</v>
      </c>
      <c r="V234" s="15">
        <v>-82.903999999999996</v>
      </c>
      <c r="W234" s="4">
        <v>1</v>
      </c>
      <c r="X234" s="15">
        <v>159.51</v>
      </c>
      <c r="Y234" s="4">
        <v>90449</v>
      </c>
      <c r="Z234" s="15">
        <f>(orders[[#This Row],[Unit Price]]-(orders[[#This Row],[Unit Price]]*(orders[[#This Row],[Discount]]/100)))</f>
        <v>130.92760799999999</v>
      </c>
      <c r="AA234" s="15">
        <f>orders[[#This Row],[discounted price]]*orders[[#This Row],[Quantity ordered new]]</f>
        <v>130.92760799999999</v>
      </c>
      <c r="AB234" s="18">
        <f t="shared" si="3"/>
        <v>-0.51974170898376282</v>
      </c>
    </row>
    <row r="235" spans="1:28" ht="12.75" customHeight="1" x14ac:dyDescent="0.3">
      <c r="A235" s="4">
        <v>19695</v>
      </c>
      <c r="B235" s="4" t="s">
        <v>37</v>
      </c>
      <c r="C235" s="21">
        <v>0.05</v>
      </c>
      <c r="D235" s="15">
        <v>200.99</v>
      </c>
      <c r="E235" s="15">
        <v>4.2</v>
      </c>
      <c r="F235" s="4">
        <v>447</v>
      </c>
      <c r="G235" s="4" t="s">
        <v>545</v>
      </c>
      <c r="H235" s="4" t="s">
        <v>49</v>
      </c>
      <c r="I235" s="4" t="s">
        <v>28</v>
      </c>
      <c r="J235" s="4" t="s">
        <v>77</v>
      </c>
      <c r="K235" s="4" t="s">
        <v>78</v>
      </c>
      <c r="L235" s="4" t="s">
        <v>59</v>
      </c>
      <c r="M235" s="4" t="s">
        <v>548</v>
      </c>
      <c r="N235" s="29">
        <v>0.59</v>
      </c>
      <c r="O235" s="4" t="s">
        <v>33</v>
      </c>
      <c r="P235" s="4" t="s">
        <v>61</v>
      </c>
      <c r="Q235" s="4" t="s">
        <v>62</v>
      </c>
      <c r="R235" s="4" t="s">
        <v>547</v>
      </c>
      <c r="S235" s="4">
        <v>55113</v>
      </c>
      <c r="T235" s="9">
        <v>42180</v>
      </c>
      <c r="U235" s="9">
        <v>42180</v>
      </c>
      <c r="V235" s="15">
        <v>1268.8064999999999</v>
      </c>
      <c r="W235" s="4">
        <v>11</v>
      </c>
      <c r="X235" s="15">
        <v>1838.85</v>
      </c>
      <c r="Y235" s="4">
        <v>90449</v>
      </c>
      <c r="Z235" s="15">
        <f>(orders[[#This Row],[Unit Price]]-(orders[[#This Row],[Unit Price]]*(orders[[#This Row],[Discount]]/100)))</f>
        <v>200.88950500000001</v>
      </c>
      <c r="AA235" s="15">
        <f>orders[[#This Row],[discounted price]]*orders[[#This Row],[Quantity ordered new]]</f>
        <v>2209.7845550000002</v>
      </c>
      <c r="AB235" s="18">
        <f t="shared" si="3"/>
        <v>0.69</v>
      </c>
    </row>
    <row r="236" spans="1:28" ht="12.75" customHeight="1" x14ac:dyDescent="0.3">
      <c r="A236" s="4">
        <v>20851</v>
      </c>
      <c r="B236" s="4" t="s">
        <v>25</v>
      </c>
      <c r="C236" s="21">
        <v>0.03</v>
      </c>
      <c r="D236" s="15">
        <v>15.99</v>
      </c>
      <c r="E236" s="15">
        <v>11.28</v>
      </c>
      <c r="F236" s="4">
        <v>451</v>
      </c>
      <c r="G236" s="4" t="s">
        <v>549</v>
      </c>
      <c r="H236" s="4" t="s">
        <v>49</v>
      </c>
      <c r="I236" s="4" t="s">
        <v>40</v>
      </c>
      <c r="J236" s="4" t="s">
        <v>77</v>
      </c>
      <c r="K236" s="4" t="s">
        <v>85</v>
      </c>
      <c r="L236" s="4" t="s">
        <v>86</v>
      </c>
      <c r="M236" s="4" t="s">
        <v>550</v>
      </c>
      <c r="N236" s="29">
        <v>0.38</v>
      </c>
      <c r="O236" s="4" t="s">
        <v>33</v>
      </c>
      <c r="P236" s="4" t="s">
        <v>34</v>
      </c>
      <c r="Q236" s="4" t="s">
        <v>45</v>
      </c>
      <c r="R236" s="4" t="s">
        <v>551</v>
      </c>
      <c r="S236" s="4">
        <v>94024</v>
      </c>
      <c r="T236" s="9">
        <v>42104</v>
      </c>
      <c r="U236" s="9">
        <v>42105</v>
      </c>
      <c r="V236" s="15">
        <v>-53.296199999999999</v>
      </c>
      <c r="W236" s="4">
        <v>2</v>
      </c>
      <c r="X236" s="15">
        <v>35.479999999999997</v>
      </c>
      <c r="Y236" s="4">
        <v>86010</v>
      </c>
      <c r="Z236" s="15">
        <f>(orders[[#This Row],[Unit Price]]-(orders[[#This Row],[Unit Price]]*(orders[[#This Row],[Discount]]/100)))</f>
        <v>15.985203</v>
      </c>
      <c r="AA236" s="15">
        <f>orders[[#This Row],[discounted price]]*orders[[#This Row],[Quantity ordered new]]</f>
        <v>31.970406000000001</v>
      </c>
      <c r="AB236" s="18">
        <f t="shared" si="3"/>
        <v>-1.5021476888387826</v>
      </c>
    </row>
    <row r="237" spans="1:28" ht="12.75" customHeight="1" x14ac:dyDescent="0.3">
      <c r="A237" s="4">
        <v>21117</v>
      </c>
      <c r="B237" s="4" t="s">
        <v>47</v>
      </c>
      <c r="C237" s="21">
        <v>0.04</v>
      </c>
      <c r="D237" s="15">
        <v>37.700000000000003</v>
      </c>
      <c r="E237" s="15">
        <v>2.99</v>
      </c>
      <c r="F237" s="4">
        <v>451</v>
      </c>
      <c r="G237" s="4" t="s">
        <v>549</v>
      </c>
      <c r="H237" s="4" t="s">
        <v>49</v>
      </c>
      <c r="I237" s="4" t="s">
        <v>40</v>
      </c>
      <c r="J237" s="4" t="s">
        <v>29</v>
      </c>
      <c r="K237" s="4" t="s">
        <v>109</v>
      </c>
      <c r="L237" s="4" t="s">
        <v>59</v>
      </c>
      <c r="M237" s="4" t="s">
        <v>552</v>
      </c>
      <c r="N237" s="29">
        <v>0.35</v>
      </c>
      <c r="O237" s="4" t="s">
        <v>33</v>
      </c>
      <c r="P237" s="4" t="s">
        <v>34</v>
      </c>
      <c r="Q237" s="4" t="s">
        <v>45</v>
      </c>
      <c r="R237" s="4" t="s">
        <v>551</v>
      </c>
      <c r="S237" s="4">
        <v>94024</v>
      </c>
      <c r="T237" s="9">
        <v>42151</v>
      </c>
      <c r="U237" s="9">
        <v>42152</v>
      </c>
      <c r="V237" s="15">
        <v>299.6739</v>
      </c>
      <c r="W237" s="4">
        <v>12</v>
      </c>
      <c r="X237" s="15">
        <v>434.31</v>
      </c>
      <c r="Y237" s="4">
        <v>86012</v>
      </c>
      <c r="Z237" s="15">
        <f>(orders[[#This Row],[Unit Price]]-(orders[[#This Row],[Unit Price]]*(orders[[#This Row],[Discount]]/100)))</f>
        <v>37.684920000000005</v>
      </c>
      <c r="AA237" s="15">
        <f>orders[[#This Row],[discounted price]]*orders[[#This Row],[Quantity ordered new]]</f>
        <v>452.21904000000006</v>
      </c>
      <c r="AB237" s="18">
        <f t="shared" si="3"/>
        <v>0.69000000000000006</v>
      </c>
    </row>
    <row r="238" spans="1:28" ht="12.75" customHeight="1" x14ac:dyDescent="0.3">
      <c r="A238" s="4">
        <v>18536</v>
      </c>
      <c r="B238" s="4" t="s">
        <v>106</v>
      </c>
      <c r="C238" s="21">
        <v>0.01</v>
      </c>
      <c r="D238" s="15">
        <v>8.8800000000000008</v>
      </c>
      <c r="E238" s="15">
        <v>6.28</v>
      </c>
      <c r="F238" s="4">
        <v>451</v>
      </c>
      <c r="G238" s="4" t="s">
        <v>549</v>
      </c>
      <c r="H238" s="4" t="s">
        <v>49</v>
      </c>
      <c r="I238" s="4" t="s">
        <v>40</v>
      </c>
      <c r="J238" s="4" t="s">
        <v>29</v>
      </c>
      <c r="K238" s="4" t="s">
        <v>109</v>
      </c>
      <c r="L238" s="4" t="s">
        <v>59</v>
      </c>
      <c r="M238" s="4" t="s">
        <v>495</v>
      </c>
      <c r="N238" s="29">
        <v>0.35</v>
      </c>
      <c r="O238" s="4" t="s">
        <v>33</v>
      </c>
      <c r="P238" s="4" t="s">
        <v>34</v>
      </c>
      <c r="Q238" s="4" t="s">
        <v>45</v>
      </c>
      <c r="R238" s="4" t="s">
        <v>551</v>
      </c>
      <c r="S238" s="4">
        <v>94024</v>
      </c>
      <c r="T238" s="9">
        <v>42009</v>
      </c>
      <c r="U238" s="9">
        <v>42014</v>
      </c>
      <c r="V238" s="15">
        <v>-15.456</v>
      </c>
      <c r="W238" s="4">
        <v>2</v>
      </c>
      <c r="X238" s="15">
        <v>19.86</v>
      </c>
      <c r="Y238" s="4">
        <v>86013</v>
      </c>
      <c r="Z238" s="15">
        <f>(orders[[#This Row],[Unit Price]]-(orders[[#This Row],[Unit Price]]*(orders[[#This Row],[Discount]]/100)))</f>
        <v>8.879112000000001</v>
      </c>
      <c r="AA238" s="15">
        <f>orders[[#This Row],[discounted price]]*orders[[#This Row],[Quantity ordered new]]</f>
        <v>17.758224000000002</v>
      </c>
      <c r="AB238" s="18">
        <f t="shared" si="3"/>
        <v>-0.77824773413897286</v>
      </c>
    </row>
    <row r="239" spans="1:28" ht="12.75" customHeight="1" x14ac:dyDescent="0.3">
      <c r="A239" s="4">
        <v>18537</v>
      </c>
      <c r="B239" s="4" t="s">
        <v>106</v>
      </c>
      <c r="C239" s="21">
        <v>0.06</v>
      </c>
      <c r="D239" s="15">
        <v>2.88</v>
      </c>
      <c r="E239" s="15">
        <v>0.99</v>
      </c>
      <c r="F239" s="4">
        <v>451</v>
      </c>
      <c r="G239" s="4" t="s">
        <v>549</v>
      </c>
      <c r="H239" s="4" t="s">
        <v>49</v>
      </c>
      <c r="I239" s="4" t="s">
        <v>40</v>
      </c>
      <c r="J239" s="4" t="s">
        <v>29</v>
      </c>
      <c r="K239" s="4" t="s">
        <v>134</v>
      </c>
      <c r="L239" s="4" t="s">
        <v>59</v>
      </c>
      <c r="M239" s="4" t="s">
        <v>349</v>
      </c>
      <c r="N239" s="29">
        <v>0.36</v>
      </c>
      <c r="O239" s="4" t="s">
        <v>33</v>
      </c>
      <c r="P239" s="4" t="s">
        <v>34</v>
      </c>
      <c r="Q239" s="4" t="s">
        <v>45</v>
      </c>
      <c r="R239" s="4" t="s">
        <v>551</v>
      </c>
      <c r="S239" s="4">
        <v>94024</v>
      </c>
      <c r="T239" s="9">
        <v>42009</v>
      </c>
      <c r="U239" s="9">
        <v>42018</v>
      </c>
      <c r="V239" s="15">
        <v>16.049399999999999</v>
      </c>
      <c r="W239" s="4">
        <v>8</v>
      </c>
      <c r="X239" s="15">
        <v>23.26</v>
      </c>
      <c r="Y239" s="4">
        <v>86013</v>
      </c>
      <c r="Z239" s="15">
        <f>(orders[[#This Row],[Unit Price]]-(orders[[#This Row],[Unit Price]]*(orders[[#This Row],[Discount]]/100)))</f>
        <v>2.8782719999999999</v>
      </c>
      <c r="AA239" s="15">
        <f>orders[[#This Row],[discounted price]]*orders[[#This Row],[Quantity ordered new]]</f>
        <v>23.026176</v>
      </c>
      <c r="AB239" s="18">
        <f t="shared" si="3"/>
        <v>0.69</v>
      </c>
    </row>
    <row r="240" spans="1:28" ht="12.75" customHeight="1" x14ac:dyDescent="0.3">
      <c r="A240" s="4">
        <v>21118</v>
      </c>
      <c r="B240" s="4" t="s">
        <v>47</v>
      </c>
      <c r="C240" s="21">
        <v>0.01</v>
      </c>
      <c r="D240" s="15">
        <v>55.99</v>
      </c>
      <c r="E240" s="15">
        <v>5</v>
      </c>
      <c r="F240" s="4">
        <v>452</v>
      </c>
      <c r="G240" s="4" t="s">
        <v>553</v>
      </c>
      <c r="H240" s="4" t="s">
        <v>49</v>
      </c>
      <c r="I240" s="4" t="s">
        <v>40</v>
      </c>
      <c r="J240" s="4" t="s">
        <v>77</v>
      </c>
      <c r="K240" s="4" t="s">
        <v>78</v>
      </c>
      <c r="L240" s="4" t="s">
        <v>51</v>
      </c>
      <c r="M240" s="4" t="s">
        <v>398</v>
      </c>
      <c r="N240" s="29">
        <v>0.83</v>
      </c>
      <c r="O240" s="4" t="s">
        <v>33</v>
      </c>
      <c r="P240" s="4" t="s">
        <v>34</v>
      </c>
      <c r="Q240" s="4" t="s">
        <v>45</v>
      </c>
      <c r="R240" s="4" t="s">
        <v>554</v>
      </c>
      <c r="S240" s="4">
        <v>93635</v>
      </c>
      <c r="T240" s="9">
        <v>42151</v>
      </c>
      <c r="U240" s="9">
        <v>42152</v>
      </c>
      <c r="V240" s="15">
        <v>-235.89500000000001</v>
      </c>
      <c r="W240" s="4">
        <v>1</v>
      </c>
      <c r="X240" s="15">
        <v>51.83</v>
      </c>
      <c r="Y240" s="4">
        <v>86012</v>
      </c>
      <c r="Z240" s="15">
        <f>(orders[[#This Row],[Unit Price]]-(orders[[#This Row],[Unit Price]]*(orders[[#This Row],[Discount]]/100)))</f>
        <v>55.984401000000005</v>
      </c>
      <c r="AA240" s="15">
        <f>orders[[#This Row],[discounted price]]*orders[[#This Row],[Quantity ordered new]]</f>
        <v>55.984401000000005</v>
      </c>
      <c r="AB240" s="18">
        <f t="shared" si="3"/>
        <v>-4.5513216284005402</v>
      </c>
    </row>
    <row r="241" spans="1:28" ht="12.75" customHeight="1" x14ac:dyDescent="0.3">
      <c r="A241" s="4">
        <v>22318</v>
      </c>
      <c r="B241" s="4" t="s">
        <v>37</v>
      </c>
      <c r="C241" s="21">
        <v>0.03</v>
      </c>
      <c r="D241" s="15">
        <v>29.34</v>
      </c>
      <c r="E241" s="15">
        <v>7.87</v>
      </c>
      <c r="F241" s="4">
        <v>453</v>
      </c>
      <c r="G241" s="4" t="s">
        <v>555</v>
      </c>
      <c r="H241" s="4" t="s">
        <v>49</v>
      </c>
      <c r="I241" s="4" t="s">
        <v>28</v>
      </c>
      <c r="J241" s="4" t="s">
        <v>41</v>
      </c>
      <c r="K241" s="4" t="s">
        <v>50</v>
      </c>
      <c r="L241" s="4" t="s">
        <v>59</v>
      </c>
      <c r="M241" s="4" t="s">
        <v>556</v>
      </c>
      <c r="N241" s="29">
        <v>0.54</v>
      </c>
      <c r="O241" s="4" t="s">
        <v>33</v>
      </c>
      <c r="P241" s="4" t="s">
        <v>34</v>
      </c>
      <c r="Q241" s="4" t="s">
        <v>45</v>
      </c>
      <c r="R241" s="4" t="s">
        <v>557</v>
      </c>
      <c r="S241" s="4">
        <v>95032</v>
      </c>
      <c r="T241" s="9">
        <v>42132</v>
      </c>
      <c r="U241" s="9">
        <v>42134</v>
      </c>
      <c r="V241" s="15">
        <v>-41.32</v>
      </c>
      <c r="W241" s="4">
        <v>1</v>
      </c>
      <c r="X241" s="15">
        <v>32.4</v>
      </c>
      <c r="Y241" s="4">
        <v>86011</v>
      </c>
      <c r="Z241" s="15">
        <f>(orders[[#This Row],[Unit Price]]-(orders[[#This Row],[Unit Price]]*(orders[[#This Row],[Discount]]/100)))</f>
        <v>29.331198000000001</v>
      </c>
      <c r="AA241" s="15">
        <f>orders[[#This Row],[discounted price]]*orders[[#This Row],[Quantity ordered new]]</f>
        <v>29.331198000000001</v>
      </c>
      <c r="AB241" s="18">
        <f t="shared" si="3"/>
        <v>-1.2753086419753088</v>
      </c>
    </row>
    <row r="242" spans="1:28" ht="12.75" customHeight="1" x14ac:dyDescent="0.3">
      <c r="A242" s="4">
        <v>22874</v>
      </c>
      <c r="B242" s="4" t="s">
        <v>106</v>
      </c>
      <c r="C242" s="21">
        <v>7.0000000000000007E-2</v>
      </c>
      <c r="D242" s="15">
        <v>16.91</v>
      </c>
      <c r="E242" s="15">
        <v>6.25</v>
      </c>
      <c r="F242" s="4">
        <v>460</v>
      </c>
      <c r="G242" s="4" t="s">
        <v>558</v>
      </c>
      <c r="H242" s="4" t="s">
        <v>49</v>
      </c>
      <c r="I242" s="4" t="s">
        <v>40</v>
      </c>
      <c r="J242" s="4" t="s">
        <v>29</v>
      </c>
      <c r="K242" s="4" t="s">
        <v>141</v>
      </c>
      <c r="L242" s="4" t="s">
        <v>59</v>
      </c>
      <c r="M242" s="4" t="s">
        <v>559</v>
      </c>
      <c r="N242" s="29">
        <v>0.57999999999999996</v>
      </c>
      <c r="O242" s="4" t="s">
        <v>33</v>
      </c>
      <c r="P242" s="4" t="s">
        <v>53</v>
      </c>
      <c r="Q242" s="4" t="s">
        <v>54</v>
      </c>
      <c r="R242" s="4" t="s">
        <v>560</v>
      </c>
      <c r="S242" s="4">
        <v>8332</v>
      </c>
      <c r="T242" s="9">
        <v>42147</v>
      </c>
      <c r="U242" s="9">
        <v>42154</v>
      </c>
      <c r="V242" s="15">
        <v>7.9000000000000057</v>
      </c>
      <c r="W242" s="4">
        <v>31</v>
      </c>
      <c r="X242" s="15">
        <v>492.9</v>
      </c>
      <c r="Y242" s="4">
        <v>86014</v>
      </c>
      <c r="Z242" s="15">
        <f>(orders[[#This Row],[Unit Price]]-(orders[[#This Row],[Unit Price]]*(orders[[#This Row],[Discount]]/100)))</f>
        <v>16.898163</v>
      </c>
      <c r="AA242" s="15">
        <f>orders[[#This Row],[discounted price]]*orders[[#This Row],[Quantity ordered new]]</f>
        <v>523.84305300000005</v>
      </c>
      <c r="AB242" s="18">
        <f t="shared" si="3"/>
        <v>1.6027591803611293E-2</v>
      </c>
    </row>
    <row r="243" spans="1:28" ht="12.75" customHeight="1" x14ac:dyDescent="0.3">
      <c r="A243" s="4">
        <v>18467</v>
      </c>
      <c r="B243" s="4" t="s">
        <v>106</v>
      </c>
      <c r="C243" s="21">
        <v>7.0000000000000007E-2</v>
      </c>
      <c r="D243" s="15">
        <v>165.2</v>
      </c>
      <c r="E243" s="15">
        <v>19.989999999999998</v>
      </c>
      <c r="F243" s="4">
        <v>463</v>
      </c>
      <c r="G243" s="4" t="s">
        <v>561</v>
      </c>
      <c r="H243" s="4" t="s">
        <v>49</v>
      </c>
      <c r="I243" s="4" t="s">
        <v>58</v>
      </c>
      <c r="J243" s="4" t="s">
        <v>29</v>
      </c>
      <c r="K243" s="4" t="s">
        <v>141</v>
      </c>
      <c r="L243" s="4" t="s">
        <v>59</v>
      </c>
      <c r="M243" s="4" t="s">
        <v>562</v>
      </c>
      <c r="N243" s="29">
        <v>0.59</v>
      </c>
      <c r="O243" s="4" t="s">
        <v>33</v>
      </c>
      <c r="P243" s="4" t="s">
        <v>34</v>
      </c>
      <c r="Q243" s="4" t="s">
        <v>45</v>
      </c>
      <c r="R243" s="4" t="s">
        <v>563</v>
      </c>
      <c r="S243" s="4">
        <v>90069</v>
      </c>
      <c r="T243" s="9">
        <v>42018</v>
      </c>
      <c r="U243" s="9">
        <v>42020</v>
      </c>
      <c r="V243" s="15">
        <v>521.69000000000005</v>
      </c>
      <c r="W243" s="4">
        <v>7</v>
      </c>
      <c r="X243" s="15">
        <v>1081.54</v>
      </c>
      <c r="Y243" s="4">
        <v>88061</v>
      </c>
      <c r="Z243" s="15">
        <f>(orders[[#This Row],[Unit Price]]-(orders[[#This Row],[Unit Price]]*(orders[[#This Row],[Discount]]/100)))</f>
        <v>165.08435999999998</v>
      </c>
      <c r="AA243" s="15">
        <f>orders[[#This Row],[discounted price]]*orders[[#This Row],[Quantity ordered new]]</f>
        <v>1155.5905199999997</v>
      </c>
      <c r="AB243" s="18">
        <f t="shared" si="3"/>
        <v>0.48235848882149535</v>
      </c>
    </row>
    <row r="244" spans="1:28" ht="12.75" customHeight="1" x14ac:dyDescent="0.3">
      <c r="A244" s="4">
        <v>22754</v>
      </c>
      <c r="B244" s="4" t="s">
        <v>37</v>
      </c>
      <c r="C244" s="21">
        <v>0.08</v>
      </c>
      <c r="D244" s="15">
        <v>297.64</v>
      </c>
      <c r="E244" s="15">
        <v>14.7</v>
      </c>
      <c r="F244" s="4">
        <v>466</v>
      </c>
      <c r="G244" s="4" t="s">
        <v>564</v>
      </c>
      <c r="H244" s="4" t="s">
        <v>39</v>
      </c>
      <c r="I244" s="4" t="s">
        <v>58</v>
      </c>
      <c r="J244" s="4" t="s">
        <v>77</v>
      </c>
      <c r="K244" s="4" t="s">
        <v>85</v>
      </c>
      <c r="L244" s="4" t="s">
        <v>43</v>
      </c>
      <c r="M244" s="4" t="s">
        <v>565</v>
      </c>
      <c r="N244" s="29">
        <v>0.56999999999999995</v>
      </c>
      <c r="O244" s="4" t="s">
        <v>33</v>
      </c>
      <c r="P244" s="4" t="s">
        <v>53</v>
      </c>
      <c r="Q244" s="4" t="s">
        <v>193</v>
      </c>
      <c r="R244" s="4" t="s">
        <v>566</v>
      </c>
      <c r="S244" s="4">
        <v>2019</v>
      </c>
      <c r="T244" s="9">
        <v>42015</v>
      </c>
      <c r="U244" s="9">
        <v>42015</v>
      </c>
      <c r="V244" s="15">
        <v>496.79679999999996</v>
      </c>
      <c r="W244" s="4">
        <v>5</v>
      </c>
      <c r="X244" s="15">
        <v>1132.8399999999999</v>
      </c>
      <c r="Y244" s="4">
        <v>88060</v>
      </c>
      <c r="Z244" s="15">
        <f>(orders[[#This Row],[Unit Price]]-(orders[[#This Row],[Unit Price]]*(orders[[#This Row],[Discount]]/100)))</f>
        <v>297.40188799999999</v>
      </c>
      <c r="AA244" s="15">
        <f>orders[[#This Row],[discounted price]]*orders[[#This Row],[Quantity ordered new]]</f>
        <v>1487.0094399999998</v>
      </c>
      <c r="AB244" s="18">
        <f t="shared" si="3"/>
        <v>0.43854101196991629</v>
      </c>
    </row>
    <row r="245" spans="1:28" ht="12.75" customHeight="1" x14ac:dyDescent="0.3">
      <c r="A245" s="4">
        <v>22755</v>
      </c>
      <c r="B245" s="4" t="s">
        <v>37</v>
      </c>
      <c r="C245" s="21">
        <v>0.02</v>
      </c>
      <c r="D245" s="15">
        <v>12.99</v>
      </c>
      <c r="E245" s="15">
        <v>14.37</v>
      </c>
      <c r="F245" s="4">
        <v>467</v>
      </c>
      <c r="G245" s="4" t="s">
        <v>567</v>
      </c>
      <c r="H245" s="4" t="s">
        <v>49</v>
      </c>
      <c r="I245" s="4" t="s">
        <v>58</v>
      </c>
      <c r="J245" s="4" t="s">
        <v>41</v>
      </c>
      <c r="K245" s="4" t="s">
        <v>50</v>
      </c>
      <c r="L245" s="4" t="s">
        <v>236</v>
      </c>
      <c r="M245" s="4" t="s">
        <v>568</v>
      </c>
      <c r="N245" s="29">
        <v>0.73</v>
      </c>
      <c r="O245" s="4" t="s">
        <v>33</v>
      </c>
      <c r="P245" s="4" t="s">
        <v>53</v>
      </c>
      <c r="Q245" s="4" t="s">
        <v>193</v>
      </c>
      <c r="R245" s="4" t="s">
        <v>569</v>
      </c>
      <c r="S245" s="4">
        <v>1915</v>
      </c>
      <c r="T245" s="9">
        <v>42015</v>
      </c>
      <c r="U245" s="9">
        <v>42016</v>
      </c>
      <c r="V245" s="15">
        <v>-556.80960000000005</v>
      </c>
      <c r="W245" s="4">
        <v>11</v>
      </c>
      <c r="X245" s="15">
        <v>143.63</v>
      </c>
      <c r="Y245" s="4">
        <v>88060</v>
      </c>
      <c r="Z245" s="15">
        <f>(orders[[#This Row],[Unit Price]]-(orders[[#This Row],[Unit Price]]*(orders[[#This Row],[Discount]]/100)))</f>
        <v>12.987401999999999</v>
      </c>
      <c r="AA245" s="15">
        <f>orders[[#This Row],[discounted price]]*orders[[#This Row],[Quantity ordered new]]</f>
        <v>142.861422</v>
      </c>
      <c r="AB245" s="18">
        <f t="shared" si="3"/>
        <v>-3.876694283923972</v>
      </c>
    </row>
    <row r="246" spans="1:28" ht="12.75" customHeight="1" x14ac:dyDescent="0.3">
      <c r="A246" s="4">
        <v>22756</v>
      </c>
      <c r="B246" s="4" t="s">
        <v>37</v>
      </c>
      <c r="C246" s="21">
        <v>0.06</v>
      </c>
      <c r="D246" s="15">
        <v>14.42</v>
      </c>
      <c r="E246" s="15">
        <v>6.75</v>
      </c>
      <c r="F246" s="4">
        <v>468</v>
      </c>
      <c r="G246" s="4" t="s">
        <v>570</v>
      </c>
      <c r="H246" s="4" t="s">
        <v>49</v>
      </c>
      <c r="I246" s="4" t="s">
        <v>58</v>
      </c>
      <c r="J246" s="4" t="s">
        <v>29</v>
      </c>
      <c r="K246" s="4" t="s">
        <v>257</v>
      </c>
      <c r="L246" s="4" t="s">
        <v>86</v>
      </c>
      <c r="M246" s="4" t="s">
        <v>571</v>
      </c>
      <c r="N246" s="29">
        <v>0.52</v>
      </c>
      <c r="O246" s="4" t="s">
        <v>33</v>
      </c>
      <c r="P246" s="4" t="s">
        <v>53</v>
      </c>
      <c r="Q246" s="4" t="s">
        <v>193</v>
      </c>
      <c r="R246" s="4" t="s">
        <v>572</v>
      </c>
      <c r="S246" s="4">
        <v>2341</v>
      </c>
      <c r="T246" s="9">
        <v>42015</v>
      </c>
      <c r="U246" s="9">
        <v>42016</v>
      </c>
      <c r="V246" s="15">
        <v>-27.738800000000001</v>
      </c>
      <c r="W246" s="4">
        <v>5</v>
      </c>
      <c r="X246" s="15">
        <v>73.040000000000006</v>
      </c>
      <c r="Y246" s="4">
        <v>88060</v>
      </c>
      <c r="Z246" s="15">
        <f>(orders[[#This Row],[Unit Price]]-(orders[[#This Row],[Unit Price]]*(orders[[#This Row],[Discount]]/100)))</f>
        <v>14.411348</v>
      </c>
      <c r="AA246" s="15">
        <f>orders[[#This Row],[discounted price]]*orders[[#This Row],[Quantity ordered new]]</f>
        <v>72.056740000000005</v>
      </c>
      <c r="AB246" s="18">
        <f t="shared" si="3"/>
        <v>-0.37977546549835706</v>
      </c>
    </row>
    <row r="247" spans="1:28" ht="12.75" customHeight="1" x14ac:dyDescent="0.3">
      <c r="A247" s="4">
        <v>22757</v>
      </c>
      <c r="B247" s="4" t="s">
        <v>37</v>
      </c>
      <c r="C247" s="21">
        <v>0.05</v>
      </c>
      <c r="D247" s="15">
        <v>4.1399999999999997</v>
      </c>
      <c r="E247" s="15">
        <v>6.6</v>
      </c>
      <c r="F247" s="4">
        <v>469</v>
      </c>
      <c r="G247" s="4" t="s">
        <v>573</v>
      </c>
      <c r="H247" s="4" t="s">
        <v>27</v>
      </c>
      <c r="I247" s="4" t="s">
        <v>58</v>
      </c>
      <c r="J247" s="4" t="s">
        <v>41</v>
      </c>
      <c r="K247" s="4" t="s">
        <v>50</v>
      </c>
      <c r="L247" s="4" t="s">
        <v>59</v>
      </c>
      <c r="M247" s="4" t="s">
        <v>98</v>
      </c>
      <c r="N247" s="29">
        <v>0.49</v>
      </c>
      <c r="O247" s="4" t="s">
        <v>33</v>
      </c>
      <c r="P247" s="4" t="s">
        <v>53</v>
      </c>
      <c r="Q247" s="4" t="s">
        <v>54</v>
      </c>
      <c r="R247" s="4" t="s">
        <v>574</v>
      </c>
      <c r="S247" s="4">
        <v>7506</v>
      </c>
      <c r="T247" s="9">
        <v>42015</v>
      </c>
      <c r="U247" s="9">
        <v>42017</v>
      </c>
      <c r="V247" s="15">
        <v>-128.68719999999999</v>
      </c>
      <c r="W247" s="4">
        <v>7</v>
      </c>
      <c r="X247" s="15">
        <v>33.35</v>
      </c>
      <c r="Y247" s="4">
        <v>88060</v>
      </c>
      <c r="Z247" s="15">
        <f>(orders[[#This Row],[Unit Price]]-(orders[[#This Row],[Unit Price]]*(orders[[#This Row],[Discount]]/100)))</f>
        <v>4.1379299999999999</v>
      </c>
      <c r="AA247" s="15">
        <f>orders[[#This Row],[discounted price]]*orders[[#This Row],[Quantity ordered new]]</f>
        <v>28.965509999999998</v>
      </c>
      <c r="AB247" s="18">
        <f t="shared" si="3"/>
        <v>-3.8586866566716638</v>
      </c>
    </row>
    <row r="248" spans="1:28" ht="12.75" customHeight="1" x14ac:dyDescent="0.3">
      <c r="A248" s="4">
        <v>22758</v>
      </c>
      <c r="B248" s="4" t="s">
        <v>37</v>
      </c>
      <c r="C248" s="21">
        <v>0.03</v>
      </c>
      <c r="D248" s="15">
        <v>11.34</v>
      </c>
      <c r="E248" s="15">
        <v>5.01</v>
      </c>
      <c r="F248" s="4">
        <v>470</v>
      </c>
      <c r="G248" s="4" t="s">
        <v>575</v>
      </c>
      <c r="H248" s="4" t="s">
        <v>49</v>
      </c>
      <c r="I248" s="4" t="s">
        <v>58</v>
      </c>
      <c r="J248" s="4" t="s">
        <v>29</v>
      </c>
      <c r="K248" s="4" t="s">
        <v>93</v>
      </c>
      <c r="L248" s="4" t="s">
        <v>59</v>
      </c>
      <c r="M248" s="4" t="s">
        <v>576</v>
      </c>
      <c r="N248" s="29">
        <v>0.36</v>
      </c>
      <c r="O248" s="4" t="s">
        <v>33</v>
      </c>
      <c r="P248" s="4" t="s">
        <v>53</v>
      </c>
      <c r="Q248" s="4" t="s">
        <v>54</v>
      </c>
      <c r="R248" s="4" t="s">
        <v>577</v>
      </c>
      <c r="S248" s="4">
        <v>8601</v>
      </c>
      <c r="T248" s="9">
        <v>42015</v>
      </c>
      <c r="U248" s="9">
        <v>42015</v>
      </c>
      <c r="V248" s="15">
        <v>23.2028</v>
      </c>
      <c r="W248" s="4">
        <v>5</v>
      </c>
      <c r="X248" s="15">
        <v>60.24</v>
      </c>
      <c r="Y248" s="4">
        <v>88060</v>
      </c>
      <c r="Z248" s="15">
        <f>(orders[[#This Row],[Unit Price]]-(orders[[#This Row],[Unit Price]]*(orders[[#This Row],[Discount]]/100)))</f>
        <v>11.336598</v>
      </c>
      <c r="AA248" s="15">
        <f>orders[[#This Row],[discounted price]]*orders[[#This Row],[Quantity ordered new]]</f>
        <v>56.682990000000004</v>
      </c>
      <c r="AB248" s="18">
        <f t="shared" si="3"/>
        <v>0.38517264276228419</v>
      </c>
    </row>
    <row r="249" spans="1:28" ht="12.75" customHeight="1" x14ac:dyDescent="0.3">
      <c r="A249" s="4">
        <v>462</v>
      </c>
      <c r="B249" s="4" t="s">
        <v>37</v>
      </c>
      <c r="C249" s="21">
        <v>7.0000000000000007E-2</v>
      </c>
      <c r="D249" s="15">
        <v>179.99</v>
      </c>
      <c r="E249" s="15">
        <v>19.989999999999998</v>
      </c>
      <c r="F249" s="4">
        <v>471</v>
      </c>
      <c r="G249" s="4" t="s">
        <v>578</v>
      </c>
      <c r="H249" s="4" t="s">
        <v>27</v>
      </c>
      <c r="I249" s="4" t="s">
        <v>114</v>
      </c>
      <c r="J249" s="4" t="s">
        <v>77</v>
      </c>
      <c r="K249" s="4" t="s">
        <v>180</v>
      </c>
      <c r="L249" s="4" t="s">
        <v>59</v>
      </c>
      <c r="M249" s="4" t="s">
        <v>579</v>
      </c>
      <c r="N249" s="29">
        <v>0.48</v>
      </c>
      <c r="O249" s="4" t="s">
        <v>33</v>
      </c>
      <c r="P249" s="4" t="s">
        <v>136</v>
      </c>
      <c r="Q249" s="4" t="s">
        <v>387</v>
      </c>
      <c r="R249" s="4" t="s">
        <v>580</v>
      </c>
      <c r="S249" s="4">
        <v>30318</v>
      </c>
      <c r="T249" s="9">
        <v>42043</v>
      </c>
      <c r="U249" s="9">
        <v>42043</v>
      </c>
      <c r="V249" s="15">
        <v>-568.53510000000006</v>
      </c>
      <c r="W249" s="4">
        <v>4</v>
      </c>
      <c r="X249" s="15">
        <v>718.03</v>
      </c>
      <c r="Y249" s="4">
        <v>3138</v>
      </c>
      <c r="Z249" s="15">
        <f>(orders[[#This Row],[Unit Price]]-(orders[[#This Row],[Unit Price]]*(orders[[#This Row],[Discount]]/100)))</f>
        <v>179.86400700000002</v>
      </c>
      <c r="AA249" s="15">
        <f>orders[[#This Row],[discounted price]]*orders[[#This Row],[Quantity ordered new]]</f>
        <v>719.45602800000006</v>
      </c>
      <c r="AB249" s="18">
        <f t="shared" si="3"/>
        <v>-0.79179853209475937</v>
      </c>
    </row>
    <row r="250" spans="1:28" ht="12.75" customHeight="1" x14ac:dyDescent="0.3">
      <c r="A250" s="4">
        <v>18462</v>
      </c>
      <c r="B250" s="4" t="s">
        <v>37</v>
      </c>
      <c r="C250" s="21">
        <v>7.0000000000000007E-2</v>
      </c>
      <c r="D250" s="15">
        <v>179.99</v>
      </c>
      <c r="E250" s="15">
        <v>19.989999999999998</v>
      </c>
      <c r="F250" s="4">
        <v>472</v>
      </c>
      <c r="G250" s="4" t="s">
        <v>581</v>
      </c>
      <c r="H250" s="4" t="s">
        <v>27</v>
      </c>
      <c r="I250" s="4" t="s">
        <v>114</v>
      </c>
      <c r="J250" s="4" t="s">
        <v>77</v>
      </c>
      <c r="K250" s="4" t="s">
        <v>180</v>
      </c>
      <c r="L250" s="4" t="s">
        <v>59</v>
      </c>
      <c r="M250" s="4" t="s">
        <v>579</v>
      </c>
      <c r="N250" s="29">
        <v>0.48</v>
      </c>
      <c r="O250" s="4" t="s">
        <v>33</v>
      </c>
      <c r="P250" s="4" t="s">
        <v>53</v>
      </c>
      <c r="Q250" s="4" t="s">
        <v>415</v>
      </c>
      <c r="R250" s="4" t="s">
        <v>582</v>
      </c>
      <c r="S250" s="4">
        <v>21133</v>
      </c>
      <c r="T250" s="9">
        <v>42043</v>
      </c>
      <c r="U250" s="9">
        <v>42043</v>
      </c>
      <c r="V250" s="15">
        <v>-427.47</v>
      </c>
      <c r="W250" s="4">
        <v>1</v>
      </c>
      <c r="X250" s="15">
        <v>179.51</v>
      </c>
      <c r="Y250" s="4">
        <v>88023</v>
      </c>
      <c r="Z250" s="15">
        <f>(orders[[#This Row],[Unit Price]]-(orders[[#This Row],[Unit Price]]*(orders[[#This Row],[Discount]]/100)))</f>
        <v>179.86400700000002</v>
      </c>
      <c r="AA250" s="15">
        <f>orders[[#This Row],[discounted price]]*orders[[#This Row],[Quantity ordered new]]</f>
        <v>179.86400700000002</v>
      </c>
      <c r="AB250" s="18">
        <f t="shared" si="3"/>
        <v>-2.3813158041334748</v>
      </c>
    </row>
    <row r="251" spans="1:28" ht="12.75" customHeight="1" x14ac:dyDescent="0.3">
      <c r="A251" s="4">
        <v>20637</v>
      </c>
      <c r="B251" s="4" t="s">
        <v>47</v>
      </c>
      <c r="C251" s="21">
        <v>0.03</v>
      </c>
      <c r="D251" s="15">
        <v>11.97</v>
      </c>
      <c r="E251" s="15">
        <v>4.9800000000000004</v>
      </c>
      <c r="F251" s="4">
        <v>483</v>
      </c>
      <c r="G251" s="4" t="s">
        <v>583</v>
      </c>
      <c r="H251" s="4" t="s">
        <v>49</v>
      </c>
      <c r="I251" s="4" t="s">
        <v>28</v>
      </c>
      <c r="J251" s="4" t="s">
        <v>29</v>
      </c>
      <c r="K251" s="4" t="s">
        <v>257</v>
      </c>
      <c r="L251" s="4" t="s">
        <v>59</v>
      </c>
      <c r="M251" s="4" t="s">
        <v>584</v>
      </c>
      <c r="N251" s="29">
        <v>0.57999999999999996</v>
      </c>
      <c r="O251" s="4" t="s">
        <v>33</v>
      </c>
      <c r="P251" s="4" t="s">
        <v>61</v>
      </c>
      <c r="Q251" s="4" t="s">
        <v>178</v>
      </c>
      <c r="R251" s="4" t="s">
        <v>585</v>
      </c>
      <c r="S251" s="4">
        <v>60543</v>
      </c>
      <c r="T251" s="9">
        <v>42031</v>
      </c>
      <c r="U251" s="9">
        <v>42032</v>
      </c>
      <c r="V251" s="15">
        <v>-18.190000000000001</v>
      </c>
      <c r="W251" s="4">
        <v>6</v>
      </c>
      <c r="X251" s="15">
        <v>73.180000000000007</v>
      </c>
      <c r="Y251" s="4">
        <v>90353</v>
      </c>
      <c r="Z251" s="15">
        <f>(orders[[#This Row],[Unit Price]]-(orders[[#This Row],[Unit Price]]*(orders[[#This Row],[Discount]]/100)))</f>
        <v>11.966409000000001</v>
      </c>
      <c r="AA251" s="15">
        <f>orders[[#This Row],[discounted price]]*orders[[#This Row],[Quantity ordered new]]</f>
        <v>71.798454000000007</v>
      </c>
      <c r="AB251" s="18">
        <f t="shared" si="3"/>
        <v>-0.24856518174364581</v>
      </c>
    </row>
    <row r="252" spans="1:28" ht="12.75" customHeight="1" x14ac:dyDescent="0.3">
      <c r="A252" s="4">
        <v>22864</v>
      </c>
      <c r="B252" s="4" t="s">
        <v>37</v>
      </c>
      <c r="C252" s="21">
        <v>0.06</v>
      </c>
      <c r="D252" s="15">
        <v>3.36</v>
      </c>
      <c r="E252" s="15">
        <v>6.27</v>
      </c>
      <c r="F252" s="4">
        <v>483</v>
      </c>
      <c r="G252" s="4" t="s">
        <v>583</v>
      </c>
      <c r="H252" s="4" t="s">
        <v>49</v>
      </c>
      <c r="I252" s="4" t="s">
        <v>28</v>
      </c>
      <c r="J252" s="4" t="s">
        <v>29</v>
      </c>
      <c r="K252" s="4" t="s">
        <v>109</v>
      </c>
      <c r="L252" s="4" t="s">
        <v>59</v>
      </c>
      <c r="M252" s="4" t="s">
        <v>586</v>
      </c>
      <c r="N252" s="29">
        <v>0.4</v>
      </c>
      <c r="O252" s="4" t="s">
        <v>33</v>
      </c>
      <c r="P252" s="4" t="s">
        <v>61</v>
      </c>
      <c r="Q252" s="4" t="s">
        <v>178</v>
      </c>
      <c r="R252" s="4" t="s">
        <v>585</v>
      </c>
      <c r="S252" s="4">
        <v>60543</v>
      </c>
      <c r="T252" s="9">
        <v>42117</v>
      </c>
      <c r="U252" s="9">
        <v>42118</v>
      </c>
      <c r="V252" s="15">
        <v>-24.057540000000003</v>
      </c>
      <c r="W252" s="4">
        <v>2</v>
      </c>
      <c r="X252" s="15">
        <v>8.82</v>
      </c>
      <c r="Y252" s="4">
        <v>90354</v>
      </c>
      <c r="Z252" s="15">
        <f>(orders[[#This Row],[Unit Price]]-(orders[[#This Row],[Unit Price]]*(orders[[#This Row],[Discount]]/100)))</f>
        <v>3.3579840000000001</v>
      </c>
      <c r="AA252" s="15">
        <f>orders[[#This Row],[discounted price]]*orders[[#This Row],[Quantity ordered new]]</f>
        <v>6.7159680000000002</v>
      </c>
      <c r="AB252" s="18">
        <f t="shared" si="3"/>
        <v>-2.7276122448979594</v>
      </c>
    </row>
    <row r="253" spans="1:28" ht="12.75" customHeight="1" x14ac:dyDescent="0.3">
      <c r="A253" s="4">
        <v>22865</v>
      </c>
      <c r="B253" s="4" t="s">
        <v>37</v>
      </c>
      <c r="C253" s="21">
        <v>7.0000000000000007E-2</v>
      </c>
      <c r="D253" s="15">
        <v>699.99</v>
      </c>
      <c r="E253" s="15">
        <v>24.49</v>
      </c>
      <c r="F253" s="4">
        <v>483</v>
      </c>
      <c r="G253" s="4" t="s">
        <v>583</v>
      </c>
      <c r="H253" s="4" t="s">
        <v>49</v>
      </c>
      <c r="I253" s="4" t="s">
        <v>28</v>
      </c>
      <c r="J253" s="4" t="s">
        <v>77</v>
      </c>
      <c r="K253" s="4" t="s">
        <v>587</v>
      </c>
      <c r="L253" s="4" t="s">
        <v>236</v>
      </c>
      <c r="M253" s="4" t="s">
        <v>588</v>
      </c>
      <c r="N253" s="29">
        <v>0.41</v>
      </c>
      <c r="O253" s="4" t="s">
        <v>33</v>
      </c>
      <c r="P253" s="4" t="s">
        <v>61</v>
      </c>
      <c r="Q253" s="4" t="s">
        <v>178</v>
      </c>
      <c r="R253" s="4" t="s">
        <v>585</v>
      </c>
      <c r="S253" s="4">
        <v>60543</v>
      </c>
      <c r="T253" s="9">
        <v>42117</v>
      </c>
      <c r="U253" s="9">
        <v>42119</v>
      </c>
      <c r="V253" s="15">
        <v>2583.5614799999998</v>
      </c>
      <c r="W253" s="4">
        <v>9</v>
      </c>
      <c r="X253" s="15">
        <v>5976.09</v>
      </c>
      <c r="Y253" s="4">
        <v>90354</v>
      </c>
      <c r="Z253" s="15">
        <f>(orders[[#This Row],[Unit Price]]-(orders[[#This Row],[Unit Price]]*(orders[[#This Row],[Discount]]/100)))</f>
        <v>699.50000699999998</v>
      </c>
      <c r="AA253" s="15">
        <f>orders[[#This Row],[discounted price]]*orders[[#This Row],[Quantity ordered new]]</f>
        <v>6295.5000629999995</v>
      </c>
      <c r="AB253" s="18">
        <f t="shared" si="3"/>
        <v>0.432316360697379</v>
      </c>
    </row>
    <row r="254" spans="1:28" ht="12.75" customHeight="1" x14ac:dyDescent="0.3">
      <c r="A254" s="4">
        <v>20668</v>
      </c>
      <c r="B254" s="4" t="s">
        <v>37</v>
      </c>
      <c r="C254" s="21">
        <v>0.05</v>
      </c>
      <c r="D254" s="15">
        <v>2.88</v>
      </c>
      <c r="E254" s="15">
        <v>0.5</v>
      </c>
      <c r="F254" s="4">
        <v>485</v>
      </c>
      <c r="G254" s="4" t="s">
        <v>589</v>
      </c>
      <c r="H254" s="4" t="s">
        <v>49</v>
      </c>
      <c r="I254" s="4" t="s">
        <v>28</v>
      </c>
      <c r="J254" s="4" t="s">
        <v>29</v>
      </c>
      <c r="K254" s="4" t="s">
        <v>134</v>
      </c>
      <c r="L254" s="4" t="s">
        <v>59</v>
      </c>
      <c r="M254" s="4" t="s">
        <v>590</v>
      </c>
      <c r="N254" s="29">
        <v>0.36</v>
      </c>
      <c r="O254" s="4" t="s">
        <v>33</v>
      </c>
      <c r="P254" s="4" t="s">
        <v>34</v>
      </c>
      <c r="Q254" s="4" t="s">
        <v>45</v>
      </c>
      <c r="R254" s="4" t="s">
        <v>591</v>
      </c>
      <c r="S254" s="4">
        <v>93727</v>
      </c>
      <c r="T254" s="9">
        <v>42081</v>
      </c>
      <c r="U254" s="9">
        <v>42083</v>
      </c>
      <c r="V254" s="15">
        <v>6.0512999999999995</v>
      </c>
      <c r="W254" s="4">
        <v>3</v>
      </c>
      <c r="X254" s="15">
        <v>8.77</v>
      </c>
      <c r="Y254" s="4">
        <v>91062</v>
      </c>
      <c r="Z254" s="15">
        <f>(orders[[#This Row],[Unit Price]]-(orders[[#This Row],[Unit Price]]*(orders[[#This Row],[Discount]]/100)))</f>
        <v>2.8785599999999998</v>
      </c>
      <c r="AA254" s="15">
        <f>orders[[#This Row],[discounted price]]*orders[[#This Row],[Quantity ordered new]]</f>
        <v>8.6356799999999989</v>
      </c>
      <c r="AB254" s="18">
        <f t="shared" si="3"/>
        <v>0.69</v>
      </c>
    </row>
    <row r="255" spans="1:28" ht="12.75" customHeight="1" x14ac:dyDescent="0.3">
      <c r="A255" s="4">
        <v>23394</v>
      </c>
      <c r="B255" s="4" t="s">
        <v>56</v>
      </c>
      <c r="C255" s="21">
        <v>0.1</v>
      </c>
      <c r="D255" s="15">
        <v>3.36</v>
      </c>
      <c r="E255" s="15">
        <v>6.27</v>
      </c>
      <c r="F255" s="4">
        <v>487</v>
      </c>
      <c r="G255" s="4" t="s">
        <v>592</v>
      </c>
      <c r="H255" s="4" t="s">
        <v>27</v>
      </c>
      <c r="I255" s="4" t="s">
        <v>28</v>
      </c>
      <c r="J255" s="4" t="s">
        <v>29</v>
      </c>
      <c r="K255" s="4" t="s">
        <v>109</v>
      </c>
      <c r="L255" s="4" t="s">
        <v>59</v>
      </c>
      <c r="M255" s="4" t="s">
        <v>586</v>
      </c>
      <c r="N255" s="29">
        <v>0.4</v>
      </c>
      <c r="O255" s="4" t="s">
        <v>33</v>
      </c>
      <c r="P255" s="4" t="s">
        <v>53</v>
      </c>
      <c r="Q255" s="4" t="s">
        <v>188</v>
      </c>
      <c r="R255" s="4" t="s">
        <v>433</v>
      </c>
      <c r="S255" s="4">
        <v>4073</v>
      </c>
      <c r="T255" s="9">
        <v>42142</v>
      </c>
      <c r="U255" s="9">
        <v>42143</v>
      </c>
      <c r="V255" s="15">
        <v>-67.0565</v>
      </c>
      <c r="W255" s="4">
        <v>5</v>
      </c>
      <c r="X255" s="15">
        <v>20.87</v>
      </c>
      <c r="Y255" s="4">
        <v>91063</v>
      </c>
      <c r="Z255" s="15">
        <f>(orders[[#This Row],[Unit Price]]-(orders[[#This Row],[Unit Price]]*(orders[[#This Row],[Discount]]/100)))</f>
        <v>3.3566400000000001</v>
      </c>
      <c r="AA255" s="15">
        <f>orders[[#This Row],[discounted price]]*orders[[#This Row],[Quantity ordered new]]</f>
        <v>16.783200000000001</v>
      </c>
      <c r="AB255" s="18">
        <f t="shared" si="3"/>
        <v>-3.213057019645424</v>
      </c>
    </row>
    <row r="256" spans="1:28" ht="12.75" customHeight="1" x14ac:dyDescent="0.3">
      <c r="A256" s="4">
        <v>23395</v>
      </c>
      <c r="B256" s="4" t="s">
        <v>56</v>
      </c>
      <c r="C256" s="21">
        <v>7.0000000000000007E-2</v>
      </c>
      <c r="D256" s="15">
        <v>12.28</v>
      </c>
      <c r="E256" s="15">
        <v>4.8600000000000003</v>
      </c>
      <c r="F256" s="4">
        <v>488</v>
      </c>
      <c r="G256" s="4" t="s">
        <v>593</v>
      </c>
      <c r="H256" s="4" t="s">
        <v>49</v>
      </c>
      <c r="I256" s="4" t="s">
        <v>28</v>
      </c>
      <c r="J256" s="4" t="s">
        <v>29</v>
      </c>
      <c r="K256" s="4" t="s">
        <v>93</v>
      </c>
      <c r="L256" s="4" t="s">
        <v>59</v>
      </c>
      <c r="M256" s="4" t="s">
        <v>303</v>
      </c>
      <c r="N256" s="29">
        <v>0.38</v>
      </c>
      <c r="O256" s="4" t="s">
        <v>33</v>
      </c>
      <c r="P256" s="4" t="s">
        <v>53</v>
      </c>
      <c r="Q256" s="4" t="s">
        <v>188</v>
      </c>
      <c r="R256" s="4" t="s">
        <v>594</v>
      </c>
      <c r="S256" s="4">
        <v>4106</v>
      </c>
      <c r="T256" s="9">
        <v>42142</v>
      </c>
      <c r="U256" s="9">
        <v>42144</v>
      </c>
      <c r="V256" s="15">
        <v>-7.94</v>
      </c>
      <c r="W256" s="4">
        <v>2</v>
      </c>
      <c r="X256" s="15">
        <v>25.7</v>
      </c>
      <c r="Y256" s="4">
        <v>91063</v>
      </c>
      <c r="Z256" s="15">
        <f>(orders[[#This Row],[Unit Price]]-(orders[[#This Row],[Unit Price]]*(orders[[#This Row],[Discount]]/100)))</f>
        <v>12.271403999999999</v>
      </c>
      <c r="AA256" s="15">
        <f>orders[[#This Row],[discounted price]]*orders[[#This Row],[Quantity ordered new]]</f>
        <v>24.542807999999997</v>
      </c>
      <c r="AB256" s="18">
        <f t="shared" si="3"/>
        <v>-0.30894941634241246</v>
      </c>
    </row>
    <row r="257" spans="1:28" ht="12.75" customHeight="1" x14ac:dyDescent="0.3">
      <c r="A257" s="4">
        <v>23393</v>
      </c>
      <c r="B257" s="4" t="s">
        <v>56</v>
      </c>
      <c r="C257" s="21">
        <v>0.09</v>
      </c>
      <c r="D257" s="15">
        <v>20.99</v>
      </c>
      <c r="E257" s="15">
        <v>0.99</v>
      </c>
      <c r="F257" s="4">
        <v>489</v>
      </c>
      <c r="G257" s="4" t="s">
        <v>595</v>
      </c>
      <c r="H257" s="4" t="s">
        <v>49</v>
      </c>
      <c r="I257" s="4" t="s">
        <v>28</v>
      </c>
      <c r="J257" s="4" t="s">
        <v>77</v>
      </c>
      <c r="K257" s="4" t="s">
        <v>78</v>
      </c>
      <c r="L257" s="4" t="s">
        <v>31</v>
      </c>
      <c r="M257" s="4" t="s">
        <v>596</v>
      </c>
      <c r="N257" s="29">
        <v>0.56999999999999995</v>
      </c>
      <c r="O257" s="4" t="s">
        <v>33</v>
      </c>
      <c r="P257" s="4" t="s">
        <v>53</v>
      </c>
      <c r="Q257" s="4" t="s">
        <v>193</v>
      </c>
      <c r="R257" s="4" t="s">
        <v>597</v>
      </c>
      <c r="S257" s="4">
        <v>2062</v>
      </c>
      <c r="T257" s="9">
        <v>42142</v>
      </c>
      <c r="U257" s="9">
        <v>42142</v>
      </c>
      <c r="V257" s="15">
        <v>122.292</v>
      </c>
      <c r="W257" s="4">
        <v>14</v>
      </c>
      <c r="X257" s="15">
        <v>229.57</v>
      </c>
      <c r="Y257" s="4">
        <v>91063</v>
      </c>
      <c r="Z257" s="15">
        <f>(orders[[#This Row],[Unit Price]]-(orders[[#This Row],[Unit Price]]*(orders[[#This Row],[Discount]]/100)))</f>
        <v>20.971108999999998</v>
      </c>
      <c r="AA257" s="15">
        <f>orders[[#This Row],[discounted price]]*orders[[#This Row],[Quantity ordered new]]</f>
        <v>293.59552599999995</v>
      </c>
      <c r="AB257" s="18">
        <f t="shared" si="3"/>
        <v>0.53270026571416129</v>
      </c>
    </row>
    <row r="258" spans="1:28" ht="12.75" customHeight="1" x14ac:dyDescent="0.3">
      <c r="A258" s="4">
        <v>1147</v>
      </c>
      <c r="B258" s="4" t="s">
        <v>56</v>
      </c>
      <c r="C258" s="21">
        <v>0.08</v>
      </c>
      <c r="D258" s="15">
        <v>2.94</v>
      </c>
      <c r="E258" s="15">
        <v>0.96</v>
      </c>
      <c r="F258" s="4">
        <v>491</v>
      </c>
      <c r="G258" s="4" t="s">
        <v>598</v>
      </c>
      <c r="H258" s="4" t="s">
        <v>49</v>
      </c>
      <c r="I258" s="4" t="s">
        <v>114</v>
      </c>
      <c r="J258" s="4" t="s">
        <v>29</v>
      </c>
      <c r="K258" s="4" t="s">
        <v>30</v>
      </c>
      <c r="L258" s="4" t="s">
        <v>31</v>
      </c>
      <c r="M258" s="4" t="s">
        <v>599</v>
      </c>
      <c r="N258" s="29">
        <v>0.57999999999999996</v>
      </c>
      <c r="O258" s="4" t="s">
        <v>33</v>
      </c>
      <c r="P258" s="4" t="s">
        <v>53</v>
      </c>
      <c r="Q258" s="4" t="s">
        <v>71</v>
      </c>
      <c r="R258" s="4" t="s">
        <v>90</v>
      </c>
      <c r="S258" s="4">
        <v>10154</v>
      </c>
      <c r="T258" s="9">
        <v>42139</v>
      </c>
      <c r="U258" s="9">
        <v>42141</v>
      </c>
      <c r="V258" s="15">
        <v>-2.12</v>
      </c>
      <c r="W258" s="4">
        <v>23</v>
      </c>
      <c r="X258" s="15">
        <v>66.7</v>
      </c>
      <c r="Y258" s="4">
        <v>8353</v>
      </c>
      <c r="Z258" s="15">
        <f>(orders[[#This Row],[Unit Price]]-(orders[[#This Row],[Unit Price]]*(orders[[#This Row],[Discount]]/100)))</f>
        <v>2.9376479999999998</v>
      </c>
      <c r="AA258" s="15">
        <f>orders[[#This Row],[discounted price]]*orders[[#This Row],[Quantity ordered new]]</f>
        <v>67.565903999999989</v>
      </c>
      <c r="AB258" s="18">
        <f t="shared" ref="AB258:AB321" si="4">(V258/X258)</f>
        <v>-3.1784107946026985E-2</v>
      </c>
    </row>
    <row r="259" spans="1:28" ht="12.75" customHeight="1" x14ac:dyDescent="0.3">
      <c r="A259" s="4">
        <v>1450</v>
      </c>
      <c r="B259" s="4" t="s">
        <v>47</v>
      </c>
      <c r="C259" s="21">
        <v>0.01</v>
      </c>
      <c r="D259" s="15">
        <v>4.9800000000000004</v>
      </c>
      <c r="E259" s="15">
        <v>6.07</v>
      </c>
      <c r="F259" s="4">
        <v>491</v>
      </c>
      <c r="G259" s="4" t="s">
        <v>598</v>
      </c>
      <c r="H259" s="4" t="s">
        <v>49</v>
      </c>
      <c r="I259" s="4" t="s">
        <v>114</v>
      </c>
      <c r="J259" s="4" t="s">
        <v>29</v>
      </c>
      <c r="K259" s="4" t="s">
        <v>93</v>
      </c>
      <c r="L259" s="4" t="s">
        <v>59</v>
      </c>
      <c r="M259" s="4" t="s">
        <v>173</v>
      </c>
      <c r="N259" s="29">
        <v>0.36</v>
      </c>
      <c r="O259" s="4" t="s">
        <v>33</v>
      </c>
      <c r="P259" s="4" t="s">
        <v>53</v>
      </c>
      <c r="Q259" s="4" t="s">
        <v>71</v>
      </c>
      <c r="R259" s="4" t="s">
        <v>90</v>
      </c>
      <c r="S259" s="4">
        <v>10154</v>
      </c>
      <c r="T259" s="9">
        <v>42045</v>
      </c>
      <c r="U259" s="9">
        <v>42046</v>
      </c>
      <c r="V259" s="15">
        <v>-69.069999999999993</v>
      </c>
      <c r="W259" s="4">
        <v>41</v>
      </c>
      <c r="X259" s="15">
        <v>217</v>
      </c>
      <c r="Y259" s="4">
        <v>10464</v>
      </c>
      <c r="Z259" s="15">
        <f>(orders[[#This Row],[Unit Price]]-(orders[[#This Row],[Unit Price]]*(orders[[#This Row],[Discount]]/100)))</f>
        <v>4.9795020000000001</v>
      </c>
      <c r="AA259" s="15">
        <f>orders[[#This Row],[discounted price]]*orders[[#This Row],[Quantity ordered new]]</f>
        <v>204.159582</v>
      </c>
      <c r="AB259" s="18">
        <f t="shared" si="4"/>
        <v>-0.31829493087557603</v>
      </c>
    </row>
    <row r="260" spans="1:28" ht="12.75" customHeight="1" x14ac:dyDescent="0.3">
      <c r="A260" s="4">
        <v>914</v>
      </c>
      <c r="B260" s="4" t="s">
        <v>47</v>
      </c>
      <c r="C260" s="21">
        <v>0.02</v>
      </c>
      <c r="D260" s="15">
        <v>1360.14</v>
      </c>
      <c r="E260" s="15">
        <v>14.7</v>
      </c>
      <c r="F260" s="4">
        <v>491</v>
      </c>
      <c r="G260" s="4" t="s">
        <v>598</v>
      </c>
      <c r="H260" s="4" t="s">
        <v>39</v>
      </c>
      <c r="I260" s="4" t="s">
        <v>114</v>
      </c>
      <c r="J260" s="4" t="s">
        <v>77</v>
      </c>
      <c r="K260" s="4" t="s">
        <v>85</v>
      </c>
      <c r="L260" s="4" t="s">
        <v>43</v>
      </c>
      <c r="M260" s="4" t="s">
        <v>600</v>
      </c>
      <c r="N260" s="29">
        <v>0.59</v>
      </c>
      <c r="O260" s="4" t="s">
        <v>33</v>
      </c>
      <c r="P260" s="4" t="s">
        <v>53</v>
      </c>
      <c r="Q260" s="4" t="s">
        <v>71</v>
      </c>
      <c r="R260" s="4" t="s">
        <v>90</v>
      </c>
      <c r="S260" s="4">
        <v>10154</v>
      </c>
      <c r="T260" s="9">
        <v>42175</v>
      </c>
      <c r="U260" s="9">
        <v>42177</v>
      </c>
      <c r="V260" s="15">
        <v>2028.12</v>
      </c>
      <c r="W260" s="4">
        <v>22</v>
      </c>
      <c r="X260" s="15">
        <v>31670.6</v>
      </c>
      <c r="Y260" s="4">
        <v>6562</v>
      </c>
      <c r="Z260" s="15">
        <f>(orders[[#This Row],[Unit Price]]-(orders[[#This Row],[Unit Price]]*(orders[[#This Row],[Discount]]/100)))</f>
        <v>1359.867972</v>
      </c>
      <c r="AA260" s="15">
        <f>orders[[#This Row],[discounted price]]*orders[[#This Row],[Quantity ordered new]]</f>
        <v>29917.095384</v>
      </c>
      <c r="AB260" s="18">
        <f t="shared" si="4"/>
        <v>6.4037940550542141E-2</v>
      </c>
    </row>
    <row r="261" spans="1:28" ht="12.75" customHeight="1" x14ac:dyDescent="0.3">
      <c r="A261" s="4">
        <v>6046</v>
      </c>
      <c r="B261" s="4" t="s">
        <v>37</v>
      </c>
      <c r="C261" s="21">
        <v>0.02</v>
      </c>
      <c r="D261" s="15">
        <v>9.06</v>
      </c>
      <c r="E261" s="15">
        <v>9.86</v>
      </c>
      <c r="F261" s="4">
        <v>491</v>
      </c>
      <c r="G261" s="4" t="s">
        <v>598</v>
      </c>
      <c r="H261" s="4" t="s">
        <v>49</v>
      </c>
      <c r="I261" s="4" t="s">
        <v>114</v>
      </c>
      <c r="J261" s="4" t="s">
        <v>29</v>
      </c>
      <c r="K261" s="4" t="s">
        <v>93</v>
      </c>
      <c r="L261" s="4" t="s">
        <v>59</v>
      </c>
      <c r="M261" s="4" t="s">
        <v>601</v>
      </c>
      <c r="N261" s="29">
        <v>0.4</v>
      </c>
      <c r="O261" s="4" t="s">
        <v>33</v>
      </c>
      <c r="P261" s="4" t="s">
        <v>53</v>
      </c>
      <c r="Q261" s="4" t="s">
        <v>71</v>
      </c>
      <c r="R261" s="4" t="s">
        <v>90</v>
      </c>
      <c r="S261" s="4">
        <v>10154</v>
      </c>
      <c r="T261" s="9">
        <v>42175</v>
      </c>
      <c r="U261" s="9">
        <v>42177</v>
      </c>
      <c r="V261" s="15">
        <v>-63.51</v>
      </c>
      <c r="W261" s="4">
        <v>24</v>
      </c>
      <c r="X261" s="15">
        <v>239.82</v>
      </c>
      <c r="Y261" s="4">
        <v>42852</v>
      </c>
      <c r="Z261" s="15">
        <f>(orders[[#This Row],[Unit Price]]-(orders[[#This Row],[Unit Price]]*(orders[[#This Row],[Discount]]/100)))</f>
        <v>9.0581880000000012</v>
      </c>
      <c r="AA261" s="15">
        <f>orders[[#This Row],[discounted price]]*orders[[#This Row],[Quantity ordered new]]</f>
        <v>217.39651200000003</v>
      </c>
      <c r="AB261" s="18">
        <f t="shared" si="4"/>
        <v>-0.26482361771328494</v>
      </c>
    </row>
    <row r="262" spans="1:28" ht="12.75" customHeight="1" x14ac:dyDescent="0.3">
      <c r="A262" s="4">
        <v>18757</v>
      </c>
      <c r="B262" s="4" t="s">
        <v>37</v>
      </c>
      <c r="C262" s="21">
        <v>0.02</v>
      </c>
      <c r="D262" s="15">
        <v>6.48</v>
      </c>
      <c r="E262" s="15">
        <v>6.6</v>
      </c>
      <c r="F262" s="4">
        <v>493</v>
      </c>
      <c r="G262" s="4" t="s">
        <v>602</v>
      </c>
      <c r="H262" s="4" t="s">
        <v>49</v>
      </c>
      <c r="I262" s="4" t="s">
        <v>114</v>
      </c>
      <c r="J262" s="4" t="s">
        <v>29</v>
      </c>
      <c r="K262" s="4" t="s">
        <v>93</v>
      </c>
      <c r="L262" s="4" t="s">
        <v>59</v>
      </c>
      <c r="M262" s="4" t="s">
        <v>603</v>
      </c>
      <c r="N262" s="29">
        <v>0.37</v>
      </c>
      <c r="O262" s="4" t="s">
        <v>33</v>
      </c>
      <c r="P262" s="4" t="s">
        <v>34</v>
      </c>
      <c r="Q262" s="4" t="s">
        <v>35</v>
      </c>
      <c r="R262" s="4" t="s">
        <v>604</v>
      </c>
      <c r="S262" s="4">
        <v>98158</v>
      </c>
      <c r="T262" s="9">
        <v>42024</v>
      </c>
      <c r="U262" s="9">
        <v>42026</v>
      </c>
      <c r="V262" s="15">
        <v>-92.05</v>
      </c>
      <c r="W262" s="4">
        <v>10</v>
      </c>
      <c r="X262" s="15">
        <v>66.709999999999994</v>
      </c>
      <c r="Y262" s="4">
        <v>88906</v>
      </c>
      <c r="Z262" s="15">
        <f>(orders[[#This Row],[Unit Price]]-(orders[[#This Row],[Unit Price]]*(orders[[#This Row],[Discount]]/100)))</f>
        <v>6.4787040000000005</v>
      </c>
      <c r="AA262" s="15">
        <f>orders[[#This Row],[discounted price]]*orders[[#This Row],[Quantity ordered new]]</f>
        <v>64.787040000000005</v>
      </c>
      <c r="AB262" s="18">
        <f t="shared" si="4"/>
        <v>-1.3798530954879329</v>
      </c>
    </row>
    <row r="263" spans="1:28" ht="12.75" customHeight="1" x14ac:dyDescent="0.3">
      <c r="A263" s="4">
        <v>18758</v>
      </c>
      <c r="B263" s="4" t="s">
        <v>37</v>
      </c>
      <c r="C263" s="21">
        <v>0.04</v>
      </c>
      <c r="D263" s="15">
        <v>17.149999999999999</v>
      </c>
      <c r="E263" s="15">
        <v>4.96</v>
      </c>
      <c r="F263" s="4">
        <v>493</v>
      </c>
      <c r="G263" s="4" t="s">
        <v>602</v>
      </c>
      <c r="H263" s="4" t="s">
        <v>49</v>
      </c>
      <c r="I263" s="4" t="s">
        <v>114</v>
      </c>
      <c r="J263" s="4" t="s">
        <v>29</v>
      </c>
      <c r="K263" s="4" t="s">
        <v>141</v>
      </c>
      <c r="L263" s="4" t="s">
        <v>59</v>
      </c>
      <c r="M263" s="4" t="s">
        <v>605</v>
      </c>
      <c r="N263" s="29">
        <v>0.57999999999999996</v>
      </c>
      <c r="O263" s="4" t="s">
        <v>33</v>
      </c>
      <c r="P263" s="4" t="s">
        <v>34</v>
      </c>
      <c r="Q263" s="4" t="s">
        <v>35</v>
      </c>
      <c r="R263" s="4" t="s">
        <v>604</v>
      </c>
      <c r="S263" s="4">
        <v>98158</v>
      </c>
      <c r="T263" s="9">
        <v>42024</v>
      </c>
      <c r="U263" s="9">
        <v>42025</v>
      </c>
      <c r="V263" s="15">
        <v>6.11</v>
      </c>
      <c r="W263" s="4">
        <v>5</v>
      </c>
      <c r="X263" s="15">
        <v>87.16</v>
      </c>
      <c r="Y263" s="4">
        <v>88906</v>
      </c>
      <c r="Z263" s="15">
        <f>(orders[[#This Row],[Unit Price]]-(orders[[#This Row],[Unit Price]]*(orders[[#This Row],[Discount]]/100)))</f>
        <v>17.143139999999999</v>
      </c>
      <c r="AA263" s="15">
        <f>orders[[#This Row],[discounted price]]*orders[[#This Row],[Quantity ordered new]]</f>
        <v>85.715699999999998</v>
      </c>
      <c r="AB263" s="18">
        <f t="shared" si="4"/>
        <v>7.0100963744837083E-2</v>
      </c>
    </row>
    <row r="264" spans="1:28" ht="12.75" customHeight="1" x14ac:dyDescent="0.3">
      <c r="A264" s="4">
        <v>19146</v>
      </c>
      <c r="B264" s="4" t="s">
        <v>56</v>
      </c>
      <c r="C264" s="21">
        <v>0.06</v>
      </c>
      <c r="D264" s="15">
        <v>8.32</v>
      </c>
      <c r="E264" s="15">
        <v>2.38</v>
      </c>
      <c r="F264" s="4">
        <v>494</v>
      </c>
      <c r="G264" s="4" t="s">
        <v>606</v>
      </c>
      <c r="H264" s="4" t="s">
        <v>49</v>
      </c>
      <c r="I264" s="4" t="s">
        <v>114</v>
      </c>
      <c r="J264" s="4" t="s">
        <v>77</v>
      </c>
      <c r="K264" s="4" t="s">
        <v>180</v>
      </c>
      <c r="L264" s="4" t="s">
        <v>51</v>
      </c>
      <c r="M264" s="4" t="s">
        <v>607</v>
      </c>
      <c r="N264" s="29">
        <v>0.74</v>
      </c>
      <c r="O264" s="4" t="s">
        <v>33</v>
      </c>
      <c r="P264" s="4" t="s">
        <v>34</v>
      </c>
      <c r="Q264" s="4" t="s">
        <v>35</v>
      </c>
      <c r="R264" s="4" t="s">
        <v>209</v>
      </c>
      <c r="S264" s="4">
        <v>98115</v>
      </c>
      <c r="T264" s="9">
        <v>42139</v>
      </c>
      <c r="U264" s="9">
        <v>42141</v>
      </c>
      <c r="V264" s="15">
        <v>-36.630000000000003</v>
      </c>
      <c r="W264" s="4">
        <v>12</v>
      </c>
      <c r="X264" s="15">
        <v>101.26</v>
      </c>
      <c r="Y264" s="4">
        <v>88905</v>
      </c>
      <c r="Z264" s="15">
        <f>(orders[[#This Row],[Unit Price]]-(orders[[#This Row],[Unit Price]]*(orders[[#This Row],[Discount]]/100)))</f>
        <v>8.3150080000000006</v>
      </c>
      <c r="AA264" s="15">
        <f>orders[[#This Row],[discounted price]]*orders[[#This Row],[Quantity ordered new]]</f>
        <v>99.780096000000015</v>
      </c>
      <c r="AB264" s="18">
        <f t="shared" si="4"/>
        <v>-0.36174205016788469</v>
      </c>
    </row>
    <row r="265" spans="1:28" ht="12.75" customHeight="1" x14ac:dyDescent="0.3">
      <c r="A265" s="4">
        <v>19147</v>
      </c>
      <c r="B265" s="4" t="s">
        <v>56</v>
      </c>
      <c r="C265" s="21">
        <v>0.08</v>
      </c>
      <c r="D265" s="15">
        <v>2.94</v>
      </c>
      <c r="E265" s="15">
        <v>0.96</v>
      </c>
      <c r="F265" s="4">
        <v>494</v>
      </c>
      <c r="G265" s="4" t="s">
        <v>606</v>
      </c>
      <c r="H265" s="4" t="s">
        <v>49</v>
      </c>
      <c r="I265" s="4" t="s">
        <v>114</v>
      </c>
      <c r="J265" s="4" t="s">
        <v>29</v>
      </c>
      <c r="K265" s="4" t="s">
        <v>30</v>
      </c>
      <c r="L265" s="4" t="s">
        <v>31</v>
      </c>
      <c r="M265" s="4" t="s">
        <v>599</v>
      </c>
      <c r="N265" s="29">
        <v>0.57999999999999996</v>
      </c>
      <c r="O265" s="4" t="s">
        <v>33</v>
      </c>
      <c r="P265" s="4" t="s">
        <v>34</v>
      </c>
      <c r="Q265" s="4" t="s">
        <v>35</v>
      </c>
      <c r="R265" s="4" t="s">
        <v>209</v>
      </c>
      <c r="S265" s="4">
        <v>98115</v>
      </c>
      <c r="T265" s="9">
        <v>42139</v>
      </c>
      <c r="U265" s="9">
        <v>42141</v>
      </c>
      <c r="V265" s="15">
        <v>-2.12</v>
      </c>
      <c r="W265" s="4">
        <v>6</v>
      </c>
      <c r="X265" s="15">
        <v>17.399999999999999</v>
      </c>
      <c r="Y265" s="4">
        <v>88905</v>
      </c>
      <c r="Z265" s="15">
        <f>(orders[[#This Row],[Unit Price]]-(orders[[#This Row],[Unit Price]]*(orders[[#This Row],[Discount]]/100)))</f>
        <v>2.9376479999999998</v>
      </c>
      <c r="AA265" s="15">
        <f>orders[[#This Row],[discounted price]]*orders[[#This Row],[Quantity ordered new]]</f>
        <v>17.625888</v>
      </c>
      <c r="AB265" s="18">
        <f t="shared" si="4"/>
        <v>-0.12183908045977013</v>
      </c>
    </row>
    <row r="266" spans="1:28" ht="12.75" customHeight="1" x14ac:dyDescent="0.3">
      <c r="A266" s="4">
        <v>19450</v>
      </c>
      <c r="B266" s="4" t="s">
        <v>47</v>
      </c>
      <c r="C266" s="21">
        <v>0.01</v>
      </c>
      <c r="D266" s="15">
        <v>4.9800000000000004</v>
      </c>
      <c r="E266" s="15">
        <v>6.07</v>
      </c>
      <c r="F266" s="4">
        <v>494</v>
      </c>
      <c r="G266" s="4" t="s">
        <v>606</v>
      </c>
      <c r="H266" s="4" t="s">
        <v>49</v>
      </c>
      <c r="I266" s="4" t="s">
        <v>114</v>
      </c>
      <c r="J266" s="4" t="s">
        <v>29</v>
      </c>
      <c r="K266" s="4" t="s">
        <v>93</v>
      </c>
      <c r="L266" s="4" t="s">
        <v>59</v>
      </c>
      <c r="M266" s="4" t="s">
        <v>173</v>
      </c>
      <c r="N266" s="29">
        <v>0.36</v>
      </c>
      <c r="O266" s="4" t="s">
        <v>33</v>
      </c>
      <c r="P266" s="4" t="s">
        <v>34</v>
      </c>
      <c r="Q266" s="4" t="s">
        <v>35</v>
      </c>
      <c r="R266" s="4" t="s">
        <v>209</v>
      </c>
      <c r="S266" s="4">
        <v>98115</v>
      </c>
      <c r="T266" s="9">
        <v>42045</v>
      </c>
      <c r="U266" s="9">
        <v>42046</v>
      </c>
      <c r="V266" s="15">
        <v>-35.916399999999996</v>
      </c>
      <c r="W266" s="4">
        <v>10</v>
      </c>
      <c r="X266" s="15">
        <v>52.93</v>
      </c>
      <c r="Y266" s="4">
        <v>88907</v>
      </c>
      <c r="Z266" s="15">
        <f>(orders[[#This Row],[Unit Price]]-(orders[[#This Row],[Unit Price]]*(orders[[#This Row],[Discount]]/100)))</f>
        <v>4.9795020000000001</v>
      </c>
      <c r="AA266" s="15">
        <f>orders[[#This Row],[discounted price]]*orders[[#This Row],[Quantity ordered new]]</f>
        <v>49.795020000000001</v>
      </c>
      <c r="AB266" s="18">
        <f t="shared" si="4"/>
        <v>-0.67856414131872278</v>
      </c>
    </row>
    <row r="267" spans="1:28" ht="12.75" customHeight="1" x14ac:dyDescent="0.3">
      <c r="A267" s="4">
        <v>18914</v>
      </c>
      <c r="B267" s="4" t="s">
        <v>47</v>
      </c>
      <c r="C267" s="21">
        <v>0.02</v>
      </c>
      <c r="D267" s="15">
        <v>1360.14</v>
      </c>
      <c r="E267" s="15">
        <v>14.7</v>
      </c>
      <c r="F267" s="4">
        <v>494</v>
      </c>
      <c r="G267" s="4" t="s">
        <v>606</v>
      </c>
      <c r="H267" s="4" t="s">
        <v>39</v>
      </c>
      <c r="I267" s="4" t="s">
        <v>114</v>
      </c>
      <c r="J267" s="4" t="s">
        <v>77</v>
      </c>
      <c r="K267" s="4" t="s">
        <v>85</v>
      </c>
      <c r="L267" s="4" t="s">
        <v>43</v>
      </c>
      <c r="M267" s="4" t="s">
        <v>600</v>
      </c>
      <c r="N267" s="29">
        <v>0.59</v>
      </c>
      <c r="O267" s="4" t="s">
        <v>33</v>
      </c>
      <c r="P267" s="4" t="s">
        <v>34</v>
      </c>
      <c r="Q267" s="4" t="s">
        <v>35</v>
      </c>
      <c r="R267" s="4" t="s">
        <v>209</v>
      </c>
      <c r="S267" s="4">
        <v>98115</v>
      </c>
      <c r="T267" s="9">
        <v>42175</v>
      </c>
      <c r="U267" s="9">
        <v>42177</v>
      </c>
      <c r="V267" s="15">
        <v>3042.18</v>
      </c>
      <c r="W267" s="4">
        <v>6</v>
      </c>
      <c r="X267" s="15">
        <v>8637.44</v>
      </c>
      <c r="Y267" s="4">
        <v>88908</v>
      </c>
      <c r="Z267" s="15">
        <f>(orders[[#This Row],[Unit Price]]-(orders[[#This Row],[Unit Price]]*(orders[[#This Row],[Discount]]/100)))</f>
        <v>1359.867972</v>
      </c>
      <c r="AA267" s="15">
        <f>orders[[#This Row],[discounted price]]*orders[[#This Row],[Quantity ordered new]]</f>
        <v>8159.2078320000001</v>
      </c>
      <c r="AB267" s="18">
        <f t="shared" si="4"/>
        <v>0.35220852474807346</v>
      </c>
    </row>
    <row r="268" spans="1:28" ht="12.75" customHeight="1" x14ac:dyDescent="0.3">
      <c r="A268" s="4">
        <v>24046</v>
      </c>
      <c r="B268" s="4" t="s">
        <v>37</v>
      </c>
      <c r="C268" s="21">
        <v>0.02</v>
      </c>
      <c r="D268" s="15">
        <v>9.06</v>
      </c>
      <c r="E268" s="15">
        <v>9.86</v>
      </c>
      <c r="F268" s="4">
        <v>494</v>
      </c>
      <c r="G268" s="4" t="s">
        <v>606</v>
      </c>
      <c r="H268" s="4" t="s">
        <v>49</v>
      </c>
      <c r="I268" s="4" t="s">
        <v>114</v>
      </c>
      <c r="J268" s="4" t="s">
        <v>29</v>
      </c>
      <c r="K268" s="4" t="s">
        <v>93</v>
      </c>
      <c r="L268" s="4" t="s">
        <v>59</v>
      </c>
      <c r="M268" s="4" t="s">
        <v>601</v>
      </c>
      <c r="N268" s="29">
        <v>0.4</v>
      </c>
      <c r="O268" s="4" t="s">
        <v>33</v>
      </c>
      <c r="P268" s="4" t="s">
        <v>34</v>
      </c>
      <c r="Q268" s="4" t="s">
        <v>35</v>
      </c>
      <c r="R268" s="4" t="s">
        <v>209</v>
      </c>
      <c r="S268" s="4">
        <v>98115</v>
      </c>
      <c r="T268" s="9">
        <v>42175</v>
      </c>
      <c r="U268" s="9">
        <v>42177</v>
      </c>
      <c r="V268" s="15">
        <v>-31.754999999999999</v>
      </c>
      <c r="W268" s="4">
        <v>6</v>
      </c>
      <c r="X268" s="15">
        <v>59.95</v>
      </c>
      <c r="Y268" s="4">
        <v>88908</v>
      </c>
      <c r="Z268" s="15">
        <f>(orders[[#This Row],[Unit Price]]-(orders[[#This Row],[Unit Price]]*(orders[[#This Row],[Discount]]/100)))</f>
        <v>9.0581880000000012</v>
      </c>
      <c r="AA268" s="15">
        <f>orders[[#This Row],[discounted price]]*orders[[#This Row],[Quantity ordered new]]</f>
        <v>54.349128000000007</v>
      </c>
      <c r="AB268" s="18">
        <f t="shared" si="4"/>
        <v>-0.52969140950792326</v>
      </c>
    </row>
    <row r="269" spans="1:28" ht="12.75" customHeight="1" x14ac:dyDescent="0.3">
      <c r="A269" s="4">
        <v>26315</v>
      </c>
      <c r="B269" s="4" t="s">
        <v>47</v>
      </c>
      <c r="C269" s="21">
        <v>7.0000000000000007E-2</v>
      </c>
      <c r="D269" s="15">
        <v>152.47999999999999</v>
      </c>
      <c r="E269" s="15">
        <v>6.5</v>
      </c>
      <c r="F269" s="4">
        <v>497</v>
      </c>
      <c r="G269" s="4" t="s">
        <v>608</v>
      </c>
      <c r="H269" s="4" t="s">
        <v>49</v>
      </c>
      <c r="I269" s="4" t="s">
        <v>58</v>
      </c>
      <c r="J269" s="4" t="s">
        <v>77</v>
      </c>
      <c r="K269" s="4" t="s">
        <v>180</v>
      </c>
      <c r="L269" s="4" t="s">
        <v>59</v>
      </c>
      <c r="M269" s="4" t="s">
        <v>609</v>
      </c>
      <c r="N269" s="29">
        <v>0.74</v>
      </c>
      <c r="O269" s="4" t="s">
        <v>33</v>
      </c>
      <c r="P269" s="4" t="s">
        <v>136</v>
      </c>
      <c r="Q269" s="4" t="s">
        <v>244</v>
      </c>
      <c r="R269" s="4" t="s">
        <v>610</v>
      </c>
      <c r="S269" s="4">
        <v>37130</v>
      </c>
      <c r="T269" s="9">
        <v>42138</v>
      </c>
      <c r="U269" s="9">
        <v>42140</v>
      </c>
      <c r="V269" s="15">
        <v>171.83879999999999</v>
      </c>
      <c r="W269" s="4">
        <v>35</v>
      </c>
      <c r="X269" s="15">
        <v>5062.49</v>
      </c>
      <c r="Y269" s="4">
        <v>90706</v>
      </c>
      <c r="Z269" s="15">
        <f>(orders[[#This Row],[Unit Price]]-(orders[[#This Row],[Unit Price]]*(orders[[#This Row],[Discount]]/100)))</f>
        <v>152.37326399999998</v>
      </c>
      <c r="AA269" s="15">
        <f>orders[[#This Row],[discounted price]]*orders[[#This Row],[Quantity ordered new]]</f>
        <v>5333.0642399999988</v>
      </c>
      <c r="AB269" s="18">
        <f t="shared" si="4"/>
        <v>3.3943533715622157E-2</v>
      </c>
    </row>
    <row r="270" spans="1:28" ht="12.75" customHeight="1" x14ac:dyDescent="0.3">
      <c r="A270" s="4">
        <v>18303</v>
      </c>
      <c r="B270" s="4" t="s">
        <v>47</v>
      </c>
      <c r="C270" s="21">
        <v>0.01</v>
      </c>
      <c r="D270" s="15">
        <v>55.98</v>
      </c>
      <c r="E270" s="15">
        <v>4.8600000000000003</v>
      </c>
      <c r="F270" s="4">
        <v>507</v>
      </c>
      <c r="G270" s="4" t="s">
        <v>611</v>
      </c>
      <c r="H270" s="4" t="s">
        <v>27</v>
      </c>
      <c r="I270" s="4" t="s">
        <v>28</v>
      </c>
      <c r="J270" s="4" t="s">
        <v>29</v>
      </c>
      <c r="K270" s="4" t="s">
        <v>93</v>
      </c>
      <c r="L270" s="4" t="s">
        <v>59</v>
      </c>
      <c r="M270" s="4" t="s">
        <v>612</v>
      </c>
      <c r="N270" s="29">
        <v>0.36</v>
      </c>
      <c r="O270" s="4" t="s">
        <v>33</v>
      </c>
      <c r="P270" s="4" t="s">
        <v>136</v>
      </c>
      <c r="Q270" s="4" t="s">
        <v>613</v>
      </c>
      <c r="R270" s="4" t="s">
        <v>614</v>
      </c>
      <c r="S270" s="4">
        <v>42104</v>
      </c>
      <c r="T270" s="9">
        <v>42112</v>
      </c>
      <c r="U270" s="9">
        <v>42114</v>
      </c>
      <c r="V270" s="15">
        <v>32.940899999999999</v>
      </c>
      <c r="W270" s="4">
        <v>11</v>
      </c>
      <c r="X270" s="15">
        <v>646.97</v>
      </c>
      <c r="Y270" s="4">
        <v>87357</v>
      </c>
      <c r="Z270" s="15">
        <f>(orders[[#This Row],[Unit Price]]-(orders[[#This Row],[Unit Price]]*(orders[[#This Row],[Discount]]/100)))</f>
        <v>55.974401999999998</v>
      </c>
      <c r="AA270" s="15">
        <f>orders[[#This Row],[discounted price]]*orders[[#This Row],[Quantity ordered new]]</f>
        <v>615.71842199999992</v>
      </c>
      <c r="AB270" s="18">
        <f t="shared" si="4"/>
        <v>5.0915652966907275E-2</v>
      </c>
    </row>
    <row r="271" spans="1:28" ht="12.75" customHeight="1" x14ac:dyDescent="0.3">
      <c r="A271" s="4">
        <v>18304</v>
      </c>
      <c r="B271" s="4" t="s">
        <v>47</v>
      </c>
      <c r="C271" s="21">
        <v>0.04</v>
      </c>
      <c r="D271" s="15">
        <v>65.989999999999995</v>
      </c>
      <c r="E271" s="15">
        <v>8.99</v>
      </c>
      <c r="F271" s="4">
        <v>507</v>
      </c>
      <c r="G271" s="4" t="s">
        <v>611</v>
      </c>
      <c r="H271" s="4" t="s">
        <v>49</v>
      </c>
      <c r="I271" s="4" t="s">
        <v>28</v>
      </c>
      <c r="J271" s="4" t="s">
        <v>77</v>
      </c>
      <c r="K271" s="4" t="s">
        <v>78</v>
      </c>
      <c r="L271" s="4" t="s">
        <v>59</v>
      </c>
      <c r="M271" s="4" t="s">
        <v>615</v>
      </c>
      <c r="N271" s="29">
        <v>0.56000000000000005</v>
      </c>
      <c r="O271" s="4" t="s">
        <v>33</v>
      </c>
      <c r="P271" s="4" t="s">
        <v>136</v>
      </c>
      <c r="Q271" s="4" t="s">
        <v>613</v>
      </c>
      <c r="R271" s="4" t="s">
        <v>614</v>
      </c>
      <c r="S271" s="4">
        <v>42104</v>
      </c>
      <c r="T271" s="9">
        <v>42112</v>
      </c>
      <c r="U271" s="9">
        <v>42113</v>
      </c>
      <c r="V271" s="15">
        <v>131.334</v>
      </c>
      <c r="W271" s="4">
        <v>17</v>
      </c>
      <c r="X271" s="15">
        <v>946.29</v>
      </c>
      <c r="Y271" s="4">
        <v>87357</v>
      </c>
      <c r="Z271" s="15">
        <f>(orders[[#This Row],[Unit Price]]-(orders[[#This Row],[Unit Price]]*(orders[[#This Row],[Discount]]/100)))</f>
        <v>65.963603999999989</v>
      </c>
      <c r="AA271" s="15">
        <f>orders[[#This Row],[discounted price]]*orders[[#This Row],[Quantity ordered new]]</f>
        <v>1121.3812679999999</v>
      </c>
      <c r="AB271" s="18">
        <f t="shared" si="4"/>
        <v>0.13878832070506927</v>
      </c>
    </row>
    <row r="272" spans="1:28" ht="12.75" customHeight="1" x14ac:dyDescent="0.3">
      <c r="A272" s="4">
        <v>21958</v>
      </c>
      <c r="B272" s="4" t="s">
        <v>25</v>
      </c>
      <c r="C272" s="21">
        <v>0.01</v>
      </c>
      <c r="D272" s="15">
        <v>20.98</v>
      </c>
      <c r="E272" s="15">
        <v>53.03</v>
      </c>
      <c r="F272" s="4">
        <v>508</v>
      </c>
      <c r="G272" s="4" t="s">
        <v>616</v>
      </c>
      <c r="H272" s="4" t="s">
        <v>39</v>
      </c>
      <c r="I272" s="4" t="s">
        <v>28</v>
      </c>
      <c r="J272" s="4" t="s">
        <v>29</v>
      </c>
      <c r="K272" s="4" t="s">
        <v>141</v>
      </c>
      <c r="L272" s="4" t="s">
        <v>43</v>
      </c>
      <c r="M272" s="4" t="s">
        <v>617</v>
      </c>
      <c r="N272" s="29">
        <v>0.78</v>
      </c>
      <c r="O272" s="4" t="s">
        <v>33</v>
      </c>
      <c r="P272" s="4" t="s">
        <v>136</v>
      </c>
      <c r="Q272" s="4" t="s">
        <v>613</v>
      </c>
      <c r="R272" s="4" t="s">
        <v>618</v>
      </c>
      <c r="S272" s="4">
        <v>41011</v>
      </c>
      <c r="T272" s="9">
        <v>42058</v>
      </c>
      <c r="U272" s="9">
        <v>42058</v>
      </c>
      <c r="V272" s="15">
        <v>-282.08179999999999</v>
      </c>
      <c r="W272" s="4">
        <v>5</v>
      </c>
      <c r="X272" s="15">
        <v>123</v>
      </c>
      <c r="Y272" s="4">
        <v>87356</v>
      </c>
      <c r="Z272" s="15">
        <f>(orders[[#This Row],[Unit Price]]-(orders[[#This Row],[Unit Price]]*(orders[[#This Row],[Discount]]/100)))</f>
        <v>20.977902</v>
      </c>
      <c r="AA272" s="15">
        <f>orders[[#This Row],[discounted price]]*orders[[#This Row],[Quantity ordered new]]</f>
        <v>104.88951</v>
      </c>
      <c r="AB272" s="18">
        <f t="shared" si="4"/>
        <v>-2.2933479674796748</v>
      </c>
    </row>
    <row r="273" spans="1:28" ht="12.75" customHeight="1" x14ac:dyDescent="0.3">
      <c r="A273" s="4">
        <v>18305</v>
      </c>
      <c r="B273" s="4" t="s">
        <v>47</v>
      </c>
      <c r="C273" s="21">
        <v>0.01</v>
      </c>
      <c r="D273" s="15">
        <v>128.24</v>
      </c>
      <c r="E273" s="15">
        <v>12.65</v>
      </c>
      <c r="F273" s="4">
        <v>508</v>
      </c>
      <c r="G273" s="4" t="s">
        <v>616</v>
      </c>
      <c r="H273" s="4" t="s">
        <v>49</v>
      </c>
      <c r="I273" s="4" t="s">
        <v>28</v>
      </c>
      <c r="J273" s="4" t="s">
        <v>41</v>
      </c>
      <c r="K273" s="4" t="s">
        <v>42</v>
      </c>
      <c r="L273" s="4" t="s">
        <v>86</v>
      </c>
      <c r="M273" s="4" t="s">
        <v>619</v>
      </c>
      <c r="N273" s="29"/>
      <c r="O273" s="4" t="s">
        <v>33</v>
      </c>
      <c r="P273" s="4" t="s">
        <v>136</v>
      </c>
      <c r="Q273" s="4" t="s">
        <v>613</v>
      </c>
      <c r="R273" s="4" t="s">
        <v>618</v>
      </c>
      <c r="S273" s="4">
        <v>41011</v>
      </c>
      <c r="T273" s="9">
        <v>42112</v>
      </c>
      <c r="U273" s="9">
        <v>42115</v>
      </c>
      <c r="V273" s="15">
        <v>140.1354</v>
      </c>
      <c r="W273" s="4">
        <v>4</v>
      </c>
      <c r="X273" s="15">
        <v>554.08000000000004</v>
      </c>
      <c r="Y273" s="4">
        <v>87357</v>
      </c>
      <c r="Z273" s="15">
        <f>(orders[[#This Row],[Unit Price]]-(orders[[#This Row],[Unit Price]]*(orders[[#This Row],[Discount]]/100)))</f>
        <v>128.22717600000001</v>
      </c>
      <c r="AA273" s="15">
        <f>orders[[#This Row],[discounted price]]*orders[[#This Row],[Quantity ordered new]]</f>
        <v>512.90870400000006</v>
      </c>
      <c r="AB273" s="18">
        <f t="shared" si="4"/>
        <v>0.25291546347097893</v>
      </c>
    </row>
    <row r="274" spans="1:28" ht="12.75" customHeight="1" x14ac:dyDescent="0.3">
      <c r="A274" s="4">
        <v>19895</v>
      </c>
      <c r="B274" s="4" t="s">
        <v>106</v>
      </c>
      <c r="C274" s="21">
        <v>0.02</v>
      </c>
      <c r="D274" s="15">
        <v>48.04</v>
      </c>
      <c r="E274" s="15">
        <v>5.09</v>
      </c>
      <c r="F274" s="4">
        <v>510</v>
      </c>
      <c r="G274" s="4" t="s">
        <v>620</v>
      </c>
      <c r="H274" s="4" t="s">
        <v>49</v>
      </c>
      <c r="I274" s="4" t="s">
        <v>28</v>
      </c>
      <c r="J274" s="4" t="s">
        <v>29</v>
      </c>
      <c r="K274" s="4" t="s">
        <v>93</v>
      </c>
      <c r="L274" s="4" t="s">
        <v>59</v>
      </c>
      <c r="M274" s="4" t="s">
        <v>621</v>
      </c>
      <c r="N274" s="29">
        <v>0.37</v>
      </c>
      <c r="O274" s="4" t="s">
        <v>33</v>
      </c>
      <c r="P274" s="4" t="s">
        <v>34</v>
      </c>
      <c r="Q274" s="4" t="s">
        <v>45</v>
      </c>
      <c r="R274" s="4" t="s">
        <v>622</v>
      </c>
      <c r="S274" s="4">
        <v>95336</v>
      </c>
      <c r="T274" s="9">
        <v>42017</v>
      </c>
      <c r="U274" s="9">
        <v>42017</v>
      </c>
      <c r="V274" s="15">
        <v>105.25259999999999</v>
      </c>
      <c r="W274" s="4">
        <v>3</v>
      </c>
      <c r="X274" s="15">
        <v>152.54</v>
      </c>
      <c r="Y274" s="4">
        <v>90058</v>
      </c>
      <c r="Z274" s="15">
        <f>(orders[[#This Row],[Unit Price]]-(orders[[#This Row],[Unit Price]]*(orders[[#This Row],[Discount]]/100)))</f>
        <v>48.030391999999999</v>
      </c>
      <c r="AA274" s="15">
        <f>orders[[#This Row],[discounted price]]*orders[[#This Row],[Quantity ordered new]]</f>
        <v>144.09117599999999</v>
      </c>
      <c r="AB274" s="18">
        <f t="shared" si="4"/>
        <v>0.69</v>
      </c>
    </row>
    <row r="275" spans="1:28" ht="12.75" customHeight="1" x14ac:dyDescent="0.3">
      <c r="A275" s="4">
        <v>20007</v>
      </c>
      <c r="B275" s="4" t="s">
        <v>47</v>
      </c>
      <c r="C275" s="21">
        <v>0.03</v>
      </c>
      <c r="D275" s="15">
        <v>6.37</v>
      </c>
      <c r="E275" s="15">
        <v>5.19</v>
      </c>
      <c r="F275" s="4">
        <v>510</v>
      </c>
      <c r="G275" s="4" t="s">
        <v>620</v>
      </c>
      <c r="H275" s="4" t="s">
        <v>49</v>
      </c>
      <c r="I275" s="4" t="s">
        <v>28</v>
      </c>
      <c r="J275" s="4" t="s">
        <v>29</v>
      </c>
      <c r="K275" s="4" t="s">
        <v>109</v>
      </c>
      <c r="L275" s="4" t="s">
        <v>59</v>
      </c>
      <c r="M275" s="4" t="s">
        <v>623</v>
      </c>
      <c r="N275" s="29">
        <v>0.38</v>
      </c>
      <c r="O275" s="4" t="s">
        <v>33</v>
      </c>
      <c r="P275" s="4" t="s">
        <v>34</v>
      </c>
      <c r="Q275" s="4" t="s">
        <v>45</v>
      </c>
      <c r="R275" s="4" t="s">
        <v>622</v>
      </c>
      <c r="S275" s="4">
        <v>95336</v>
      </c>
      <c r="T275" s="9">
        <v>42036</v>
      </c>
      <c r="U275" s="9">
        <v>42037</v>
      </c>
      <c r="V275" s="15">
        <v>-29.092700000000001</v>
      </c>
      <c r="W275" s="4">
        <v>14</v>
      </c>
      <c r="X275" s="15">
        <v>89.79</v>
      </c>
      <c r="Y275" s="4">
        <v>90059</v>
      </c>
      <c r="Z275" s="15">
        <f>(orders[[#This Row],[Unit Price]]-(orders[[#This Row],[Unit Price]]*(orders[[#This Row],[Discount]]/100)))</f>
        <v>6.3680890000000003</v>
      </c>
      <c r="AA275" s="15">
        <f>orders[[#This Row],[discounted price]]*orders[[#This Row],[Quantity ordered new]]</f>
        <v>89.15324600000001</v>
      </c>
      <c r="AB275" s="18">
        <f t="shared" si="4"/>
        <v>-0.32400824145227752</v>
      </c>
    </row>
    <row r="276" spans="1:28" ht="12.75" customHeight="1" x14ac:dyDescent="0.3">
      <c r="A276" s="4">
        <v>20216</v>
      </c>
      <c r="B276" s="4" t="s">
        <v>106</v>
      </c>
      <c r="C276" s="21">
        <v>7.0000000000000007E-2</v>
      </c>
      <c r="D276" s="15">
        <v>12.64</v>
      </c>
      <c r="E276" s="15">
        <v>4.9800000000000004</v>
      </c>
      <c r="F276" s="4">
        <v>518</v>
      </c>
      <c r="G276" s="4" t="s">
        <v>624</v>
      </c>
      <c r="H276" s="4" t="s">
        <v>49</v>
      </c>
      <c r="I276" s="4" t="s">
        <v>40</v>
      </c>
      <c r="J276" s="4" t="s">
        <v>41</v>
      </c>
      <c r="K276" s="4" t="s">
        <v>50</v>
      </c>
      <c r="L276" s="4" t="s">
        <v>51</v>
      </c>
      <c r="M276" s="4" t="s">
        <v>625</v>
      </c>
      <c r="N276" s="29">
        <v>0.48</v>
      </c>
      <c r="O276" s="4" t="s">
        <v>33</v>
      </c>
      <c r="P276" s="4" t="s">
        <v>61</v>
      </c>
      <c r="Q276" s="4" t="s">
        <v>506</v>
      </c>
      <c r="R276" s="4" t="s">
        <v>507</v>
      </c>
      <c r="S276" s="4">
        <v>63105</v>
      </c>
      <c r="T276" s="9">
        <v>42160</v>
      </c>
      <c r="U276" s="9">
        <v>42167</v>
      </c>
      <c r="V276" s="15">
        <v>113.41499999999999</v>
      </c>
      <c r="W276" s="4">
        <v>16</v>
      </c>
      <c r="X276" s="15">
        <v>199.76</v>
      </c>
      <c r="Y276" s="4">
        <v>90867</v>
      </c>
      <c r="Z276" s="15">
        <f>(orders[[#This Row],[Unit Price]]-(orders[[#This Row],[Unit Price]]*(orders[[#This Row],[Discount]]/100)))</f>
        <v>12.631152</v>
      </c>
      <c r="AA276" s="15">
        <f>orders[[#This Row],[discounted price]]*orders[[#This Row],[Quantity ordered new]]</f>
        <v>202.098432</v>
      </c>
      <c r="AB276" s="18">
        <f t="shared" si="4"/>
        <v>0.56775630756908291</v>
      </c>
    </row>
    <row r="277" spans="1:28" ht="12.75" customHeight="1" x14ac:dyDescent="0.3">
      <c r="A277" s="4">
        <v>23200</v>
      </c>
      <c r="B277" s="4" t="s">
        <v>56</v>
      </c>
      <c r="C277" s="21">
        <v>0.02</v>
      </c>
      <c r="D277" s="15">
        <v>150.97999999999999</v>
      </c>
      <c r="E277" s="15">
        <v>13.99</v>
      </c>
      <c r="F277" s="4">
        <v>522</v>
      </c>
      <c r="G277" s="4" t="s">
        <v>626</v>
      </c>
      <c r="H277" s="4" t="s">
        <v>27</v>
      </c>
      <c r="I277" s="4" t="s">
        <v>58</v>
      </c>
      <c r="J277" s="4" t="s">
        <v>77</v>
      </c>
      <c r="K277" s="4" t="s">
        <v>85</v>
      </c>
      <c r="L277" s="4" t="s">
        <v>86</v>
      </c>
      <c r="M277" s="4" t="s">
        <v>627</v>
      </c>
      <c r="N277" s="29">
        <v>0.38</v>
      </c>
      <c r="O277" s="4" t="s">
        <v>33</v>
      </c>
      <c r="P277" s="4" t="s">
        <v>34</v>
      </c>
      <c r="Q277" s="4" t="s">
        <v>102</v>
      </c>
      <c r="R277" s="4" t="s">
        <v>116</v>
      </c>
      <c r="S277" s="4">
        <v>97756</v>
      </c>
      <c r="T277" s="9">
        <v>42177</v>
      </c>
      <c r="U277" s="9">
        <v>42179</v>
      </c>
      <c r="V277" s="15">
        <v>26.099999999999998</v>
      </c>
      <c r="W277" s="4">
        <v>3</v>
      </c>
      <c r="X277" s="15">
        <v>480.37</v>
      </c>
      <c r="Y277" s="4">
        <v>89327</v>
      </c>
      <c r="Z277" s="15">
        <f>(orders[[#This Row],[Unit Price]]-(orders[[#This Row],[Unit Price]]*(orders[[#This Row],[Discount]]/100)))</f>
        <v>150.949804</v>
      </c>
      <c r="AA277" s="15">
        <f>orders[[#This Row],[discounted price]]*orders[[#This Row],[Quantity ordered new]]</f>
        <v>452.84941200000003</v>
      </c>
      <c r="AB277" s="18">
        <f t="shared" si="4"/>
        <v>5.4333118221371018E-2</v>
      </c>
    </row>
    <row r="278" spans="1:28" ht="12.75" customHeight="1" x14ac:dyDescent="0.3">
      <c r="A278" s="4">
        <v>23201</v>
      </c>
      <c r="B278" s="4" t="s">
        <v>56</v>
      </c>
      <c r="C278" s="21">
        <v>0.1</v>
      </c>
      <c r="D278" s="15">
        <v>5.43</v>
      </c>
      <c r="E278" s="15">
        <v>0.95</v>
      </c>
      <c r="F278" s="4">
        <v>522</v>
      </c>
      <c r="G278" s="4" t="s">
        <v>626</v>
      </c>
      <c r="H278" s="4" t="s">
        <v>49</v>
      </c>
      <c r="I278" s="4" t="s">
        <v>58</v>
      </c>
      <c r="J278" s="4" t="s">
        <v>29</v>
      </c>
      <c r="K278" s="4" t="s">
        <v>93</v>
      </c>
      <c r="L278" s="4" t="s">
        <v>31</v>
      </c>
      <c r="M278" s="4" t="s">
        <v>628</v>
      </c>
      <c r="N278" s="29">
        <v>0.36</v>
      </c>
      <c r="O278" s="4" t="s">
        <v>33</v>
      </c>
      <c r="P278" s="4" t="s">
        <v>34</v>
      </c>
      <c r="Q278" s="4" t="s">
        <v>102</v>
      </c>
      <c r="R278" s="4" t="s">
        <v>116</v>
      </c>
      <c r="S278" s="4">
        <v>97756</v>
      </c>
      <c r="T278" s="9">
        <v>42177</v>
      </c>
      <c r="U278" s="9">
        <v>42179</v>
      </c>
      <c r="V278" s="15">
        <v>-2.58</v>
      </c>
      <c r="W278" s="4">
        <v>1</v>
      </c>
      <c r="X278" s="15">
        <v>5.76</v>
      </c>
      <c r="Y278" s="4">
        <v>89327</v>
      </c>
      <c r="Z278" s="15">
        <f>(orders[[#This Row],[Unit Price]]-(orders[[#This Row],[Unit Price]]*(orders[[#This Row],[Discount]]/100)))</f>
        <v>5.4245700000000001</v>
      </c>
      <c r="AA278" s="15">
        <f>orders[[#This Row],[discounted price]]*orders[[#This Row],[Quantity ordered new]]</f>
        <v>5.4245700000000001</v>
      </c>
      <c r="AB278" s="18">
        <f t="shared" si="4"/>
        <v>-0.44791666666666669</v>
      </c>
    </row>
    <row r="279" spans="1:28" ht="12.75" customHeight="1" x14ac:dyDescent="0.3">
      <c r="A279" s="4">
        <v>23202</v>
      </c>
      <c r="B279" s="4" t="s">
        <v>56</v>
      </c>
      <c r="C279" s="21">
        <v>0.01</v>
      </c>
      <c r="D279" s="15">
        <v>179.29</v>
      </c>
      <c r="E279" s="15">
        <v>29.21</v>
      </c>
      <c r="F279" s="4">
        <v>522</v>
      </c>
      <c r="G279" s="4" t="s">
        <v>626</v>
      </c>
      <c r="H279" s="4" t="s">
        <v>39</v>
      </c>
      <c r="I279" s="4" t="s">
        <v>58</v>
      </c>
      <c r="J279" s="4" t="s">
        <v>41</v>
      </c>
      <c r="K279" s="4" t="s">
        <v>152</v>
      </c>
      <c r="L279" s="4" t="s">
        <v>121</v>
      </c>
      <c r="M279" s="4" t="s">
        <v>629</v>
      </c>
      <c r="N279" s="29">
        <v>0.74</v>
      </c>
      <c r="O279" s="4" t="s">
        <v>33</v>
      </c>
      <c r="P279" s="4" t="s">
        <v>34</v>
      </c>
      <c r="Q279" s="4" t="s">
        <v>102</v>
      </c>
      <c r="R279" s="4" t="s">
        <v>116</v>
      </c>
      <c r="S279" s="4">
        <v>97756</v>
      </c>
      <c r="T279" s="9">
        <v>42177</v>
      </c>
      <c r="U279" s="9">
        <v>42178</v>
      </c>
      <c r="V279" s="15">
        <v>2800.12</v>
      </c>
      <c r="W279" s="4">
        <v>21</v>
      </c>
      <c r="X279" s="15">
        <v>3112.13</v>
      </c>
      <c r="Y279" s="4">
        <v>89327</v>
      </c>
      <c r="Z279" s="15">
        <f>(orders[[#This Row],[Unit Price]]-(orders[[#This Row],[Unit Price]]*(orders[[#This Row],[Discount]]/100)))</f>
        <v>179.27207099999998</v>
      </c>
      <c r="AA279" s="15">
        <f>orders[[#This Row],[discounted price]]*orders[[#This Row],[Quantity ordered new]]</f>
        <v>3764.7134909999995</v>
      </c>
      <c r="AB279" s="18">
        <f t="shared" si="4"/>
        <v>0.8997439052995857</v>
      </c>
    </row>
    <row r="280" spans="1:28" ht="12.75" customHeight="1" x14ac:dyDescent="0.3">
      <c r="A280" s="4">
        <v>21517</v>
      </c>
      <c r="B280" s="4" t="s">
        <v>37</v>
      </c>
      <c r="C280" s="21">
        <v>0.03</v>
      </c>
      <c r="D280" s="15">
        <v>1270.99</v>
      </c>
      <c r="E280" s="15">
        <v>19.989999999999998</v>
      </c>
      <c r="F280" s="4">
        <v>524</v>
      </c>
      <c r="G280" s="4" t="s">
        <v>630</v>
      </c>
      <c r="H280" s="4" t="s">
        <v>49</v>
      </c>
      <c r="I280" s="4" t="s">
        <v>114</v>
      </c>
      <c r="J280" s="4" t="s">
        <v>29</v>
      </c>
      <c r="K280" s="4" t="s">
        <v>109</v>
      </c>
      <c r="L280" s="4" t="s">
        <v>59</v>
      </c>
      <c r="M280" s="4" t="s">
        <v>631</v>
      </c>
      <c r="N280" s="29">
        <v>0.35</v>
      </c>
      <c r="O280" s="4" t="s">
        <v>33</v>
      </c>
      <c r="P280" s="4" t="s">
        <v>136</v>
      </c>
      <c r="Q280" s="4" t="s">
        <v>244</v>
      </c>
      <c r="R280" s="4" t="s">
        <v>632</v>
      </c>
      <c r="S280" s="4">
        <v>37922</v>
      </c>
      <c r="T280" s="9">
        <v>42024</v>
      </c>
      <c r="U280" s="9">
        <v>42026</v>
      </c>
      <c r="V280" s="15">
        <v>363.55199999999996</v>
      </c>
      <c r="W280" s="4">
        <v>2</v>
      </c>
      <c r="X280" s="15">
        <v>2589.0100000000002</v>
      </c>
      <c r="Y280" s="4">
        <v>91127</v>
      </c>
      <c r="Z280" s="15">
        <f>(orders[[#This Row],[Unit Price]]-(orders[[#This Row],[Unit Price]]*(orders[[#This Row],[Discount]]/100)))</f>
        <v>1270.6087030000001</v>
      </c>
      <c r="AA280" s="15">
        <f>orders[[#This Row],[discounted price]]*orders[[#This Row],[Quantity ordered new]]</f>
        <v>2541.2174060000002</v>
      </c>
      <c r="AB280" s="18">
        <f t="shared" si="4"/>
        <v>0.14042124209639975</v>
      </c>
    </row>
    <row r="281" spans="1:28" ht="12.75" customHeight="1" x14ac:dyDescent="0.3">
      <c r="A281" s="4">
        <v>21518</v>
      </c>
      <c r="B281" s="4" t="s">
        <v>37</v>
      </c>
      <c r="C281" s="21">
        <v>7.0000000000000007E-2</v>
      </c>
      <c r="D281" s="15">
        <v>2036.48</v>
      </c>
      <c r="E281" s="15">
        <v>14.7</v>
      </c>
      <c r="F281" s="4">
        <v>524</v>
      </c>
      <c r="G281" s="4" t="s">
        <v>630</v>
      </c>
      <c r="H281" s="4" t="s">
        <v>39</v>
      </c>
      <c r="I281" s="4" t="s">
        <v>114</v>
      </c>
      <c r="J281" s="4" t="s">
        <v>77</v>
      </c>
      <c r="K281" s="4" t="s">
        <v>85</v>
      </c>
      <c r="L281" s="4" t="s">
        <v>43</v>
      </c>
      <c r="M281" s="4" t="s">
        <v>633</v>
      </c>
      <c r="N281" s="29">
        <v>0.55000000000000004</v>
      </c>
      <c r="O281" s="4" t="s">
        <v>33</v>
      </c>
      <c r="P281" s="4" t="s">
        <v>136</v>
      </c>
      <c r="Q281" s="4" t="s">
        <v>244</v>
      </c>
      <c r="R281" s="4" t="s">
        <v>632</v>
      </c>
      <c r="S281" s="4">
        <v>37922</v>
      </c>
      <c r="T281" s="9">
        <v>42024</v>
      </c>
      <c r="U281" s="9">
        <v>42026</v>
      </c>
      <c r="V281" s="15">
        <v>-11.536000000000001</v>
      </c>
      <c r="W281" s="4">
        <v>1</v>
      </c>
      <c r="X281" s="15">
        <v>1893.93</v>
      </c>
      <c r="Y281" s="4">
        <v>91127</v>
      </c>
      <c r="Z281" s="15">
        <f>(orders[[#This Row],[Unit Price]]-(orders[[#This Row],[Unit Price]]*(orders[[#This Row],[Discount]]/100)))</f>
        <v>2035.0544640000001</v>
      </c>
      <c r="AA281" s="15">
        <f>orders[[#This Row],[discounted price]]*orders[[#This Row],[Quantity ordered new]]</f>
        <v>2035.0544640000001</v>
      </c>
      <c r="AB281" s="18">
        <f t="shared" si="4"/>
        <v>-6.0910382115495296E-3</v>
      </c>
    </row>
    <row r="282" spans="1:28" ht="14" x14ac:dyDescent="0.3">
      <c r="A282" s="4">
        <v>22176</v>
      </c>
      <c r="B282" s="4" t="s">
        <v>25</v>
      </c>
      <c r="C282" s="21">
        <v>0.09</v>
      </c>
      <c r="D282" s="15">
        <v>17.98</v>
      </c>
      <c r="E282" s="15">
        <v>8.51</v>
      </c>
      <c r="F282" s="4">
        <v>526</v>
      </c>
      <c r="G282" s="4" t="s">
        <v>634</v>
      </c>
      <c r="H282" s="4" t="s">
        <v>49</v>
      </c>
      <c r="I282" s="4" t="s">
        <v>40</v>
      </c>
      <c r="J282" s="4" t="s">
        <v>77</v>
      </c>
      <c r="K282" s="4" t="s">
        <v>85</v>
      </c>
      <c r="L282" s="4" t="s">
        <v>86</v>
      </c>
      <c r="M282" s="4" t="s">
        <v>104</v>
      </c>
      <c r="N282" s="29">
        <v>0.4</v>
      </c>
      <c r="O282" s="4" t="s">
        <v>33</v>
      </c>
      <c r="P282" s="4" t="s">
        <v>34</v>
      </c>
      <c r="Q282" s="4" t="s">
        <v>378</v>
      </c>
      <c r="R282" s="4" t="s">
        <v>635</v>
      </c>
      <c r="S282" s="4">
        <v>85204</v>
      </c>
      <c r="T282" s="9">
        <v>42149</v>
      </c>
      <c r="U282" s="9">
        <v>42151</v>
      </c>
      <c r="V282" s="15">
        <v>-6.6120000000000108</v>
      </c>
      <c r="W282" s="4">
        <v>12</v>
      </c>
      <c r="X282" s="15">
        <v>211.13</v>
      </c>
      <c r="Y282" s="4">
        <v>90026</v>
      </c>
      <c r="Z282" s="15">
        <f>(orders[[#This Row],[Unit Price]]-(orders[[#This Row],[Unit Price]]*(orders[[#This Row],[Discount]]/100)))</f>
        <v>17.963818</v>
      </c>
      <c r="AA282" s="15">
        <f>orders[[#This Row],[discounted price]]*orders[[#This Row],[Quantity ordered new]]</f>
        <v>215.56581599999998</v>
      </c>
      <c r="AB282" s="18">
        <f t="shared" si="4"/>
        <v>-3.1317197934921666E-2</v>
      </c>
    </row>
    <row r="283" spans="1:28" ht="14" x14ac:dyDescent="0.3">
      <c r="A283" s="4">
        <v>20494</v>
      </c>
      <c r="B283" s="4" t="s">
        <v>37</v>
      </c>
      <c r="C283" s="21">
        <v>0</v>
      </c>
      <c r="D283" s="15">
        <v>1.88</v>
      </c>
      <c r="E283" s="15">
        <v>1.49</v>
      </c>
      <c r="F283" s="4">
        <v>526</v>
      </c>
      <c r="G283" s="4" t="s">
        <v>634</v>
      </c>
      <c r="H283" s="4" t="s">
        <v>49</v>
      </c>
      <c r="I283" s="4" t="s">
        <v>40</v>
      </c>
      <c r="J283" s="4" t="s">
        <v>29</v>
      </c>
      <c r="K283" s="4" t="s">
        <v>109</v>
      </c>
      <c r="L283" s="4" t="s">
        <v>59</v>
      </c>
      <c r="M283" s="4" t="s">
        <v>272</v>
      </c>
      <c r="N283" s="29">
        <v>0.37</v>
      </c>
      <c r="O283" s="4" t="s">
        <v>33</v>
      </c>
      <c r="P283" s="4" t="s">
        <v>34</v>
      </c>
      <c r="Q283" s="4" t="s">
        <v>378</v>
      </c>
      <c r="R283" s="4" t="s">
        <v>635</v>
      </c>
      <c r="S283" s="4">
        <v>85204</v>
      </c>
      <c r="T283" s="9">
        <v>42021</v>
      </c>
      <c r="U283" s="9">
        <v>42022</v>
      </c>
      <c r="V283" s="15">
        <v>-15.5595</v>
      </c>
      <c r="W283" s="4">
        <v>13</v>
      </c>
      <c r="X283" s="15">
        <v>25.39</v>
      </c>
      <c r="Y283" s="4">
        <v>90027</v>
      </c>
      <c r="Z283" s="15">
        <f>(orders[[#This Row],[Unit Price]]-(orders[[#This Row],[Unit Price]]*(orders[[#This Row],[Discount]]/100)))</f>
        <v>1.88</v>
      </c>
      <c r="AA283" s="15">
        <f>orders[[#This Row],[discounted price]]*orders[[#This Row],[Quantity ordered new]]</f>
        <v>24.439999999999998</v>
      </c>
      <c r="AB283" s="18">
        <f t="shared" si="4"/>
        <v>-0.61282000787711699</v>
      </c>
    </row>
    <row r="284" spans="1:28" ht="14" x14ac:dyDescent="0.3">
      <c r="A284" s="4">
        <v>20495</v>
      </c>
      <c r="B284" s="4" t="s">
        <v>37</v>
      </c>
      <c r="C284" s="21">
        <v>0.06</v>
      </c>
      <c r="D284" s="15">
        <v>5.78</v>
      </c>
      <c r="E284" s="15">
        <v>5.67</v>
      </c>
      <c r="F284" s="4">
        <v>526</v>
      </c>
      <c r="G284" s="4" t="s">
        <v>634</v>
      </c>
      <c r="H284" s="4" t="s">
        <v>49</v>
      </c>
      <c r="I284" s="4" t="s">
        <v>40</v>
      </c>
      <c r="J284" s="4" t="s">
        <v>29</v>
      </c>
      <c r="K284" s="4" t="s">
        <v>93</v>
      </c>
      <c r="L284" s="4" t="s">
        <v>59</v>
      </c>
      <c r="M284" s="4" t="s">
        <v>636</v>
      </c>
      <c r="N284" s="29">
        <v>0.36</v>
      </c>
      <c r="O284" s="4" t="s">
        <v>33</v>
      </c>
      <c r="P284" s="4" t="s">
        <v>34</v>
      </c>
      <c r="Q284" s="4" t="s">
        <v>378</v>
      </c>
      <c r="R284" s="4" t="s">
        <v>635</v>
      </c>
      <c r="S284" s="4">
        <v>85204</v>
      </c>
      <c r="T284" s="9">
        <v>42021</v>
      </c>
      <c r="U284" s="9">
        <v>42022</v>
      </c>
      <c r="V284" s="15">
        <v>-108.19</v>
      </c>
      <c r="W284" s="4">
        <v>15</v>
      </c>
      <c r="X284" s="15">
        <v>87.27</v>
      </c>
      <c r="Y284" s="4">
        <v>90027</v>
      </c>
      <c r="Z284" s="15">
        <f>(orders[[#This Row],[Unit Price]]-(orders[[#This Row],[Unit Price]]*(orders[[#This Row],[Discount]]/100)))</f>
        <v>5.7765320000000004</v>
      </c>
      <c r="AA284" s="15">
        <f>orders[[#This Row],[discounted price]]*orders[[#This Row],[Quantity ordered new]]</f>
        <v>86.647980000000004</v>
      </c>
      <c r="AB284" s="18">
        <f t="shared" si="4"/>
        <v>-1.2397158244528474</v>
      </c>
    </row>
    <row r="285" spans="1:28" ht="12.75" customHeight="1" x14ac:dyDescent="0.3">
      <c r="A285" s="4">
        <v>26210</v>
      </c>
      <c r="B285" s="4" t="s">
        <v>106</v>
      </c>
      <c r="C285" s="21">
        <v>0</v>
      </c>
      <c r="D285" s="15">
        <v>15.99</v>
      </c>
      <c r="E285" s="15">
        <v>13.18</v>
      </c>
      <c r="F285" s="4">
        <v>535</v>
      </c>
      <c r="G285" s="4" t="s">
        <v>637</v>
      </c>
      <c r="H285" s="4" t="s">
        <v>49</v>
      </c>
      <c r="I285" s="4" t="s">
        <v>28</v>
      </c>
      <c r="J285" s="4" t="s">
        <v>29</v>
      </c>
      <c r="K285" s="4" t="s">
        <v>109</v>
      </c>
      <c r="L285" s="4" t="s">
        <v>59</v>
      </c>
      <c r="M285" s="4" t="s">
        <v>638</v>
      </c>
      <c r="N285" s="29">
        <v>0.37</v>
      </c>
      <c r="O285" s="4" t="s">
        <v>33</v>
      </c>
      <c r="P285" s="4" t="s">
        <v>136</v>
      </c>
      <c r="Q285" s="4" t="s">
        <v>137</v>
      </c>
      <c r="R285" s="4" t="s">
        <v>639</v>
      </c>
      <c r="S285" s="4">
        <v>22025</v>
      </c>
      <c r="T285" s="9">
        <v>42115</v>
      </c>
      <c r="U285" s="9">
        <v>42119</v>
      </c>
      <c r="V285" s="15">
        <v>46.488</v>
      </c>
      <c r="W285" s="4">
        <v>23</v>
      </c>
      <c r="X285" s="15">
        <v>403.25</v>
      </c>
      <c r="Y285" s="4">
        <v>88511</v>
      </c>
      <c r="Z285" s="15">
        <f>(orders[[#This Row],[Unit Price]]-(orders[[#This Row],[Unit Price]]*(orders[[#This Row],[Discount]]/100)))</f>
        <v>15.99</v>
      </c>
      <c r="AA285" s="15">
        <f>orders[[#This Row],[discounted price]]*orders[[#This Row],[Quantity ordered new]]</f>
        <v>367.77</v>
      </c>
      <c r="AB285" s="18">
        <f t="shared" si="4"/>
        <v>0.11528332300061996</v>
      </c>
    </row>
    <row r="286" spans="1:28" ht="12.75" customHeight="1" x14ac:dyDescent="0.3">
      <c r="A286" s="4">
        <v>20811</v>
      </c>
      <c r="B286" s="4" t="s">
        <v>56</v>
      </c>
      <c r="C286" s="21">
        <v>0.05</v>
      </c>
      <c r="D286" s="15">
        <v>59.78</v>
      </c>
      <c r="E286" s="15">
        <v>10.29</v>
      </c>
      <c r="F286" s="4">
        <v>539</v>
      </c>
      <c r="G286" s="4" t="s">
        <v>640</v>
      </c>
      <c r="H286" s="4" t="s">
        <v>49</v>
      </c>
      <c r="I286" s="4" t="s">
        <v>58</v>
      </c>
      <c r="J286" s="4" t="s">
        <v>29</v>
      </c>
      <c r="K286" s="4" t="s">
        <v>109</v>
      </c>
      <c r="L286" s="4" t="s">
        <v>59</v>
      </c>
      <c r="M286" s="4" t="s">
        <v>641</v>
      </c>
      <c r="N286" s="29">
        <v>0.39</v>
      </c>
      <c r="O286" s="4" t="s">
        <v>33</v>
      </c>
      <c r="P286" s="4" t="s">
        <v>61</v>
      </c>
      <c r="Q286" s="4" t="s">
        <v>178</v>
      </c>
      <c r="R286" s="4" t="s">
        <v>540</v>
      </c>
      <c r="S286" s="4">
        <v>61801</v>
      </c>
      <c r="T286" s="9">
        <v>42138</v>
      </c>
      <c r="U286" s="9">
        <v>42139</v>
      </c>
      <c r="V286" s="15">
        <v>159.52970000000005</v>
      </c>
      <c r="W286" s="4">
        <v>7</v>
      </c>
      <c r="X286" s="15">
        <v>414.49</v>
      </c>
      <c r="Y286" s="4">
        <v>91174</v>
      </c>
      <c r="Z286" s="15">
        <f>(orders[[#This Row],[Unit Price]]-(orders[[#This Row],[Unit Price]]*(orders[[#This Row],[Discount]]/100)))</f>
        <v>59.750109999999999</v>
      </c>
      <c r="AA286" s="15">
        <f>orders[[#This Row],[discounted price]]*orders[[#This Row],[Quantity ordered new]]</f>
        <v>418.25076999999999</v>
      </c>
      <c r="AB286" s="18">
        <f t="shared" si="4"/>
        <v>0.38488190306159387</v>
      </c>
    </row>
    <row r="287" spans="1:28" ht="12.75" customHeight="1" x14ac:dyDescent="0.3">
      <c r="A287" s="4">
        <v>20812</v>
      </c>
      <c r="B287" s="4" t="s">
        <v>56</v>
      </c>
      <c r="C287" s="21">
        <v>0.08</v>
      </c>
      <c r="D287" s="15">
        <v>20.99</v>
      </c>
      <c r="E287" s="15">
        <v>1.25</v>
      </c>
      <c r="F287" s="4">
        <v>540</v>
      </c>
      <c r="G287" s="4" t="s">
        <v>642</v>
      </c>
      <c r="H287" s="4" t="s">
        <v>49</v>
      </c>
      <c r="I287" s="4" t="s">
        <v>58</v>
      </c>
      <c r="J287" s="4" t="s">
        <v>77</v>
      </c>
      <c r="K287" s="4" t="s">
        <v>78</v>
      </c>
      <c r="L287" s="4" t="s">
        <v>51</v>
      </c>
      <c r="M287" s="4" t="s">
        <v>643</v>
      </c>
      <c r="N287" s="29">
        <v>0.83</v>
      </c>
      <c r="O287" s="4" t="s">
        <v>33</v>
      </c>
      <c r="P287" s="4" t="s">
        <v>61</v>
      </c>
      <c r="Q287" s="4" t="s">
        <v>178</v>
      </c>
      <c r="R287" s="4" t="s">
        <v>644</v>
      </c>
      <c r="S287" s="4">
        <v>60061</v>
      </c>
      <c r="T287" s="9">
        <v>42138</v>
      </c>
      <c r="U287" s="9">
        <v>42140</v>
      </c>
      <c r="V287" s="15">
        <v>15.371400000000008</v>
      </c>
      <c r="W287" s="4">
        <v>28</v>
      </c>
      <c r="X287" s="15">
        <v>469.69</v>
      </c>
      <c r="Y287" s="4">
        <v>91174</v>
      </c>
      <c r="Z287" s="15">
        <f>(orders[[#This Row],[Unit Price]]-(orders[[#This Row],[Unit Price]]*(orders[[#This Row],[Discount]]/100)))</f>
        <v>20.973208</v>
      </c>
      <c r="AA287" s="15">
        <f>orders[[#This Row],[discounted price]]*orders[[#This Row],[Quantity ordered new]]</f>
        <v>587.24982399999999</v>
      </c>
      <c r="AB287" s="18">
        <f t="shared" si="4"/>
        <v>3.2726692073495302E-2</v>
      </c>
    </row>
    <row r="288" spans="1:28" ht="12.75" customHeight="1" x14ac:dyDescent="0.3">
      <c r="A288" s="4">
        <v>24783</v>
      </c>
      <c r="B288" s="4" t="s">
        <v>56</v>
      </c>
      <c r="C288" s="21">
        <v>0.05</v>
      </c>
      <c r="D288" s="15">
        <v>204.1</v>
      </c>
      <c r="E288" s="15">
        <v>13.99</v>
      </c>
      <c r="F288" s="4">
        <v>540</v>
      </c>
      <c r="G288" s="4" t="s">
        <v>642</v>
      </c>
      <c r="H288" s="4" t="s">
        <v>49</v>
      </c>
      <c r="I288" s="4" t="s">
        <v>58</v>
      </c>
      <c r="J288" s="4" t="s">
        <v>77</v>
      </c>
      <c r="K288" s="4" t="s">
        <v>85</v>
      </c>
      <c r="L288" s="4" t="s">
        <v>86</v>
      </c>
      <c r="M288" s="4" t="s">
        <v>645</v>
      </c>
      <c r="N288" s="29">
        <v>0.37</v>
      </c>
      <c r="O288" s="4" t="s">
        <v>33</v>
      </c>
      <c r="P288" s="4" t="s">
        <v>61</v>
      </c>
      <c r="Q288" s="4" t="s">
        <v>178</v>
      </c>
      <c r="R288" s="4" t="s">
        <v>644</v>
      </c>
      <c r="S288" s="4">
        <v>60061</v>
      </c>
      <c r="T288" s="9">
        <v>42147</v>
      </c>
      <c r="U288" s="9">
        <v>42149</v>
      </c>
      <c r="V288" s="15">
        <v>5924.1122999999998</v>
      </c>
      <c r="W288" s="4">
        <v>41</v>
      </c>
      <c r="X288" s="15">
        <v>8585.67</v>
      </c>
      <c r="Y288" s="4">
        <v>91175</v>
      </c>
      <c r="Z288" s="15">
        <f>(orders[[#This Row],[Unit Price]]-(orders[[#This Row],[Unit Price]]*(orders[[#This Row],[Discount]]/100)))</f>
        <v>203.99795</v>
      </c>
      <c r="AA288" s="15">
        <f>orders[[#This Row],[discounted price]]*orders[[#This Row],[Quantity ordered new]]</f>
        <v>8363.9159500000005</v>
      </c>
      <c r="AB288" s="18">
        <f t="shared" si="4"/>
        <v>0.69</v>
      </c>
    </row>
    <row r="289" spans="1:28" ht="12.75" customHeight="1" x14ac:dyDescent="0.3">
      <c r="A289" s="4">
        <v>23401</v>
      </c>
      <c r="B289" s="4" t="s">
        <v>37</v>
      </c>
      <c r="C289" s="21">
        <v>0.03</v>
      </c>
      <c r="D289" s="15">
        <v>13.73</v>
      </c>
      <c r="E289" s="15">
        <v>6.85</v>
      </c>
      <c r="F289" s="4">
        <v>547</v>
      </c>
      <c r="G289" s="4" t="s">
        <v>646</v>
      </c>
      <c r="H289" s="4" t="s">
        <v>27</v>
      </c>
      <c r="I289" s="4" t="s">
        <v>28</v>
      </c>
      <c r="J289" s="4" t="s">
        <v>41</v>
      </c>
      <c r="K289" s="4" t="s">
        <v>50</v>
      </c>
      <c r="L289" s="4" t="s">
        <v>31</v>
      </c>
      <c r="M289" s="4" t="s">
        <v>647</v>
      </c>
      <c r="N289" s="29">
        <v>0.54</v>
      </c>
      <c r="O289" s="4" t="s">
        <v>33</v>
      </c>
      <c r="P289" s="4" t="s">
        <v>53</v>
      </c>
      <c r="Q289" s="4" t="s">
        <v>648</v>
      </c>
      <c r="R289" s="4" t="s">
        <v>649</v>
      </c>
      <c r="S289" s="4">
        <v>26501</v>
      </c>
      <c r="T289" s="9">
        <v>42169</v>
      </c>
      <c r="U289" s="9">
        <v>42170</v>
      </c>
      <c r="V289" s="15">
        <v>39.585299999999997</v>
      </c>
      <c r="W289" s="4">
        <v>4</v>
      </c>
      <c r="X289" s="15">
        <v>57.37</v>
      </c>
      <c r="Y289" s="4">
        <v>86250</v>
      </c>
      <c r="Z289" s="15">
        <f>(orders[[#This Row],[Unit Price]]-(orders[[#This Row],[Unit Price]]*(orders[[#This Row],[Discount]]/100)))</f>
        <v>13.725881000000001</v>
      </c>
      <c r="AA289" s="15">
        <f>orders[[#This Row],[discounted price]]*orders[[#This Row],[Quantity ordered new]]</f>
        <v>54.903524000000004</v>
      </c>
      <c r="AB289" s="18">
        <f t="shared" si="4"/>
        <v>0.69</v>
      </c>
    </row>
    <row r="290" spans="1:28" ht="12.75" customHeight="1" x14ac:dyDescent="0.3">
      <c r="A290" s="4">
        <v>25806</v>
      </c>
      <c r="B290" s="4" t="s">
        <v>37</v>
      </c>
      <c r="C290" s="21">
        <v>0.02</v>
      </c>
      <c r="D290" s="15">
        <v>7.1</v>
      </c>
      <c r="E290" s="15">
        <v>6.05</v>
      </c>
      <c r="F290" s="4">
        <v>549</v>
      </c>
      <c r="G290" s="4" t="s">
        <v>650</v>
      </c>
      <c r="H290" s="4" t="s">
        <v>49</v>
      </c>
      <c r="I290" s="4" t="s">
        <v>28</v>
      </c>
      <c r="J290" s="4" t="s">
        <v>29</v>
      </c>
      <c r="K290" s="4" t="s">
        <v>109</v>
      </c>
      <c r="L290" s="4" t="s">
        <v>59</v>
      </c>
      <c r="M290" s="4" t="s">
        <v>651</v>
      </c>
      <c r="N290" s="29">
        <v>0.39</v>
      </c>
      <c r="O290" s="4" t="s">
        <v>33</v>
      </c>
      <c r="P290" s="4" t="s">
        <v>34</v>
      </c>
      <c r="Q290" s="4" t="s">
        <v>366</v>
      </c>
      <c r="R290" s="4" t="s">
        <v>652</v>
      </c>
      <c r="S290" s="4">
        <v>88201</v>
      </c>
      <c r="T290" s="9">
        <v>42024</v>
      </c>
      <c r="U290" s="9">
        <v>42024</v>
      </c>
      <c r="V290" s="15">
        <v>-66.378</v>
      </c>
      <c r="W290" s="4">
        <v>9</v>
      </c>
      <c r="X290" s="15">
        <v>66.319999999999993</v>
      </c>
      <c r="Y290" s="4">
        <v>90908</v>
      </c>
      <c r="Z290" s="15">
        <f>(orders[[#This Row],[Unit Price]]-(orders[[#This Row],[Unit Price]]*(orders[[#This Row],[Discount]]/100)))</f>
        <v>7.0985799999999992</v>
      </c>
      <c r="AA290" s="15">
        <f>orders[[#This Row],[discounted price]]*orders[[#This Row],[Quantity ordered new]]</f>
        <v>63.887219999999992</v>
      </c>
      <c r="AB290" s="18">
        <f t="shared" si="4"/>
        <v>-1.0008745476477685</v>
      </c>
    </row>
    <row r="291" spans="1:28" ht="12.75" customHeight="1" x14ac:dyDescent="0.3">
      <c r="A291" s="4">
        <v>24132</v>
      </c>
      <c r="B291" s="4" t="s">
        <v>25</v>
      </c>
      <c r="C291" s="21">
        <v>0.05</v>
      </c>
      <c r="D291" s="15">
        <v>1.68</v>
      </c>
      <c r="E291" s="15">
        <v>1.57</v>
      </c>
      <c r="F291" s="4">
        <v>550</v>
      </c>
      <c r="G291" s="4" t="s">
        <v>653</v>
      </c>
      <c r="H291" s="4" t="s">
        <v>49</v>
      </c>
      <c r="I291" s="4" t="s">
        <v>28</v>
      </c>
      <c r="J291" s="4" t="s">
        <v>29</v>
      </c>
      <c r="K291" s="4" t="s">
        <v>30</v>
      </c>
      <c r="L291" s="4" t="s">
        <v>31</v>
      </c>
      <c r="M291" s="4" t="s">
        <v>96</v>
      </c>
      <c r="N291" s="29">
        <v>0.59</v>
      </c>
      <c r="O291" s="4" t="s">
        <v>33</v>
      </c>
      <c r="P291" s="4" t="s">
        <v>61</v>
      </c>
      <c r="Q291" s="4" t="s">
        <v>130</v>
      </c>
      <c r="R291" s="4" t="s">
        <v>654</v>
      </c>
      <c r="S291" s="4">
        <v>78155</v>
      </c>
      <c r="T291" s="9">
        <v>42034</v>
      </c>
      <c r="U291" s="9">
        <v>42035</v>
      </c>
      <c r="V291" s="15">
        <v>-33.340000000000003</v>
      </c>
      <c r="W291" s="4">
        <v>11</v>
      </c>
      <c r="X291" s="15">
        <v>18.75</v>
      </c>
      <c r="Y291" s="4">
        <v>90909</v>
      </c>
      <c r="Z291" s="15">
        <f>(orders[[#This Row],[Unit Price]]-(orders[[#This Row],[Unit Price]]*(orders[[#This Row],[Discount]]/100)))</f>
        <v>1.67916</v>
      </c>
      <c r="AA291" s="15">
        <f>orders[[#This Row],[discounted price]]*orders[[#This Row],[Quantity ordered new]]</f>
        <v>18.470759999999999</v>
      </c>
      <c r="AB291" s="18">
        <f t="shared" si="4"/>
        <v>-1.7781333333333336</v>
      </c>
    </row>
    <row r="292" spans="1:28" ht="12.75" customHeight="1" x14ac:dyDescent="0.3">
      <c r="A292" s="4">
        <v>24133</v>
      </c>
      <c r="B292" s="4" t="s">
        <v>25</v>
      </c>
      <c r="C292" s="21">
        <v>0.1</v>
      </c>
      <c r="D292" s="15">
        <v>218.75</v>
      </c>
      <c r="E292" s="15">
        <v>69.64</v>
      </c>
      <c r="F292" s="4">
        <v>550</v>
      </c>
      <c r="G292" s="4" t="s">
        <v>653</v>
      </c>
      <c r="H292" s="4" t="s">
        <v>39</v>
      </c>
      <c r="I292" s="4" t="s">
        <v>28</v>
      </c>
      <c r="J292" s="4" t="s">
        <v>41</v>
      </c>
      <c r="K292" s="4" t="s">
        <v>152</v>
      </c>
      <c r="L292" s="4" t="s">
        <v>121</v>
      </c>
      <c r="M292" s="4" t="s">
        <v>655</v>
      </c>
      <c r="N292" s="29">
        <v>0.77</v>
      </c>
      <c r="O292" s="4" t="s">
        <v>33</v>
      </c>
      <c r="P292" s="4" t="s">
        <v>61</v>
      </c>
      <c r="Q292" s="4" t="s">
        <v>130</v>
      </c>
      <c r="R292" s="4" t="s">
        <v>654</v>
      </c>
      <c r="S292" s="4">
        <v>78155</v>
      </c>
      <c r="T292" s="9">
        <v>42034</v>
      </c>
      <c r="U292" s="9">
        <v>42036</v>
      </c>
      <c r="V292" s="15">
        <v>-201.27599999999998</v>
      </c>
      <c r="W292" s="4">
        <v>1</v>
      </c>
      <c r="X292" s="15">
        <v>188.51</v>
      </c>
      <c r="Y292" s="4">
        <v>90909</v>
      </c>
      <c r="Z292" s="15">
        <f>(orders[[#This Row],[Unit Price]]-(orders[[#This Row],[Unit Price]]*(orders[[#This Row],[Discount]]/100)))</f>
        <v>218.53125</v>
      </c>
      <c r="AA292" s="15">
        <f>orders[[#This Row],[discounted price]]*orders[[#This Row],[Quantity ordered new]]</f>
        <v>218.53125</v>
      </c>
      <c r="AB292" s="18">
        <f t="shared" si="4"/>
        <v>-1.0677205453291603</v>
      </c>
    </row>
    <row r="293" spans="1:28" ht="12.75" customHeight="1" x14ac:dyDescent="0.3">
      <c r="A293" s="4">
        <v>23209</v>
      </c>
      <c r="B293" s="4" t="s">
        <v>56</v>
      </c>
      <c r="C293" s="21">
        <v>0.06</v>
      </c>
      <c r="D293" s="15">
        <v>549.99</v>
      </c>
      <c r="E293" s="15">
        <v>49</v>
      </c>
      <c r="F293" s="4">
        <v>550</v>
      </c>
      <c r="G293" s="4" t="s">
        <v>653</v>
      </c>
      <c r="H293" s="4" t="s">
        <v>39</v>
      </c>
      <c r="I293" s="4" t="s">
        <v>28</v>
      </c>
      <c r="J293" s="4" t="s">
        <v>77</v>
      </c>
      <c r="K293" s="4" t="s">
        <v>587</v>
      </c>
      <c r="L293" s="4" t="s">
        <v>43</v>
      </c>
      <c r="M293" s="4" t="s">
        <v>656</v>
      </c>
      <c r="N293" s="29">
        <v>0.35</v>
      </c>
      <c r="O293" s="4" t="s">
        <v>33</v>
      </c>
      <c r="P293" s="4" t="s">
        <v>61</v>
      </c>
      <c r="Q293" s="4" t="s">
        <v>130</v>
      </c>
      <c r="R293" s="4" t="s">
        <v>654</v>
      </c>
      <c r="S293" s="4">
        <v>78155</v>
      </c>
      <c r="T293" s="9">
        <v>42167</v>
      </c>
      <c r="U293" s="9">
        <v>42168</v>
      </c>
      <c r="V293" s="15">
        <v>4637.4071999999996</v>
      </c>
      <c r="W293" s="4">
        <v>13</v>
      </c>
      <c r="X293" s="15">
        <v>6720.88</v>
      </c>
      <c r="Y293" s="4">
        <v>90910</v>
      </c>
      <c r="Z293" s="15">
        <f>(orders[[#This Row],[Unit Price]]-(orders[[#This Row],[Unit Price]]*(orders[[#This Row],[Discount]]/100)))</f>
        <v>549.66000599999995</v>
      </c>
      <c r="AA293" s="15">
        <f>orders[[#This Row],[discounted price]]*orders[[#This Row],[Quantity ordered new]]</f>
        <v>7145.580077999999</v>
      </c>
      <c r="AB293" s="18">
        <f t="shared" si="4"/>
        <v>0.69</v>
      </c>
    </row>
    <row r="294" spans="1:28" ht="12.75" customHeight="1" x14ac:dyDescent="0.3">
      <c r="A294" s="4">
        <v>23210</v>
      </c>
      <c r="B294" s="4" t="s">
        <v>56</v>
      </c>
      <c r="C294" s="21">
        <v>0.08</v>
      </c>
      <c r="D294" s="15">
        <v>115.99</v>
      </c>
      <c r="E294" s="15">
        <v>5.99</v>
      </c>
      <c r="F294" s="4">
        <v>550</v>
      </c>
      <c r="G294" s="4" t="s">
        <v>653</v>
      </c>
      <c r="H294" s="4" t="s">
        <v>27</v>
      </c>
      <c r="I294" s="4" t="s">
        <v>28</v>
      </c>
      <c r="J294" s="4" t="s">
        <v>77</v>
      </c>
      <c r="K294" s="4" t="s">
        <v>78</v>
      </c>
      <c r="L294" s="4" t="s">
        <v>59</v>
      </c>
      <c r="M294" s="4" t="s">
        <v>657</v>
      </c>
      <c r="N294" s="29">
        <v>0.56999999999999995</v>
      </c>
      <c r="O294" s="4" t="s">
        <v>33</v>
      </c>
      <c r="P294" s="4" t="s">
        <v>61</v>
      </c>
      <c r="Q294" s="4" t="s">
        <v>130</v>
      </c>
      <c r="R294" s="4" t="s">
        <v>654</v>
      </c>
      <c r="S294" s="4">
        <v>78155</v>
      </c>
      <c r="T294" s="9">
        <v>42167</v>
      </c>
      <c r="U294" s="9">
        <v>42168</v>
      </c>
      <c r="V294" s="15">
        <v>-239.54149999999998</v>
      </c>
      <c r="W294" s="4">
        <v>1</v>
      </c>
      <c r="X294" s="15">
        <v>102.21</v>
      </c>
      <c r="Y294" s="4">
        <v>90910</v>
      </c>
      <c r="Z294" s="15">
        <f>(orders[[#This Row],[Unit Price]]-(orders[[#This Row],[Unit Price]]*(orders[[#This Row],[Discount]]/100)))</f>
        <v>115.89720799999999</v>
      </c>
      <c r="AA294" s="15">
        <f>orders[[#This Row],[discounted price]]*orders[[#This Row],[Quantity ordered new]]</f>
        <v>115.89720799999999</v>
      </c>
      <c r="AB294" s="18">
        <f t="shared" si="4"/>
        <v>-2.3436209764210938</v>
      </c>
    </row>
    <row r="295" spans="1:28" ht="12.75" customHeight="1" x14ac:dyDescent="0.3">
      <c r="A295" s="4">
        <v>24134</v>
      </c>
      <c r="B295" s="4" t="s">
        <v>25</v>
      </c>
      <c r="C295" s="21">
        <v>0</v>
      </c>
      <c r="D295" s="15">
        <v>15.04</v>
      </c>
      <c r="E295" s="15">
        <v>1.97</v>
      </c>
      <c r="F295" s="4">
        <v>551</v>
      </c>
      <c r="G295" s="4" t="s">
        <v>658</v>
      </c>
      <c r="H295" s="4" t="s">
        <v>49</v>
      </c>
      <c r="I295" s="4" t="s">
        <v>28</v>
      </c>
      <c r="J295" s="4" t="s">
        <v>29</v>
      </c>
      <c r="K295" s="4" t="s">
        <v>93</v>
      </c>
      <c r="L295" s="4" t="s">
        <v>31</v>
      </c>
      <c r="M295" s="4" t="s">
        <v>659</v>
      </c>
      <c r="N295" s="29">
        <v>0.39</v>
      </c>
      <c r="O295" s="4" t="s">
        <v>33</v>
      </c>
      <c r="P295" s="4" t="s">
        <v>61</v>
      </c>
      <c r="Q295" s="4" t="s">
        <v>130</v>
      </c>
      <c r="R295" s="4" t="s">
        <v>660</v>
      </c>
      <c r="S295" s="4">
        <v>75090</v>
      </c>
      <c r="T295" s="9">
        <v>42034</v>
      </c>
      <c r="U295" s="9">
        <v>42036</v>
      </c>
      <c r="V295" s="15">
        <v>21.514199999999999</v>
      </c>
      <c r="W295" s="4">
        <v>2</v>
      </c>
      <c r="X295" s="15">
        <v>31.18</v>
      </c>
      <c r="Y295" s="4">
        <v>90909</v>
      </c>
      <c r="Z295" s="15">
        <f>(orders[[#This Row],[Unit Price]]-(orders[[#This Row],[Unit Price]]*(orders[[#This Row],[Discount]]/100)))</f>
        <v>15.04</v>
      </c>
      <c r="AA295" s="15">
        <f>orders[[#This Row],[discounted price]]*orders[[#This Row],[Quantity ordered new]]</f>
        <v>30.08</v>
      </c>
      <c r="AB295" s="18">
        <f t="shared" si="4"/>
        <v>0.69</v>
      </c>
    </row>
    <row r="296" spans="1:28" ht="12.75" customHeight="1" x14ac:dyDescent="0.3">
      <c r="A296" s="4">
        <v>2368</v>
      </c>
      <c r="B296" s="4" t="s">
        <v>56</v>
      </c>
      <c r="C296" s="21">
        <v>0</v>
      </c>
      <c r="D296" s="15">
        <v>6.88</v>
      </c>
      <c r="E296" s="15">
        <v>2</v>
      </c>
      <c r="F296" s="4">
        <v>553</v>
      </c>
      <c r="G296" s="4" t="s">
        <v>661</v>
      </c>
      <c r="H296" s="4" t="s">
        <v>27</v>
      </c>
      <c r="I296" s="4" t="s">
        <v>40</v>
      </c>
      <c r="J296" s="4" t="s">
        <v>29</v>
      </c>
      <c r="K296" s="4" t="s">
        <v>93</v>
      </c>
      <c r="L296" s="4" t="s">
        <v>31</v>
      </c>
      <c r="M296" s="4" t="s">
        <v>662</v>
      </c>
      <c r="N296" s="29">
        <v>0.39</v>
      </c>
      <c r="O296" s="4" t="s">
        <v>33</v>
      </c>
      <c r="P296" s="4" t="s">
        <v>34</v>
      </c>
      <c r="Q296" s="4" t="s">
        <v>45</v>
      </c>
      <c r="R296" s="4" t="s">
        <v>663</v>
      </c>
      <c r="S296" s="4">
        <v>90008</v>
      </c>
      <c r="T296" s="9">
        <v>42032</v>
      </c>
      <c r="U296" s="9">
        <v>42033</v>
      </c>
      <c r="V296" s="15">
        <v>34.068000000000005</v>
      </c>
      <c r="W296" s="4">
        <v>36</v>
      </c>
      <c r="X296" s="15">
        <v>267.52999999999997</v>
      </c>
      <c r="Y296" s="4">
        <v>17155</v>
      </c>
      <c r="Z296" s="15">
        <f>(orders[[#This Row],[Unit Price]]-(orders[[#This Row],[Unit Price]]*(orders[[#This Row],[Discount]]/100)))</f>
        <v>6.88</v>
      </c>
      <c r="AA296" s="15">
        <f>orders[[#This Row],[discounted price]]*orders[[#This Row],[Quantity ordered new]]</f>
        <v>247.68</v>
      </c>
      <c r="AB296" s="18">
        <f t="shared" si="4"/>
        <v>0.12734272791836432</v>
      </c>
    </row>
    <row r="297" spans="1:28" ht="12.75" customHeight="1" x14ac:dyDescent="0.3">
      <c r="A297" s="4">
        <v>349</v>
      </c>
      <c r="B297" s="4" t="s">
        <v>37</v>
      </c>
      <c r="C297" s="21">
        <v>7.0000000000000007E-2</v>
      </c>
      <c r="D297" s="15">
        <v>2036.48</v>
      </c>
      <c r="E297" s="15">
        <v>14.7</v>
      </c>
      <c r="F297" s="4">
        <v>553</v>
      </c>
      <c r="G297" s="4" t="s">
        <v>661</v>
      </c>
      <c r="H297" s="4" t="s">
        <v>39</v>
      </c>
      <c r="I297" s="4" t="s">
        <v>28</v>
      </c>
      <c r="J297" s="4" t="s">
        <v>77</v>
      </c>
      <c r="K297" s="4" t="s">
        <v>85</v>
      </c>
      <c r="L297" s="4" t="s">
        <v>43</v>
      </c>
      <c r="M297" s="4" t="s">
        <v>633</v>
      </c>
      <c r="N297" s="29">
        <v>0.55000000000000004</v>
      </c>
      <c r="O297" s="4" t="s">
        <v>33</v>
      </c>
      <c r="P297" s="4" t="s">
        <v>34</v>
      </c>
      <c r="Q297" s="4" t="s">
        <v>45</v>
      </c>
      <c r="R297" s="4" t="s">
        <v>663</v>
      </c>
      <c r="S297" s="4">
        <v>90008</v>
      </c>
      <c r="T297" s="9">
        <v>42056</v>
      </c>
      <c r="U297" s="9">
        <v>42056</v>
      </c>
      <c r="V297" s="15">
        <v>4073.25</v>
      </c>
      <c r="W297" s="4">
        <v>25</v>
      </c>
      <c r="X297" s="15">
        <v>43046.2</v>
      </c>
      <c r="Y297" s="4">
        <v>2433</v>
      </c>
      <c r="Z297" s="15">
        <f>(orders[[#This Row],[Unit Price]]-(orders[[#This Row],[Unit Price]]*(orders[[#This Row],[Discount]]/100)))</f>
        <v>2035.0544640000001</v>
      </c>
      <c r="AA297" s="15">
        <f>orders[[#This Row],[discounted price]]*orders[[#This Row],[Quantity ordered new]]</f>
        <v>50876.361600000004</v>
      </c>
      <c r="AB297" s="18">
        <f t="shared" si="4"/>
        <v>9.4625077242590519E-2</v>
      </c>
    </row>
    <row r="298" spans="1:28" ht="12.75" customHeight="1" x14ac:dyDescent="0.3">
      <c r="A298" s="4">
        <v>1115</v>
      </c>
      <c r="B298" s="4" t="s">
        <v>106</v>
      </c>
      <c r="C298" s="21">
        <v>0.01</v>
      </c>
      <c r="D298" s="15">
        <v>4.9800000000000004</v>
      </c>
      <c r="E298" s="15">
        <v>7.44</v>
      </c>
      <c r="F298" s="4">
        <v>553</v>
      </c>
      <c r="G298" s="4" t="s">
        <v>661</v>
      </c>
      <c r="H298" s="4" t="s">
        <v>49</v>
      </c>
      <c r="I298" s="4" t="s">
        <v>28</v>
      </c>
      <c r="J298" s="4" t="s">
        <v>29</v>
      </c>
      <c r="K298" s="4" t="s">
        <v>93</v>
      </c>
      <c r="L298" s="4" t="s">
        <v>59</v>
      </c>
      <c r="M298" s="4" t="s">
        <v>384</v>
      </c>
      <c r="N298" s="29">
        <v>0.36</v>
      </c>
      <c r="O298" s="4" t="s">
        <v>33</v>
      </c>
      <c r="P298" s="4" t="s">
        <v>34</v>
      </c>
      <c r="Q298" s="4" t="s">
        <v>45</v>
      </c>
      <c r="R298" s="4" t="s">
        <v>663</v>
      </c>
      <c r="S298" s="4">
        <v>90008</v>
      </c>
      <c r="T298" s="9">
        <v>42109</v>
      </c>
      <c r="U298" s="9">
        <v>42118</v>
      </c>
      <c r="V298" s="15">
        <v>-179.59199999999998</v>
      </c>
      <c r="W298" s="4">
        <v>63</v>
      </c>
      <c r="X298" s="15">
        <v>330.21</v>
      </c>
      <c r="Y298" s="4">
        <v>8165</v>
      </c>
      <c r="Z298" s="15">
        <f>(orders[[#This Row],[Unit Price]]-(orders[[#This Row],[Unit Price]]*(orders[[#This Row],[Discount]]/100)))</f>
        <v>4.9795020000000001</v>
      </c>
      <c r="AA298" s="15">
        <f>orders[[#This Row],[discounted price]]*orders[[#This Row],[Quantity ordered new]]</f>
        <v>313.70862599999998</v>
      </c>
      <c r="AB298" s="18">
        <f t="shared" si="4"/>
        <v>-0.54387208140274368</v>
      </c>
    </row>
    <row r="299" spans="1:28" ht="12.75" customHeight="1" x14ac:dyDescent="0.3">
      <c r="A299" s="4">
        <v>64</v>
      </c>
      <c r="B299" s="4" t="s">
        <v>56</v>
      </c>
      <c r="C299" s="21">
        <v>0.08</v>
      </c>
      <c r="D299" s="15">
        <v>124.49</v>
      </c>
      <c r="E299" s="15">
        <v>51.94</v>
      </c>
      <c r="F299" s="4">
        <v>553</v>
      </c>
      <c r="G299" s="4" t="s">
        <v>661</v>
      </c>
      <c r="H299" s="4" t="s">
        <v>39</v>
      </c>
      <c r="I299" s="4" t="s">
        <v>28</v>
      </c>
      <c r="J299" s="4" t="s">
        <v>41</v>
      </c>
      <c r="K299" s="4" t="s">
        <v>152</v>
      </c>
      <c r="L299" s="4" t="s">
        <v>121</v>
      </c>
      <c r="M299" s="4" t="s">
        <v>462</v>
      </c>
      <c r="N299" s="29">
        <v>0.63</v>
      </c>
      <c r="O299" s="4" t="s">
        <v>33</v>
      </c>
      <c r="P299" s="4" t="s">
        <v>34</v>
      </c>
      <c r="Q299" s="4" t="s">
        <v>45</v>
      </c>
      <c r="R299" s="4" t="s">
        <v>663</v>
      </c>
      <c r="S299" s="4">
        <v>90008</v>
      </c>
      <c r="T299" s="9">
        <v>42173</v>
      </c>
      <c r="U299" s="9">
        <v>42174</v>
      </c>
      <c r="V299" s="15">
        <v>-500.38</v>
      </c>
      <c r="W299" s="4">
        <v>56</v>
      </c>
      <c r="X299" s="15">
        <v>6831.37</v>
      </c>
      <c r="Y299" s="4">
        <v>359</v>
      </c>
      <c r="Z299" s="15">
        <f>(orders[[#This Row],[Unit Price]]-(orders[[#This Row],[Unit Price]]*(orders[[#This Row],[Discount]]/100)))</f>
        <v>124.39040799999999</v>
      </c>
      <c r="AA299" s="15">
        <f>orders[[#This Row],[discounted price]]*orders[[#This Row],[Quantity ordered new]]</f>
        <v>6965.8628479999998</v>
      </c>
      <c r="AB299" s="18">
        <f t="shared" si="4"/>
        <v>-7.3247386688175292E-2</v>
      </c>
    </row>
    <row r="300" spans="1:28" ht="12.75" customHeight="1" x14ac:dyDescent="0.3">
      <c r="A300" s="4">
        <v>18349</v>
      </c>
      <c r="B300" s="4" t="s">
        <v>37</v>
      </c>
      <c r="C300" s="21">
        <v>7.0000000000000007E-2</v>
      </c>
      <c r="D300" s="15">
        <v>2036.48</v>
      </c>
      <c r="E300" s="15">
        <v>14.7</v>
      </c>
      <c r="F300" s="4">
        <v>555</v>
      </c>
      <c r="G300" s="4" t="s">
        <v>664</v>
      </c>
      <c r="H300" s="4" t="s">
        <v>39</v>
      </c>
      <c r="I300" s="4" t="s">
        <v>28</v>
      </c>
      <c r="J300" s="4" t="s">
        <v>77</v>
      </c>
      <c r="K300" s="4" t="s">
        <v>85</v>
      </c>
      <c r="L300" s="4" t="s">
        <v>43</v>
      </c>
      <c r="M300" s="4" t="s">
        <v>633</v>
      </c>
      <c r="N300" s="29">
        <v>0.55000000000000004</v>
      </c>
      <c r="O300" s="4" t="s">
        <v>33</v>
      </c>
      <c r="P300" s="4" t="s">
        <v>34</v>
      </c>
      <c r="Q300" s="4" t="s">
        <v>212</v>
      </c>
      <c r="R300" s="4" t="s">
        <v>665</v>
      </c>
      <c r="S300" s="4">
        <v>84062</v>
      </c>
      <c r="T300" s="9">
        <v>42056</v>
      </c>
      <c r="U300" s="9">
        <v>42056</v>
      </c>
      <c r="V300" s="15">
        <v>6028.41</v>
      </c>
      <c r="W300" s="4">
        <v>6</v>
      </c>
      <c r="X300" s="15">
        <v>10331.09</v>
      </c>
      <c r="Y300" s="4">
        <v>86190</v>
      </c>
      <c r="Z300" s="15">
        <f>(orders[[#This Row],[Unit Price]]-(orders[[#This Row],[Unit Price]]*(orders[[#This Row],[Discount]]/100)))</f>
        <v>2035.0544640000001</v>
      </c>
      <c r="AA300" s="15">
        <f>orders[[#This Row],[discounted price]]*orders[[#This Row],[Quantity ordered new]]</f>
        <v>12210.326784000001</v>
      </c>
      <c r="AB300" s="18">
        <f t="shared" si="4"/>
        <v>0.58352119669850899</v>
      </c>
    </row>
    <row r="301" spans="1:28" ht="12.75" customHeight="1" x14ac:dyDescent="0.3">
      <c r="A301" s="4">
        <v>19115</v>
      </c>
      <c r="B301" s="4" t="s">
        <v>106</v>
      </c>
      <c r="C301" s="21">
        <v>0.01</v>
      </c>
      <c r="D301" s="15">
        <v>4.9800000000000004</v>
      </c>
      <c r="E301" s="15">
        <v>7.44</v>
      </c>
      <c r="F301" s="4">
        <v>555</v>
      </c>
      <c r="G301" s="4" t="s">
        <v>664</v>
      </c>
      <c r="H301" s="4" t="s">
        <v>49</v>
      </c>
      <c r="I301" s="4" t="s">
        <v>28</v>
      </c>
      <c r="J301" s="4" t="s">
        <v>29</v>
      </c>
      <c r="K301" s="4" t="s">
        <v>93</v>
      </c>
      <c r="L301" s="4" t="s">
        <v>59</v>
      </c>
      <c r="M301" s="4" t="s">
        <v>384</v>
      </c>
      <c r="N301" s="29">
        <v>0.36</v>
      </c>
      <c r="O301" s="4" t="s">
        <v>33</v>
      </c>
      <c r="P301" s="4" t="s">
        <v>34</v>
      </c>
      <c r="Q301" s="4" t="s">
        <v>212</v>
      </c>
      <c r="R301" s="4" t="s">
        <v>665</v>
      </c>
      <c r="S301" s="4">
        <v>84062</v>
      </c>
      <c r="T301" s="9">
        <v>42109</v>
      </c>
      <c r="U301" s="9">
        <v>42118</v>
      </c>
      <c r="V301" s="15">
        <v>-161.6328</v>
      </c>
      <c r="W301" s="4">
        <v>16</v>
      </c>
      <c r="X301" s="15">
        <v>83.86</v>
      </c>
      <c r="Y301" s="4">
        <v>86191</v>
      </c>
      <c r="Z301" s="15">
        <f>(orders[[#This Row],[Unit Price]]-(orders[[#This Row],[Unit Price]]*(orders[[#This Row],[Discount]]/100)))</f>
        <v>4.9795020000000001</v>
      </c>
      <c r="AA301" s="15">
        <f>orders[[#This Row],[discounted price]]*orders[[#This Row],[Quantity ordered new]]</f>
        <v>79.672032000000002</v>
      </c>
      <c r="AB301" s="18">
        <f t="shared" si="4"/>
        <v>-1.9274123539232053</v>
      </c>
    </row>
    <row r="302" spans="1:28" ht="12.75" customHeight="1" x14ac:dyDescent="0.3">
      <c r="A302" s="4">
        <v>18064</v>
      </c>
      <c r="B302" s="4" t="s">
        <v>56</v>
      </c>
      <c r="C302" s="21">
        <v>0.08</v>
      </c>
      <c r="D302" s="15">
        <v>124.49</v>
      </c>
      <c r="E302" s="15">
        <v>51.94</v>
      </c>
      <c r="F302" s="4">
        <v>555</v>
      </c>
      <c r="G302" s="4" t="s">
        <v>664</v>
      </c>
      <c r="H302" s="4" t="s">
        <v>39</v>
      </c>
      <c r="I302" s="4" t="s">
        <v>28</v>
      </c>
      <c r="J302" s="4" t="s">
        <v>41</v>
      </c>
      <c r="K302" s="4" t="s">
        <v>152</v>
      </c>
      <c r="L302" s="4" t="s">
        <v>121</v>
      </c>
      <c r="M302" s="4" t="s">
        <v>462</v>
      </c>
      <c r="N302" s="29">
        <v>0.63</v>
      </c>
      <c r="O302" s="4" t="s">
        <v>33</v>
      </c>
      <c r="P302" s="4" t="s">
        <v>34</v>
      </c>
      <c r="Q302" s="4" t="s">
        <v>212</v>
      </c>
      <c r="R302" s="4" t="s">
        <v>665</v>
      </c>
      <c r="S302" s="4">
        <v>84062</v>
      </c>
      <c r="T302" s="9">
        <v>42173</v>
      </c>
      <c r="U302" s="9">
        <v>42174</v>
      </c>
      <c r="V302" s="15">
        <v>-250.19</v>
      </c>
      <c r="W302" s="4">
        <v>14</v>
      </c>
      <c r="X302" s="15">
        <v>1707.84</v>
      </c>
      <c r="Y302" s="4">
        <v>86192</v>
      </c>
      <c r="Z302" s="15">
        <f>(orders[[#This Row],[Unit Price]]-(orders[[#This Row],[Unit Price]]*(orders[[#This Row],[Discount]]/100)))</f>
        <v>124.39040799999999</v>
      </c>
      <c r="AA302" s="15">
        <f>orders[[#This Row],[discounted price]]*orders[[#This Row],[Quantity ordered new]]</f>
        <v>1741.4657119999999</v>
      </c>
      <c r="AB302" s="18">
        <f t="shared" si="4"/>
        <v>-0.14649498782087317</v>
      </c>
    </row>
    <row r="303" spans="1:28" ht="12.75" customHeight="1" x14ac:dyDescent="0.3">
      <c r="A303" s="4">
        <v>20368</v>
      </c>
      <c r="B303" s="4" t="s">
        <v>56</v>
      </c>
      <c r="C303" s="21">
        <v>0</v>
      </c>
      <c r="D303" s="15">
        <v>6.88</v>
      </c>
      <c r="E303" s="15">
        <v>2</v>
      </c>
      <c r="F303" s="4">
        <v>556</v>
      </c>
      <c r="G303" s="4" t="s">
        <v>666</v>
      </c>
      <c r="H303" s="4" t="s">
        <v>27</v>
      </c>
      <c r="I303" s="4" t="s">
        <v>40</v>
      </c>
      <c r="J303" s="4" t="s">
        <v>29</v>
      </c>
      <c r="K303" s="4" t="s">
        <v>93</v>
      </c>
      <c r="L303" s="4" t="s">
        <v>31</v>
      </c>
      <c r="M303" s="4" t="s">
        <v>662</v>
      </c>
      <c r="N303" s="29">
        <v>0.39</v>
      </c>
      <c r="O303" s="4" t="s">
        <v>33</v>
      </c>
      <c r="P303" s="4" t="s">
        <v>34</v>
      </c>
      <c r="Q303" s="4" t="s">
        <v>212</v>
      </c>
      <c r="R303" s="4" t="s">
        <v>667</v>
      </c>
      <c r="S303" s="4">
        <v>84604</v>
      </c>
      <c r="T303" s="9">
        <v>42032</v>
      </c>
      <c r="U303" s="9">
        <v>42033</v>
      </c>
      <c r="V303" s="15">
        <v>46.147199999999991</v>
      </c>
      <c r="W303" s="4">
        <v>9</v>
      </c>
      <c r="X303" s="15">
        <v>66.88</v>
      </c>
      <c r="Y303" s="4">
        <v>86189</v>
      </c>
      <c r="Z303" s="15">
        <f>(orders[[#This Row],[Unit Price]]-(orders[[#This Row],[Unit Price]]*(orders[[#This Row],[Discount]]/100)))</f>
        <v>6.88</v>
      </c>
      <c r="AA303" s="15">
        <f>orders[[#This Row],[discounted price]]*orders[[#This Row],[Quantity ordered new]]</f>
        <v>61.92</v>
      </c>
      <c r="AB303" s="18">
        <f t="shared" si="4"/>
        <v>0.69</v>
      </c>
    </row>
    <row r="304" spans="1:28" ht="12.75" customHeight="1" x14ac:dyDescent="0.3">
      <c r="A304" s="4">
        <v>20369</v>
      </c>
      <c r="B304" s="4" t="s">
        <v>56</v>
      </c>
      <c r="C304" s="21">
        <v>0.03</v>
      </c>
      <c r="D304" s="15">
        <v>32.479999999999997</v>
      </c>
      <c r="E304" s="15">
        <v>35</v>
      </c>
      <c r="F304" s="4">
        <v>556</v>
      </c>
      <c r="G304" s="4" t="s">
        <v>666</v>
      </c>
      <c r="H304" s="4" t="s">
        <v>27</v>
      </c>
      <c r="I304" s="4" t="s">
        <v>40</v>
      </c>
      <c r="J304" s="4" t="s">
        <v>29</v>
      </c>
      <c r="K304" s="4" t="s">
        <v>141</v>
      </c>
      <c r="L304" s="4" t="s">
        <v>236</v>
      </c>
      <c r="M304" s="4" t="s">
        <v>668</v>
      </c>
      <c r="N304" s="29">
        <v>0.81</v>
      </c>
      <c r="O304" s="4" t="s">
        <v>33</v>
      </c>
      <c r="P304" s="4" t="s">
        <v>34</v>
      </c>
      <c r="Q304" s="4" t="s">
        <v>212</v>
      </c>
      <c r="R304" s="4" t="s">
        <v>667</v>
      </c>
      <c r="S304" s="4">
        <v>84604</v>
      </c>
      <c r="T304" s="9">
        <v>42032</v>
      </c>
      <c r="U304" s="9">
        <v>42032</v>
      </c>
      <c r="V304" s="15">
        <v>-1116.3348000000001</v>
      </c>
      <c r="W304" s="4">
        <v>8</v>
      </c>
      <c r="X304" s="15">
        <v>274.91000000000003</v>
      </c>
      <c r="Y304" s="4">
        <v>86189</v>
      </c>
      <c r="Z304" s="15">
        <f>(orders[[#This Row],[Unit Price]]-(orders[[#This Row],[Unit Price]]*(orders[[#This Row],[Discount]]/100)))</f>
        <v>32.470255999999999</v>
      </c>
      <c r="AA304" s="15">
        <f>orders[[#This Row],[discounted price]]*orders[[#This Row],[Quantity ordered new]]</f>
        <v>259.76204799999999</v>
      </c>
      <c r="AB304" s="18">
        <f t="shared" si="4"/>
        <v>-4.0607282383325449</v>
      </c>
    </row>
    <row r="305" spans="1:28" ht="12.75" customHeight="1" x14ac:dyDescent="0.3">
      <c r="A305" s="4">
        <v>21966</v>
      </c>
      <c r="B305" s="4" t="s">
        <v>47</v>
      </c>
      <c r="C305" s="21">
        <v>0.02</v>
      </c>
      <c r="D305" s="15">
        <v>280.98</v>
      </c>
      <c r="E305" s="15">
        <v>57</v>
      </c>
      <c r="F305" s="4">
        <v>568</v>
      </c>
      <c r="G305" s="4" t="s">
        <v>669</v>
      </c>
      <c r="H305" s="4" t="s">
        <v>39</v>
      </c>
      <c r="I305" s="4" t="s">
        <v>114</v>
      </c>
      <c r="J305" s="4" t="s">
        <v>41</v>
      </c>
      <c r="K305" s="4" t="s">
        <v>42</v>
      </c>
      <c r="L305" s="4" t="s">
        <v>43</v>
      </c>
      <c r="M305" s="4" t="s">
        <v>670</v>
      </c>
      <c r="N305" s="29">
        <v>0.78</v>
      </c>
      <c r="O305" s="4" t="s">
        <v>33</v>
      </c>
      <c r="P305" s="4" t="s">
        <v>136</v>
      </c>
      <c r="Q305" s="4" t="s">
        <v>671</v>
      </c>
      <c r="R305" s="4" t="s">
        <v>443</v>
      </c>
      <c r="S305" s="4">
        <v>39701</v>
      </c>
      <c r="T305" s="9">
        <v>42067</v>
      </c>
      <c r="U305" s="9">
        <v>42068</v>
      </c>
      <c r="V305" s="15">
        <v>1141.7939999999999</v>
      </c>
      <c r="W305" s="4">
        <v>4</v>
      </c>
      <c r="X305" s="15">
        <v>1128.74</v>
      </c>
      <c r="Y305" s="4">
        <v>88879</v>
      </c>
      <c r="Z305" s="15">
        <f>(orders[[#This Row],[Unit Price]]-(orders[[#This Row],[Unit Price]]*(orders[[#This Row],[Discount]]/100)))</f>
        <v>280.92380400000002</v>
      </c>
      <c r="AA305" s="15">
        <f>orders[[#This Row],[discounted price]]*orders[[#This Row],[Quantity ordered new]]</f>
        <v>1123.6952160000001</v>
      </c>
      <c r="AB305" s="18">
        <f t="shared" si="4"/>
        <v>1.0115651079965269</v>
      </c>
    </row>
    <row r="306" spans="1:28" ht="12.75" customHeight="1" x14ac:dyDescent="0.3">
      <c r="A306" s="4">
        <v>22667</v>
      </c>
      <c r="B306" s="4" t="s">
        <v>37</v>
      </c>
      <c r="C306" s="21">
        <v>0.09</v>
      </c>
      <c r="D306" s="15">
        <v>70.97</v>
      </c>
      <c r="E306" s="15">
        <v>3.5</v>
      </c>
      <c r="F306" s="4">
        <v>568</v>
      </c>
      <c r="G306" s="4" t="s">
        <v>669</v>
      </c>
      <c r="H306" s="4" t="s">
        <v>49</v>
      </c>
      <c r="I306" s="4" t="s">
        <v>114</v>
      </c>
      <c r="J306" s="4" t="s">
        <v>29</v>
      </c>
      <c r="K306" s="4" t="s">
        <v>257</v>
      </c>
      <c r="L306" s="4" t="s">
        <v>59</v>
      </c>
      <c r="M306" s="4" t="s">
        <v>672</v>
      </c>
      <c r="N306" s="29">
        <v>0.59</v>
      </c>
      <c r="O306" s="4" t="s">
        <v>33</v>
      </c>
      <c r="P306" s="4" t="s">
        <v>136</v>
      </c>
      <c r="Q306" s="4" t="s">
        <v>671</v>
      </c>
      <c r="R306" s="4" t="s">
        <v>443</v>
      </c>
      <c r="S306" s="4">
        <v>39701</v>
      </c>
      <c r="T306" s="9">
        <v>42109</v>
      </c>
      <c r="U306" s="9">
        <v>42109</v>
      </c>
      <c r="V306" s="15">
        <v>-99.568000000000012</v>
      </c>
      <c r="W306" s="4">
        <v>12</v>
      </c>
      <c r="X306" s="15">
        <v>805.99</v>
      </c>
      <c r="Y306" s="4">
        <v>88880</v>
      </c>
      <c r="Z306" s="15">
        <f>(orders[[#This Row],[Unit Price]]-(orders[[#This Row],[Unit Price]]*(orders[[#This Row],[Discount]]/100)))</f>
        <v>70.906126999999998</v>
      </c>
      <c r="AA306" s="15">
        <f>orders[[#This Row],[discounted price]]*orders[[#This Row],[Quantity ordered new]]</f>
        <v>850.87352399999997</v>
      </c>
      <c r="AB306" s="18">
        <f t="shared" si="4"/>
        <v>-0.12353503145200315</v>
      </c>
    </row>
    <row r="307" spans="1:28" ht="12.75" customHeight="1" x14ac:dyDescent="0.3">
      <c r="A307" s="4">
        <v>22736</v>
      </c>
      <c r="B307" s="4" t="s">
        <v>56</v>
      </c>
      <c r="C307" s="21">
        <v>0.08</v>
      </c>
      <c r="D307" s="15">
        <v>67.28</v>
      </c>
      <c r="E307" s="15">
        <v>19.989999999999998</v>
      </c>
      <c r="F307" s="4">
        <v>568</v>
      </c>
      <c r="G307" s="4" t="s">
        <v>669</v>
      </c>
      <c r="H307" s="4" t="s">
        <v>27</v>
      </c>
      <c r="I307" s="4" t="s">
        <v>114</v>
      </c>
      <c r="J307" s="4" t="s">
        <v>29</v>
      </c>
      <c r="K307" s="4" t="s">
        <v>109</v>
      </c>
      <c r="L307" s="4" t="s">
        <v>59</v>
      </c>
      <c r="M307" s="4" t="s">
        <v>673</v>
      </c>
      <c r="N307" s="29">
        <v>0.4</v>
      </c>
      <c r="O307" s="4" t="s">
        <v>33</v>
      </c>
      <c r="P307" s="4" t="s">
        <v>136</v>
      </c>
      <c r="Q307" s="4" t="s">
        <v>671</v>
      </c>
      <c r="R307" s="4" t="s">
        <v>443</v>
      </c>
      <c r="S307" s="4">
        <v>39701</v>
      </c>
      <c r="T307" s="9">
        <v>42095</v>
      </c>
      <c r="U307" s="9">
        <v>42097</v>
      </c>
      <c r="V307" s="15">
        <v>224.85059999999999</v>
      </c>
      <c r="W307" s="4">
        <v>16</v>
      </c>
      <c r="X307" s="15">
        <v>1066.54</v>
      </c>
      <c r="Y307" s="4">
        <v>88882</v>
      </c>
      <c r="Z307" s="15">
        <f>(orders[[#This Row],[Unit Price]]-(orders[[#This Row],[Unit Price]]*(orders[[#This Row],[Discount]]/100)))</f>
        <v>67.226175999999995</v>
      </c>
      <c r="AA307" s="15">
        <f>orders[[#This Row],[discounted price]]*orders[[#This Row],[Quantity ordered new]]</f>
        <v>1075.6188159999999</v>
      </c>
      <c r="AB307" s="18">
        <f t="shared" si="4"/>
        <v>0.21082247266862938</v>
      </c>
    </row>
    <row r="308" spans="1:28" ht="12.75" customHeight="1" x14ac:dyDescent="0.3">
      <c r="A308" s="4">
        <v>26038</v>
      </c>
      <c r="B308" s="4" t="s">
        <v>106</v>
      </c>
      <c r="C308" s="21">
        <v>0.06</v>
      </c>
      <c r="D308" s="15">
        <v>7.99</v>
      </c>
      <c r="E308" s="15">
        <v>5.03</v>
      </c>
      <c r="F308" s="4">
        <v>570</v>
      </c>
      <c r="G308" s="4" t="s">
        <v>674</v>
      </c>
      <c r="H308" s="4" t="s">
        <v>49</v>
      </c>
      <c r="I308" s="4" t="s">
        <v>114</v>
      </c>
      <c r="J308" s="4" t="s">
        <v>77</v>
      </c>
      <c r="K308" s="4" t="s">
        <v>78</v>
      </c>
      <c r="L308" s="4" t="s">
        <v>86</v>
      </c>
      <c r="M308" s="4" t="s">
        <v>430</v>
      </c>
      <c r="N308" s="29">
        <v>0.6</v>
      </c>
      <c r="O308" s="4" t="s">
        <v>33</v>
      </c>
      <c r="P308" s="4" t="s">
        <v>34</v>
      </c>
      <c r="Q308" s="4" t="s">
        <v>533</v>
      </c>
      <c r="R308" s="4" t="s">
        <v>675</v>
      </c>
      <c r="S308" s="4">
        <v>89015</v>
      </c>
      <c r="T308" s="9">
        <v>42017</v>
      </c>
      <c r="U308" s="9">
        <v>42017</v>
      </c>
      <c r="V308" s="15">
        <v>-122.13300000000001</v>
      </c>
      <c r="W308" s="4">
        <v>10</v>
      </c>
      <c r="X308" s="15">
        <v>65.739999999999995</v>
      </c>
      <c r="Y308" s="4">
        <v>88881</v>
      </c>
      <c r="Z308" s="15">
        <f>(orders[[#This Row],[Unit Price]]-(orders[[#This Row],[Unit Price]]*(orders[[#This Row],[Discount]]/100)))</f>
        <v>7.9852059999999998</v>
      </c>
      <c r="AA308" s="15">
        <f>orders[[#This Row],[discounted price]]*orders[[#This Row],[Quantity ordered new]]</f>
        <v>79.852059999999994</v>
      </c>
      <c r="AB308" s="18">
        <f t="shared" si="4"/>
        <v>-1.857818679647095</v>
      </c>
    </row>
    <row r="309" spans="1:28" ht="12.75" customHeight="1" x14ac:dyDescent="0.3">
      <c r="A309" s="4">
        <v>23719</v>
      </c>
      <c r="B309" s="4" t="s">
        <v>47</v>
      </c>
      <c r="C309" s="21">
        <v>0.05</v>
      </c>
      <c r="D309" s="15">
        <v>4.13</v>
      </c>
      <c r="E309" s="15">
        <v>5.04</v>
      </c>
      <c r="F309" s="4">
        <v>573</v>
      </c>
      <c r="G309" s="4" t="s">
        <v>676</v>
      </c>
      <c r="H309" s="4" t="s">
        <v>49</v>
      </c>
      <c r="I309" s="4" t="s">
        <v>40</v>
      </c>
      <c r="J309" s="4" t="s">
        <v>29</v>
      </c>
      <c r="K309" s="4" t="s">
        <v>109</v>
      </c>
      <c r="L309" s="4" t="s">
        <v>59</v>
      </c>
      <c r="M309" s="4" t="s">
        <v>677</v>
      </c>
      <c r="N309" s="29">
        <v>0.38</v>
      </c>
      <c r="O309" s="4" t="s">
        <v>33</v>
      </c>
      <c r="P309" s="4" t="s">
        <v>61</v>
      </c>
      <c r="Q309" s="4" t="s">
        <v>178</v>
      </c>
      <c r="R309" s="4" t="s">
        <v>678</v>
      </c>
      <c r="S309" s="4">
        <v>61554</v>
      </c>
      <c r="T309" s="9">
        <v>42076</v>
      </c>
      <c r="U309" s="9">
        <v>42077</v>
      </c>
      <c r="V309" s="15">
        <v>-12.1555</v>
      </c>
      <c r="W309" s="4">
        <v>1</v>
      </c>
      <c r="X309" s="15">
        <v>5.84</v>
      </c>
      <c r="Y309" s="4">
        <v>86555</v>
      </c>
      <c r="Z309" s="15">
        <f>(orders[[#This Row],[Unit Price]]-(orders[[#This Row],[Unit Price]]*(orders[[#This Row],[Discount]]/100)))</f>
        <v>4.1279349999999999</v>
      </c>
      <c r="AA309" s="15">
        <f>orders[[#This Row],[discounted price]]*orders[[#This Row],[Quantity ordered new]]</f>
        <v>4.1279349999999999</v>
      </c>
      <c r="AB309" s="18">
        <f t="shared" si="4"/>
        <v>-2.0814212328767123</v>
      </c>
    </row>
    <row r="310" spans="1:28" ht="12.75" customHeight="1" x14ac:dyDescent="0.3">
      <c r="A310" s="4">
        <v>21992</v>
      </c>
      <c r="B310" s="4" t="s">
        <v>25</v>
      </c>
      <c r="C310" s="21">
        <v>0.08</v>
      </c>
      <c r="D310" s="15">
        <v>415.88</v>
      </c>
      <c r="E310" s="15">
        <v>11.37</v>
      </c>
      <c r="F310" s="4">
        <v>573</v>
      </c>
      <c r="G310" s="4" t="s">
        <v>676</v>
      </c>
      <c r="H310" s="4" t="s">
        <v>49</v>
      </c>
      <c r="I310" s="4" t="s">
        <v>28</v>
      </c>
      <c r="J310" s="4" t="s">
        <v>29</v>
      </c>
      <c r="K310" s="4" t="s">
        <v>141</v>
      </c>
      <c r="L310" s="4" t="s">
        <v>59</v>
      </c>
      <c r="M310" s="4" t="s">
        <v>488</v>
      </c>
      <c r="N310" s="29">
        <v>0.56999999999999995</v>
      </c>
      <c r="O310" s="4" t="s">
        <v>33</v>
      </c>
      <c r="P310" s="4" t="s">
        <v>61</v>
      </c>
      <c r="Q310" s="4" t="s">
        <v>178</v>
      </c>
      <c r="R310" s="4" t="s">
        <v>678</v>
      </c>
      <c r="S310" s="4">
        <v>61554</v>
      </c>
      <c r="T310" s="9">
        <v>42061</v>
      </c>
      <c r="U310" s="9">
        <v>42062</v>
      </c>
      <c r="V310" s="15">
        <v>-269.08440000000002</v>
      </c>
      <c r="W310" s="4">
        <v>1</v>
      </c>
      <c r="X310" s="15">
        <v>405.57</v>
      </c>
      <c r="Y310" s="4">
        <v>86556</v>
      </c>
      <c r="Z310" s="15">
        <f>(orders[[#This Row],[Unit Price]]-(orders[[#This Row],[Unit Price]]*(orders[[#This Row],[Discount]]/100)))</f>
        <v>415.54729600000002</v>
      </c>
      <c r="AA310" s="15">
        <f>orders[[#This Row],[discounted price]]*orders[[#This Row],[Quantity ordered new]]</f>
        <v>415.54729600000002</v>
      </c>
      <c r="AB310" s="18">
        <f t="shared" si="4"/>
        <v>-0.66347215030697537</v>
      </c>
    </row>
    <row r="311" spans="1:28" ht="12.75" customHeight="1" x14ac:dyDescent="0.3">
      <c r="A311" s="4">
        <v>21325</v>
      </c>
      <c r="B311" s="4" t="s">
        <v>106</v>
      </c>
      <c r="C311" s="21">
        <v>0.06</v>
      </c>
      <c r="D311" s="15">
        <v>4.4800000000000004</v>
      </c>
      <c r="E311" s="15">
        <v>49</v>
      </c>
      <c r="F311" s="4">
        <v>576</v>
      </c>
      <c r="G311" s="4" t="s">
        <v>679</v>
      </c>
      <c r="H311" s="4" t="s">
        <v>49</v>
      </c>
      <c r="I311" s="4" t="s">
        <v>28</v>
      </c>
      <c r="J311" s="4" t="s">
        <v>29</v>
      </c>
      <c r="K311" s="4" t="s">
        <v>257</v>
      </c>
      <c r="L311" s="4" t="s">
        <v>236</v>
      </c>
      <c r="M311" s="4" t="s">
        <v>680</v>
      </c>
      <c r="N311" s="29">
        <v>0.6</v>
      </c>
      <c r="O311" s="4" t="s">
        <v>33</v>
      </c>
      <c r="P311" s="4" t="s">
        <v>34</v>
      </c>
      <c r="Q311" s="4" t="s">
        <v>45</v>
      </c>
      <c r="R311" s="4" t="s">
        <v>681</v>
      </c>
      <c r="S311" s="4">
        <v>91767</v>
      </c>
      <c r="T311" s="9">
        <v>42017</v>
      </c>
      <c r="U311" s="9">
        <v>42021</v>
      </c>
      <c r="V311" s="15">
        <v>-566</v>
      </c>
      <c r="W311" s="4">
        <v>4</v>
      </c>
      <c r="X311" s="15">
        <v>32.6</v>
      </c>
      <c r="Y311" s="4">
        <v>88645</v>
      </c>
      <c r="Z311" s="15">
        <f>(orders[[#This Row],[Unit Price]]-(orders[[#This Row],[Unit Price]]*(orders[[#This Row],[Discount]]/100)))</f>
        <v>4.4773120000000004</v>
      </c>
      <c r="AA311" s="15">
        <f>orders[[#This Row],[discounted price]]*orders[[#This Row],[Quantity ordered new]]</f>
        <v>17.909248000000002</v>
      </c>
      <c r="AB311" s="18">
        <f t="shared" si="4"/>
        <v>-17.361963190184049</v>
      </c>
    </row>
    <row r="312" spans="1:28" ht="12.75" customHeight="1" x14ac:dyDescent="0.3">
      <c r="A312" s="4">
        <v>18664</v>
      </c>
      <c r="B312" s="4" t="s">
        <v>56</v>
      </c>
      <c r="C312" s="21">
        <v>0.03</v>
      </c>
      <c r="D312" s="15">
        <v>162.93</v>
      </c>
      <c r="E312" s="15">
        <v>19.989999999999998</v>
      </c>
      <c r="F312" s="4">
        <v>578</v>
      </c>
      <c r="G312" s="4" t="s">
        <v>682</v>
      </c>
      <c r="H312" s="4" t="s">
        <v>49</v>
      </c>
      <c r="I312" s="4" t="s">
        <v>28</v>
      </c>
      <c r="J312" s="4" t="s">
        <v>29</v>
      </c>
      <c r="K312" s="4" t="s">
        <v>69</v>
      </c>
      <c r="L312" s="4" t="s">
        <v>59</v>
      </c>
      <c r="M312" s="4" t="s">
        <v>683</v>
      </c>
      <c r="N312" s="29">
        <v>0.39</v>
      </c>
      <c r="O312" s="4" t="s">
        <v>33</v>
      </c>
      <c r="P312" s="4" t="s">
        <v>53</v>
      </c>
      <c r="Q312" s="4" t="s">
        <v>228</v>
      </c>
      <c r="R312" s="4" t="s">
        <v>684</v>
      </c>
      <c r="S312" s="4">
        <v>6770</v>
      </c>
      <c r="T312" s="9">
        <v>42137</v>
      </c>
      <c r="U312" s="9">
        <v>42138</v>
      </c>
      <c r="V312" s="15">
        <v>293.14</v>
      </c>
      <c r="W312" s="4">
        <v>3</v>
      </c>
      <c r="X312" s="15">
        <v>515.88</v>
      </c>
      <c r="Y312" s="4">
        <v>88644</v>
      </c>
      <c r="Z312" s="15">
        <f>(orders[[#This Row],[Unit Price]]-(orders[[#This Row],[Unit Price]]*(orders[[#This Row],[Discount]]/100)))</f>
        <v>162.88112100000001</v>
      </c>
      <c r="AA312" s="15">
        <f>orders[[#This Row],[discounted price]]*orders[[#This Row],[Quantity ordered new]]</f>
        <v>488.64336300000002</v>
      </c>
      <c r="AB312" s="18">
        <f t="shared" si="4"/>
        <v>0.56823292238505074</v>
      </c>
    </row>
    <row r="313" spans="1:28" ht="12.75" customHeight="1" x14ac:dyDescent="0.3">
      <c r="A313" s="4">
        <v>18665</v>
      </c>
      <c r="B313" s="4" t="s">
        <v>56</v>
      </c>
      <c r="C313" s="21">
        <v>0.01</v>
      </c>
      <c r="D313" s="15">
        <v>11.58</v>
      </c>
      <c r="E313" s="15">
        <v>5.72</v>
      </c>
      <c r="F313" s="4">
        <v>579</v>
      </c>
      <c r="G313" s="4" t="s">
        <v>685</v>
      </c>
      <c r="H313" s="4" t="s">
        <v>49</v>
      </c>
      <c r="I313" s="4" t="s">
        <v>28</v>
      </c>
      <c r="J313" s="4" t="s">
        <v>29</v>
      </c>
      <c r="K313" s="4" t="s">
        <v>69</v>
      </c>
      <c r="L313" s="4" t="s">
        <v>59</v>
      </c>
      <c r="M313" s="4" t="s">
        <v>686</v>
      </c>
      <c r="N313" s="29">
        <v>0.35</v>
      </c>
      <c r="O313" s="4" t="s">
        <v>33</v>
      </c>
      <c r="P313" s="4" t="s">
        <v>53</v>
      </c>
      <c r="Q313" s="4" t="s">
        <v>228</v>
      </c>
      <c r="R313" s="4" t="s">
        <v>687</v>
      </c>
      <c r="S313" s="4">
        <v>6478</v>
      </c>
      <c r="T313" s="9">
        <v>42137</v>
      </c>
      <c r="U313" s="9">
        <v>42139</v>
      </c>
      <c r="V313" s="15">
        <v>-6.61</v>
      </c>
      <c r="W313" s="4">
        <v>2</v>
      </c>
      <c r="X313" s="15">
        <v>25.06</v>
      </c>
      <c r="Y313" s="4">
        <v>88644</v>
      </c>
      <c r="Z313" s="15">
        <f>(orders[[#This Row],[Unit Price]]-(orders[[#This Row],[Unit Price]]*(orders[[#This Row],[Discount]]/100)))</f>
        <v>11.578842</v>
      </c>
      <c r="AA313" s="15">
        <f>orders[[#This Row],[discounted price]]*orders[[#This Row],[Quantity ordered new]]</f>
        <v>23.157684</v>
      </c>
      <c r="AB313" s="18">
        <f t="shared" si="4"/>
        <v>-0.26376695929768557</v>
      </c>
    </row>
    <row r="314" spans="1:28" ht="12.75" customHeight="1" x14ac:dyDescent="0.3">
      <c r="A314" s="4">
        <v>18662</v>
      </c>
      <c r="B314" s="4" t="s">
        <v>56</v>
      </c>
      <c r="C314" s="21">
        <v>0.01</v>
      </c>
      <c r="D314" s="15">
        <v>55.99</v>
      </c>
      <c r="E314" s="15">
        <v>5</v>
      </c>
      <c r="F314" s="4">
        <v>580</v>
      </c>
      <c r="G314" s="4" t="s">
        <v>688</v>
      </c>
      <c r="H314" s="4" t="s">
        <v>49</v>
      </c>
      <c r="I314" s="4" t="s">
        <v>28</v>
      </c>
      <c r="J314" s="4" t="s">
        <v>77</v>
      </c>
      <c r="K314" s="4" t="s">
        <v>78</v>
      </c>
      <c r="L314" s="4" t="s">
        <v>51</v>
      </c>
      <c r="M314" s="4" t="s">
        <v>689</v>
      </c>
      <c r="N314" s="29">
        <v>0.8</v>
      </c>
      <c r="O314" s="4" t="s">
        <v>33</v>
      </c>
      <c r="P314" s="4" t="s">
        <v>53</v>
      </c>
      <c r="Q314" s="4" t="s">
        <v>188</v>
      </c>
      <c r="R314" s="4" t="s">
        <v>511</v>
      </c>
      <c r="S314" s="4">
        <v>4210</v>
      </c>
      <c r="T314" s="9">
        <v>42137</v>
      </c>
      <c r="U314" s="9">
        <v>42138</v>
      </c>
      <c r="V314" s="15">
        <v>-57.541000000000004</v>
      </c>
      <c r="W314" s="4">
        <v>12</v>
      </c>
      <c r="X314" s="15">
        <v>578.24</v>
      </c>
      <c r="Y314" s="4">
        <v>88644</v>
      </c>
      <c r="Z314" s="15">
        <f>(orders[[#This Row],[Unit Price]]-(orders[[#This Row],[Unit Price]]*(orders[[#This Row],[Discount]]/100)))</f>
        <v>55.984401000000005</v>
      </c>
      <c r="AA314" s="15">
        <f>orders[[#This Row],[discounted price]]*orders[[#This Row],[Quantity ordered new]]</f>
        <v>671.81281200000012</v>
      </c>
      <c r="AB314" s="18">
        <f t="shared" si="4"/>
        <v>-9.9510583840619823E-2</v>
      </c>
    </row>
    <row r="315" spans="1:28" ht="12.75" customHeight="1" x14ac:dyDescent="0.3">
      <c r="A315" s="4">
        <v>24180</v>
      </c>
      <c r="B315" s="4" t="s">
        <v>37</v>
      </c>
      <c r="C315" s="21">
        <v>0.04</v>
      </c>
      <c r="D315" s="15">
        <v>15.51</v>
      </c>
      <c r="E315" s="15">
        <v>17.78</v>
      </c>
      <c r="F315" s="4">
        <v>584</v>
      </c>
      <c r="G315" s="4" t="s">
        <v>690</v>
      </c>
      <c r="H315" s="4" t="s">
        <v>49</v>
      </c>
      <c r="I315" s="4" t="s">
        <v>28</v>
      </c>
      <c r="J315" s="4" t="s">
        <v>29</v>
      </c>
      <c r="K315" s="4" t="s">
        <v>141</v>
      </c>
      <c r="L315" s="4" t="s">
        <v>59</v>
      </c>
      <c r="M315" s="4" t="s">
        <v>691</v>
      </c>
      <c r="N315" s="29">
        <v>0.59</v>
      </c>
      <c r="O315" s="4" t="s">
        <v>33</v>
      </c>
      <c r="P315" s="4" t="s">
        <v>53</v>
      </c>
      <c r="Q315" s="4" t="s">
        <v>193</v>
      </c>
      <c r="R315" s="4" t="s">
        <v>692</v>
      </c>
      <c r="S315" s="4">
        <v>1801</v>
      </c>
      <c r="T315" s="9">
        <v>42025</v>
      </c>
      <c r="U315" s="9">
        <v>42027</v>
      </c>
      <c r="V315" s="15">
        <v>-266.22000000000003</v>
      </c>
      <c r="W315" s="4">
        <v>7</v>
      </c>
      <c r="X315" s="15">
        <v>116.93</v>
      </c>
      <c r="Y315" s="4">
        <v>88646</v>
      </c>
      <c r="Z315" s="15">
        <f>(orders[[#This Row],[Unit Price]]-(orders[[#This Row],[Unit Price]]*(orders[[#This Row],[Discount]]/100)))</f>
        <v>15.503795999999999</v>
      </c>
      <c r="AA315" s="15">
        <f>orders[[#This Row],[discounted price]]*orders[[#This Row],[Quantity ordered new]]</f>
        <v>108.526572</v>
      </c>
      <c r="AB315" s="18">
        <f t="shared" si="4"/>
        <v>-2.2767467715727361</v>
      </c>
    </row>
    <row r="316" spans="1:28" ht="12.75" customHeight="1" x14ac:dyDescent="0.3">
      <c r="A316" s="4">
        <v>18663</v>
      </c>
      <c r="B316" s="4" t="s">
        <v>56</v>
      </c>
      <c r="C316" s="21">
        <v>0.06</v>
      </c>
      <c r="D316" s="15">
        <v>13.9</v>
      </c>
      <c r="E316" s="15">
        <v>7.59</v>
      </c>
      <c r="F316" s="4">
        <v>585</v>
      </c>
      <c r="G316" s="4" t="s">
        <v>693</v>
      </c>
      <c r="H316" s="4" t="s">
        <v>49</v>
      </c>
      <c r="I316" s="4" t="s">
        <v>28</v>
      </c>
      <c r="J316" s="4" t="s">
        <v>29</v>
      </c>
      <c r="K316" s="4" t="s">
        <v>174</v>
      </c>
      <c r="L316" s="4" t="s">
        <v>51</v>
      </c>
      <c r="M316" s="4" t="s">
        <v>694</v>
      </c>
      <c r="N316" s="29">
        <v>0.56000000000000005</v>
      </c>
      <c r="O316" s="4" t="s">
        <v>33</v>
      </c>
      <c r="P316" s="4" t="s">
        <v>53</v>
      </c>
      <c r="Q316" s="4" t="s">
        <v>197</v>
      </c>
      <c r="R316" s="4" t="s">
        <v>695</v>
      </c>
      <c r="S316" s="4">
        <v>3301</v>
      </c>
      <c r="T316" s="9">
        <v>42137</v>
      </c>
      <c r="U316" s="9">
        <v>42138</v>
      </c>
      <c r="V316" s="15">
        <v>-67.59</v>
      </c>
      <c r="W316" s="4">
        <v>12</v>
      </c>
      <c r="X316" s="15">
        <v>170.45</v>
      </c>
      <c r="Y316" s="4">
        <v>88644</v>
      </c>
      <c r="Z316" s="15">
        <f>(orders[[#This Row],[Unit Price]]-(orders[[#This Row],[Unit Price]]*(orders[[#This Row],[Discount]]/100)))</f>
        <v>13.89166</v>
      </c>
      <c r="AA316" s="15">
        <f>orders[[#This Row],[discounted price]]*orders[[#This Row],[Quantity ordered new]]</f>
        <v>166.69991999999999</v>
      </c>
      <c r="AB316" s="18">
        <f t="shared" si="4"/>
        <v>-0.39653857436198303</v>
      </c>
    </row>
    <row r="317" spans="1:28" ht="12.75" customHeight="1" x14ac:dyDescent="0.3">
      <c r="A317" s="4">
        <v>19781</v>
      </c>
      <c r="B317" s="4" t="s">
        <v>47</v>
      </c>
      <c r="C317" s="21">
        <v>0.08</v>
      </c>
      <c r="D317" s="15">
        <v>30.53</v>
      </c>
      <c r="E317" s="15">
        <v>19.989999999999998</v>
      </c>
      <c r="F317" s="4">
        <v>592</v>
      </c>
      <c r="G317" s="4" t="s">
        <v>696</v>
      </c>
      <c r="H317" s="4" t="s">
        <v>49</v>
      </c>
      <c r="I317" s="4" t="s">
        <v>58</v>
      </c>
      <c r="J317" s="4" t="s">
        <v>29</v>
      </c>
      <c r="K317" s="4" t="s">
        <v>134</v>
      </c>
      <c r="L317" s="4" t="s">
        <v>59</v>
      </c>
      <c r="M317" s="4" t="s">
        <v>697</v>
      </c>
      <c r="N317" s="29">
        <v>0.39</v>
      </c>
      <c r="O317" s="4" t="s">
        <v>33</v>
      </c>
      <c r="P317" s="4" t="s">
        <v>61</v>
      </c>
      <c r="Q317" s="4" t="s">
        <v>178</v>
      </c>
      <c r="R317" s="4" t="s">
        <v>698</v>
      </c>
      <c r="S317" s="4">
        <v>60091</v>
      </c>
      <c r="T317" s="9">
        <v>42021</v>
      </c>
      <c r="U317" s="9">
        <v>42021</v>
      </c>
      <c r="V317" s="15">
        <v>-239.8656</v>
      </c>
      <c r="W317" s="4">
        <v>10</v>
      </c>
      <c r="X317" s="15">
        <v>285.87</v>
      </c>
      <c r="Y317" s="4">
        <v>86307</v>
      </c>
      <c r="Z317" s="15">
        <f>(orders[[#This Row],[Unit Price]]-(orders[[#This Row],[Unit Price]]*(orders[[#This Row],[Discount]]/100)))</f>
        <v>30.505576000000001</v>
      </c>
      <c r="AA317" s="15">
        <f>orders[[#This Row],[discounted price]]*orders[[#This Row],[Quantity ordered new]]</f>
        <v>305.05576000000002</v>
      </c>
      <c r="AB317" s="18">
        <f t="shared" si="4"/>
        <v>-0.83907230559345158</v>
      </c>
    </row>
    <row r="318" spans="1:28" ht="12.75" customHeight="1" x14ac:dyDescent="0.3">
      <c r="A318" s="4">
        <v>19782</v>
      </c>
      <c r="B318" s="4" t="s">
        <v>47</v>
      </c>
      <c r="C318" s="21">
        <v>0.01</v>
      </c>
      <c r="D318" s="15">
        <v>1.68</v>
      </c>
      <c r="E318" s="15">
        <v>1.57</v>
      </c>
      <c r="F318" s="4">
        <v>593</v>
      </c>
      <c r="G318" s="4" t="s">
        <v>699</v>
      </c>
      <c r="H318" s="4" t="s">
        <v>49</v>
      </c>
      <c r="I318" s="4" t="s">
        <v>58</v>
      </c>
      <c r="J318" s="4" t="s">
        <v>29</v>
      </c>
      <c r="K318" s="4" t="s">
        <v>30</v>
      </c>
      <c r="L318" s="4" t="s">
        <v>31</v>
      </c>
      <c r="M318" s="4" t="s">
        <v>96</v>
      </c>
      <c r="N318" s="29">
        <v>0.59</v>
      </c>
      <c r="O318" s="4" t="s">
        <v>33</v>
      </c>
      <c r="P318" s="4" t="s">
        <v>61</v>
      </c>
      <c r="Q318" s="4" t="s">
        <v>178</v>
      </c>
      <c r="R318" s="4" t="s">
        <v>700</v>
      </c>
      <c r="S318" s="4">
        <v>60517</v>
      </c>
      <c r="T318" s="9">
        <v>42021</v>
      </c>
      <c r="U318" s="9">
        <v>42023</v>
      </c>
      <c r="V318" s="15">
        <v>-53.444000000000003</v>
      </c>
      <c r="W318" s="4">
        <v>12</v>
      </c>
      <c r="X318" s="15">
        <v>20.37</v>
      </c>
      <c r="Y318" s="4">
        <v>86307</v>
      </c>
      <c r="Z318" s="15">
        <f>(orders[[#This Row],[Unit Price]]-(orders[[#This Row],[Unit Price]]*(orders[[#This Row],[Discount]]/100)))</f>
        <v>1.679832</v>
      </c>
      <c r="AA318" s="15">
        <f>orders[[#This Row],[discounted price]]*orders[[#This Row],[Quantity ordered new]]</f>
        <v>20.157983999999999</v>
      </c>
      <c r="AB318" s="18">
        <f t="shared" si="4"/>
        <v>-2.6236622484045165</v>
      </c>
    </row>
    <row r="319" spans="1:28" ht="12.75" customHeight="1" x14ac:dyDescent="0.3">
      <c r="A319" s="4">
        <v>22996</v>
      </c>
      <c r="B319" s="4" t="s">
        <v>47</v>
      </c>
      <c r="C319" s="21">
        <v>0.09</v>
      </c>
      <c r="D319" s="15">
        <v>13.79</v>
      </c>
      <c r="E319" s="15">
        <v>8.7799999999999994</v>
      </c>
      <c r="F319" s="4">
        <v>594</v>
      </c>
      <c r="G319" s="4" t="s">
        <v>701</v>
      </c>
      <c r="H319" s="4" t="s">
        <v>49</v>
      </c>
      <c r="I319" s="4" t="s">
        <v>114</v>
      </c>
      <c r="J319" s="4" t="s">
        <v>41</v>
      </c>
      <c r="K319" s="4" t="s">
        <v>50</v>
      </c>
      <c r="L319" s="4" t="s">
        <v>59</v>
      </c>
      <c r="M319" s="4" t="s">
        <v>702</v>
      </c>
      <c r="N319" s="29">
        <v>0.43</v>
      </c>
      <c r="O319" s="4" t="s">
        <v>33</v>
      </c>
      <c r="P319" s="4" t="s">
        <v>61</v>
      </c>
      <c r="Q319" s="4" t="s">
        <v>703</v>
      </c>
      <c r="R319" s="4" t="s">
        <v>704</v>
      </c>
      <c r="S319" s="4">
        <v>46016</v>
      </c>
      <c r="T319" s="9">
        <v>42078</v>
      </c>
      <c r="U319" s="9">
        <v>42080</v>
      </c>
      <c r="V319" s="15">
        <v>-22.12</v>
      </c>
      <c r="W319" s="4">
        <v>1</v>
      </c>
      <c r="X319" s="15">
        <v>17.440000000000001</v>
      </c>
      <c r="Y319" s="4">
        <v>86309</v>
      </c>
      <c r="Z319" s="15">
        <f>(orders[[#This Row],[Unit Price]]-(orders[[#This Row],[Unit Price]]*(orders[[#This Row],[Discount]]/100)))</f>
        <v>13.777588999999999</v>
      </c>
      <c r="AA319" s="15">
        <f>orders[[#This Row],[discounted price]]*orders[[#This Row],[Quantity ordered new]]</f>
        <v>13.777588999999999</v>
      </c>
      <c r="AB319" s="18">
        <f t="shared" si="4"/>
        <v>-1.2683486238532109</v>
      </c>
    </row>
    <row r="320" spans="1:28" ht="12.75" customHeight="1" x14ac:dyDescent="0.3">
      <c r="A320" s="4">
        <v>21662</v>
      </c>
      <c r="B320" s="4" t="s">
        <v>47</v>
      </c>
      <c r="C320" s="21">
        <v>0.04</v>
      </c>
      <c r="D320" s="15">
        <v>39.479999999999997</v>
      </c>
      <c r="E320" s="15">
        <v>1.99</v>
      </c>
      <c r="F320" s="4">
        <v>594</v>
      </c>
      <c r="G320" s="4" t="s">
        <v>701</v>
      </c>
      <c r="H320" s="4" t="s">
        <v>49</v>
      </c>
      <c r="I320" s="4" t="s">
        <v>114</v>
      </c>
      <c r="J320" s="4" t="s">
        <v>77</v>
      </c>
      <c r="K320" s="4" t="s">
        <v>180</v>
      </c>
      <c r="L320" s="4" t="s">
        <v>51</v>
      </c>
      <c r="M320" s="4" t="s">
        <v>705</v>
      </c>
      <c r="N320" s="29">
        <v>0.54</v>
      </c>
      <c r="O320" s="4" t="s">
        <v>33</v>
      </c>
      <c r="P320" s="4" t="s">
        <v>61</v>
      </c>
      <c r="Q320" s="4" t="s">
        <v>703</v>
      </c>
      <c r="R320" s="4" t="s">
        <v>704</v>
      </c>
      <c r="S320" s="4">
        <v>46016</v>
      </c>
      <c r="T320" s="9">
        <v>42174</v>
      </c>
      <c r="U320" s="9">
        <v>42177</v>
      </c>
      <c r="V320" s="15">
        <v>484.84919999999994</v>
      </c>
      <c r="W320" s="4">
        <v>18</v>
      </c>
      <c r="X320" s="15">
        <v>702.68</v>
      </c>
      <c r="Y320" s="4">
        <v>86311</v>
      </c>
      <c r="Z320" s="15">
        <f>(orders[[#This Row],[Unit Price]]-(orders[[#This Row],[Unit Price]]*(orders[[#This Row],[Discount]]/100)))</f>
        <v>39.464207999999999</v>
      </c>
      <c r="AA320" s="15">
        <f>orders[[#This Row],[discounted price]]*orders[[#This Row],[Quantity ordered new]]</f>
        <v>710.35574399999996</v>
      </c>
      <c r="AB320" s="18">
        <f t="shared" si="4"/>
        <v>0.69</v>
      </c>
    </row>
    <row r="321" spans="1:28" ht="12.75" customHeight="1" x14ac:dyDescent="0.3">
      <c r="A321" s="4">
        <v>21663</v>
      </c>
      <c r="B321" s="4" t="s">
        <v>47</v>
      </c>
      <c r="C321" s="21">
        <v>0.04</v>
      </c>
      <c r="D321" s="15">
        <v>3.7</v>
      </c>
      <c r="E321" s="15">
        <v>1.61</v>
      </c>
      <c r="F321" s="4">
        <v>594</v>
      </c>
      <c r="G321" s="4" t="s">
        <v>701</v>
      </c>
      <c r="H321" s="4" t="s">
        <v>49</v>
      </c>
      <c r="I321" s="4" t="s">
        <v>114</v>
      </c>
      <c r="J321" s="4" t="s">
        <v>41</v>
      </c>
      <c r="K321" s="4" t="s">
        <v>50</v>
      </c>
      <c r="L321" s="4" t="s">
        <v>31</v>
      </c>
      <c r="M321" s="4" t="s">
        <v>706</v>
      </c>
      <c r="N321" s="29">
        <v>0.44</v>
      </c>
      <c r="O321" s="4" t="s">
        <v>33</v>
      </c>
      <c r="P321" s="4" t="s">
        <v>61</v>
      </c>
      <c r="Q321" s="4" t="s">
        <v>703</v>
      </c>
      <c r="R321" s="4" t="s">
        <v>704</v>
      </c>
      <c r="S321" s="4">
        <v>46016</v>
      </c>
      <c r="T321" s="9">
        <v>42174</v>
      </c>
      <c r="U321" s="9">
        <v>42175</v>
      </c>
      <c r="V321" s="15">
        <v>18</v>
      </c>
      <c r="W321" s="4">
        <v>18</v>
      </c>
      <c r="X321" s="15">
        <v>67.239999999999995</v>
      </c>
      <c r="Y321" s="4">
        <v>86311</v>
      </c>
      <c r="Z321" s="15">
        <f>(orders[[#This Row],[Unit Price]]-(orders[[#This Row],[Unit Price]]*(orders[[#This Row],[Discount]]/100)))</f>
        <v>3.6985200000000003</v>
      </c>
      <c r="AA321" s="15">
        <f>orders[[#This Row],[discounted price]]*orders[[#This Row],[Quantity ordered new]]</f>
        <v>66.573360000000008</v>
      </c>
      <c r="AB321" s="18">
        <f t="shared" si="4"/>
        <v>0.26769779892920881</v>
      </c>
    </row>
    <row r="322" spans="1:28" ht="12.75" customHeight="1" x14ac:dyDescent="0.3">
      <c r="A322" s="4">
        <v>24480</v>
      </c>
      <c r="B322" s="4" t="s">
        <v>47</v>
      </c>
      <c r="C322" s="21">
        <v>0.03</v>
      </c>
      <c r="D322" s="15">
        <v>3.8</v>
      </c>
      <c r="E322" s="15">
        <v>1.49</v>
      </c>
      <c r="F322" s="4">
        <v>596</v>
      </c>
      <c r="G322" s="4" t="s">
        <v>707</v>
      </c>
      <c r="H322" s="4" t="s">
        <v>49</v>
      </c>
      <c r="I322" s="4" t="s">
        <v>114</v>
      </c>
      <c r="J322" s="4" t="s">
        <v>29</v>
      </c>
      <c r="K322" s="4" t="s">
        <v>109</v>
      </c>
      <c r="L322" s="4" t="s">
        <v>59</v>
      </c>
      <c r="M322" s="4" t="s">
        <v>125</v>
      </c>
      <c r="N322" s="29">
        <v>0.38</v>
      </c>
      <c r="O322" s="4" t="s">
        <v>33</v>
      </c>
      <c r="P322" s="4" t="s">
        <v>61</v>
      </c>
      <c r="Q322" s="4" t="s">
        <v>703</v>
      </c>
      <c r="R322" s="4" t="s">
        <v>708</v>
      </c>
      <c r="S322" s="4">
        <v>46032</v>
      </c>
      <c r="T322" s="9">
        <v>42050</v>
      </c>
      <c r="U322" s="9">
        <v>42052</v>
      </c>
      <c r="V322" s="15">
        <v>15.2745</v>
      </c>
      <c r="W322" s="4">
        <v>6</v>
      </c>
      <c r="X322" s="15">
        <v>24.27</v>
      </c>
      <c r="Y322" s="4">
        <v>86308</v>
      </c>
      <c r="Z322" s="15">
        <f>(orders[[#This Row],[Unit Price]]-(orders[[#This Row],[Unit Price]]*(orders[[#This Row],[Discount]]/100)))</f>
        <v>3.7988599999999999</v>
      </c>
      <c r="AA322" s="15">
        <f>orders[[#This Row],[discounted price]]*orders[[#This Row],[Quantity ordered new]]</f>
        <v>22.79316</v>
      </c>
      <c r="AB322" s="18">
        <f t="shared" ref="AB322:AB385" si="5">(V322/X322)</f>
        <v>0.62935723114956732</v>
      </c>
    </row>
    <row r="323" spans="1:28" ht="12.75" customHeight="1" x14ac:dyDescent="0.3">
      <c r="A323" s="4">
        <v>24481</v>
      </c>
      <c r="B323" s="4" t="s">
        <v>47</v>
      </c>
      <c r="C323" s="21">
        <v>7.0000000000000007E-2</v>
      </c>
      <c r="D323" s="15">
        <v>7.98</v>
      </c>
      <c r="E323" s="15">
        <v>1.25</v>
      </c>
      <c r="F323" s="4">
        <v>596</v>
      </c>
      <c r="G323" s="4" t="s">
        <v>707</v>
      </c>
      <c r="H323" s="4" t="s">
        <v>49</v>
      </c>
      <c r="I323" s="4" t="s">
        <v>114</v>
      </c>
      <c r="J323" s="4" t="s">
        <v>29</v>
      </c>
      <c r="K323" s="4" t="s">
        <v>93</v>
      </c>
      <c r="L323" s="4" t="s">
        <v>31</v>
      </c>
      <c r="M323" s="4" t="s">
        <v>709</v>
      </c>
      <c r="N323" s="29">
        <v>0.35</v>
      </c>
      <c r="O323" s="4" t="s">
        <v>33</v>
      </c>
      <c r="P323" s="4" t="s">
        <v>61</v>
      </c>
      <c r="Q323" s="4" t="s">
        <v>703</v>
      </c>
      <c r="R323" s="4" t="s">
        <v>708</v>
      </c>
      <c r="S323" s="4">
        <v>46032</v>
      </c>
      <c r="T323" s="9">
        <v>42050</v>
      </c>
      <c r="U323" s="9">
        <v>42052</v>
      </c>
      <c r="V323" s="15">
        <v>26.585699999999999</v>
      </c>
      <c r="W323" s="4">
        <v>5</v>
      </c>
      <c r="X323" s="15">
        <v>38.53</v>
      </c>
      <c r="Y323" s="4">
        <v>86308</v>
      </c>
      <c r="Z323" s="15">
        <f>(orders[[#This Row],[Unit Price]]-(orders[[#This Row],[Unit Price]]*(orders[[#This Row],[Discount]]/100)))</f>
        <v>7.9744140000000003</v>
      </c>
      <c r="AA323" s="15">
        <f>orders[[#This Row],[discounted price]]*orders[[#This Row],[Quantity ordered new]]</f>
        <v>39.872070000000001</v>
      </c>
      <c r="AB323" s="18">
        <f t="shared" si="5"/>
        <v>0.69</v>
      </c>
    </row>
    <row r="324" spans="1:28" ht="12.75" customHeight="1" x14ac:dyDescent="0.3">
      <c r="A324" s="4">
        <v>24482</v>
      </c>
      <c r="B324" s="4" t="s">
        <v>47</v>
      </c>
      <c r="C324" s="21">
        <v>7.0000000000000007E-2</v>
      </c>
      <c r="D324" s="15">
        <v>417.4</v>
      </c>
      <c r="E324" s="15">
        <v>75.23</v>
      </c>
      <c r="F324" s="4">
        <v>596</v>
      </c>
      <c r="G324" s="4" t="s">
        <v>707</v>
      </c>
      <c r="H324" s="4" t="s">
        <v>39</v>
      </c>
      <c r="I324" s="4" t="s">
        <v>114</v>
      </c>
      <c r="J324" s="4" t="s">
        <v>41</v>
      </c>
      <c r="K324" s="4" t="s">
        <v>152</v>
      </c>
      <c r="L324" s="4" t="s">
        <v>121</v>
      </c>
      <c r="M324" s="4" t="s">
        <v>710</v>
      </c>
      <c r="N324" s="29">
        <v>0.79</v>
      </c>
      <c r="O324" s="4" t="s">
        <v>33</v>
      </c>
      <c r="P324" s="4" t="s">
        <v>61</v>
      </c>
      <c r="Q324" s="4" t="s">
        <v>703</v>
      </c>
      <c r="R324" s="4" t="s">
        <v>708</v>
      </c>
      <c r="S324" s="4">
        <v>46032</v>
      </c>
      <c r="T324" s="9">
        <v>42050</v>
      </c>
      <c r="U324" s="9">
        <v>42051</v>
      </c>
      <c r="V324" s="15">
        <v>-575.35199999999998</v>
      </c>
      <c r="W324" s="4">
        <v>12</v>
      </c>
      <c r="X324" s="15">
        <v>4910.72</v>
      </c>
      <c r="Y324" s="4">
        <v>86308</v>
      </c>
      <c r="Z324" s="15">
        <f>(orders[[#This Row],[Unit Price]]-(orders[[#This Row],[Unit Price]]*(orders[[#This Row],[Discount]]/100)))</f>
        <v>417.10782</v>
      </c>
      <c r="AA324" s="15">
        <f>orders[[#This Row],[discounted price]]*orders[[#This Row],[Quantity ordered new]]</f>
        <v>5005.2938400000003</v>
      </c>
      <c r="AB324" s="18">
        <f t="shared" si="5"/>
        <v>-0.11716245275641859</v>
      </c>
    </row>
    <row r="325" spans="1:28" ht="12.75" customHeight="1" x14ac:dyDescent="0.3">
      <c r="A325" s="4">
        <v>25949</v>
      </c>
      <c r="B325" s="4" t="s">
        <v>37</v>
      </c>
      <c r="C325" s="21">
        <v>0.1</v>
      </c>
      <c r="D325" s="15">
        <v>6.48</v>
      </c>
      <c r="E325" s="15">
        <v>5.9</v>
      </c>
      <c r="F325" s="4">
        <v>597</v>
      </c>
      <c r="G325" s="4" t="s">
        <v>711</v>
      </c>
      <c r="H325" s="4" t="s">
        <v>49</v>
      </c>
      <c r="I325" s="4" t="s">
        <v>58</v>
      </c>
      <c r="J325" s="4" t="s">
        <v>29</v>
      </c>
      <c r="K325" s="4" t="s">
        <v>93</v>
      </c>
      <c r="L325" s="4" t="s">
        <v>59</v>
      </c>
      <c r="M325" s="4" t="s">
        <v>712</v>
      </c>
      <c r="N325" s="29">
        <v>0.37</v>
      </c>
      <c r="O325" s="4" t="s">
        <v>33</v>
      </c>
      <c r="P325" s="4" t="s">
        <v>61</v>
      </c>
      <c r="Q325" s="4" t="s">
        <v>703</v>
      </c>
      <c r="R325" s="4" t="s">
        <v>443</v>
      </c>
      <c r="S325" s="4">
        <v>47201</v>
      </c>
      <c r="T325" s="9">
        <v>42165</v>
      </c>
      <c r="U325" s="9">
        <v>42165</v>
      </c>
      <c r="V325" s="15">
        <v>-51.634999999999998</v>
      </c>
      <c r="W325" s="4">
        <v>19</v>
      </c>
      <c r="X325" s="15">
        <v>116.8</v>
      </c>
      <c r="Y325" s="4">
        <v>86310</v>
      </c>
      <c r="Z325" s="15">
        <f>(orders[[#This Row],[Unit Price]]-(orders[[#This Row],[Unit Price]]*(orders[[#This Row],[Discount]]/100)))</f>
        <v>6.4735200000000006</v>
      </c>
      <c r="AA325" s="15">
        <f>orders[[#This Row],[discounted price]]*orders[[#This Row],[Quantity ordered new]]</f>
        <v>122.99688</v>
      </c>
      <c r="AB325" s="18">
        <f t="shared" si="5"/>
        <v>-0.44208047945205481</v>
      </c>
    </row>
    <row r="326" spans="1:28" ht="12.75" customHeight="1" x14ac:dyDescent="0.3">
      <c r="A326" s="4">
        <v>21274</v>
      </c>
      <c r="B326" s="4" t="s">
        <v>56</v>
      </c>
      <c r="C326" s="21">
        <v>0.06</v>
      </c>
      <c r="D326" s="15">
        <v>6.48</v>
      </c>
      <c r="E326" s="15">
        <v>7.37</v>
      </c>
      <c r="F326" s="4">
        <v>600</v>
      </c>
      <c r="G326" s="4" t="s">
        <v>713</v>
      </c>
      <c r="H326" s="4" t="s">
        <v>49</v>
      </c>
      <c r="I326" s="4" t="s">
        <v>28</v>
      </c>
      <c r="J326" s="4" t="s">
        <v>29</v>
      </c>
      <c r="K326" s="4" t="s">
        <v>93</v>
      </c>
      <c r="L326" s="4" t="s">
        <v>59</v>
      </c>
      <c r="M326" s="4" t="s">
        <v>714</v>
      </c>
      <c r="N326" s="29">
        <v>0.37</v>
      </c>
      <c r="O326" s="4" t="s">
        <v>33</v>
      </c>
      <c r="P326" s="4" t="s">
        <v>53</v>
      </c>
      <c r="Q326" s="4" t="s">
        <v>415</v>
      </c>
      <c r="R326" s="4" t="s">
        <v>715</v>
      </c>
      <c r="S326" s="4">
        <v>21136</v>
      </c>
      <c r="T326" s="9">
        <v>42076</v>
      </c>
      <c r="U326" s="9">
        <v>42077</v>
      </c>
      <c r="V326" s="15">
        <v>-75.44</v>
      </c>
      <c r="W326" s="4">
        <v>5</v>
      </c>
      <c r="X326" s="15">
        <v>32.39</v>
      </c>
      <c r="Y326" s="4">
        <v>87579</v>
      </c>
      <c r="Z326" s="15">
        <f>(orders[[#This Row],[Unit Price]]-(orders[[#This Row],[Unit Price]]*(orders[[#This Row],[Discount]]/100)))</f>
        <v>6.4761120000000005</v>
      </c>
      <c r="AA326" s="15">
        <f>orders[[#This Row],[discounted price]]*orders[[#This Row],[Quantity ordered new]]</f>
        <v>32.380560000000003</v>
      </c>
      <c r="AB326" s="18">
        <f t="shared" si="5"/>
        <v>-2.3291139240506329</v>
      </c>
    </row>
    <row r="327" spans="1:28" ht="12.75" customHeight="1" x14ac:dyDescent="0.3">
      <c r="A327" s="4">
        <v>20929</v>
      </c>
      <c r="B327" s="4" t="s">
        <v>37</v>
      </c>
      <c r="C327" s="21">
        <v>0.02</v>
      </c>
      <c r="D327" s="15">
        <v>35.99</v>
      </c>
      <c r="E327" s="15">
        <v>5</v>
      </c>
      <c r="F327" s="4">
        <v>603</v>
      </c>
      <c r="G327" s="4" t="s">
        <v>716</v>
      </c>
      <c r="H327" s="4" t="s">
        <v>49</v>
      </c>
      <c r="I327" s="4" t="s">
        <v>40</v>
      </c>
      <c r="J327" s="4" t="s">
        <v>77</v>
      </c>
      <c r="K327" s="4" t="s">
        <v>78</v>
      </c>
      <c r="L327" s="4" t="s">
        <v>59</v>
      </c>
      <c r="M327" s="4" t="s">
        <v>717</v>
      </c>
      <c r="N327" s="29">
        <v>0.85</v>
      </c>
      <c r="O327" s="4" t="s">
        <v>33</v>
      </c>
      <c r="P327" s="4" t="s">
        <v>34</v>
      </c>
      <c r="Q327" s="4" t="s">
        <v>255</v>
      </c>
      <c r="R327" s="4" t="s">
        <v>718</v>
      </c>
      <c r="S327" s="4">
        <v>81001</v>
      </c>
      <c r="T327" s="9">
        <v>42038</v>
      </c>
      <c r="U327" s="9">
        <v>42040</v>
      </c>
      <c r="V327" s="15">
        <v>-120.934</v>
      </c>
      <c r="W327" s="4">
        <v>7</v>
      </c>
      <c r="X327" s="15">
        <v>227.79</v>
      </c>
      <c r="Y327" s="4">
        <v>87020</v>
      </c>
      <c r="Z327" s="15">
        <f>(orders[[#This Row],[Unit Price]]-(orders[[#This Row],[Unit Price]]*(orders[[#This Row],[Discount]]/100)))</f>
        <v>35.982802</v>
      </c>
      <c r="AA327" s="15">
        <f>orders[[#This Row],[discounted price]]*orders[[#This Row],[Quantity ordered new]]</f>
        <v>251.879614</v>
      </c>
      <c r="AB327" s="18">
        <f t="shared" si="5"/>
        <v>-0.53090126871241061</v>
      </c>
    </row>
    <row r="328" spans="1:28" ht="12.75" customHeight="1" x14ac:dyDescent="0.3">
      <c r="A328" s="4">
        <v>4015</v>
      </c>
      <c r="B328" s="4" t="s">
        <v>47</v>
      </c>
      <c r="C328" s="21">
        <v>0.09</v>
      </c>
      <c r="D328" s="15">
        <v>154.13</v>
      </c>
      <c r="E328" s="15">
        <v>69</v>
      </c>
      <c r="F328" s="4">
        <v>604</v>
      </c>
      <c r="G328" s="4" t="s">
        <v>719</v>
      </c>
      <c r="H328" s="4" t="s">
        <v>27</v>
      </c>
      <c r="I328" s="4" t="s">
        <v>28</v>
      </c>
      <c r="J328" s="4" t="s">
        <v>41</v>
      </c>
      <c r="K328" s="4" t="s">
        <v>152</v>
      </c>
      <c r="L328" s="4" t="s">
        <v>236</v>
      </c>
      <c r="M328" s="4" t="s">
        <v>237</v>
      </c>
      <c r="N328" s="29">
        <v>0.68</v>
      </c>
      <c r="O328" s="4" t="s">
        <v>33</v>
      </c>
      <c r="P328" s="4" t="s">
        <v>34</v>
      </c>
      <c r="Q328" s="4" t="s">
        <v>45</v>
      </c>
      <c r="R328" s="4" t="s">
        <v>663</v>
      </c>
      <c r="S328" s="4">
        <v>90045</v>
      </c>
      <c r="T328" s="9">
        <v>42077</v>
      </c>
      <c r="U328" s="9">
        <v>42078</v>
      </c>
      <c r="V328" s="15">
        <v>-1763.7477000000003</v>
      </c>
      <c r="W328" s="4">
        <v>38</v>
      </c>
      <c r="X328" s="15">
        <v>5679.59</v>
      </c>
      <c r="Y328" s="4">
        <v>28647</v>
      </c>
      <c r="Z328" s="15">
        <f>(orders[[#This Row],[Unit Price]]-(orders[[#This Row],[Unit Price]]*(orders[[#This Row],[Discount]]/100)))</f>
        <v>153.99128299999998</v>
      </c>
      <c r="AA328" s="15">
        <f>orders[[#This Row],[discounted price]]*orders[[#This Row],[Quantity ordered new]]</f>
        <v>5851.6687539999994</v>
      </c>
      <c r="AB328" s="18">
        <f t="shared" si="5"/>
        <v>-0.31054137710644614</v>
      </c>
    </row>
    <row r="329" spans="1:28" ht="12.75" customHeight="1" x14ac:dyDescent="0.3">
      <c r="A329" s="4">
        <v>4903</v>
      </c>
      <c r="B329" s="4" t="s">
        <v>47</v>
      </c>
      <c r="C329" s="21">
        <v>0.03</v>
      </c>
      <c r="D329" s="15">
        <v>1.88</v>
      </c>
      <c r="E329" s="15">
        <v>1.49</v>
      </c>
      <c r="F329" s="4">
        <v>604</v>
      </c>
      <c r="G329" s="4" t="s">
        <v>719</v>
      </c>
      <c r="H329" s="4" t="s">
        <v>49</v>
      </c>
      <c r="I329" s="4" t="s">
        <v>40</v>
      </c>
      <c r="J329" s="4" t="s">
        <v>29</v>
      </c>
      <c r="K329" s="4" t="s">
        <v>109</v>
      </c>
      <c r="L329" s="4" t="s">
        <v>59</v>
      </c>
      <c r="M329" s="4" t="s">
        <v>272</v>
      </c>
      <c r="N329" s="29">
        <v>0.37</v>
      </c>
      <c r="O329" s="4" t="s">
        <v>33</v>
      </c>
      <c r="P329" s="4" t="s">
        <v>34</v>
      </c>
      <c r="Q329" s="4" t="s">
        <v>45</v>
      </c>
      <c r="R329" s="4" t="s">
        <v>663</v>
      </c>
      <c r="S329" s="4">
        <v>90045</v>
      </c>
      <c r="T329" s="9">
        <v>42028</v>
      </c>
      <c r="U329" s="9">
        <v>42029</v>
      </c>
      <c r="V329" s="15">
        <v>-15.099500000000001</v>
      </c>
      <c r="W329" s="4">
        <v>52</v>
      </c>
      <c r="X329" s="15">
        <v>102.32</v>
      </c>
      <c r="Y329" s="4">
        <v>34882</v>
      </c>
      <c r="Z329" s="15">
        <f>(orders[[#This Row],[Unit Price]]-(orders[[#This Row],[Unit Price]]*(orders[[#This Row],[Discount]]/100)))</f>
        <v>1.8794359999999999</v>
      </c>
      <c r="AA329" s="15">
        <f>orders[[#This Row],[discounted price]]*orders[[#This Row],[Quantity ordered new]]</f>
        <v>97.730671999999998</v>
      </c>
      <c r="AB329" s="18">
        <f t="shared" si="5"/>
        <v>-0.1475713448006255</v>
      </c>
    </row>
    <row r="330" spans="1:28" ht="12.75" customHeight="1" x14ac:dyDescent="0.3">
      <c r="A330" s="4">
        <v>22015</v>
      </c>
      <c r="B330" s="4" t="s">
        <v>47</v>
      </c>
      <c r="C330" s="21">
        <v>0.09</v>
      </c>
      <c r="D330" s="15">
        <v>154.13</v>
      </c>
      <c r="E330" s="15">
        <v>69</v>
      </c>
      <c r="F330" s="4">
        <v>605</v>
      </c>
      <c r="G330" s="4" t="s">
        <v>720</v>
      </c>
      <c r="H330" s="4" t="s">
        <v>27</v>
      </c>
      <c r="I330" s="4" t="s">
        <v>28</v>
      </c>
      <c r="J330" s="4" t="s">
        <v>41</v>
      </c>
      <c r="K330" s="4" t="s">
        <v>152</v>
      </c>
      <c r="L330" s="4" t="s">
        <v>236</v>
      </c>
      <c r="M330" s="4" t="s">
        <v>237</v>
      </c>
      <c r="N330" s="29">
        <v>0.68</v>
      </c>
      <c r="O330" s="4" t="s">
        <v>33</v>
      </c>
      <c r="P330" s="4" t="s">
        <v>53</v>
      </c>
      <c r="Q330" s="4" t="s">
        <v>71</v>
      </c>
      <c r="R330" s="4" t="s">
        <v>721</v>
      </c>
      <c r="S330" s="4">
        <v>11795</v>
      </c>
      <c r="T330" s="9">
        <v>42077</v>
      </c>
      <c r="U330" s="9">
        <v>42078</v>
      </c>
      <c r="V330" s="15">
        <v>-1763.7477000000003</v>
      </c>
      <c r="W330" s="4">
        <v>10</v>
      </c>
      <c r="X330" s="15">
        <v>1494.63</v>
      </c>
      <c r="Y330" s="4">
        <v>91144</v>
      </c>
      <c r="Z330" s="15">
        <f>(orders[[#This Row],[Unit Price]]-(orders[[#This Row],[Unit Price]]*(orders[[#This Row],[Discount]]/100)))</f>
        <v>153.99128299999998</v>
      </c>
      <c r="AA330" s="15">
        <f>orders[[#This Row],[discounted price]]*orders[[#This Row],[Quantity ordered new]]</f>
        <v>1539.9128299999998</v>
      </c>
      <c r="AB330" s="18">
        <f t="shared" si="5"/>
        <v>-1.1800564019188697</v>
      </c>
    </row>
    <row r="331" spans="1:28" ht="12.75" customHeight="1" x14ac:dyDescent="0.3">
      <c r="A331" s="4">
        <v>18492</v>
      </c>
      <c r="B331" s="4" t="s">
        <v>37</v>
      </c>
      <c r="C331" s="21">
        <v>0.02</v>
      </c>
      <c r="D331" s="15">
        <v>15.57</v>
      </c>
      <c r="E331" s="15">
        <v>1.39</v>
      </c>
      <c r="F331" s="4">
        <v>617</v>
      </c>
      <c r="G331" s="4" t="s">
        <v>722</v>
      </c>
      <c r="H331" s="4" t="s">
        <v>49</v>
      </c>
      <c r="I331" s="4" t="s">
        <v>114</v>
      </c>
      <c r="J331" s="4" t="s">
        <v>29</v>
      </c>
      <c r="K331" s="4" t="s">
        <v>69</v>
      </c>
      <c r="L331" s="4" t="s">
        <v>59</v>
      </c>
      <c r="M331" s="4" t="s">
        <v>723</v>
      </c>
      <c r="N331" s="29">
        <v>0.38</v>
      </c>
      <c r="O331" s="4" t="s">
        <v>33</v>
      </c>
      <c r="P331" s="4" t="s">
        <v>34</v>
      </c>
      <c r="Q331" s="4" t="s">
        <v>255</v>
      </c>
      <c r="R331" s="4" t="s">
        <v>718</v>
      </c>
      <c r="S331" s="4">
        <v>81001</v>
      </c>
      <c r="T331" s="9">
        <v>42123</v>
      </c>
      <c r="U331" s="9">
        <v>42124</v>
      </c>
      <c r="V331" s="15">
        <v>23.5428</v>
      </c>
      <c r="W331" s="4">
        <v>3</v>
      </c>
      <c r="X331" s="15">
        <v>46.23</v>
      </c>
      <c r="Y331" s="4">
        <v>88198</v>
      </c>
      <c r="Z331" s="15">
        <f>(orders[[#This Row],[Unit Price]]-(orders[[#This Row],[Unit Price]]*(orders[[#This Row],[Discount]]/100)))</f>
        <v>15.566886</v>
      </c>
      <c r="AA331" s="15">
        <f>orders[[#This Row],[discounted price]]*orders[[#This Row],[Quantity ordered new]]</f>
        <v>46.700658000000004</v>
      </c>
      <c r="AB331" s="18">
        <f t="shared" si="5"/>
        <v>0.50925373134328356</v>
      </c>
    </row>
    <row r="332" spans="1:28" ht="12.75" customHeight="1" x14ac:dyDescent="0.3">
      <c r="A332" s="4">
        <v>18493</v>
      </c>
      <c r="B332" s="4" t="s">
        <v>37</v>
      </c>
      <c r="C332" s="21">
        <v>0.02</v>
      </c>
      <c r="D332" s="15">
        <v>20.89</v>
      </c>
      <c r="E332" s="15">
        <v>11.52</v>
      </c>
      <c r="F332" s="4">
        <v>617</v>
      </c>
      <c r="G332" s="4" t="s">
        <v>722</v>
      </c>
      <c r="H332" s="4" t="s">
        <v>49</v>
      </c>
      <c r="I332" s="4" t="s">
        <v>114</v>
      </c>
      <c r="J332" s="4" t="s">
        <v>29</v>
      </c>
      <c r="K332" s="4" t="s">
        <v>141</v>
      </c>
      <c r="L332" s="4" t="s">
        <v>59</v>
      </c>
      <c r="M332" s="4" t="s">
        <v>724</v>
      </c>
      <c r="N332" s="29">
        <v>0.83</v>
      </c>
      <c r="O332" s="4" t="s">
        <v>33</v>
      </c>
      <c r="P332" s="4" t="s">
        <v>34</v>
      </c>
      <c r="Q332" s="4" t="s">
        <v>255</v>
      </c>
      <c r="R332" s="4" t="s">
        <v>718</v>
      </c>
      <c r="S332" s="4">
        <v>81001</v>
      </c>
      <c r="T332" s="9">
        <v>42123</v>
      </c>
      <c r="U332" s="9">
        <v>42124</v>
      </c>
      <c r="V332" s="15">
        <v>-276.11279999999999</v>
      </c>
      <c r="W332" s="4">
        <v>13</v>
      </c>
      <c r="X332" s="15">
        <v>279.27999999999997</v>
      </c>
      <c r="Y332" s="4">
        <v>88198</v>
      </c>
      <c r="Z332" s="15">
        <f>(orders[[#This Row],[Unit Price]]-(orders[[#This Row],[Unit Price]]*(orders[[#This Row],[Discount]]/100)))</f>
        <v>20.885822000000001</v>
      </c>
      <c r="AA332" s="15">
        <f>orders[[#This Row],[discounted price]]*orders[[#This Row],[Quantity ordered new]]</f>
        <v>271.51568600000002</v>
      </c>
      <c r="AB332" s="18">
        <f t="shared" si="5"/>
        <v>-0.98865940991120027</v>
      </c>
    </row>
    <row r="333" spans="1:28" ht="12.75" customHeight="1" x14ac:dyDescent="0.3">
      <c r="A333" s="4">
        <v>22196</v>
      </c>
      <c r="B333" s="4" t="s">
        <v>47</v>
      </c>
      <c r="C333" s="21">
        <v>0.06</v>
      </c>
      <c r="D333" s="15">
        <v>17.98</v>
      </c>
      <c r="E333" s="15">
        <v>4</v>
      </c>
      <c r="F333" s="4">
        <v>618</v>
      </c>
      <c r="G333" s="4" t="s">
        <v>725</v>
      </c>
      <c r="H333" s="4" t="s">
        <v>49</v>
      </c>
      <c r="I333" s="4" t="s">
        <v>114</v>
      </c>
      <c r="J333" s="4" t="s">
        <v>77</v>
      </c>
      <c r="K333" s="4" t="s">
        <v>180</v>
      </c>
      <c r="L333" s="4" t="s">
        <v>59</v>
      </c>
      <c r="M333" s="4" t="s">
        <v>181</v>
      </c>
      <c r="N333" s="29">
        <v>0.79</v>
      </c>
      <c r="O333" s="4" t="s">
        <v>33</v>
      </c>
      <c r="P333" s="4" t="s">
        <v>34</v>
      </c>
      <c r="Q333" s="4" t="s">
        <v>255</v>
      </c>
      <c r="R333" s="4" t="s">
        <v>726</v>
      </c>
      <c r="S333" s="4">
        <v>81007</v>
      </c>
      <c r="T333" s="9">
        <v>42087</v>
      </c>
      <c r="U333" s="9">
        <v>42088</v>
      </c>
      <c r="V333" s="15">
        <v>-78.13</v>
      </c>
      <c r="W333" s="4">
        <v>4</v>
      </c>
      <c r="X333" s="15">
        <v>70.06</v>
      </c>
      <c r="Y333" s="4">
        <v>88197</v>
      </c>
      <c r="Z333" s="15">
        <f>(orders[[#This Row],[Unit Price]]-(orders[[#This Row],[Unit Price]]*(orders[[#This Row],[Discount]]/100)))</f>
        <v>17.969211999999999</v>
      </c>
      <c r="AA333" s="15">
        <f>orders[[#This Row],[discounted price]]*orders[[#This Row],[Quantity ordered new]]</f>
        <v>71.876847999999995</v>
      </c>
      <c r="AB333" s="18">
        <f t="shared" si="5"/>
        <v>-1.1151869825863545</v>
      </c>
    </row>
    <row r="334" spans="1:28" ht="12.75" customHeight="1" x14ac:dyDescent="0.3">
      <c r="A334" s="4">
        <v>18490</v>
      </c>
      <c r="B334" s="4" t="s">
        <v>37</v>
      </c>
      <c r="C334" s="21">
        <v>0.06</v>
      </c>
      <c r="D334" s="15">
        <v>5.38</v>
      </c>
      <c r="E334" s="15">
        <v>5.24</v>
      </c>
      <c r="F334" s="4">
        <v>618</v>
      </c>
      <c r="G334" s="4" t="s">
        <v>725</v>
      </c>
      <c r="H334" s="4" t="s">
        <v>27</v>
      </c>
      <c r="I334" s="4" t="s">
        <v>114</v>
      </c>
      <c r="J334" s="4" t="s">
        <v>29</v>
      </c>
      <c r="K334" s="4" t="s">
        <v>109</v>
      </c>
      <c r="L334" s="4" t="s">
        <v>59</v>
      </c>
      <c r="M334" s="4" t="s">
        <v>727</v>
      </c>
      <c r="N334" s="29">
        <v>0.36</v>
      </c>
      <c r="O334" s="4" t="s">
        <v>33</v>
      </c>
      <c r="P334" s="4" t="s">
        <v>34</v>
      </c>
      <c r="Q334" s="4" t="s">
        <v>255</v>
      </c>
      <c r="R334" s="4" t="s">
        <v>726</v>
      </c>
      <c r="S334" s="4">
        <v>81007</v>
      </c>
      <c r="T334" s="9">
        <v>42123</v>
      </c>
      <c r="U334" s="9">
        <v>42124</v>
      </c>
      <c r="V334" s="15">
        <v>-64.670940000000002</v>
      </c>
      <c r="W334" s="4">
        <v>14</v>
      </c>
      <c r="X334" s="15">
        <v>81.819999999999993</v>
      </c>
      <c r="Y334" s="4">
        <v>88198</v>
      </c>
      <c r="Z334" s="15">
        <f>(orders[[#This Row],[Unit Price]]-(orders[[#This Row],[Unit Price]]*(orders[[#This Row],[Discount]]/100)))</f>
        <v>5.3767719999999999</v>
      </c>
      <c r="AA334" s="15">
        <f>orders[[#This Row],[discounted price]]*orders[[#This Row],[Quantity ordered new]]</f>
        <v>75.274807999999993</v>
      </c>
      <c r="AB334" s="18">
        <f t="shared" si="5"/>
        <v>-0.79040503544365692</v>
      </c>
    </row>
    <row r="335" spans="1:28" ht="12.75" customHeight="1" x14ac:dyDescent="0.3">
      <c r="A335" s="4">
        <v>18491</v>
      </c>
      <c r="B335" s="4" t="s">
        <v>37</v>
      </c>
      <c r="C335" s="21">
        <v>0.03</v>
      </c>
      <c r="D335" s="15">
        <v>7.35</v>
      </c>
      <c r="E335" s="15">
        <v>5.96</v>
      </c>
      <c r="F335" s="4">
        <v>618</v>
      </c>
      <c r="G335" s="4" t="s">
        <v>725</v>
      </c>
      <c r="H335" s="4" t="s">
        <v>49</v>
      </c>
      <c r="I335" s="4" t="s">
        <v>114</v>
      </c>
      <c r="J335" s="4" t="s">
        <v>29</v>
      </c>
      <c r="K335" s="4" t="s">
        <v>93</v>
      </c>
      <c r="L335" s="4" t="s">
        <v>59</v>
      </c>
      <c r="M335" s="4" t="s">
        <v>728</v>
      </c>
      <c r="N335" s="29">
        <v>0.38</v>
      </c>
      <c r="O335" s="4" t="s">
        <v>33</v>
      </c>
      <c r="P335" s="4" t="s">
        <v>34</v>
      </c>
      <c r="Q335" s="4" t="s">
        <v>255</v>
      </c>
      <c r="R335" s="4" t="s">
        <v>726</v>
      </c>
      <c r="S335" s="4">
        <v>81007</v>
      </c>
      <c r="T335" s="9">
        <v>42123</v>
      </c>
      <c r="U335" s="9">
        <v>42124</v>
      </c>
      <c r="V335" s="15">
        <v>-11.113199999999999</v>
      </c>
      <c r="W335" s="4">
        <v>1</v>
      </c>
      <c r="X335" s="15">
        <v>13.16</v>
      </c>
      <c r="Y335" s="4">
        <v>88198</v>
      </c>
      <c r="Z335" s="15">
        <f>(orders[[#This Row],[Unit Price]]-(orders[[#This Row],[Unit Price]]*(orders[[#This Row],[Discount]]/100)))</f>
        <v>7.3477949999999996</v>
      </c>
      <c r="AA335" s="15">
        <f>orders[[#This Row],[discounted price]]*orders[[#This Row],[Quantity ordered new]]</f>
        <v>7.3477949999999996</v>
      </c>
      <c r="AB335" s="18">
        <f t="shared" si="5"/>
        <v>-0.84446808510638294</v>
      </c>
    </row>
    <row r="336" spans="1:28" ht="12.75" customHeight="1" x14ac:dyDescent="0.3">
      <c r="A336" s="4">
        <v>25539</v>
      </c>
      <c r="B336" s="4" t="s">
        <v>47</v>
      </c>
      <c r="C336" s="21">
        <v>0.03</v>
      </c>
      <c r="D336" s="15">
        <v>14.2</v>
      </c>
      <c r="E336" s="15">
        <v>5.3</v>
      </c>
      <c r="F336" s="4">
        <v>619</v>
      </c>
      <c r="G336" s="4" t="s">
        <v>729</v>
      </c>
      <c r="H336" s="4" t="s">
        <v>49</v>
      </c>
      <c r="I336" s="4" t="s">
        <v>114</v>
      </c>
      <c r="J336" s="4" t="s">
        <v>41</v>
      </c>
      <c r="K336" s="4" t="s">
        <v>50</v>
      </c>
      <c r="L336" s="4" t="s">
        <v>31</v>
      </c>
      <c r="M336" s="4" t="s">
        <v>730</v>
      </c>
      <c r="N336" s="29">
        <v>0.46</v>
      </c>
      <c r="O336" s="4" t="s">
        <v>33</v>
      </c>
      <c r="P336" s="4" t="s">
        <v>61</v>
      </c>
      <c r="Q336" s="4" t="s">
        <v>300</v>
      </c>
      <c r="R336" s="4" t="s">
        <v>731</v>
      </c>
      <c r="S336" s="4">
        <v>48195</v>
      </c>
      <c r="T336" s="9">
        <v>42011</v>
      </c>
      <c r="U336" s="9">
        <v>42012</v>
      </c>
      <c r="V336" s="15">
        <v>107.02</v>
      </c>
      <c r="W336" s="4">
        <v>14</v>
      </c>
      <c r="X336" s="15">
        <v>205.98</v>
      </c>
      <c r="Y336" s="4">
        <v>88196</v>
      </c>
      <c r="Z336" s="15">
        <f>(orders[[#This Row],[Unit Price]]-(orders[[#This Row],[Unit Price]]*(orders[[#This Row],[Discount]]/100)))</f>
        <v>14.195739999999999</v>
      </c>
      <c r="AA336" s="15">
        <f>orders[[#This Row],[discounted price]]*orders[[#This Row],[Quantity ordered new]]</f>
        <v>198.74035999999998</v>
      </c>
      <c r="AB336" s="18">
        <f t="shared" si="5"/>
        <v>0.51956500631129232</v>
      </c>
    </row>
    <row r="337" spans="1:28" ht="12.75" customHeight="1" x14ac:dyDescent="0.3">
      <c r="A337" s="4">
        <v>22248</v>
      </c>
      <c r="B337" s="4" t="s">
        <v>56</v>
      </c>
      <c r="C337" s="21">
        <v>0.1</v>
      </c>
      <c r="D337" s="15">
        <v>6.88</v>
      </c>
      <c r="E337" s="15">
        <v>2</v>
      </c>
      <c r="F337" s="4">
        <v>621</v>
      </c>
      <c r="G337" s="4" t="s">
        <v>732</v>
      </c>
      <c r="H337" s="4" t="s">
        <v>49</v>
      </c>
      <c r="I337" s="4" t="s">
        <v>40</v>
      </c>
      <c r="J337" s="4" t="s">
        <v>29</v>
      </c>
      <c r="K337" s="4" t="s">
        <v>93</v>
      </c>
      <c r="L337" s="4" t="s">
        <v>31</v>
      </c>
      <c r="M337" s="4" t="s">
        <v>662</v>
      </c>
      <c r="N337" s="29">
        <v>0.39</v>
      </c>
      <c r="O337" s="4" t="s">
        <v>33</v>
      </c>
      <c r="P337" s="4" t="s">
        <v>53</v>
      </c>
      <c r="Q337" s="4" t="s">
        <v>228</v>
      </c>
      <c r="R337" s="4" t="s">
        <v>396</v>
      </c>
      <c r="S337" s="4">
        <v>6111</v>
      </c>
      <c r="T337" s="9">
        <v>42061</v>
      </c>
      <c r="U337" s="9">
        <v>42062</v>
      </c>
      <c r="V337" s="15">
        <v>18.420000000000002</v>
      </c>
      <c r="W337" s="4">
        <v>5</v>
      </c>
      <c r="X337" s="15">
        <v>31.46</v>
      </c>
      <c r="Y337" s="4">
        <v>91432</v>
      </c>
      <c r="Z337" s="15">
        <f>(orders[[#This Row],[Unit Price]]-(orders[[#This Row],[Unit Price]]*(orders[[#This Row],[Discount]]/100)))</f>
        <v>6.8731200000000001</v>
      </c>
      <c r="AA337" s="15">
        <f>orders[[#This Row],[discounted price]]*orders[[#This Row],[Quantity ordered new]]</f>
        <v>34.365600000000001</v>
      </c>
      <c r="AB337" s="18">
        <f t="shared" si="5"/>
        <v>0.58550540368722193</v>
      </c>
    </row>
    <row r="338" spans="1:28" ht="12.75" customHeight="1" x14ac:dyDescent="0.3">
      <c r="A338" s="4">
        <v>22247</v>
      </c>
      <c r="B338" s="4" t="s">
        <v>56</v>
      </c>
      <c r="C338" s="21">
        <v>0.06</v>
      </c>
      <c r="D338" s="15">
        <v>195.99</v>
      </c>
      <c r="E338" s="15">
        <v>8.99</v>
      </c>
      <c r="F338" s="4">
        <v>622</v>
      </c>
      <c r="G338" s="4" t="s">
        <v>733</v>
      </c>
      <c r="H338" s="4" t="s">
        <v>49</v>
      </c>
      <c r="I338" s="4" t="s">
        <v>40</v>
      </c>
      <c r="J338" s="4" t="s">
        <v>77</v>
      </c>
      <c r="K338" s="4" t="s">
        <v>78</v>
      </c>
      <c r="L338" s="4" t="s">
        <v>59</v>
      </c>
      <c r="M338" s="4" t="s">
        <v>734</v>
      </c>
      <c r="N338" s="29">
        <v>0.6</v>
      </c>
      <c r="O338" s="4" t="s">
        <v>33</v>
      </c>
      <c r="P338" s="4" t="s">
        <v>53</v>
      </c>
      <c r="Q338" s="4" t="s">
        <v>188</v>
      </c>
      <c r="R338" s="4" t="s">
        <v>511</v>
      </c>
      <c r="S338" s="4">
        <v>4210</v>
      </c>
      <c r="T338" s="9">
        <v>42061</v>
      </c>
      <c r="U338" s="9">
        <v>42063</v>
      </c>
      <c r="V338" s="15">
        <v>349.47</v>
      </c>
      <c r="W338" s="4">
        <v>6</v>
      </c>
      <c r="X338" s="15">
        <v>948.97</v>
      </c>
      <c r="Y338" s="4">
        <v>91432</v>
      </c>
      <c r="Z338" s="15">
        <f>(orders[[#This Row],[Unit Price]]-(orders[[#This Row],[Unit Price]]*(orders[[#This Row],[Discount]]/100)))</f>
        <v>195.87240600000001</v>
      </c>
      <c r="AA338" s="15">
        <f>orders[[#This Row],[discounted price]]*orders[[#This Row],[Quantity ordered new]]</f>
        <v>1175.2344360000002</v>
      </c>
      <c r="AB338" s="18">
        <f t="shared" si="5"/>
        <v>0.36826243189984931</v>
      </c>
    </row>
    <row r="339" spans="1:28" ht="12.75" customHeight="1" x14ac:dyDescent="0.3">
      <c r="A339" s="4">
        <v>24880</v>
      </c>
      <c r="B339" s="4" t="s">
        <v>25</v>
      </c>
      <c r="C339" s="21">
        <v>0.05</v>
      </c>
      <c r="D339" s="15">
        <v>6.48</v>
      </c>
      <c r="E339" s="15">
        <v>8.4</v>
      </c>
      <c r="F339" s="4">
        <v>623</v>
      </c>
      <c r="G339" s="4" t="s">
        <v>735</v>
      </c>
      <c r="H339" s="4" t="s">
        <v>49</v>
      </c>
      <c r="I339" s="4" t="s">
        <v>40</v>
      </c>
      <c r="J339" s="4" t="s">
        <v>29</v>
      </c>
      <c r="K339" s="4" t="s">
        <v>93</v>
      </c>
      <c r="L339" s="4" t="s">
        <v>59</v>
      </c>
      <c r="M339" s="4" t="s">
        <v>736</v>
      </c>
      <c r="N339" s="29">
        <v>0.37</v>
      </c>
      <c r="O339" s="4" t="s">
        <v>33</v>
      </c>
      <c r="P339" s="4" t="s">
        <v>53</v>
      </c>
      <c r="Q339" s="4" t="s">
        <v>197</v>
      </c>
      <c r="R339" s="4" t="s">
        <v>737</v>
      </c>
      <c r="S339" s="4">
        <v>3101</v>
      </c>
      <c r="T339" s="9">
        <v>42095</v>
      </c>
      <c r="U339" s="9">
        <v>42097</v>
      </c>
      <c r="V339" s="15">
        <v>-226.34640000000002</v>
      </c>
      <c r="W339" s="4">
        <v>21</v>
      </c>
      <c r="X339" s="15">
        <v>136.99</v>
      </c>
      <c r="Y339" s="4">
        <v>91433</v>
      </c>
      <c r="Z339" s="15">
        <f>(orders[[#This Row],[Unit Price]]-(orders[[#This Row],[Unit Price]]*(orders[[#This Row],[Discount]]/100)))</f>
        <v>6.4767600000000005</v>
      </c>
      <c r="AA339" s="15">
        <f>orders[[#This Row],[discounted price]]*orders[[#This Row],[Quantity ordered new]]</f>
        <v>136.01196000000002</v>
      </c>
      <c r="AB339" s="18">
        <f t="shared" si="5"/>
        <v>-1.6522841083290751</v>
      </c>
    </row>
    <row r="340" spans="1:28" ht="12.75" customHeight="1" x14ac:dyDescent="0.3">
      <c r="A340" s="4">
        <v>24881</v>
      </c>
      <c r="B340" s="4" t="s">
        <v>25</v>
      </c>
      <c r="C340" s="21">
        <v>0.05</v>
      </c>
      <c r="D340" s="15">
        <v>55.99</v>
      </c>
      <c r="E340" s="15">
        <v>5</v>
      </c>
      <c r="F340" s="4">
        <v>624</v>
      </c>
      <c r="G340" s="4" t="s">
        <v>738</v>
      </c>
      <c r="H340" s="4" t="s">
        <v>49</v>
      </c>
      <c r="I340" s="4" t="s">
        <v>40</v>
      </c>
      <c r="J340" s="4" t="s">
        <v>77</v>
      </c>
      <c r="K340" s="4" t="s">
        <v>78</v>
      </c>
      <c r="L340" s="4" t="s">
        <v>51</v>
      </c>
      <c r="M340" s="4" t="s">
        <v>689</v>
      </c>
      <c r="N340" s="29">
        <v>0.8</v>
      </c>
      <c r="O340" s="4" t="s">
        <v>33</v>
      </c>
      <c r="P340" s="4" t="s">
        <v>53</v>
      </c>
      <c r="Q340" s="4" t="s">
        <v>149</v>
      </c>
      <c r="R340" s="4" t="s">
        <v>739</v>
      </c>
      <c r="S340" s="4">
        <v>5701</v>
      </c>
      <c r="T340" s="9">
        <v>42095</v>
      </c>
      <c r="U340" s="9">
        <v>42095</v>
      </c>
      <c r="V340" s="15">
        <v>-281.17583999999999</v>
      </c>
      <c r="W340" s="4">
        <v>2</v>
      </c>
      <c r="X340" s="15">
        <v>99.36</v>
      </c>
      <c r="Y340" s="4">
        <v>91433</v>
      </c>
      <c r="Z340" s="15">
        <f>(orders[[#This Row],[Unit Price]]-(orders[[#This Row],[Unit Price]]*(orders[[#This Row],[Discount]]/100)))</f>
        <v>55.962005000000005</v>
      </c>
      <c r="AA340" s="15">
        <f>orders[[#This Row],[discounted price]]*orders[[#This Row],[Quantity ordered new]]</f>
        <v>111.92401000000001</v>
      </c>
      <c r="AB340" s="18">
        <f t="shared" si="5"/>
        <v>-2.8298695652173911</v>
      </c>
    </row>
    <row r="341" spans="1:28" ht="12.75" customHeight="1" x14ac:dyDescent="0.3">
      <c r="A341" s="4">
        <v>21718</v>
      </c>
      <c r="B341" s="4" t="s">
        <v>56</v>
      </c>
      <c r="C341" s="21">
        <v>0.02</v>
      </c>
      <c r="D341" s="15">
        <v>419.19</v>
      </c>
      <c r="E341" s="15">
        <v>19.989999999999998</v>
      </c>
      <c r="F341" s="4">
        <v>627</v>
      </c>
      <c r="G341" s="4" t="s">
        <v>740</v>
      </c>
      <c r="H341" s="4" t="s">
        <v>49</v>
      </c>
      <c r="I341" s="4" t="s">
        <v>28</v>
      </c>
      <c r="J341" s="4" t="s">
        <v>29</v>
      </c>
      <c r="K341" s="4" t="s">
        <v>141</v>
      </c>
      <c r="L341" s="4" t="s">
        <v>59</v>
      </c>
      <c r="M341" s="4" t="s">
        <v>741</v>
      </c>
      <c r="N341" s="29">
        <v>0.57999999999999996</v>
      </c>
      <c r="O341" s="4" t="s">
        <v>33</v>
      </c>
      <c r="P341" s="4" t="s">
        <v>53</v>
      </c>
      <c r="Q341" s="4" t="s">
        <v>154</v>
      </c>
      <c r="R341" s="4" t="s">
        <v>742</v>
      </c>
      <c r="S341" s="4">
        <v>43952</v>
      </c>
      <c r="T341" s="9">
        <v>42115</v>
      </c>
      <c r="U341" s="9">
        <v>42116</v>
      </c>
      <c r="V341" s="15">
        <v>6610.2</v>
      </c>
      <c r="W341" s="4">
        <v>22</v>
      </c>
      <c r="X341" s="15">
        <v>9580</v>
      </c>
      <c r="Y341" s="4">
        <v>90469</v>
      </c>
      <c r="Z341" s="15">
        <f>(orders[[#This Row],[Unit Price]]-(orders[[#This Row],[Unit Price]]*(orders[[#This Row],[Discount]]/100)))</f>
        <v>419.10616199999998</v>
      </c>
      <c r="AA341" s="15">
        <f>orders[[#This Row],[discounted price]]*orders[[#This Row],[Quantity ordered new]]</f>
        <v>9220.3355639999991</v>
      </c>
      <c r="AB341" s="18">
        <f t="shared" si="5"/>
        <v>0.69</v>
      </c>
    </row>
    <row r="342" spans="1:28" ht="12.75" customHeight="1" x14ac:dyDescent="0.3">
      <c r="A342" s="4">
        <v>19364</v>
      </c>
      <c r="B342" s="4" t="s">
        <v>25</v>
      </c>
      <c r="C342" s="21">
        <v>0.01</v>
      </c>
      <c r="D342" s="15">
        <v>2.08</v>
      </c>
      <c r="E342" s="15">
        <v>5.33</v>
      </c>
      <c r="F342" s="4">
        <v>635</v>
      </c>
      <c r="G342" s="4" t="s">
        <v>743</v>
      </c>
      <c r="H342" s="4" t="s">
        <v>49</v>
      </c>
      <c r="I342" s="4" t="s">
        <v>28</v>
      </c>
      <c r="J342" s="4" t="s">
        <v>41</v>
      </c>
      <c r="K342" s="4" t="s">
        <v>50</v>
      </c>
      <c r="L342" s="4" t="s">
        <v>59</v>
      </c>
      <c r="M342" s="4" t="s">
        <v>744</v>
      </c>
      <c r="N342" s="29">
        <v>0.43</v>
      </c>
      <c r="O342" s="4" t="s">
        <v>33</v>
      </c>
      <c r="P342" s="4" t="s">
        <v>61</v>
      </c>
      <c r="Q342" s="4" t="s">
        <v>62</v>
      </c>
      <c r="R342" s="4" t="s">
        <v>745</v>
      </c>
      <c r="S342" s="4">
        <v>55106</v>
      </c>
      <c r="T342" s="9">
        <v>42099</v>
      </c>
      <c r="U342" s="9">
        <v>42099</v>
      </c>
      <c r="V342" s="15">
        <v>-103.7124</v>
      </c>
      <c r="W342" s="4">
        <v>12</v>
      </c>
      <c r="X342" s="15">
        <v>28.32</v>
      </c>
      <c r="Y342" s="4">
        <v>89284</v>
      </c>
      <c r="Z342" s="15">
        <f>(orders[[#This Row],[Unit Price]]-(orders[[#This Row],[Unit Price]]*(orders[[#This Row],[Discount]]/100)))</f>
        <v>2.0797919999999999</v>
      </c>
      <c r="AA342" s="15">
        <f>orders[[#This Row],[discounted price]]*orders[[#This Row],[Quantity ordered new]]</f>
        <v>24.957504</v>
      </c>
      <c r="AB342" s="18">
        <f t="shared" si="5"/>
        <v>-3.6621610169491525</v>
      </c>
    </row>
    <row r="343" spans="1:28" ht="12.75" customHeight="1" x14ac:dyDescent="0.3">
      <c r="A343" s="4">
        <v>19365</v>
      </c>
      <c r="B343" s="4" t="s">
        <v>25</v>
      </c>
      <c r="C343" s="21">
        <v>0.03</v>
      </c>
      <c r="D343" s="15">
        <v>370.98</v>
      </c>
      <c r="E343" s="15">
        <v>99</v>
      </c>
      <c r="F343" s="4">
        <v>635</v>
      </c>
      <c r="G343" s="4" t="s">
        <v>743</v>
      </c>
      <c r="H343" s="4" t="s">
        <v>39</v>
      </c>
      <c r="I343" s="4" t="s">
        <v>28</v>
      </c>
      <c r="J343" s="4" t="s">
        <v>29</v>
      </c>
      <c r="K343" s="4" t="s">
        <v>141</v>
      </c>
      <c r="L343" s="4" t="s">
        <v>43</v>
      </c>
      <c r="M343" s="4" t="s">
        <v>746</v>
      </c>
      <c r="N343" s="29">
        <v>0.65</v>
      </c>
      <c r="O343" s="4" t="s">
        <v>33</v>
      </c>
      <c r="P343" s="4" t="s">
        <v>61</v>
      </c>
      <c r="Q343" s="4" t="s">
        <v>62</v>
      </c>
      <c r="R343" s="4" t="s">
        <v>745</v>
      </c>
      <c r="S343" s="4">
        <v>55106</v>
      </c>
      <c r="T343" s="9">
        <v>42099</v>
      </c>
      <c r="U343" s="9">
        <v>42100</v>
      </c>
      <c r="V343" s="15">
        <v>-124.2864</v>
      </c>
      <c r="W343" s="4">
        <v>6</v>
      </c>
      <c r="X343" s="15">
        <v>2309.4899999999998</v>
      </c>
      <c r="Y343" s="4">
        <v>89284</v>
      </c>
      <c r="Z343" s="15">
        <f>(orders[[#This Row],[Unit Price]]-(orders[[#This Row],[Unit Price]]*(orders[[#This Row],[Discount]]/100)))</f>
        <v>370.86870600000003</v>
      </c>
      <c r="AA343" s="15">
        <f>orders[[#This Row],[discounted price]]*orders[[#This Row],[Quantity ordered new]]</f>
        <v>2225.2122360000003</v>
      </c>
      <c r="AB343" s="18">
        <f t="shared" si="5"/>
        <v>-5.3815517711702586E-2</v>
      </c>
    </row>
    <row r="344" spans="1:28" ht="12.75" customHeight="1" x14ac:dyDescent="0.3">
      <c r="A344" s="4">
        <v>19539</v>
      </c>
      <c r="B344" s="4" t="s">
        <v>106</v>
      </c>
      <c r="C344" s="21">
        <v>0.06</v>
      </c>
      <c r="D344" s="15">
        <v>160.97999999999999</v>
      </c>
      <c r="E344" s="15">
        <v>35.020000000000003</v>
      </c>
      <c r="F344" s="4">
        <v>637</v>
      </c>
      <c r="G344" s="4" t="s">
        <v>747</v>
      </c>
      <c r="H344" s="4" t="s">
        <v>39</v>
      </c>
      <c r="I344" s="4" t="s">
        <v>114</v>
      </c>
      <c r="J344" s="4" t="s">
        <v>41</v>
      </c>
      <c r="K344" s="4" t="s">
        <v>191</v>
      </c>
      <c r="L344" s="4" t="s">
        <v>121</v>
      </c>
      <c r="M344" s="4" t="s">
        <v>748</v>
      </c>
      <c r="N344" s="29">
        <v>0.72</v>
      </c>
      <c r="O344" s="4" t="s">
        <v>33</v>
      </c>
      <c r="P344" s="4" t="s">
        <v>34</v>
      </c>
      <c r="Q344" s="4" t="s">
        <v>45</v>
      </c>
      <c r="R344" s="4" t="s">
        <v>749</v>
      </c>
      <c r="S344" s="4">
        <v>95051</v>
      </c>
      <c r="T344" s="9">
        <v>42083</v>
      </c>
      <c r="U344" s="9">
        <v>42087</v>
      </c>
      <c r="V344" s="15">
        <v>-229.68</v>
      </c>
      <c r="W344" s="4">
        <v>8</v>
      </c>
      <c r="X344" s="15">
        <v>1232.01</v>
      </c>
      <c r="Y344" s="4">
        <v>87953</v>
      </c>
      <c r="Z344" s="15">
        <f>(orders[[#This Row],[Unit Price]]-(orders[[#This Row],[Unit Price]]*(orders[[#This Row],[Discount]]/100)))</f>
        <v>160.88341199999999</v>
      </c>
      <c r="AA344" s="15">
        <f>orders[[#This Row],[discounted price]]*orders[[#This Row],[Quantity ordered new]]</f>
        <v>1287.0672959999999</v>
      </c>
      <c r="AB344" s="18">
        <f t="shared" si="5"/>
        <v>-0.18642705822193004</v>
      </c>
    </row>
    <row r="345" spans="1:28" ht="12.75" customHeight="1" x14ac:dyDescent="0.3">
      <c r="A345" s="4">
        <v>24387</v>
      </c>
      <c r="B345" s="4" t="s">
        <v>47</v>
      </c>
      <c r="C345" s="21">
        <v>0.06</v>
      </c>
      <c r="D345" s="15">
        <v>65.989999999999995</v>
      </c>
      <c r="E345" s="15">
        <v>8.8000000000000007</v>
      </c>
      <c r="F345" s="4">
        <v>638</v>
      </c>
      <c r="G345" s="4" t="s">
        <v>750</v>
      </c>
      <c r="H345" s="4" t="s">
        <v>27</v>
      </c>
      <c r="I345" s="4" t="s">
        <v>114</v>
      </c>
      <c r="J345" s="4" t="s">
        <v>77</v>
      </c>
      <c r="K345" s="4" t="s">
        <v>78</v>
      </c>
      <c r="L345" s="4" t="s">
        <v>59</v>
      </c>
      <c r="M345" s="4" t="s">
        <v>751</v>
      </c>
      <c r="N345" s="29">
        <v>0.57999999999999996</v>
      </c>
      <c r="O345" s="4" t="s">
        <v>33</v>
      </c>
      <c r="P345" s="4" t="s">
        <v>34</v>
      </c>
      <c r="Q345" s="4" t="s">
        <v>45</v>
      </c>
      <c r="R345" s="4" t="s">
        <v>752</v>
      </c>
      <c r="S345" s="4">
        <v>95062</v>
      </c>
      <c r="T345" s="9">
        <v>42124</v>
      </c>
      <c r="U345" s="9">
        <v>42125</v>
      </c>
      <c r="V345" s="15">
        <v>288.08999999999997</v>
      </c>
      <c r="W345" s="4">
        <v>9</v>
      </c>
      <c r="X345" s="15">
        <v>506.38</v>
      </c>
      <c r="Y345" s="4">
        <v>87954</v>
      </c>
      <c r="Z345" s="15">
        <f>(orders[[#This Row],[Unit Price]]-(orders[[#This Row],[Unit Price]]*(orders[[#This Row],[Discount]]/100)))</f>
        <v>65.950406000000001</v>
      </c>
      <c r="AA345" s="15">
        <f>orders[[#This Row],[discounted price]]*orders[[#This Row],[Quantity ordered new]]</f>
        <v>593.55365400000005</v>
      </c>
      <c r="AB345" s="18">
        <f t="shared" si="5"/>
        <v>0.56892057348236502</v>
      </c>
    </row>
    <row r="346" spans="1:28" ht="12.75" customHeight="1" x14ac:dyDescent="0.3">
      <c r="A346" s="4">
        <v>24388</v>
      </c>
      <c r="B346" s="4" t="s">
        <v>47</v>
      </c>
      <c r="C346" s="21">
        <v>0</v>
      </c>
      <c r="D346" s="15">
        <v>195.99</v>
      </c>
      <c r="E346" s="15">
        <v>4.2</v>
      </c>
      <c r="F346" s="4">
        <v>638</v>
      </c>
      <c r="G346" s="4" t="s">
        <v>750</v>
      </c>
      <c r="H346" s="4" t="s">
        <v>27</v>
      </c>
      <c r="I346" s="4" t="s">
        <v>114</v>
      </c>
      <c r="J346" s="4" t="s">
        <v>77</v>
      </c>
      <c r="K346" s="4" t="s">
        <v>78</v>
      </c>
      <c r="L346" s="4" t="s">
        <v>59</v>
      </c>
      <c r="M346" s="4" t="s">
        <v>753</v>
      </c>
      <c r="N346" s="29">
        <v>0.56999999999999995</v>
      </c>
      <c r="O346" s="4" t="s">
        <v>33</v>
      </c>
      <c r="P346" s="4" t="s">
        <v>34</v>
      </c>
      <c r="Q346" s="4" t="s">
        <v>45</v>
      </c>
      <c r="R346" s="4" t="s">
        <v>752</v>
      </c>
      <c r="S346" s="4">
        <v>95062</v>
      </c>
      <c r="T346" s="9">
        <v>42124</v>
      </c>
      <c r="U346" s="9">
        <v>42126</v>
      </c>
      <c r="V346" s="15">
        <v>719.47679999999991</v>
      </c>
      <c r="W346" s="4">
        <v>6</v>
      </c>
      <c r="X346" s="15">
        <v>1042.72</v>
      </c>
      <c r="Y346" s="4">
        <v>87954</v>
      </c>
      <c r="Z346" s="15">
        <f>(orders[[#This Row],[Unit Price]]-(orders[[#This Row],[Unit Price]]*(orders[[#This Row],[Discount]]/100)))</f>
        <v>195.99</v>
      </c>
      <c r="AA346" s="15">
        <f>orders[[#This Row],[discounted price]]*orders[[#This Row],[Quantity ordered new]]</f>
        <v>1175.94</v>
      </c>
      <c r="AB346" s="18">
        <f t="shared" si="5"/>
        <v>0.69</v>
      </c>
    </row>
    <row r="347" spans="1:28" ht="12.75" customHeight="1" x14ac:dyDescent="0.3">
      <c r="A347" s="4">
        <v>25893</v>
      </c>
      <c r="B347" s="4" t="s">
        <v>37</v>
      </c>
      <c r="C347" s="21">
        <v>0</v>
      </c>
      <c r="D347" s="15">
        <v>236.97</v>
      </c>
      <c r="E347" s="15">
        <v>59.24</v>
      </c>
      <c r="F347" s="4">
        <v>639</v>
      </c>
      <c r="G347" s="4" t="s">
        <v>754</v>
      </c>
      <c r="H347" s="4" t="s">
        <v>39</v>
      </c>
      <c r="I347" s="4" t="s">
        <v>114</v>
      </c>
      <c r="J347" s="4" t="s">
        <v>41</v>
      </c>
      <c r="K347" s="4" t="s">
        <v>152</v>
      </c>
      <c r="L347" s="4" t="s">
        <v>121</v>
      </c>
      <c r="M347" s="4" t="s">
        <v>755</v>
      </c>
      <c r="N347" s="29">
        <v>0.61</v>
      </c>
      <c r="O347" s="4" t="s">
        <v>33</v>
      </c>
      <c r="P347" s="4" t="s">
        <v>34</v>
      </c>
      <c r="Q347" s="4" t="s">
        <v>45</v>
      </c>
      <c r="R347" s="4" t="s">
        <v>756</v>
      </c>
      <c r="S347" s="4">
        <v>93454</v>
      </c>
      <c r="T347" s="9">
        <v>42049</v>
      </c>
      <c r="U347" s="9">
        <v>42050</v>
      </c>
      <c r="V347" s="15">
        <v>1192.04</v>
      </c>
      <c r="W347" s="4">
        <v>9</v>
      </c>
      <c r="X347" s="15">
        <v>1769.91</v>
      </c>
      <c r="Y347" s="4">
        <v>87952</v>
      </c>
      <c r="Z347" s="15">
        <f>(orders[[#This Row],[Unit Price]]-(orders[[#This Row],[Unit Price]]*(orders[[#This Row],[Discount]]/100)))</f>
        <v>236.97</v>
      </c>
      <c r="AA347" s="15">
        <f>orders[[#This Row],[discounted price]]*orders[[#This Row],[Quantity ordered new]]</f>
        <v>2132.73</v>
      </c>
      <c r="AB347" s="18">
        <f t="shared" si="5"/>
        <v>0.67350317247769653</v>
      </c>
    </row>
    <row r="348" spans="1:28" ht="12.75" customHeight="1" x14ac:dyDescent="0.3">
      <c r="A348" s="4">
        <v>7893</v>
      </c>
      <c r="B348" s="4" t="s">
        <v>37</v>
      </c>
      <c r="C348" s="21">
        <v>0</v>
      </c>
      <c r="D348" s="15">
        <v>236.97</v>
      </c>
      <c r="E348" s="15">
        <v>59.24</v>
      </c>
      <c r="F348" s="4">
        <v>640</v>
      </c>
      <c r="G348" s="4" t="s">
        <v>757</v>
      </c>
      <c r="H348" s="4" t="s">
        <v>39</v>
      </c>
      <c r="I348" s="4" t="s">
        <v>114</v>
      </c>
      <c r="J348" s="4" t="s">
        <v>41</v>
      </c>
      <c r="K348" s="4" t="s">
        <v>152</v>
      </c>
      <c r="L348" s="4" t="s">
        <v>121</v>
      </c>
      <c r="M348" s="4" t="s">
        <v>755</v>
      </c>
      <c r="N348" s="29">
        <v>0.61</v>
      </c>
      <c r="O348" s="4" t="s">
        <v>33</v>
      </c>
      <c r="P348" s="4" t="s">
        <v>34</v>
      </c>
      <c r="Q348" s="4" t="s">
        <v>35</v>
      </c>
      <c r="R348" s="4" t="s">
        <v>209</v>
      </c>
      <c r="S348" s="4">
        <v>98119</v>
      </c>
      <c r="T348" s="9">
        <v>42049</v>
      </c>
      <c r="U348" s="9">
        <v>42050</v>
      </c>
      <c r="V348" s="15">
        <v>1192.04</v>
      </c>
      <c r="W348" s="4">
        <v>34</v>
      </c>
      <c r="X348" s="15">
        <v>6686.34</v>
      </c>
      <c r="Y348" s="4">
        <v>56452</v>
      </c>
      <c r="Z348" s="15">
        <f>(orders[[#This Row],[Unit Price]]-(orders[[#This Row],[Unit Price]]*(orders[[#This Row],[Discount]]/100)))</f>
        <v>236.97</v>
      </c>
      <c r="AA348" s="15">
        <f>orders[[#This Row],[discounted price]]*orders[[#This Row],[Quantity ordered new]]</f>
        <v>8056.98</v>
      </c>
      <c r="AB348" s="18">
        <f t="shared" si="5"/>
        <v>0.17827989602682484</v>
      </c>
    </row>
    <row r="349" spans="1:28" ht="12.75" customHeight="1" x14ac:dyDescent="0.3">
      <c r="A349" s="4">
        <v>1539</v>
      </c>
      <c r="B349" s="4" t="s">
        <v>106</v>
      </c>
      <c r="C349" s="21">
        <v>0.06</v>
      </c>
      <c r="D349" s="15">
        <v>160.97999999999999</v>
      </c>
      <c r="E349" s="15">
        <v>35.020000000000003</v>
      </c>
      <c r="F349" s="4">
        <v>640</v>
      </c>
      <c r="G349" s="4" t="s">
        <v>757</v>
      </c>
      <c r="H349" s="4" t="s">
        <v>39</v>
      </c>
      <c r="I349" s="4" t="s">
        <v>114</v>
      </c>
      <c r="J349" s="4" t="s">
        <v>41</v>
      </c>
      <c r="K349" s="4" t="s">
        <v>191</v>
      </c>
      <c r="L349" s="4" t="s">
        <v>121</v>
      </c>
      <c r="M349" s="4" t="s">
        <v>748</v>
      </c>
      <c r="N349" s="29">
        <v>0.72</v>
      </c>
      <c r="O349" s="4" t="s">
        <v>33</v>
      </c>
      <c r="P349" s="4" t="s">
        <v>34</v>
      </c>
      <c r="Q349" s="4" t="s">
        <v>35</v>
      </c>
      <c r="R349" s="4" t="s">
        <v>209</v>
      </c>
      <c r="S349" s="4">
        <v>98119</v>
      </c>
      <c r="T349" s="9">
        <v>42083</v>
      </c>
      <c r="U349" s="9">
        <v>42087</v>
      </c>
      <c r="V349" s="15">
        <v>-229.68</v>
      </c>
      <c r="W349" s="4">
        <v>30</v>
      </c>
      <c r="X349" s="15">
        <v>4620.05</v>
      </c>
      <c r="Y349" s="4">
        <v>11077</v>
      </c>
      <c r="Z349" s="15">
        <f>(orders[[#This Row],[Unit Price]]-(orders[[#This Row],[Unit Price]]*(orders[[#This Row],[Discount]]/100)))</f>
        <v>160.88341199999999</v>
      </c>
      <c r="AA349" s="15">
        <f>orders[[#This Row],[discounted price]]*orders[[#This Row],[Quantity ordered new]]</f>
        <v>4826.5023599999995</v>
      </c>
      <c r="AB349" s="18">
        <f t="shared" si="5"/>
        <v>-4.9713747686713348E-2</v>
      </c>
    </row>
    <row r="350" spans="1:28" ht="12.75" customHeight="1" x14ac:dyDescent="0.3">
      <c r="A350" s="4">
        <v>6387</v>
      </c>
      <c r="B350" s="4" t="s">
        <v>47</v>
      </c>
      <c r="C350" s="21">
        <v>0.06</v>
      </c>
      <c r="D350" s="15">
        <v>65.989999999999995</v>
      </c>
      <c r="E350" s="15">
        <v>8.8000000000000007</v>
      </c>
      <c r="F350" s="4">
        <v>640</v>
      </c>
      <c r="G350" s="4" t="s">
        <v>757</v>
      </c>
      <c r="H350" s="4" t="s">
        <v>27</v>
      </c>
      <c r="I350" s="4" t="s">
        <v>114</v>
      </c>
      <c r="J350" s="4" t="s">
        <v>77</v>
      </c>
      <c r="K350" s="4" t="s">
        <v>78</v>
      </c>
      <c r="L350" s="4" t="s">
        <v>59</v>
      </c>
      <c r="M350" s="4" t="s">
        <v>751</v>
      </c>
      <c r="N350" s="29">
        <v>0.57999999999999996</v>
      </c>
      <c r="O350" s="4" t="s">
        <v>33</v>
      </c>
      <c r="P350" s="4" t="s">
        <v>34</v>
      </c>
      <c r="Q350" s="4" t="s">
        <v>35</v>
      </c>
      <c r="R350" s="4" t="s">
        <v>209</v>
      </c>
      <c r="S350" s="4">
        <v>98119</v>
      </c>
      <c r="T350" s="9">
        <v>42124</v>
      </c>
      <c r="U350" s="9">
        <v>42125</v>
      </c>
      <c r="V350" s="15">
        <v>288.08999999999997</v>
      </c>
      <c r="W350" s="4">
        <v>34</v>
      </c>
      <c r="X350" s="15">
        <v>1912.98</v>
      </c>
      <c r="Y350" s="4">
        <v>45380</v>
      </c>
      <c r="Z350" s="15">
        <f>(orders[[#This Row],[Unit Price]]-(orders[[#This Row],[Unit Price]]*(orders[[#This Row],[Discount]]/100)))</f>
        <v>65.950406000000001</v>
      </c>
      <c r="AA350" s="15">
        <f>orders[[#This Row],[discounted price]]*orders[[#This Row],[Quantity ordered new]]</f>
        <v>2242.3138039999999</v>
      </c>
      <c r="AB350" s="18">
        <f t="shared" si="5"/>
        <v>0.15059749709876735</v>
      </c>
    </row>
    <row r="351" spans="1:28" ht="12.75" customHeight="1" x14ac:dyDescent="0.3">
      <c r="A351" s="4">
        <v>6388</v>
      </c>
      <c r="B351" s="4" t="s">
        <v>47</v>
      </c>
      <c r="C351" s="21">
        <v>0</v>
      </c>
      <c r="D351" s="15">
        <v>195.99</v>
      </c>
      <c r="E351" s="15">
        <v>4.2</v>
      </c>
      <c r="F351" s="4">
        <v>640</v>
      </c>
      <c r="G351" s="4" t="s">
        <v>757</v>
      </c>
      <c r="H351" s="4" t="s">
        <v>27</v>
      </c>
      <c r="I351" s="4" t="s">
        <v>114</v>
      </c>
      <c r="J351" s="4" t="s">
        <v>77</v>
      </c>
      <c r="K351" s="4" t="s">
        <v>78</v>
      </c>
      <c r="L351" s="4" t="s">
        <v>59</v>
      </c>
      <c r="M351" s="4" t="s">
        <v>753</v>
      </c>
      <c r="N351" s="29">
        <v>0.56999999999999995</v>
      </c>
      <c r="O351" s="4" t="s">
        <v>33</v>
      </c>
      <c r="P351" s="4" t="s">
        <v>34</v>
      </c>
      <c r="Q351" s="4" t="s">
        <v>35</v>
      </c>
      <c r="R351" s="4" t="s">
        <v>209</v>
      </c>
      <c r="S351" s="4">
        <v>98119</v>
      </c>
      <c r="T351" s="9">
        <v>42124</v>
      </c>
      <c r="U351" s="9">
        <v>42126</v>
      </c>
      <c r="V351" s="15">
        <v>1030.509</v>
      </c>
      <c r="W351" s="4">
        <v>24</v>
      </c>
      <c r="X351" s="15">
        <v>4170.87</v>
      </c>
      <c r="Y351" s="4">
        <v>45380</v>
      </c>
      <c r="Z351" s="15">
        <f>(orders[[#This Row],[Unit Price]]-(orders[[#This Row],[Unit Price]]*(orders[[#This Row],[Discount]]/100)))</f>
        <v>195.99</v>
      </c>
      <c r="AA351" s="15">
        <f>orders[[#This Row],[discounted price]]*orders[[#This Row],[Quantity ordered new]]</f>
        <v>4703.76</v>
      </c>
      <c r="AB351" s="18">
        <f t="shared" si="5"/>
        <v>0.24707291284552144</v>
      </c>
    </row>
    <row r="352" spans="1:28" ht="12.75" customHeight="1" x14ac:dyDescent="0.3">
      <c r="A352" s="4">
        <v>24869</v>
      </c>
      <c r="B352" s="4" t="s">
        <v>106</v>
      </c>
      <c r="C352" s="21">
        <v>0.03</v>
      </c>
      <c r="D352" s="15">
        <v>51.75</v>
      </c>
      <c r="E352" s="15">
        <v>19.989999999999998</v>
      </c>
      <c r="F352" s="4">
        <v>646</v>
      </c>
      <c r="G352" s="4" t="s">
        <v>758</v>
      </c>
      <c r="H352" s="4" t="s">
        <v>49</v>
      </c>
      <c r="I352" s="4" t="s">
        <v>28</v>
      </c>
      <c r="J352" s="4" t="s">
        <v>41</v>
      </c>
      <c r="K352" s="4" t="s">
        <v>50</v>
      </c>
      <c r="L352" s="4" t="s">
        <v>59</v>
      </c>
      <c r="M352" s="4" t="s">
        <v>759</v>
      </c>
      <c r="N352" s="29">
        <v>0.55000000000000004</v>
      </c>
      <c r="O352" s="4" t="s">
        <v>33</v>
      </c>
      <c r="P352" s="4" t="s">
        <v>61</v>
      </c>
      <c r="Q352" s="4" t="s">
        <v>62</v>
      </c>
      <c r="R352" s="4" t="s">
        <v>760</v>
      </c>
      <c r="S352" s="4">
        <v>55379</v>
      </c>
      <c r="T352" s="9">
        <v>42172</v>
      </c>
      <c r="U352" s="9">
        <v>42177</v>
      </c>
      <c r="V352" s="15">
        <v>261.44400000000002</v>
      </c>
      <c r="W352" s="4">
        <v>16</v>
      </c>
      <c r="X352" s="15">
        <v>818.81</v>
      </c>
      <c r="Y352" s="4">
        <v>90735</v>
      </c>
      <c r="Z352" s="15">
        <f>(orders[[#This Row],[Unit Price]]-(orders[[#This Row],[Unit Price]]*(orders[[#This Row],[Discount]]/100)))</f>
        <v>51.734475000000003</v>
      </c>
      <c r="AA352" s="15">
        <f>orders[[#This Row],[discounted price]]*orders[[#This Row],[Quantity ordered new]]</f>
        <v>827.75160000000005</v>
      </c>
      <c r="AB352" s="18">
        <f t="shared" si="5"/>
        <v>0.31929751712851584</v>
      </c>
    </row>
    <row r="353" spans="1:28" ht="12.75" customHeight="1" x14ac:dyDescent="0.3">
      <c r="A353" s="4">
        <v>21760</v>
      </c>
      <c r="B353" s="4" t="s">
        <v>37</v>
      </c>
      <c r="C353" s="21">
        <v>0.02</v>
      </c>
      <c r="D353" s="15">
        <v>25.38</v>
      </c>
      <c r="E353" s="15">
        <v>8.99</v>
      </c>
      <c r="F353" s="4">
        <v>648</v>
      </c>
      <c r="G353" s="4" t="s">
        <v>761</v>
      </c>
      <c r="H353" s="4" t="s">
        <v>49</v>
      </c>
      <c r="I353" s="4" t="s">
        <v>40</v>
      </c>
      <c r="J353" s="4" t="s">
        <v>41</v>
      </c>
      <c r="K353" s="4" t="s">
        <v>50</v>
      </c>
      <c r="L353" s="4" t="s">
        <v>51</v>
      </c>
      <c r="M353" s="4" t="s">
        <v>762</v>
      </c>
      <c r="N353" s="29">
        <v>0.5</v>
      </c>
      <c r="O353" s="4" t="s">
        <v>33</v>
      </c>
      <c r="P353" s="4" t="s">
        <v>61</v>
      </c>
      <c r="Q353" s="4" t="s">
        <v>178</v>
      </c>
      <c r="R353" s="4" t="s">
        <v>763</v>
      </c>
      <c r="S353" s="4">
        <v>60440</v>
      </c>
      <c r="T353" s="9">
        <v>42176</v>
      </c>
      <c r="U353" s="9">
        <v>42177</v>
      </c>
      <c r="V353" s="15">
        <v>-10.36</v>
      </c>
      <c r="W353" s="4">
        <v>1</v>
      </c>
      <c r="X353" s="15">
        <v>34.11</v>
      </c>
      <c r="Y353" s="4">
        <v>91365</v>
      </c>
      <c r="Z353" s="15">
        <f>(orders[[#This Row],[Unit Price]]-(orders[[#This Row],[Unit Price]]*(orders[[#This Row],[Discount]]/100)))</f>
        <v>25.374924</v>
      </c>
      <c r="AA353" s="15">
        <f>orders[[#This Row],[discounted price]]*orders[[#This Row],[Quantity ordered new]]</f>
        <v>25.374924</v>
      </c>
      <c r="AB353" s="18">
        <f t="shared" si="5"/>
        <v>-0.30372324831427733</v>
      </c>
    </row>
    <row r="354" spans="1:28" ht="12.75" customHeight="1" x14ac:dyDescent="0.3">
      <c r="A354" s="4">
        <v>23154</v>
      </c>
      <c r="B354" s="4" t="s">
        <v>56</v>
      </c>
      <c r="C354" s="21">
        <v>0.02</v>
      </c>
      <c r="D354" s="15">
        <v>3.78</v>
      </c>
      <c r="E354" s="15">
        <v>0.71</v>
      </c>
      <c r="F354" s="4">
        <v>649</v>
      </c>
      <c r="G354" s="4" t="s">
        <v>764</v>
      </c>
      <c r="H354" s="4" t="s">
        <v>49</v>
      </c>
      <c r="I354" s="4" t="s">
        <v>40</v>
      </c>
      <c r="J354" s="4" t="s">
        <v>29</v>
      </c>
      <c r="K354" s="4" t="s">
        <v>66</v>
      </c>
      <c r="L354" s="4" t="s">
        <v>31</v>
      </c>
      <c r="M354" s="4" t="s">
        <v>765</v>
      </c>
      <c r="N354" s="29">
        <v>0.39</v>
      </c>
      <c r="O354" s="4" t="s">
        <v>33</v>
      </c>
      <c r="P354" s="4" t="s">
        <v>61</v>
      </c>
      <c r="Q354" s="4" t="s">
        <v>178</v>
      </c>
      <c r="R354" s="4" t="s">
        <v>766</v>
      </c>
      <c r="S354" s="4">
        <v>60089</v>
      </c>
      <c r="T354" s="9">
        <v>42153</v>
      </c>
      <c r="U354" s="9">
        <v>42154</v>
      </c>
      <c r="V354" s="15">
        <v>106.7499</v>
      </c>
      <c r="W354" s="4">
        <v>40</v>
      </c>
      <c r="X354" s="15">
        <v>154.71</v>
      </c>
      <c r="Y354" s="4">
        <v>91366</v>
      </c>
      <c r="Z354" s="15">
        <f>(orders[[#This Row],[Unit Price]]-(orders[[#This Row],[Unit Price]]*(orders[[#This Row],[Discount]]/100)))</f>
        <v>3.7792439999999998</v>
      </c>
      <c r="AA354" s="15">
        <f>orders[[#This Row],[discounted price]]*orders[[#This Row],[Quantity ordered new]]</f>
        <v>151.16976</v>
      </c>
      <c r="AB354" s="18">
        <f t="shared" si="5"/>
        <v>0.69</v>
      </c>
    </row>
    <row r="355" spans="1:28" ht="12.75" customHeight="1" x14ac:dyDescent="0.3">
      <c r="A355" s="4">
        <v>24199</v>
      </c>
      <c r="B355" s="4" t="s">
        <v>25</v>
      </c>
      <c r="C355" s="21">
        <v>0.08</v>
      </c>
      <c r="D355" s="15">
        <v>15.99</v>
      </c>
      <c r="E355" s="15">
        <v>13.18</v>
      </c>
      <c r="F355" s="4">
        <v>651</v>
      </c>
      <c r="G355" s="4" t="s">
        <v>767</v>
      </c>
      <c r="H355" s="4" t="s">
        <v>49</v>
      </c>
      <c r="I355" s="4" t="s">
        <v>114</v>
      </c>
      <c r="J355" s="4" t="s">
        <v>29</v>
      </c>
      <c r="K355" s="4" t="s">
        <v>109</v>
      </c>
      <c r="L355" s="4" t="s">
        <v>59</v>
      </c>
      <c r="M355" s="4" t="s">
        <v>638</v>
      </c>
      <c r="N355" s="29">
        <v>0.37</v>
      </c>
      <c r="O355" s="4" t="s">
        <v>33</v>
      </c>
      <c r="P355" s="4" t="s">
        <v>34</v>
      </c>
      <c r="Q355" s="4" t="s">
        <v>533</v>
      </c>
      <c r="R355" s="4" t="s">
        <v>768</v>
      </c>
      <c r="S355" s="4">
        <v>89115</v>
      </c>
      <c r="T355" s="9">
        <v>42011</v>
      </c>
      <c r="U355" s="9">
        <v>42012</v>
      </c>
      <c r="V355" s="15">
        <v>-246.92615999999998</v>
      </c>
      <c r="W355" s="4">
        <v>12</v>
      </c>
      <c r="X355" s="15">
        <v>192.33</v>
      </c>
      <c r="Y355" s="4">
        <v>91575</v>
      </c>
      <c r="Z355" s="15">
        <f>(orders[[#This Row],[Unit Price]]-(orders[[#This Row],[Unit Price]]*(orders[[#This Row],[Discount]]/100)))</f>
        <v>15.977208000000001</v>
      </c>
      <c r="AA355" s="15">
        <f>orders[[#This Row],[discounted price]]*orders[[#This Row],[Quantity ordered new]]</f>
        <v>191.726496</v>
      </c>
      <c r="AB355" s="18">
        <f t="shared" si="5"/>
        <v>-1.2838671034160036</v>
      </c>
    </row>
    <row r="356" spans="1:28" ht="12.75" customHeight="1" x14ac:dyDescent="0.3">
      <c r="A356" s="4">
        <v>23433</v>
      </c>
      <c r="B356" s="4" t="s">
        <v>106</v>
      </c>
      <c r="C356" s="21">
        <v>0.04</v>
      </c>
      <c r="D356" s="15">
        <v>880.98</v>
      </c>
      <c r="E356" s="15">
        <v>44.55</v>
      </c>
      <c r="F356" s="4">
        <v>651</v>
      </c>
      <c r="G356" s="4" t="s">
        <v>767</v>
      </c>
      <c r="H356" s="4" t="s">
        <v>39</v>
      </c>
      <c r="I356" s="4" t="s">
        <v>114</v>
      </c>
      <c r="J356" s="4" t="s">
        <v>41</v>
      </c>
      <c r="K356" s="4" t="s">
        <v>191</v>
      </c>
      <c r="L356" s="4" t="s">
        <v>121</v>
      </c>
      <c r="M356" s="4" t="s">
        <v>769</v>
      </c>
      <c r="N356" s="29">
        <v>0.62</v>
      </c>
      <c r="O356" s="4" t="s">
        <v>33</v>
      </c>
      <c r="P356" s="4" t="s">
        <v>34</v>
      </c>
      <c r="Q356" s="4" t="s">
        <v>533</v>
      </c>
      <c r="R356" s="4" t="s">
        <v>768</v>
      </c>
      <c r="S356" s="4">
        <v>89115</v>
      </c>
      <c r="T356" s="9">
        <v>42050</v>
      </c>
      <c r="U356" s="9">
        <v>42054</v>
      </c>
      <c r="V356" s="15">
        <v>4233.2587999999996</v>
      </c>
      <c r="W356" s="4">
        <v>8</v>
      </c>
      <c r="X356" s="15">
        <v>6901.25</v>
      </c>
      <c r="Y356" s="4">
        <v>91576</v>
      </c>
      <c r="Z356" s="15">
        <f>(orders[[#This Row],[Unit Price]]-(orders[[#This Row],[Unit Price]]*(orders[[#This Row],[Discount]]/100)))</f>
        <v>880.62760800000001</v>
      </c>
      <c r="AA356" s="15">
        <f>orders[[#This Row],[discounted price]]*orders[[#This Row],[Quantity ordered new]]</f>
        <v>7045.0208640000001</v>
      </c>
      <c r="AB356" s="18">
        <f t="shared" si="5"/>
        <v>0.6134046440862162</v>
      </c>
    </row>
    <row r="357" spans="1:28" ht="12.75" customHeight="1" x14ac:dyDescent="0.3">
      <c r="A357" s="4">
        <v>23434</v>
      </c>
      <c r="B357" s="4" t="s">
        <v>106</v>
      </c>
      <c r="C357" s="21">
        <v>7.0000000000000007E-2</v>
      </c>
      <c r="D357" s="15">
        <v>13.4</v>
      </c>
      <c r="E357" s="15">
        <v>4.95</v>
      </c>
      <c r="F357" s="4">
        <v>651</v>
      </c>
      <c r="G357" s="4" t="s">
        <v>767</v>
      </c>
      <c r="H357" s="4" t="s">
        <v>49</v>
      </c>
      <c r="I357" s="4" t="s">
        <v>114</v>
      </c>
      <c r="J357" s="4" t="s">
        <v>41</v>
      </c>
      <c r="K357" s="4" t="s">
        <v>50</v>
      </c>
      <c r="L357" s="4" t="s">
        <v>51</v>
      </c>
      <c r="M357" s="4" t="s">
        <v>770</v>
      </c>
      <c r="N357" s="29">
        <v>0.37</v>
      </c>
      <c r="O357" s="4" t="s">
        <v>33</v>
      </c>
      <c r="P357" s="4" t="s">
        <v>34</v>
      </c>
      <c r="Q357" s="4" t="s">
        <v>533</v>
      </c>
      <c r="R357" s="4" t="s">
        <v>768</v>
      </c>
      <c r="S357" s="4">
        <v>89115</v>
      </c>
      <c r="T357" s="9">
        <v>42050</v>
      </c>
      <c r="U357" s="9">
        <v>42055</v>
      </c>
      <c r="V357" s="15">
        <v>102.76859999999999</v>
      </c>
      <c r="W357" s="4">
        <v>11</v>
      </c>
      <c r="X357" s="15">
        <v>148.94</v>
      </c>
      <c r="Y357" s="4">
        <v>91576</v>
      </c>
      <c r="Z357" s="15">
        <f>(orders[[#This Row],[Unit Price]]-(orders[[#This Row],[Unit Price]]*(orders[[#This Row],[Discount]]/100)))</f>
        <v>13.39062</v>
      </c>
      <c r="AA357" s="15">
        <f>orders[[#This Row],[discounted price]]*orders[[#This Row],[Quantity ordered new]]</f>
        <v>147.29682</v>
      </c>
      <c r="AB357" s="18">
        <f t="shared" si="5"/>
        <v>0.69</v>
      </c>
    </row>
    <row r="358" spans="1:28" ht="12.75" customHeight="1" x14ac:dyDescent="0.3">
      <c r="A358" s="4">
        <v>23435</v>
      </c>
      <c r="B358" s="4" t="s">
        <v>106</v>
      </c>
      <c r="C358" s="21">
        <v>0.01</v>
      </c>
      <c r="D358" s="15">
        <v>15.99</v>
      </c>
      <c r="E358" s="15">
        <v>11.28</v>
      </c>
      <c r="F358" s="4">
        <v>651</v>
      </c>
      <c r="G358" s="4" t="s">
        <v>767</v>
      </c>
      <c r="H358" s="4" t="s">
        <v>49</v>
      </c>
      <c r="I358" s="4" t="s">
        <v>114</v>
      </c>
      <c r="J358" s="4" t="s">
        <v>77</v>
      </c>
      <c r="K358" s="4" t="s">
        <v>85</v>
      </c>
      <c r="L358" s="4" t="s">
        <v>86</v>
      </c>
      <c r="M358" s="4" t="s">
        <v>550</v>
      </c>
      <c r="N358" s="29">
        <v>0.38</v>
      </c>
      <c r="O358" s="4" t="s">
        <v>33</v>
      </c>
      <c r="P358" s="4" t="s">
        <v>34</v>
      </c>
      <c r="Q358" s="4" t="s">
        <v>533</v>
      </c>
      <c r="R358" s="4" t="s">
        <v>768</v>
      </c>
      <c r="S358" s="4">
        <v>89115</v>
      </c>
      <c r="T358" s="9">
        <v>42050</v>
      </c>
      <c r="U358" s="9">
        <v>42057</v>
      </c>
      <c r="V358" s="15">
        <v>-36.671543999999997</v>
      </c>
      <c r="W358" s="4">
        <v>12</v>
      </c>
      <c r="X358" s="15">
        <v>200.68</v>
      </c>
      <c r="Y358" s="4">
        <v>91576</v>
      </c>
      <c r="Z358" s="15">
        <f>(orders[[#This Row],[Unit Price]]-(orders[[#This Row],[Unit Price]]*(orders[[#This Row],[Discount]]/100)))</f>
        <v>15.988401</v>
      </c>
      <c r="AA358" s="15">
        <f>orders[[#This Row],[discounted price]]*orders[[#This Row],[Quantity ordered new]]</f>
        <v>191.86081200000001</v>
      </c>
      <c r="AB358" s="18">
        <f t="shared" si="5"/>
        <v>-0.18273641618497108</v>
      </c>
    </row>
    <row r="359" spans="1:28" ht="12.75" customHeight="1" x14ac:dyDescent="0.3">
      <c r="A359" s="4">
        <v>25055</v>
      </c>
      <c r="B359" s="4" t="s">
        <v>37</v>
      </c>
      <c r="C359" s="21">
        <v>0</v>
      </c>
      <c r="D359" s="15">
        <v>2.78</v>
      </c>
      <c r="E359" s="15">
        <v>1.49</v>
      </c>
      <c r="F359" s="4">
        <v>653</v>
      </c>
      <c r="G359" s="4" t="s">
        <v>771</v>
      </c>
      <c r="H359" s="4" t="s">
        <v>27</v>
      </c>
      <c r="I359" s="4" t="s">
        <v>114</v>
      </c>
      <c r="J359" s="4" t="s">
        <v>29</v>
      </c>
      <c r="K359" s="4" t="s">
        <v>109</v>
      </c>
      <c r="L359" s="4" t="s">
        <v>59</v>
      </c>
      <c r="M359" s="4" t="s">
        <v>772</v>
      </c>
      <c r="N359" s="29">
        <v>0.36</v>
      </c>
      <c r="O359" s="4" t="s">
        <v>33</v>
      </c>
      <c r="P359" s="4" t="s">
        <v>34</v>
      </c>
      <c r="Q359" s="4" t="s">
        <v>45</v>
      </c>
      <c r="R359" s="4" t="s">
        <v>773</v>
      </c>
      <c r="S359" s="4">
        <v>91730</v>
      </c>
      <c r="T359" s="9">
        <v>42110</v>
      </c>
      <c r="U359" s="9">
        <v>42111</v>
      </c>
      <c r="V359" s="15">
        <v>20.6448</v>
      </c>
      <c r="W359" s="4">
        <v>9</v>
      </c>
      <c r="X359" s="15">
        <v>29.92</v>
      </c>
      <c r="Y359" s="4">
        <v>91213</v>
      </c>
      <c r="Z359" s="15">
        <f>(orders[[#This Row],[Unit Price]]-(orders[[#This Row],[Unit Price]]*(orders[[#This Row],[Discount]]/100)))</f>
        <v>2.78</v>
      </c>
      <c r="AA359" s="15">
        <f>orders[[#This Row],[discounted price]]*orders[[#This Row],[Quantity ordered new]]</f>
        <v>25.02</v>
      </c>
      <c r="AB359" s="18">
        <f t="shared" si="5"/>
        <v>0.69</v>
      </c>
    </row>
    <row r="360" spans="1:28" ht="12.75" customHeight="1" x14ac:dyDescent="0.3">
      <c r="A360" s="4">
        <v>20874</v>
      </c>
      <c r="B360" s="4" t="s">
        <v>47</v>
      </c>
      <c r="C360" s="21">
        <v>0.1</v>
      </c>
      <c r="D360" s="15">
        <v>18.97</v>
      </c>
      <c r="E360" s="15">
        <v>9.0299999999999994</v>
      </c>
      <c r="F360" s="4">
        <v>657</v>
      </c>
      <c r="G360" s="4" t="s">
        <v>774</v>
      </c>
      <c r="H360" s="4" t="s">
        <v>49</v>
      </c>
      <c r="I360" s="4" t="s">
        <v>114</v>
      </c>
      <c r="J360" s="4" t="s">
        <v>29</v>
      </c>
      <c r="K360" s="4" t="s">
        <v>93</v>
      </c>
      <c r="L360" s="4" t="s">
        <v>59</v>
      </c>
      <c r="M360" s="4" t="s">
        <v>775</v>
      </c>
      <c r="N360" s="29">
        <v>0.37</v>
      </c>
      <c r="O360" s="4" t="s">
        <v>33</v>
      </c>
      <c r="P360" s="4" t="s">
        <v>53</v>
      </c>
      <c r="Q360" s="4" t="s">
        <v>193</v>
      </c>
      <c r="R360" s="4" t="s">
        <v>776</v>
      </c>
      <c r="S360" s="4">
        <v>1540</v>
      </c>
      <c r="T360" s="9">
        <v>42023</v>
      </c>
      <c r="U360" s="9">
        <v>42025</v>
      </c>
      <c r="V360" s="15">
        <v>-24.204799999999999</v>
      </c>
      <c r="W360" s="4">
        <v>1</v>
      </c>
      <c r="X360" s="15">
        <v>19.73</v>
      </c>
      <c r="Y360" s="4">
        <v>91212</v>
      </c>
      <c r="Z360" s="15">
        <f>(orders[[#This Row],[Unit Price]]-(orders[[#This Row],[Unit Price]]*(orders[[#This Row],[Discount]]/100)))</f>
        <v>18.951029999999999</v>
      </c>
      <c r="AA360" s="15">
        <f>orders[[#This Row],[discounted price]]*orders[[#This Row],[Quantity ordered new]]</f>
        <v>18.951029999999999</v>
      </c>
      <c r="AB360" s="18">
        <f t="shared" si="5"/>
        <v>-1.2268018246325392</v>
      </c>
    </row>
    <row r="361" spans="1:28" ht="12.75" customHeight="1" x14ac:dyDescent="0.3">
      <c r="A361" s="4">
        <v>20875</v>
      </c>
      <c r="B361" s="4" t="s">
        <v>47</v>
      </c>
      <c r="C361" s="21">
        <v>0</v>
      </c>
      <c r="D361" s="15">
        <v>119.99</v>
      </c>
      <c r="E361" s="15">
        <v>56.14</v>
      </c>
      <c r="F361" s="4">
        <v>659</v>
      </c>
      <c r="G361" s="4" t="s">
        <v>777</v>
      </c>
      <c r="H361" s="4" t="s">
        <v>39</v>
      </c>
      <c r="I361" s="4" t="s">
        <v>114</v>
      </c>
      <c r="J361" s="4" t="s">
        <v>77</v>
      </c>
      <c r="K361" s="4" t="s">
        <v>85</v>
      </c>
      <c r="L361" s="4" t="s">
        <v>121</v>
      </c>
      <c r="M361" s="4" t="s">
        <v>318</v>
      </c>
      <c r="N361" s="29">
        <v>0.39</v>
      </c>
      <c r="O361" s="4" t="s">
        <v>33</v>
      </c>
      <c r="P361" s="4" t="s">
        <v>53</v>
      </c>
      <c r="Q361" s="4" t="s">
        <v>149</v>
      </c>
      <c r="R361" s="4" t="s">
        <v>778</v>
      </c>
      <c r="S361" s="4">
        <v>5403</v>
      </c>
      <c r="T361" s="9">
        <v>42023</v>
      </c>
      <c r="U361" s="9">
        <v>42024</v>
      </c>
      <c r="V361" s="15">
        <v>-126.05777999999999</v>
      </c>
      <c r="W361" s="4">
        <v>5</v>
      </c>
      <c r="X361" s="15">
        <v>615.54</v>
      </c>
      <c r="Y361" s="4">
        <v>91212</v>
      </c>
      <c r="Z361" s="15">
        <f>(orders[[#This Row],[Unit Price]]-(orders[[#This Row],[Unit Price]]*(orders[[#This Row],[Discount]]/100)))</f>
        <v>119.99</v>
      </c>
      <c r="AA361" s="15">
        <f>orders[[#This Row],[discounted price]]*orders[[#This Row],[Quantity ordered new]]</f>
        <v>599.94999999999993</v>
      </c>
      <c r="AB361" s="18">
        <f t="shared" si="5"/>
        <v>-0.20479218247392533</v>
      </c>
    </row>
    <row r="362" spans="1:28" ht="12.75" customHeight="1" x14ac:dyDescent="0.3">
      <c r="A362" s="4">
        <v>23487</v>
      </c>
      <c r="B362" s="4" t="s">
        <v>47</v>
      </c>
      <c r="C362" s="21">
        <v>0.02</v>
      </c>
      <c r="D362" s="15">
        <v>14.58</v>
      </c>
      <c r="E362" s="15">
        <v>7.4</v>
      </c>
      <c r="F362" s="4">
        <v>663</v>
      </c>
      <c r="G362" s="4" t="s">
        <v>779</v>
      </c>
      <c r="H362" s="4" t="s">
        <v>49</v>
      </c>
      <c r="I362" s="4" t="s">
        <v>40</v>
      </c>
      <c r="J362" s="4" t="s">
        <v>41</v>
      </c>
      <c r="K362" s="4" t="s">
        <v>50</v>
      </c>
      <c r="L362" s="4" t="s">
        <v>59</v>
      </c>
      <c r="M362" s="4" t="s">
        <v>780</v>
      </c>
      <c r="N362" s="29">
        <v>0.48</v>
      </c>
      <c r="O362" s="4" t="s">
        <v>33</v>
      </c>
      <c r="P362" s="4" t="s">
        <v>53</v>
      </c>
      <c r="Q362" s="4" t="s">
        <v>154</v>
      </c>
      <c r="R362" s="4" t="s">
        <v>742</v>
      </c>
      <c r="S362" s="4">
        <v>43952</v>
      </c>
      <c r="T362" s="9">
        <v>42153</v>
      </c>
      <c r="U362" s="9">
        <v>42156</v>
      </c>
      <c r="V362" s="15">
        <v>10.802000000000001</v>
      </c>
      <c r="W362" s="4">
        <v>17</v>
      </c>
      <c r="X362" s="15">
        <v>261.33999999999997</v>
      </c>
      <c r="Y362" s="4">
        <v>90922</v>
      </c>
      <c r="Z362" s="15">
        <f>(orders[[#This Row],[Unit Price]]-(orders[[#This Row],[Unit Price]]*(orders[[#This Row],[Discount]]/100)))</f>
        <v>14.577083999999999</v>
      </c>
      <c r="AA362" s="15">
        <f>orders[[#This Row],[discounted price]]*orders[[#This Row],[Quantity ordered new]]</f>
        <v>247.810428</v>
      </c>
      <c r="AB362" s="18">
        <f t="shared" si="5"/>
        <v>4.1333129256906721E-2</v>
      </c>
    </row>
    <row r="363" spans="1:28" ht="12.75" customHeight="1" x14ac:dyDescent="0.3">
      <c r="A363" s="4">
        <v>21086</v>
      </c>
      <c r="B363" s="4" t="s">
        <v>106</v>
      </c>
      <c r="C363" s="21">
        <v>0.04</v>
      </c>
      <c r="D363" s="15">
        <v>22.72</v>
      </c>
      <c r="E363" s="15">
        <v>8.99</v>
      </c>
      <c r="F363" s="4">
        <v>665</v>
      </c>
      <c r="G363" s="4" t="s">
        <v>781</v>
      </c>
      <c r="H363" s="4" t="s">
        <v>49</v>
      </c>
      <c r="I363" s="4" t="s">
        <v>28</v>
      </c>
      <c r="J363" s="4" t="s">
        <v>41</v>
      </c>
      <c r="K363" s="4" t="s">
        <v>50</v>
      </c>
      <c r="L363" s="4" t="s">
        <v>51</v>
      </c>
      <c r="M363" s="4" t="s">
        <v>782</v>
      </c>
      <c r="N363" s="29">
        <v>0.44</v>
      </c>
      <c r="O363" s="4" t="s">
        <v>33</v>
      </c>
      <c r="P363" s="4" t="s">
        <v>136</v>
      </c>
      <c r="Q363" s="4" t="s">
        <v>244</v>
      </c>
      <c r="R363" s="4" t="s">
        <v>610</v>
      </c>
      <c r="S363" s="4">
        <v>37130</v>
      </c>
      <c r="T363" s="9">
        <v>42020</v>
      </c>
      <c r="U363" s="9">
        <v>42024</v>
      </c>
      <c r="V363" s="15">
        <v>-678.49599999999998</v>
      </c>
      <c r="W363" s="4">
        <v>9</v>
      </c>
      <c r="X363" s="15">
        <v>202.41</v>
      </c>
      <c r="Y363" s="4">
        <v>88677</v>
      </c>
      <c r="Z363" s="15">
        <f>(orders[[#This Row],[Unit Price]]-(orders[[#This Row],[Unit Price]]*(orders[[#This Row],[Discount]]/100)))</f>
        <v>22.710912</v>
      </c>
      <c r="AA363" s="15">
        <f>orders[[#This Row],[discounted price]]*orders[[#This Row],[Quantity ordered new]]</f>
        <v>204.39820800000001</v>
      </c>
      <c r="AB363" s="18">
        <f t="shared" si="5"/>
        <v>-3.3520873474630699</v>
      </c>
    </row>
    <row r="364" spans="1:28" ht="12.75" customHeight="1" x14ac:dyDescent="0.3">
      <c r="A364" s="4">
        <v>18667</v>
      </c>
      <c r="B364" s="4" t="s">
        <v>47</v>
      </c>
      <c r="C364" s="21">
        <v>0.02</v>
      </c>
      <c r="D364" s="15">
        <v>130.97999999999999</v>
      </c>
      <c r="E364" s="15">
        <v>30</v>
      </c>
      <c r="F364" s="4">
        <v>665</v>
      </c>
      <c r="G364" s="4" t="s">
        <v>781</v>
      </c>
      <c r="H364" s="4" t="s">
        <v>39</v>
      </c>
      <c r="I364" s="4" t="s">
        <v>28</v>
      </c>
      <c r="J364" s="4" t="s">
        <v>41</v>
      </c>
      <c r="K364" s="4" t="s">
        <v>42</v>
      </c>
      <c r="L364" s="4" t="s">
        <v>43</v>
      </c>
      <c r="M364" s="4" t="s">
        <v>546</v>
      </c>
      <c r="N364" s="29">
        <v>0.78</v>
      </c>
      <c r="O364" s="4" t="s">
        <v>33</v>
      </c>
      <c r="P364" s="4" t="s">
        <v>136</v>
      </c>
      <c r="Q364" s="4" t="s">
        <v>244</v>
      </c>
      <c r="R364" s="4" t="s">
        <v>610</v>
      </c>
      <c r="S364" s="4">
        <v>37130</v>
      </c>
      <c r="T364" s="9">
        <v>42112</v>
      </c>
      <c r="U364" s="9">
        <v>42113</v>
      </c>
      <c r="V364" s="15">
        <v>90.762</v>
      </c>
      <c r="W364" s="4">
        <v>6</v>
      </c>
      <c r="X364" s="15">
        <v>793.39</v>
      </c>
      <c r="Y364" s="4">
        <v>88678</v>
      </c>
      <c r="Z364" s="15">
        <f>(orders[[#This Row],[Unit Price]]-(orders[[#This Row],[Unit Price]]*(orders[[#This Row],[Discount]]/100)))</f>
        <v>130.95380399999999</v>
      </c>
      <c r="AA364" s="15">
        <f>orders[[#This Row],[discounted price]]*orders[[#This Row],[Quantity ordered new]]</f>
        <v>785.72282399999995</v>
      </c>
      <c r="AB364" s="18">
        <f t="shared" si="5"/>
        <v>0.11439771108786348</v>
      </c>
    </row>
    <row r="365" spans="1:28" ht="12.75" customHeight="1" x14ac:dyDescent="0.3">
      <c r="A365" s="4">
        <v>24776</v>
      </c>
      <c r="B365" s="4" t="s">
        <v>106</v>
      </c>
      <c r="C365" s="21">
        <v>0.02</v>
      </c>
      <c r="D365" s="15">
        <v>4.57</v>
      </c>
      <c r="E365" s="15">
        <v>5.42</v>
      </c>
      <c r="F365" s="4">
        <v>666</v>
      </c>
      <c r="G365" s="4" t="s">
        <v>783</v>
      </c>
      <c r="H365" s="4" t="s">
        <v>49</v>
      </c>
      <c r="I365" s="4" t="s">
        <v>28</v>
      </c>
      <c r="J365" s="4" t="s">
        <v>29</v>
      </c>
      <c r="K365" s="4" t="s">
        <v>109</v>
      </c>
      <c r="L365" s="4" t="s">
        <v>59</v>
      </c>
      <c r="M365" s="4" t="s">
        <v>784</v>
      </c>
      <c r="N365" s="29">
        <v>0.37</v>
      </c>
      <c r="O365" s="4" t="s">
        <v>33</v>
      </c>
      <c r="P365" s="4" t="s">
        <v>136</v>
      </c>
      <c r="Q365" s="4" t="s">
        <v>244</v>
      </c>
      <c r="R365" s="4" t="s">
        <v>785</v>
      </c>
      <c r="S365" s="4">
        <v>37211</v>
      </c>
      <c r="T365" s="9">
        <v>42116</v>
      </c>
      <c r="U365" s="9">
        <v>42120</v>
      </c>
      <c r="V365" s="15">
        <v>-352.81399999999996</v>
      </c>
      <c r="W365" s="4">
        <v>11</v>
      </c>
      <c r="X365" s="15">
        <v>54.04</v>
      </c>
      <c r="Y365" s="4">
        <v>88679</v>
      </c>
      <c r="Z365" s="15">
        <f>(orders[[#This Row],[Unit Price]]-(orders[[#This Row],[Unit Price]]*(orders[[#This Row],[Discount]]/100)))</f>
        <v>4.5690860000000004</v>
      </c>
      <c r="AA365" s="15">
        <f>orders[[#This Row],[discounted price]]*orders[[#This Row],[Quantity ordered new]]</f>
        <v>50.259946000000006</v>
      </c>
      <c r="AB365" s="18">
        <f t="shared" si="5"/>
        <v>-6.5287564766839372</v>
      </c>
    </row>
    <row r="366" spans="1:28" ht="12.75" customHeight="1" x14ac:dyDescent="0.3">
      <c r="A366" s="4">
        <v>3086</v>
      </c>
      <c r="B366" s="4" t="s">
        <v>106</v>
      </c>
      <c r="C366" s="21">
        <v>0.04</v>
      </c>
      <c r="D366" s="15">
        <v>22.72</v>
      </c>
      <c r="E366" s="15">
        <v>8.99</v>
      </c>
      <c r="F366" s="4">
        <v>667</v>
      </c>
      <c r="G366" s="4" t="s">
        <v>786</v>
      </c>
      <c r="H366" s="4" t="s">
        <v>49</v>
      </c>
      <c r="I366" s="4" t="s">
        <v>28</v>
      </c>
      <c r="J366" s="4" t="s">
        <v>41</v>
      </c>
      <c r="K366" s="4" t="s">
        <v>50</v>
      </c>
      <c r="L366" s="4" t="s">
        <v>51</v>
      </c>
      <c r="M366" s="4" t="s">
        <v>782</v>
      </c>
      <c r="N366" s="29">
        <v>0.44</v>
      </c>
      <c r="O366" s="4" t="s">
        <v>33</v>
      </c>
      <c r="P366" s="4" t="s">
        <v>61</v>
      </c>
      <c r="Q366" s="4" t="s">
        <v>130</v>
      </c>
      <c r="R366" s="4" t="s">
        <v>787</v>
      </c>
      <c r="S366" s="4">
        <v>75203</v>
      </c>
      <c r="T366" s="9">
        <v>42020</v>
      </c>
      <c r="U366" s="9">
        <v>42024</v>
      </c>
      <c r="V366" s="15">
        <v>70.028000000000006</v>
      </c>
      <c r="W366" s="4">
        <v>37</v>
      </c>
      <c r="X366" s="15">
        <v>832.14</v>
      </c>
      <c r="Y366" s="4">
        <v>22147</v>
      </c>
      <c r="Z366" s="15">
        <f>(orders[[#This Row],[Unit Price]]-(orders[[#This Row],[Unit Price]]*(orders[[#This Row],[Discount]]/100)))</f>
        <v>22.710912</v>
      </c>
      <c r="AA366" s="15">
        <f>orders[[#This Row],[discounted price]]*orders[[#This Row],[Quantity ordered new]]</f>
        <v>840.30374400000005</v>
      </c>
      <c r="AB366" s="18">
        <f t="shared" si="5"/>
        <v>8.4154108683634973E-2</v>
      </c>
    </row>
    <row r="367" spans="1:28" ht="12.75" customHeight="1" x14ac:dyDescent="0.3">
      <c r="A367" s="4">
        <v>6776</v>
      </c>
      <c r="B367" s="4" t="s">
        <v>106</v>
      </c>
      <c r="C367" s="21">
        <v>0.02</v>
      </c>
      <c r="D367" s="15">
        <v>4.57</v>
      </c>
      <c r="E367" s="15">
        <v>5.42</v>
      </c>
      <c r="F367" s="4">
        <v>667</v>
      </c>
      <c r="G367" s="4" t="s">
        <v>786</v>
      </c>
      <c r="H367" s="4" t="s">
        <v>49</v>
      </c>
      <c r="I367" s="4" t="s">
        <v>28</v>
      </c>
      <c r="J367" s="4" t="s">
        <v>29</v>
      </c>
      <c r="K367" s="4" t="s">
        <v>109</v>
      </c>
      <c r="L367" s="4" t="s">
        <v>59</v>
      </c>
      <c r="M367" s="4" t="s">
        <v>784</v>
      </c>
      <c r="N367" s="29">
        <v>0.37</v>
      </c>
      <c r="O367" s="4" t="s">
        <v>33</v>
      </c>
      <c r="P367" s="4" t="s">
        <v>61</v>
      </c>
      <c r="Q367" s="4" t="s">
        <v>130</v>
      </c>
      <c r="R367" s="4" t="s">
        <v>787</v>
      </c>
      <c r="S367" s="4">
        <v>75203</v>
      </c>
      <c r="T367" s="9">
        <v>42116</v>
      </c>
      <c r="U367" s="9">
        <v>42120</v>
      </c>
      <c r="V367" s="15">
        <v>-124.28049999999999</v>
      </c>
      <c r="W367" s="4">
        <v>45</v>
      </c>
      <c r="X367" s="15">
        <v>221.06</v>
      </c>
      <c r="Y367" s="4">
        <v>48257</v>
      </c>
      <c r="Z367" s="15">
        <f>(orders[[#This Row],[Unit Price]]-(orders[[#This Row],[Unit Price]]*(orders[[#This Row],[Discount]]/100)))</f>
        <v>4.5690860000000004</v>
      </c>
      <c r="AA367" s="15">
        <f>orders[[#This Row],[discounted price]]*orders[[#This Row],[Quantity ordered new]]</f>
        <v>205.60887000000002</v>
      </c>
      <c r="AB367" s="18">
        <f t="shared" si="5"/>
        <v>-0.56220256943816149</v>
      </c>
    </row>
    <row r="368" spans="1:28" ht="12.75" customHeight="1" x14ac:dyDescent="0.3">
      <c r="A368" s="4">
        <v>24882</v>
      </c>
      <c r="B368" s="4" t="s">
        <v>56</v>
      </c>
      <c r="C368" s="21">
        <v>0.09</v>
      </c>
      <c r="D368" s="15">
        <v>2.89</v>
      </c>
      <c r="E368" s="15">
        <v>0.5</v>
      </c>
      <c r="F368" s="4">
        <v>669</v>
      </c>
      <c r="G368" s="4" t="s">
        <v>788</v>
      </c>
      <c r="H368" s="4" t="s">
        <v>49</v>
      </c>
      <c r="I368" s="4" t="s">
        <v>40</v>
      </c>
      <c r="J368" s="4" t="s">
        <v>29</v>
      </c>
      <c r="K368" s="4" t="s">
        <v>134</v>
      </c>
      <c r="L368" s="4" t="s">
        <v>59</v>
      </c>
      <c r="M368" s="4" t="s">
        <v>789</v>
      </c>
      <c r="N368" s="29">
        <v>0.38</v>
      </c>
      <c r="O368" s="4" t="s">
        <v>33</v>
      </c>
      <c r="P368" s="4" t="s">
        <v>61</v>
      </c>
      <c r="Q368" s="4" t="s">
        <v>330</v>
      </c>
      <c r="R368" s="4" t="s">
        <v>790</v>
      </c>
      <c r="S368" s="4">
        <v>52501</v>
      </c>
      <c r="T368" s="9">
        <v>42083</v>
      </c>
      <c r="U368" s="9">
        <v>42085</v>
      </c>
      <c r="V368" s="15">
        <v>40.482299999999995</v>
      </c>
      <c r="W368" s="4">
        <v>22</v>
      </c>
      <c r="X368" s="15">
        <v>58.67</v>
      </c>
      <c r="Y368" s="4">
        <v>88475</v>
      </c>
      <c r="Z368" s="15">
        <f>(orders[[#This Row],[Unit Price]]-(orders[[#This Row],[Unit Price]]*(orders[[#This Row],[Discount]]/100)))</f>
        <v>2.8873990000000003</v>
      </c>
      <c r="AA368" s="15">
        <f>orders[[#This Row],[discounted price]]*orders[[#This Row],[Quantity ordered new]]</f>
        <v>63.522778000000002</v>
      </c>
      <c r="AB368" s="18">
        <f t="shared" si="5"/>
        <v>0.69</v>
      </c>
    </row>
    <row r="369" spans="1:28" ht="12.75" customHeight="1" x14ac:dyDescent="0.3">
      <c r="A369" s="4">
        <v>24883</v>
      </c>
      <c r="B369" s="4" t="s">
        <v>56</v>
      </c>
      <c r="C369" s="21">
        <v>0.02</v>
      </c>
      <c r="D369" s="15">
        <v>48.91</v>
      </c>
      <c r="E369" s="15">
        <v>5.81</v>
      </c>
      <c r="F369" s="4">
        <v>669</v>
      </c>
      <c r="G369" s="4" t="s">
        <v>788</v>
      </c>
      <c r="H369" s="4" t="s">
        <v>49</v>
      </c>
      <c r="I369" s="4" t="s">
        <v>40</v>
      </c>
      <c r="J369" s="4" t="s">
        <v>29</v>
      </c>
      <c r="K369" s="4" t="s">
        <v>93</v>
      </c>
      <c r="L369" s="4" t="s">
        <v>59</v>
      </c>
      <c r="M369" s="4" t="s">
        <v>791</v>
      </c>
      <c r="N369" s="29">
        <v>0.38</v>
      </c>
      <c r="O369" s="4" t="s">
        <v>33</v>
      </c>
      <c r="P369" s="4" t="s">
        <v>61</v>
      </c>
      <c r="Q369" s="4" t="s">
        <v>330</v>
      </c>
      <c r="R369" s="4" t="s">
        <v>790</v>
      </c>
      <c r="S369" s="4">
        <v>52501</v>
      </c>
      <c r="T369" s="9">
        <v>42083</v>
      </c>
      <c r="U369" s="9">
        <v>42084</v>
      </c>
      <c r="V369" s="15">
        <v>32.86</v>
      </c>
      <c r="W369" s="4">
        <v>2</v>
      </c>
      <c r="X369" s="15">
        <v>101.06</v>
      </c>
      <c r="Y369" s="4">
        <v>88475</v>
      </c>
      <c r="Z369" s="15">
        <f>(orders[[#This Row],[Unit Price]]-(orders[[#This Row],[Unit Price]]*(orders[[#This Row],[Discount]]/100)))</f>
        <v>48.900217999999995</v>
      </c>
      <c r="AA369" s="15">
        <f>orders[[#This Row],[discounted price]]*orders[[#This Row],[Quantity ordered new]]</f>
        <v>97.800435999999991</v>
      </c>
      <c r="AB369" s="18">
        <f t="shared" si="5"/>
        <v>0.32515337423312884</v>
      </c>
    </row>
    <row r="370" spans="1:28" ht="12.75" customHeight="1" x14ac:dyDescent="0.3">
      <c r="A370" s="4">
        <v>18808</v>
      </c>
      <c r="B370" s="4" t="s">
        <v>106</v>
      </c>
      <c r="C370" s="21">
        <v>0.08</v>
      </c>
      <c r="D370" s="15">
        <v>296.18</v>
      </c>
      <c r="E370" s="15">
        <v>54.12</v>
      </c>
      <c r="F370" s="4">
        <v>670</v>
      </c>
      <c r="G370" s="4" t="s">
        <v>792</v>
      </c>
      <c r="H370" s="4" t="s">
        <v>39</v>
      </c>
      <c r="I370" s="4" t="s">
        <v>40</v>
      </c>
      <c r="J370" s="4" t="s">
        <v>41</v>
      </c>
      <c r="K370" s="4" t="s">
        <v>152</v>
      </c>
      <c r="L370" s="4" t="s">
        <v>121</v>
      </c>
      <c r="M370" s="4" t="s">
        <v>153</v>
      </c>
      <c r="N370" s="29">
        <v>0.76</v>
      </c>
      <c r="O370" s="4" t="s">
        <v>33</v>
      </c>
      <c r="P370" s="4" t="s">
        <v>136</v>
      </c>
      <c r="Q370" s="4" t="s">
        <v>137</v>
      </c>
      <c r="R370" s="4" t="s">
        <v>639</v>
      </c>
      <c r="S370" s="4">
        <v>22025</v>
      </c>
      <c r="T370" s="9">
        <v>42068</v>
      </c>
      <c r="U370" s="9">
        <v>42075</v>
      </c>
      <c r="V370" s="15">
        <v>-187.22199999999998</v>
      </c>
      <c r="W370" s="4">
        <v>5</v>
      </c>
      <c r="X370" s="15">
        <v>1429.81</v>
      </c>
      <c r="Y370" s="4">
        <v>88474</v>
      </c>
      <c r="Z370" s="15">
        <f>(orders[[#This Row],[Unit Price]]-(orders[[#This Row],[Unit Price]]*(orders[[#This Row],[Discount]]/100)))</f>
        <v>295.94305600000001</v>
      </c>
      <c r="AA370" s="15">
        <f>orders[[#This Row],[discounted price]]*orders[[#This Row],[Quantity ordered new]]</f>
        <v>1479.7152800000001</v>
      </c>
      <c r="AB370" s="18">
        <f t="shared" si="5"/>
        <v>-0.13094187339576585</v>
      </c>
    </row>
    <row r="371" spans="1:28" ht="12.75" customHeight="1" x14ac:dyDescent="0.3">
      <c r="A371" s="4">
        <v>19423</v>
      </c>
      <c r="B371" s="4" t="s">
        <v>106</v>
      </c>
      <c r="C371" s="21">
        <v>7.0000000000000007E-2</v>
      </c>
      <c r="D371" s="15">
        <v>2.88</v>
      </c>
      <c r="E371" s="15">
        <v>1.01</v>
      </c>
      <c r="F371" s="4">
        <v>672</v>
      </c>
      <c r="G371" s="4" t="s">
        <v>793</v>
      </c>
      <c r="H371" s="4" t="s">
        <v>49</v>
      </c>
      <c r="I371" s="4" t="s">
        <v>58</v>
      </c>
      <c r="J371" s="4" t="s">
        <v>29</v>
      </c>
      <c r="K371" s="4" t="s">
        <v>30</v>
      </c>
      <c r="L371" s="4" t="s">
        <v>31</v>
      </c>
      <c r="M371" s="4" t="s">
        <v>794</v>
      </c>
      <c r="N371" s="29">
        <v>0.55000000000000004</v>
      </c>
      <c r="O371" s="4" t="s">
        <v>33</v>
      </c>
      <c r="P371" s="4" t="s">
        <v>61</v>
      </c>
      <c r="Q371" s="4" t="s">
        <v>330</v>
      </c>
      <c r="R371" s="4" t="s">
        <v>331</v>
      </c>
      <c r="S371" s="4">
        <v>50208</v>
      </c>
      <c r="T371" s="9">
        <v>42040</v>
      </c>
      <c r="U371" s="9">
        <v>42044</v>
      </c>
      <c r="V371" s="15">
        <v>9.59</v>
      </c>
      <c r="W371" s="4">
        <v>12</v>
      </c>
      <c r="X371" s="15">
        <v>34.97</v>
      </c>
      <c r="Y371" s="4">
        <v>88173</v>
      </c>
      <c r="Z371" s="15">
        <f>(orders[[#This Row],[Unit Price]]-(orders[[#This Row],[Unit Price]]*(orders[[#This Row],[Discount]]/100)))</f>
        <v>2.8779840000000001</v>
      </c>
      <c r="AA371" s="15">
        <f>orders[[#This Row],[discounted price]]*orders[[#This Row],[Quantity ordered new]]</f>
        <v>34.535808000000003</v>
      </c>
      <c r="AB371" s="18">
        <f t="shared" si="5"/>
        <v>0.27423505862167574</v>
      </c>
    </row>
    <row r="372" spans="1:28" ht="12.75" customHeight="1" x14ac:dyDescent="0.3">
      <c r="A372" s="4">
        <v>19424</v>
      </c>
      <c r="B372" s="4" t="s">
        <v>106</v>
      </c>
      <c r="C372" s="21">
        <v>0.1</v>
      </c>
      <c r="D372" s="15">
        <v>195.99</v>
      </c>
      <c r="E372" s="15">
        <v>3.99</v>
      </c>
      <c r="F372" s="4">
        <v>672</v>
      </c>
      <c r="G372" s="4" t="s">
        <v>793</v>
      </c>
      <c r="H372" s="4" t="s">
        <v>49</v>
      </c>
      <c r="I372" s="4" t="s">
        <v>58</v>
      </c>
      <c r="J372" s="4" t="s">
        <v>77</v>
      </c>
      <c r="K372" s="4" t="s">
        <v>78</v>
      </c>
      <c r="L372" s="4" t="s">
        <v>59</v>
      </c>
      <c r="M372" s="4" t="s">
        <v>795</v>
      </c>
      <c r="N372" s="29">
        <v>0.57999999999999996</v>
      </c>
      <c r="O372" s="4" t="s">
        <v>33</v>
      </c>
      <c r="P372" s="4" t="s">
        <v>61</v>
      </c>
      <c r="Q372" s="4" t="s">
        <v>330</v>
      </c>
      <c r="R372" s="4" t="s">
        <v>331</v>
      </c>
      <c r="S372" s="4">
        <v>50208</v>
      </c>
      <c r="T372" s="9">
        <v>42040</v>
      </c>
      <c r="U372" s="9">
        <v>42047</v>
      </c>
      <c r="V372" s="15">
        <v>-655.42399999999998</v>
      </c>
      <c r="W372" s="4">
        <v>2</v>
      </c>
      <c r="X372" s="15">
        <v>308.86</v>
      </c>
      <c r="Y372" s="4">
        <v>88173</v>
      </c>
      <c r="Z372" s="15">
        <f>(orders[[#This Row],[Unit Price]]-(orders[[#This Row],[Unit Price]]*(orders[[#This Row],[Discount]]/100)))</f>
        <v>195.79401000000001</v>
      </c>
      <c r="AA372" s="15">
        <f>orders[[#This Row],[discounted price]]*orders[[#This Row],[Quantity ordered new]]</f>
        <v>391.58802000000003</v>
      </c>
      <c r="AB372" s="18">
        <f t="shared" si="5"/>
        <v>-2.1220747264132616</v>
      </c>
    </row>
    <row r="373" spans="1:28" ht="12.75" customHeight="1" x14ac:dyDescent="0.3">
      <c r="A373" s="4">
        <v>25059</v>
      </c>
      <c r="B373" s="4" t="s">
        <v>47</v>
      </c>
      <c r="C373" s="21">
        <v>0.06</v>
      </c>
      <c r="D373" s="15">
        <v>161.55000000000001</v>
      </c>
      <c r="E373" s="15">
        <v>19.989999999999998</v>
      </c>
      <c r="F373" s="4">
        <v>674</v>
      </c>
      <c r="G373" s="4" t="s">
        <v>796</v>
      </c>
      <c r="H373" s="4" t="s">
        <v>49</v>
      </c>
      <c r="I373" s="4" t="s">
        <v>58</v>
      </c>
      <c r="J373" s="4" t="s">
        <v>29</v>
      </c>
      <c r="K373" s="4" t="s">
        <v>141</v>
      </c>
      <c r="L373" s="4" t="s">
        <v>59</v>
      </c>
      <c r="M373" s="4" t="s">
        <v>161</v>
      </c>
      <c r="N373" s="29">
        <v>0.66</v>
      </c>
      <c r="O373" s="4" t="s">
        <v>33</v>
      </c>
      <c r="P373" s="4" t="s">
        <v>61</v>
      </c>
      <c r="Q373" s="4" t="s">
        <v>506</v>
      </c>
      <c r="R373" s="4" t="s">
        <v>797</v>
      </c>
      <c r="S373" s="4">
        <v>64133</v>
      </c>
      <c r="T373" s="9">
        <v>42006</v>
      </c>
      <c r="U373" s="9">
        <v>42007</v>
      </c>
      <c r="V373" s="15">
        <v>-7.5800000000000409</v>
      </c>
      <c r="W373" s="4">
        <v>3</v>
      </c>
      <c r="X373" s="15">
        <v>485.01</v>
      </c>
      <c r="Y373" s="4">
        <v>88174</v>
      </c>
      <c r="Z373" s="15">
        <f>(orders[[#This Row],[Unit Price]]-(orders[[#This Row],[Unit Price]]*(orders[[#This Row],[Discount]]/100)))</f>
        <v>161.45307000000003</v>
      </c>
      <c r="AA373" s="15">
        <f>orders[[#This Row],[discounted price]]*orders[[#This Row],[Quantity ordered new]]</f>
        <v>484.35921000000008</v>
      </c>
      <c r="AB373" s="18">
        <f t="shared" si="5"/>
        <v>-1.5628543741366241E-2</v>
      </c>
    </row>
    <row r="374" spans="1:28" ht="12.75" customHeight="1" x14ac:dyDescent="0.3">
      <c r="A374" s="4">
        <v>19326</v>
      </c>
      <c r="B374" s="4" t="s">
        <v>56</v>
      </c>
      <c r="C374" s="21">
        <v>0.04</v>
      </c>
      <c r="D374" s="15">
        <v>15.42</v>
      </c>
      <c r="E374" s="15">
        <v>10.68</v>
      </c>
      <c r="F374" s="4">
        <v>678</v>
      </c>
      <c r="G374" s="4" t="s">
        <v>798</v>
      </c>
      <c r="H374" s="4" t="s">
        <v>27</v>
      </c>
      <c r="I374" s="4" t="s">
        <v>28</v>
      </c>
      <c r="J374" s="4" t="s">
        <v>29</v>
      </c>
      <c r="K374" s="4" t="s">
        <v>141</v>
      </c>
      <c r="L374" s="4" t="s">
        <v>59</v>
      </c>
      <c r="M374" s="4" t="s">
        <v>426</v>
      </c>
      <c r="N374" s="29">
        <v>0.57999999999999996</v>
      </c>
      <c r="O374" s="4" t="s">
        <v>33</v>
      </c>
      <c r="P374" s="4" t="s">
        <v>136</v>
      </c>
      <c r="Q374" s="4" t="s">
        <v>137</v>
      </c>
      <c r="R374" s="4" t="s">
        <v>799</v>
      </c>
      <c r="S374" s="4">
        <v>24281</v>
      </c>
      <c r="T374" s="9">
        <v>42116</v>
      </c>
      <c r="U374" s="9">
        <v>42117</v>
      </c>
      <c r="V374" s="15">
        <v>-109.70400000000001</v>
      </c>
      <c r="W374" s="4">
        <v>5</v>
      </c>
      <c r="X374" s="15">
        <v>81.14</v>
      </c>
      <c r="Y374" s="4">
        <v>88889</v>
      </c>
      <c r="Z374" s="15">
        <f>(orders[[#This Row],[Unit Price]]-(orders[[#This Row],[Unit Price]]*(orders[[#This Row],[Discount]]/100)))</f>
        <v>15.413831999999999</v>
      </c>
      <c r="AA374" s="15">
        <f>orders[[#This Row],[discounted price]]*orders[[#This Row],[Quantity ordered new]]</f>
        <v>77.069159999999997</v>
      </c>
      <c r="AB374" s="18">
        <f t="shared" si="5"/>
        <v>-1.3520335223071236</v>
      </c>
    </row>
    <row r="375" spans="1:28" ht="12.75" customHeight="1" x14ac:dyDescent="0.3">
      <c r="A375" s="4">
        <v>21609</v>
      </c>
      <c r="B375" s="4" t="s">
        <v>56</v>
      </c>
      <c r="C375" s="21">
        <v>0.01</v>
      </c>
      <c r="D375" s="15">
        <v>3.95</v>
      </c>
      <c r="E375" s="15">
        <v>5.13</v>
      </c>
      <c r="F375" s="4">
        <v>679</v>
      </c>
      <c r="G375" s="4" t="s">
        <v>800</v>
      </c>
      <c r="H375" s="4" t="s">
        <v>49</v>
      </c>
      <c r="I375" s="4" t="s">
        <v>28</v>
      </c>
      <c r="J375" s="4" t="s">
        <v>29</v>
      </c>
      <c r="K375" s="4" t="s">
        <v>257</v>
      </c>
      <c r="L375" s="4" t="s">
        <v>59</v>
      </c>
      <c r="M375" s="4" t="s">
        <v>801</v>
      </c>
      <c r="N375" s="29">
        <v>0.59</v>
      </c>
      <c r="O375" s="4" t="s">
        <v>33</v>
      </c>
      <c r="P375" s="4" t="s">
        <v>34</v>
      </c>
      <c r="Q375" s="4" t="s">
        <v>35</v>
      </c>
      <c r="R375" s="4" t="s">
        <v>802</v>
      </c>
      <c r="S375" s="4">
        <v>98387</v>
      </c>
      <c r="T375" s="9">
        <v>42067</v>
      </c>
      <c r="U375" s="9">
        <v>42068</v>
      </c>
      <c r="V375" s="15">
        <v>-19.93</v>
      </c>
      <c r="W375" s="4">
        <v>2</v>
      </c>
      <c r="X375" s="15">
        <v>10.11</v>
      </c>
      <c r="Y375" s="4">
        <v>88890</v>
      </c>
      <c r="Z375" s="15">
        <f>(orders[[#This Row],[Unit Price]]-(orders[[#This Row],[Unit Price]]*(orders[[#This Row],[Discount]]/100)))</f>
        <v>3.949605</v>
      </c>
      <c r="AA375" s="15">
        <f>orders[[#This Row],[discounted price]]*orders[[#This Row],[Quantity ordered new]]</f>
        <v>7.8992100000000001</v>
      </c>
      <c r="AB375" s="18">
        <f t="shared" si="5"/>
        <v>-1.9713155291790307</v>
      </c>
    </row>
    <row r="376" spans="1:28" ht="12.75" customHeight="1" x14ac:dyDescent="0.3">
      <c r="A376" s="4">
        <v>21610</v>
      </c>
      <c r="B376" s="4" t="s">
        <v>56</v>
      </c>
      <c r="C376" s="21">
        <v>0.02</v>
      </c>
      <c r="D376" s="15">
        <v>367.99</v>
      </c>
      <c r="E376" s="15">
        <v>19.989999999999998</v>
      </c>
      <c r="F376" s="4">
        <v>679</v>
      </c>
      <c r="G376" s="4" t="s">
        <v>800</v>
      </c>
      <c r="H376" s="4" t="s">
        <v>49</v>
      </c>
      <c r="I376" s="4" t="s">
        <v>28</v>
      </c>
      <c r="J376" s="4" t="s">
        <v>29</v>
      </c>
      <c r="K376" s="4" t="s">
        <v>109</v>
      </c>
      <c r="L376" s="4" t="s">
        <v>59</v>
      </c>
      <c r="M376" s="4" t="s">
        <v>803</v>
      </c>
      <c r="N376" s="29">
        <v>0.4</v>
      </c>
      <c r="O376" s="4" t="s">
        <v>33</v>
      </c>
      <c r="P376" s="4" t="s">
        <v>34</v>
      </c>
      <c r="Q376" s="4" t="s">
        <v>35</v>
      </c>
      <c r="R376" s="4" t="s">
        <v>802</v>
      </c>
      <c r="S376" s="4">
        <v>98387</v>
      </c>
      <c r="T376" s="9">
        <v>42067</v>
      </c>
      <c r="U376" s="9">
        <v>42068</v>
      </c>
      <c r="V376" s="15">
        <v>4568.6072999999997</v>
      </c>
      <c r="W376" s="4">
        <v>17</v>
      </c>
      <c r="X376" s="15">
        <v>6621.17</v>
      </c>
      <c r="Y376" s="4">
        <v>88890</v>
      </c>
      <c r="Z376" s="15">
        <f>(orders[[#This Row],[Unit Price]]-(orders[[#This Row],[Unit Price]]*(orders[[#This Row],[Discount]]/100)))</f>
        <v>367.91640200000001</v>
      </c>
      <c r="AA376" s="15">
        <f>orders[[#This Row],[discounted price]]*orders[[#This Row],[Quantity ordered new]]</f>
        <v>6254.5788339999999</v>
      </c>
      <c r="AB376" s="18">
        <f t="shared" si="5"/>
        <v>0.69</v>
      </c>
    </row>
    <row r="377" spans="1:28" ht="12.75" customHeight="1" x14ac:dyDescent="0.3">
      <c r="A377" s="4">
        <v>21612</v>
      </c>
      <c r="B377" s="4" t="s">
        <v>56</v>
      </c>
      <c r="C377" s="21">
        <v>0.04</v>
      </c>
      <c r="D377" s="15">
        <v>95.99</v>
      </c>
      <c r="E377" s="15">
        <v>4.9000000000000004</v>
      </c>
      <c r="F377" s="4">
        <v>680</v>
      </c>
      <c r="G377" s="4" t="s">
        <v>804</v>
      </c>
      <c r="H377" s="4" t="s">
        <v>49</v>
      </c>
      <c r="I377" s="4" t="s">
        <v>28</v>
      </c>
      <c r="J377" s="4" t="s">
        <v>77</v>
      </c>
      <c r="K377" s="4" t="s">
        <v>78</v>
      </c>
      <c r="L377" s="4" t="s">
        <v>59</v>
      </c>
      <c r="M377" s="4" t="s">
        <v>254</v>
      </c>
      <c r="N377" s="29">
        <v>0.56000000000000005</v>
      </c>
      <c r="O377" s="4" t="s">
        <v>33</v>
      </c>
      <c r="P377" s="4" t="s">
        <v>34</v>
      </c>
      <c r="Q377" s="4" t="s">
        <v>35</v>
      </c>
      <c r="R377" s="4" t="s">
        <v>805</v>
      </c>
      <c r="S377" s="4">
        <v>99207</v>
      </c>
      <c r="T377" s="9">
        <v>42067</v>
      </c>
      <c r="U377" s="9">
        <v>42069</v>
      </c>
      <c r="V377" s="15">
        <v>-258.22500000000002</v>
      </c>
      <c r="W377" s="4">
        <v>3</v>
      </c>
      <c r="X377" s="15">
        <v>253.78</v>
      </c>
      <c r="Y377" s="4">
        <v>88890</v>
      </c>
      <c r="Z377" s="15">
        <f>(orders[[#This Row],[Unit Price]]-(orders[[#This Row],[Unit Price]]*(orders[[#This Row],[Discount]]/100)))</f>
        <v>95.951603999999989</v>
      </c>
      <c r="AA377" s="15">
        <f>orders[[#This Row],[discounted price]]*orders[[#This Row],[Quantity ordered new]]</f>
        <v>287.85481199999998</v>
      </c>
      <c r="AB377" s="18">
        <f t="shared" si="5"/>
        <v>-1.0175151706202223</v>
      </c>
    </row>
    <row r="378" spans="1:28" ht="12.75" customHeight="1" x14ac:dyDescent="0.3">
      <c r="A378" s="4">
        <v>18555</v>
      </c>
      <c r="B378" s="4" t="s">
        <v>56</v>
      </c>
      <c r="C378" s="21">
        <v>0.06</v>
      </c>
      <c r="D378" s="15">
        <v>17.670000000000002</v>
      </c>
      <c r="E378" s="15">
        <v>8.99</v>
      </c>
      <c r="F378" s="4">
        <v>683</v>
      </c>
      <c r="G378" s="4" t="s">
        <v>806</v>
      </c>
      <c r="H378" s="4" t="s">
        <v>27</v>
      </c>
      <c r="I378" s="4" t="s">
        <v>58</v>
      </c>
      <c r="J378" s="4" t="s">
        <v>41</v>
      </c>
      <c r="K378" s="4" t="s">
        <v>50</v>
      </c>
      <c r="L378" s="4" t="s">
        <v>51</v>
      </c>
      <c r="M378" s="4" t="s">
        <v>807</v>
      </c>
      <c r="N378" s="29">
        <v>0.47</v>
      </c>
      <c r="O378" s="4" t="s">
        <v>33</v>
      </c>
      <c r="P378" s="4" t="s">
        <v>61</v>
      </c>
      <c r="Q378" s="4" t="s">
        <v>496</v>
      </c>
      <c r="R378" s="4" t="s">
        <v>808</v>
      </c>
      <c r="S378" s="4">
        <v>68046</v>
      </c>
      <c r="T378" s="9">
        <v>42101</v>
      </c>
      <c r="U378" s="9">
        <v>42102</v>
      </c>
      <c r="V378" s="15">
        <v>38.06</v>
      </c>
      <c r="W378" s="4">
        <v>4</v>
      </c>
      <c r="X378" s="15">
        <v>69.959999999999994</v>
      </c>
      <c r="Y378" s="4">
        <v>87765</v>
      </c>
      <c r="Z378" s="15">
        <f>(orders[[#This Row],[Unit Price]]-(orders[[#This Row],[Unit Price]]*(orders[[#This Row],[Discount]]/100)))</f>
        <v>17.659398000000003</v>
      </c>
      <c r="AA378" s="15">
        <f>orders[[#This Row],[discounted price]]*orders[[#This Row],[Quantity ordered new]]</f>
        <v>70.637592000000012</v>
      </c>
      <c r="AB378" s="18">
        <f t="shared" si="5"/>
        <v>0.5440251572327045</v>
      </c>
    </row>
    <row r="379" spans="1:28" ht="12.75" customHeight="1" x14ac:dyDescent="0.3">
      <c r="A379" s="4">
        <v>21411</v>
      </c>
      <c r="B379" s="4" t="s">
        <v>47</v>
      </c>
      <c r="C379" s="21">
        <v>7.0000000000000007E-2</v>
      </c>
      <c r="D379" s="15">
        <v>279.48</v>
      </c>
      <c r="E379" s="15">
        <v>35</v>
      </c>
      <c r="F379" s="4">
        <v>688</v>
      </c>
      <c r="G379" s="4" t="s">
        <v>809</v>
      </c>
      <c r="H379" s="4" t="s">
        <v>49</v>
      </c>
      <c r="I379" s="4" t="s">
        <v>58</v>
      </c>
      <c r="J379" s="4" t="s">
        <v>29</v>
      </c>
      <c r="K379" s="4" t="s">
        <v>141</v>
      </c>
      <c r="L379" s="4" t="s">
        <v>236</v>
      </c>
      <c r="M379" s="4" t="s">
        <v>810</v>
      </c>
      <c r="N379" s="29">
        <v>0.8</v>
      </c>
      <c r="O379" s="4" t="s">
        <v>33</v>
      </c>
      <c r="P379" s="4" t="s">
        <v>61</v>
      </c>
      <c r="Q379" s="4" t="s">
        <v>506</v>
      </c>
      <c r="R379" s="4" t="s">
        <v>811</v>
      </c>
      <c r="S379" s="4">
        <v>63116</v>
      </c>
      <c r="T379" s="9">
        <v>42140</v>
      </c>
      <c r="U379" s="9">
        <v>42140</v>
      </c>
      <c r="V379" s="15">
        <v>-207.28</v>
      </c>
      <c r="W379" s="4">
        <v>10</v>
      </c>
      <c r="X379" s="15">
        <v>2716.09</v>
      </c>
      <c r="Y379" s="4">
        <v>88503</v>
      </c>
      <c r="Z379" s="15">
        <f>(orders[[#This Row],[Unit Price]]-(orders[[#This Row],[Unit Price]]*(orders[[#This Row],[Discount]]/100)))</f>
        <v>279.28436400000004</v>
      </c>
      <c r="AA379" s="15">
        <f>orders[[#This Row],[discounted price]]*orders[[#This Row],[Quantity ordered new]]</f>
        <v>2792.8436400000005</v>
      </c>
      <c r="AB379" s="18">
        <f t="shared" si="5"/>
        <v>-7.6315586007827424E-2</v>
      </c>
    </row>
    <row r="380" spans="1:28" ht="12.75" customHeight="1" x14ac:dyDescent="0.3">
      <c r="A380" s="4">
        <v>19325</v>
      </c>
      <c r="B380" s="4" t="s">
        <v>106</v>
      </c>
      <c r="C380" s="21">
        <v>0.06</v>
      </c>
      <c r="D380" s="15">
        <v>4.18</v>
      </c>
      <c r="E380" s="15">
        <v>2.99</v>
      </c>
      <c r="F380" s="4">
        <v>688</v>
      </c>
      <c r="G380" s="4" t="s">
        <v>809</v>
      </c>
      <c r="H380" s="4" t="s">
        <v>49</v>
      </c>
      <c r="I380" s="4" t="s">
        <v>58</v>
      </c>
      <c r="J380" s="4" t="s">
        <v>29</v>
      </c>
      <c r="K380" s="4" t="s">
        <v>109</v>
      </c>
      <c r="L380" s="4" t="s">
        <v>59</v>
      </c>
      <c r="M380" s="4" t="s">
        <v>812</v>
      </c>
      <c r="N380" s="29">
        <v>0.37</v>
      </c>
      <c r="O380" s="4" t="s">
        <v>33</v>
      </c>
      <c r="P380" s="4" t="s">
        <v>61</v>
      </c>
      <c r="Q380" s="4" t="s">
        <v>506</v>
      </c>
      <c r="R380" s="4" t="s">
        <v>811</v>
      </c>
      <c r="S380" s="4">
        <v>63116</v>
      </c>
      <c r="T380" s="9">
        <v>42069</v>
      </c>
      <c r="U380" s="9">
        <v>42071</v>
      </c>
      <c r="V380" s="15">
        <v>-12.719000000000001</v>
      </c>
      <c r="W380" s="4">
        <v>5</v>
      </c>
      <c r="X380" s="15">
        <v>21.34</v>
      </c>
      <c r="Y380" s="4">
        <v>88504</v>
      </c>
      <c r="Z380" s="15">
        <f>(orders[[#This Row],[Unit Price]]-(orders[[#This Row],[Unit Price]]*(orders[[#This Row],[Discount]]/100)))</f>
        <v>4.177492</v>
      </c>
      <c r="AA380" s="15">
        <f>orders[[#This Row],[discounted price]]*orders[[#This Row],[Quantity ordered new]]</f>
        <v>20.887460000000001</v>
      </c>
      <c r="AB380" s="18">
        <f t="shared" si="5"/>
        <v>-0.59601686972821</v>
      </c>
    </row>
    <row r="381" spans="1:28" ht="12.75" customHeight="1" x14ac:dyDescent="0.3">
      <c r="A381" s="4">
        <v>26321</v>
      </c>
      <c r="B381" s="4" t="s">
        <v>56</v>
      </c>
      <c r="C381" s="21">
        <v>7.0000000000000007E-2</v>
      </c>
      <c r="D381" s="15">
        <v>1.7</v>
      </c>
      <c r="E381" s="15">
        <v>1.99</v>
      </c>
      <c r="F381" s="4">
        <v>689</v>
      </c>
      <c r="G381" s="4" t="s">
        <v>813</v>
      </c>
      <c r="H381" s="4" t="s">
        <v>49</v>
      </c>
      <c r="I381" s="4" t="s">
        <v>58</v>
      </c>
      <c r="J381" s="4" t="s">
        <v>77</v>
      </c>
      <c r="K381" s="4" t="s">
        <v>180</v>
      </c>
      <c r="L381" s="4" t="s">
        <v>51</v>
      </c>
      <c r="M381" s="4" t="s">
        <v>814</v>
      </c>
      <c r="N381" s="29">
        <v>0.51</v>
      </c>
      <c r="O381" s="4" t="s">
        <v>33</v>
      </c>
      <c r="P381" s="4" t="s">
        <v>61</v>
      </c>
      <c r="Q381" s="4" t="s">
        <v>506</v>
      </c>
      <c r="R381" s="4" t="s">
        <v>815</v>
      </c>
      <c r="S381" s="4">
        <v>63376</v>
      </c>
      <c r="T381" s="9">
        <v>42039</v>
      </c>
      <c r="U381" s="9">
        <v>42040</v>
      </c>
      <c r="V381" s="15">
        <v>-51.42</v>
      </c>
      <c r="W381" s="4">
        <v>10</v>
      </c>
      <c r="X381" s="15">
        <v>17.420000000000002</v>
      </c>
      <c r="Y381" s="4">
        <v>88502</v>
      </c>
      <c r="Z381" s="15">
        <f>(orders[[#This Row],[Unit Price]]-(orders[[#This Row],[Unit Price]]*(orders[[#This Row],[Discount]]/100)))</f>
        <v>1.6988099999999999</v>
      </c>
      <c r="AA381" s="15">
        <f>orders[[#This Row],[discounted price]]*orders[[#This Row],[Quantity ordered new]]</f>
        <v>16.988099999999999</v>
      </c>
      <c r="AB381" s="18">
        <f t="shared" si="5"/>
        <v>-2.9517795637198621</v>
      </c>
    </row>
    <row r="382" spans="1:28" ht="12.75" customHeight="1" x14ac:dyDescent="0.3">
      <c r="A382" s="4">
        <v>19933</v>
      </c>
      <c r="B382" s="4" t="s">
        <v>25</v>
      </c>
      <c r="C382" s="21">
        <v>0.09</v>
      </c>
      <c r="D382" s="15">
        <v>6.48</v>
      </c>
      <c r="E382" s="15">
        <v>6.35</v>
      </c>
      <c r="F382" s="4">
        <v>691</v>
      </c>
      <c r="G382" s="4" t="s">
        <v>816</v>
      </c>
      <c r="H382" s="4" t="s">
        <v>49</v>
      </c>
      <c r="I382" s="4" t="s">
        <v>40</v>
      </c>
      <c r="J382" s="4" t="s">
        <v>29</v>
      </c>
      <c r="K382" s="4" t="s">
        <v>93</v>
      </c>
      <c r="L382" s="4" t="s">
        <v>59</v>
      </c>
      <c r="M382" s="4" t="s">
        <v>817</v>
      </c>
      <c r="N382" s="29">
        <v>0.37</v>
      </c>
      <c r="O382" s="4" t="s">
        <v>33</v>
      </c>
      <c r="P382" s="4" t="s">
        <v>34</v>
      </c>
      <c r="Q382" s="4" t="s">
        <v>35</v>
      </c>
      <c r="R382" s="4" t="s">
        <v>818</v>
      </c>
      <c r="S382" s="4">
        <v>98408</v>
      </c>
      <c r="T382" s="9">
        <v>42084</v>
      </c>
      <c r="U382" s="9">
        <v>42085</v>
      </c>
      <c r="V382" s="15">
        <v>-88.6</v>
      </c>
      <c r="W382" s="4">
        <v>8</v>
      </c>
      <c r="X382" s="15">
        <v>49.81</v>
      </c>
      <c r="Y382" s="4">
        <v>89915</v>
      </c>
      <c r="Z382" s="15">
        <f>(orders[[#This Row],[Unit Price]]-(orders[[#This Row],[Unit Price]]*(orders[[#This Row],[Discount]]/100)))</f>
        <v>6.4741680000000006</v>
      </c>
      <c r="AA382" s="15">
        <f>orders[[#This Row],[discounted price]]*orders[[#This Row],[Quantity ordered new]]</f>
        <v>51.793344000000005</v>
      </c>
      <c r="AB382" s="18">
        <f t="shared" si="5"/>
        <v>-1.7787592852840792</v>
      </c>
    </row>
    <row r="383" spans="1:28" ht="12.75" customHeight="1" x14ac:dyDescent="0.3">
      <c r="A383" s="4">
        <v>19400</v>
      </c>
      <c r="B383" s="4" t="s">
        <v>106</v>
      </c>
      <c r="C383" s="21">
        <v>0.02</v>
      </c>
      <c r="D383" s="15">
        <v>500.98</v>
      </c>
      <c r="E383" s="15">
        <v>41.44</v>
      </c>
      <c r="F383" s="4">
        <v>693</v>
      </c>
      <c r="G383" s="4" t="s">
        <v>819</v>
      </c>
      <c r="H383" s="4" t="s">
        <v>39</v>
      </c>
      <c r="I383" s="4" t="s">
        <v>58</v>
      </c>
      <c r="J383" s="4" t="s">
        <v>41</v>
      </c>
      <c r="K383" s="4" t="s">
        <v>191</v>
      </c>
      <c r="L383" s="4" t="s">
        <v>121</v>
      </c>
      <c r="M383" s="4" t="s">
        <v>820</v>
      </c>
      <c r="N383" s="29">
        <v>0.66</v>
      </c>
      <c r="O383" s="4" t="s">
        <v>33</v>
      </c>
      <c r="P383" s="4" t="s">
        <v>34</v>
      </c>
      <c r="Q383" s="4" t="s">
        <v>255</v>
      </c>
      <c r="R383" s="4" t="s">
        <v>821</v>
      </c>
      <c r="S383" s="4">
        <v>80229</v>
      </c>
      <c r="T383" s="9">
        <v>42088</v>
      </c>
      <c r="U383" s="9">
        <v>42088</v>
      </c>
      <c r="V383" s="15">
        <v>2568.4628999999995</v>
      </c>
      <c r="W383" s="4">
        <v>7</v>
      </c>
      <c r="X383" s="15">
        <v>3722.41</v>
      </c>
      <c r="Y383" s="4">
        <v>87811</v>
      </c>
      <c r="Z383" s="15">
        <f>(orders[[#This Row],[Unit Price]]-(orders[[#This Row],[Unit Price]]*(orders[[#This Row],[Discount]]/100)))</f>
        <v>500.87980400000004</v>
      </c>
      <c r="AA383" s="15">
        <f>orders[[#This Row],[discounted price]]*orders[[#This Row],[Quantity ordered new]]</f>
        <v>3506.1586280000001</v>
      </c>
      <c r="AB383" s="18">
        <f t="shared" si="5"/>
        <v>0.69</v>
      </c>
    </row>
    <row r="384" spans="1:28" ht="12.75" customHeight="1" x14ac:dyDescent="0.3">
      <c r="A384" s="4">
        <v>18736</v>
      </c>
      <c r="B384" s="4" t="s">
        <v>106</v>
      </c>
      <c r="C384" s="21">
        <v>0.09</v>
      </c>
      <c r="D384" s="15">
        <v>5.34</v>
      </c>
      <c r="E384" s="15">
        <v>2.99</v>
      </c>
      <c r="F384" s="4">
        <v>693</v>
      </c>
      <c r="G384" s="4" t="s">
        <v>819</v>
      </c>
      <c r="H384" s="4" t="s">
        <v>27</v>
      </c>
      <c r="I384" s="4" t="s">
        <v>58</v>
      </c>
      <c r="J384" s="4" t="s">
        <v>29</v>
      </c>
      <c r="K384" s="4" t="s">
        <v>109</v>
      </c>
      <c r="L384" s="4" t="s">
        <v>59</v>
      </c>
      <c r="M384" s="4" t="s">
        <v>822</v>
      </c>
      <c r="N384" s="29">
        <v>0.38</v>
      </c>
      <c r="O384" s="4" t="s">
        <v>33</v>
      </c>
      <c r="P384" s="4" t="s">
        <v>34</v>
      </c>
      <c r="Q384" s="4" t="s">
        <v>255</v>
      </c>
      <c r="R384" s="4" t="s">
        <v>821</v>
      </c>
      <c r="S384" s="4">
        <v>80229</v>
      </c>
      <c r="T384" s="9">
        <v>42071</v>
      </c>
      <c r="U384" s="9">
        <v>42078</v>
      </c>
      <c r="V384" s="15">
        <v>9.4860000000000007</v>
      </c>
      <c r="W384" s="4">
        <v>17</v>
      </c>
      <c r="X384" s="15">
        <v>95.1</v>
      </c>
      <c r="Y384" s="4">
        <v>87812</v>
      </c>
      <c r="Z384" s="15">
        <f>(orders[[#This Row],[Unit Price]]-(orders[[#This Row],[Unit Price]]*(orders[[#This Row],[Discount]]/100)))</f>
        <v>5.3351939999999995</v>
      </c>
      <c r="AA384" s="15">
        <f>orders[[#This Row],[discounted price]]*orders[[#This Row],[Quantity ordered new]]</f>
        <v>90.698297999999994</v>
      </c>
      <c r="AB384" s="18">
        <f t="shared" si="5"/>
        <v>9.974763406940064E-2</v>
      </c>
    </row>
    <row r="385" spans="1:28" ht="12.75" customHeight="1" x14ac:dyDescent="0.3">
      <c r="A385" s="4">
        <v>18737</v>
      </c>
      <c r="B385" s="4" t="s">
        <v>106</v>
      </c>
      <c r="C385" s="21">
        <v>7.0000000000000007E-2</v>
      </c>
      <c r="D385" s="15">
        <v>140.97999999999999</v>
      </c>
      <c r="E385" s="15">
        <v>53.48</v>
      </c>
      <c r="F385" s="4">
        <v>693</v>
      </c>
      <c r="G385" s="4" t="s">
        <v>819</v>
      </c>
      <c r="H385" s="4" t="s">
        <v>39</v>
      </c>
      <c r="I385" s="4" t="s">
        <v>58</v>
      </c>
      <c r="J385" s="4" t="s">
        <v>41</v>
      </c>
      <c r="K385" s="4" t="s">
        <v>191</v>
      </c>
      <c r="L385" s="4" t="s">
        <v>121</v>
      </c>
      <c r="M385" s="4" t="s">
        <v>823</v>
      </c>
      <c r="N385" s="29">
        <v>0.65</v>
      </c>
      <c r="O385" s="4" t="s">
        <v>33</v>
      </c>
      <c r="P385" s="4" t="s">
        <v>34</v>
      </c>
      <c r="Q385" s="4" t="s">
        <v>255</v>
      </c>
      <c r="R385" s="4" t="s">
        <v>821</v>
      </c>
      <c r="S385" s="4">
        <v>80229</v>
      </c>
      <c r="T385" s="9">
        <v>42071</v>
      </c>
      <c r="U385" s="9">
        <v>42078</v>
      </c>
      <c r="V385" s="15">
        <v>-263.64999999999998</v>
      </c>
      <c r="W385" s="4">
        <v>5</v>
      </c>
      <c r="X385" s="15">
        <v>734.74</v>
      </c>
      <c r="Y385" s="4">
        <v>87812</v>
      </c>
      <c r="Z385" s="15">
        <f>(orders[[#This Row],[Unit Price]]-(orders[[#This Row],[Unit Price]]*(orders[[#This Row],[Discount]]/100)))</f>
        <v>140.881314</v>
      </c>
      <c r="AA385" s="15">
        <f>orders[[#This Row],[discounted price]]*orders[[#This Row],[Quantity ordered new]]</f>
        <v>704.40656999999999</v>
      </c>
      <c r="AB385" s="18">
        <f t="shared" si="5"/>
        <v>-0.35883441761711621</v>
      </c>
    </row>
    <row r="386" spans="1:28" ht="12.75" customHeight="1" x14ac:dyDescent="0.3">
      <c r="A386" s="4">
        <v>18738</v>
      </c>
      <c r="B386" s="4" t="s">
        <v>106</v>
      </c>
      <c r="C386" s="21">
        <v>0.06</v>
      </c>
      <c r="D386" s="15">
        <v>205.99</v>
      </c>
      <c r="E386" s="15">
        <v>5.26</v>
      </c>
      <c r="F386" s="4">
        <v>693</v>
      </c>
      <c r="G386" s="4" t="s">
        <v>819</v>
      </c>
      <c r="H386" s="4" t="s">
        <v>49</v>
      </c>
      <c r="I386" s="4" t="s">
        <v>58</v>
      </c>
      <c r="J386" s="4" t="s">
        <v>77</v>
      </c>
      <c r="K386" s="4" t="s">
        <v>78</v>
      </c>
      <c r="L386" s="4" t="s">
        <v>59</v>
      </c>
      <c r="M386" s="4" t="s">
        <v>824</v>
      </c>
      <c r="N386" s="29">
        <v>0.56000000000000005</v>
      </c>
      <c r="O386" s="4" t="s">
        <v>33</v>
      </c>
      <c r="P386" s="4" t="s">
        <v>34</v>
      </c>
      <c r="Q386" s="4" t="s">
        <v>255</v>
      </c>
      <c r="R386" s="4" t="s">
        <v>821</v>
      </c>
      <c r="S386" s="4">
        <v>80229</v>
      </c>
      <c r="T386" s="9">
        <v>42071</v>
      </c>
      <c r="U386" s="9">
        <v>42078</v>
      </c>
      <c r="V386" s="15">
        <v>890.18100000000004</v>
      </c>
      <c r="W386" s="4">
        <v>11</v>
      </c>
      <c r="X386" s="15">
        <v>1882.87</v>
      </c>
      <c r="Y386" s="4">
        <v>87812</v>
      </c>
      <c r="Z386" s="15">
        <f>(orders[[#This Row],[Unit Price]]-(orders[[#This Row],[Unit Price]]*(orders[[#This Row],[Discount]]/100)))</f>
        <v>205.86640600000001</v>
      </c>
      <c r="AA386" s="15">
        <f>orders[[#This Row],[discounted price]]*orders[[#This Row],[Quantity ordered new]]</f>
        <v>2264.5304660000002</v>
      </c>
      <c r="AB386" s="18">
        <f t="shared" ref="AB386:AB449" si="6">(V386/X386)</f>
        <v>0.47277878982616967</v>
      </c>
    </row>
    <row r="387" spans="1:28" ht="12.75" customHeight="1" x14ac:dyDescent="0.3">
      <c r="A387" s="4">
        <v>18810</v>
      </c>
      <c r="B387" s="4" t="s">
        <v>25</v>
      </c>
      <c r="C387" s="21">
        <v>0</v>
      </c>
      <c r="D387" s="15">
        <v>230.98</v>
      </c>
      <c r="E387" s="15">
        <v>23.78</v>
      </c>
      <c r="F387" s="4">
        <v>693</v>
      </c>
      <c r="G387" s="4" t="s">
        <v>819</v>
      </c>
      <c r="H387" s="4" t="s">
        <v>39</v>
      </c>
      <c r="I387" s="4" t="s">
        <v>58</v>
      </c>
      <c r="J387" s="4" t="s">
        <v>41</v>
      </c>
      <c r="K387" s="4" t="s">
        <v>152</v>
      </c>
      <c r="L387" s="4" t="s">
        <v>121</v>
      </c>
      <c r="M387" s="4" t="s">
        <v>825</v>
      </c>
      <c r="N387" s="29">
        <v>0.6</v>
      </c>
      <c r="O387" s="4" t="s">
        <v>33</v>
      </c>
      <c r="P387" s="4" t="s">
        <v>34</v>
      </c>
      <c r="Q387" s="4" t="s">
        <v>255</v>
      </c>
      <c r="R387" s="4" t="s">
        <v>821</v>
      </c>
      <c r="S387" s="4">
        <v>80229</v>
      </c>
      <c r="T387" s="9">
        <v>42129</v>
      </c>
      <c r="U387" s="9">
        <v>42131</v>
      </c>
      <c r="V387" s="15">
        <v>6095.8601999999992</v>
      </c>
      <c r="W387" s="4">
        <v>36</v>
      </c>
      <c r="X387" s="15">
        <v>8834.58</v>
      </c>
      <c r="Y387" s="4">
        <v>87813</v>
      </c>
      <c r="Z387" s="15">
        <f>(orders[[#This Row],[Unit Price]]-(orders[[#This Row],[Unit Price]]*(orders[[#This Row],[Discount]]/100)))</f>
        <v>230.98</v>
      </c>
      <c r="AA387" s="15">
        <f>orders[[#This Row],[discounted price]]*orders[[#This Row],[Quantity ordered new]]</f>
        <v>8315.2799999999988</v>
      </c>
      <c r="AB387" s="18">
        <f t="shared" si="6"/>
        <v>0.69</v>
      </c>
    </row>
    <row r="388" spans="1:28" ht="12.75" customHeight="1" x14ac:dyDescent="0.3">
      <c r="A388" s="4">
        <v>22613</v>
      </c>
      <c r="B388" s="4" t="s">
        <v>56</v>
      </c>
      <c r="C388" s="21">
        <v>0.06</v>
      </c>
      <c r="D388" s="15">
        <v>8.1199999999999992</v>
      </c>
      <c r="E388" s="15">
        <v>2.83</v>
      </c>
      <c r="F388" s="4">
        <v>696</v>
      </c>
      <c r="G388" s="4" t="s">
        <v>826</v>
      </c>
      <c r="H388" s="4" t="s">
        <v>49</v>
      </c>
      <c r="I388" s="4" t="s">
        <v>28</v>
      </c>
      <c r="J388" s="4" t="s">
        <v>77</v>
      </c>
      <c r="K388" s="4" t="s">
        <v>180</v>
      </c>
      <c r="L388" s="4" t="s">
        <v>51</v>
      </c>
      <c r="M388" s="4" t="s">
        <v>827</v>
      </c>
      <c r="N388" s="29">
        <v>0.77</v>
      </c>
      <c r="O388" s="4" t="s">
        <v>33</v>
      </c>
      <c r="P388" s="4" t="s">
        <v>61</v>
      </c>
      <c r="Q388" s="4" t="s">
        <v>703</v>
      </c>
      <c r="R388" s="4" t="s">
        <v>828</v>
      </c>
      <c r="S388" s="4">
        <v>46307</v>
      </c>
      <c r="T388" s="9">
        <v>42090</v>
      </c>
      <c r="U388" s="9">
        <v>42091</v>
      </c>
      <c r="V388" s="15">
        <v>-82.83</v>
      </c>
      <c r="W388" s="4">
        <v>10</v>
      </c>
      <c r="X388" s="15">
        <v>78.540000000000006</v>
      </c>
      <c r="Y388" s="4">
        <v>89847</v>
      </c>
      <c r="Z388" s="15">
        <f>(orders[[#This Row],[Unit Price]]-(orders[[#This Row],[Unit Price]]*(orders[[#This Row],[Discount]]/100)))</f>
        <v>8.1151279999999986</v>
      </c>
      <c r="AA388" s="15">
        <f>orders[[#This Row],[discounted price]]*orders[[#This Row],[Quantity ordered new]]</f>
        <v>81.151279999999986</v>
      </c>
      <c r="AB388" s="18">
        <f t="shared" si="6"/>
        <v>-1.0546218487394956</v>
      </c>
    </row>
    <row r="389" spans="1:28" ht="12.75" customHeight="1" x14ac:dyDescent="0.3">
      <c r="A389" s="4">
        <v>22614</v>
      </c>
      <c r="B389" s="4" t="s">
        <v>56</v>
      </c>
      <c r="C389" s="21">
        <v>0.05</v>
      </c>
      <c r="D389" s="15">
        <v>51.65</v>
      </c>
      <c r="E389" s="15">
        <v>18.45</v>
      </c>
      <c r="F389" s="4">
        <v>696</v>
      </c>
      <c r="G389" s="4" t="s">
        <v>826</v>
      </c>
      <c r="H389" s="4" t="s">
        <v>49</v>
      </c>
      <c r="I389" s="4" t="s">
        <v>28</v>
      </c>
      <c r="J389" s="4" t="s">
        <v>41</v>
      </c>
      <c r="K389" s="4" t="s">
        <v>50</v>
      </c>
      <c r="L389" s="4" t="s">
        <v>86</v>
      </c>
      <c r="M389" s="4" t="s">
        <v>829</v>
      </c>
      <c r="N389" s="29">
        <v>0.65</v>
      </c>
      <c r="O389" s="4" t="s">
        <v>33</v>
      </c>
      <c r="P389" s="4" t="s">
        <v>61</v>
      </c>
      <c r="Q389" s="4" t="s">
        <v>703</v>
      </c>
      <c r="R389" s="4" t="s">
        <v>828</v>
      </c>
      <c r="S389" s="4">
        <v>46307</v>
      </c>
      <c r="T389" s="9">
        <v>42090</v>
      </c>
      <c r="U389" s="9">
        <v>42091</v>
      </c>
      <c r="V389" s="15">
        <v>25.04</v>
      </c>
      <c r="W389" s="4">
        <v>12</v>
      </c>
      <c r="X389" s="15">
        <v>605.1</v>
      </c>
      <c r="Y389" s="4">
        <v>89847</v>
      </c>
      <c r="Z389" s="15">
        <f>(orders[[#This Row],[Unit Price]]-(orders[[#This Row],[Unit Price]]*(orders[[#This Row],[Discount]]/100)))</f>
        <v>51.624175000000001</v>
      </c>
      <c r="AA389" s="15">
        <f>orders[[#This Row],[discounted price]]*orders[[#This Row],[Quantity ordered new]]</f>
        <v>619.49009999999998</v>
      </c>
      <c r="AB389" s="18">
        <f t="shared" si="6"/>
        <v>4.1381589819864485E-2</v>
      </c>
    </row>
    <row r="390" spans="1:28" ht="12.75" customHeight="1" x14ac:dyDescent="0.3">
      <c r="A390" s="4">
        <v>19225</v>
      </c>
      <c r="B390" s="4" t="s">
        <v>106</v>
      </c>
      <c r="C390" s="21">
        <v>0.1</v>
      </c>
      <c r="D390" s="15">
        <v>40.479999999999997</v>
      </c>
      <c r="E390" s="15">
        <v>19.989999999999998</v>
      </c>
      <c r="F390" s="4">
        <v>696</v>
      </c>
      <c r="G390" s="4" t="s">
        <v>826</v>
      </c>
      <c r="H390" s="4" t="s">
        <v>49</v>
      </c>
      <c r="I390" s="4" t="s">
        <v>28</v>
      </c>
      <c r="J390" s="4" t="s">
        <v>77</v>
      </c>
      <c r="K390" s="4" t="s">
        <v>180</v>
      </c>
      <c r="L390" s="4" t="s">
        <v>59</v>
      </c>
      <c r="M390" s="4" t="s">
        <v>830</v>
      </c>
      <c r="N390" s="29">
        <v>0.77</v>
      </c>
      <c r="O390" s="4" t="s">
        <v>33</v>
      </c>
      <c r="P390" s="4" t="s">
        <v>61</v>
      </c>
      <c r="Q390" s="4" t="s">
        <v>703</v>
      </c>
      <c r="R390" s="4" t="s">
        <v>828</v>
      </c>
      <c r="S390" s="4">
        <v>46307</v>
      </c>
      <c r="T390" s="9">
        <v>42101</v>
      </c>
      <c r="U390" s="9">
        <v>42103</v>
      </c>
      <c r="V390" s="15">
        <v>-580.32000000000005</v>
      </c>
      <c r="W390" s="4">
        <v>9</v>
      </c>
      <c r="X390" s="15">
        <v>355.84</v>
      </c>
      <c r="Y390" s="4">
        <v>89848</v>
      </c>
      <c r="Z390" s="15">
        <f>(orders[[#This Row],[Unit Price]]-(orders[[#This Row],[Unit Price]]*(orders[[#This Row],[Discount]]/100)))</f>
        <v>40.439519999999995</v>
      </c>
      <c r="AA390" s="15">
        <f>orders[[#This Row],[discounted price]]*orders[[#This Row],[Quantity ordered new]]</f>
        <v>363.95567999999997</v>
      </c>
      <c r="AB390" s="18">
        <f t="shared" si="6"/>
        <v>-1.6308453237410074</v>
      </c>
    </row>
    <row r="391" spans="1:28" ht="12.75" customHeight="1" x14ac:dyDescent="0.3">
      <c r="A391" s="4">
        <v>22616</v>
      </c>
      <c r="B391" s="4" t="s">
        <v>56</v>
      </c>
      <c r="C391" s="21">
        <v>0.1</v>
      </c>
      <c r="D391" s="15">
        <v>175.99</v>
      </c>
      <c r="E391" s="15">
        <v>8.99</v>
      </c>
      <c r="F391" s="4">
        <v>697</v>
      </c>
      <c r="G391" s="4" t="s">
        <v>831</v>
      </c>
      <c r="H391" s="4" t="s">
        <v>49</v>
      </c>
      <c r="I391" s="4" t="s">
        <v>28</v>
      </c>
      <c r="J391" s="4" t="s">
        <v>77</v>
      </c>
      <c r="K391" s="4" t="s">
        <v>78</v>
      </c>
      <c r="L391" s="4" t="s">
        <v>59</v>
      </c>
      <c r="M391" s="4" t="s">
        <v>168</v>
      </c>
      <c r="N391" s="29">
        <v>0.56999999999999995</v>
      </c>
      <c r="O391" s="4" t="s">
        <v>33</v>
      </c>
      <c r="P391" s="4" t="s">
        <v>61</v>
      </c>
      <c r="Q391" s="4" t="s">
        <v>703</v>
      </c>
      <c r="R391" s="4" t="s">
        <v>832</v>
      </c>
      <c r="S391" s="4">
        <v>46312</v>
      </c>
      <c r="T391" s="9">
        <v>42090</v>
      </c>
      <c r="U391" s="9">
        <v>42091</v>
      </c>
      <c r="V391" s="15">
        <v>928.96079999999984</v>
      </c>
      <c r="W391" s="4">
        <v>10</v>
      </c>
      <c r="X391" s="15">
        <v>1346.32</v>
      </c>
      <c r="Y391" s="4">
        <v>89847</v>
      </c>
      <c r="Z391" s="15">
        <f>(orders[[#This Row],[Unit Price]]-(orders[[#This Row],[Unit Price]]*(orders[[#This Row],[Discount]]/100)))</f>
        <v>175.81401</v>
      </c>
      <c r="AA391" s="15">
        <f>orders[[#This Row],[discounted price]]*orders[[#This Row],[Quantity ordered new]]</f>
        <v>1758.1401000000001</v>
      </c>
      <c r="AB391" s="18">
        <f t="shared" si="6"/>
        <v>0.69</v>
      </c>
    </row>
    <row r="392" spans="1:28" ht="12.75" customHeight="1" x14ac:dyDescent="0.3">
      <c r="A392" s="4">
        <v>25480</v>
      </c>
      <c r="B392" s="4" t="s">
        <v>47</v>
      </c>
      <c r="C392" s="21">
        <v>0.08</v>
      </c>
      <c r="D392" s="15">
        <v>14.81</v>
      </c>
      <c r="E392" s="15">
        <v>13.32</v>
      </c>
      <c r="F392" s="4">
        <v>697</v>
      </c>
      <c r="G392" s="4" t="s">
        <v>831</v>
      </c>
      <c r="H392" s="4" t="s">
        <v>49</v>
      </c>
      <c r="I392" s="4" t="s">
        <v>28</v>
      </c>
      <c r="J392" s="4" t="s">
        <v>29</v>
      </c>
      <c r="K392" s="4" t="s">
        <v>257</v>
      </c>
      <c r="L392" s="4" t="s">
        <v>59</v>
      </c>
      <c r="M392" s="4" t="s">
        <v>833</v>
      </c>
      <c r="N392" s="29">
        <v>0.43</v>
      </c>
      <c r="O392" s="4" t="s">
        <v>33</v>
      </c>
      <c r="P392" s="4" t="s">
        <v>61</v>
      </c>
      <c r="Q392" s="4" t="s">
        <v>703</v>
      </c>
      <c r="R392" s="4" t="s">
        <v>832</v>
      </c>
      <c r="S392" s="4">
        <v>46312</v>
      </c>
      <c r="T392" s="9">
        <v>42042</v>
      </c>
      <c r="U392" s="9">
        <v>42044</v>
      </c>
      <c r="V392" s="15">
        <v>-131.61720000000003</v>
      </c>
      <c r="W392" s="4">
        <v>20</v>
      </c>
      <c r="X392" s="15">
        <v>292.18</v>
      </c>
      <c r="Y392" s="4">
        <v>89849</v>
      </c>
      <c r="Z392" s="15">
        <f>(orders[[#This Row],[Unit Price]]-(orders[[#This Row],[Unit Price]]*(orders[[#This Row],[Discount]]/100)))</f>
        <v>14.798152</v>
      </c>
      <c r="AA392" s="15">
        <f>orders[[#This Row],[discounted price]]*orders[[#This Row],[Quantity ordered new]]</f>
        <v>295.96303999999998</v>
      </c>
      <c r="AB392" s="18">
        <f t="shared" si="6"/>
        <v>-0.45046615100280657</v>
      </c>
    </row>
    <row r="393" spans="1:28" ht="12.75" customHeight="1" x14ac:dyDescent="0.3">
      <c r="A393" s="4">
        <v>4613</v>
      </c>
      <c r="B393" s="4" t="s">
        <v>56</v>
      </c>
      <c r="C393" s="21">
        <v>0.06</v>
      </c>
      <c r="D393" s="15">
        <v>8.1199999999999992</v>
      </c>
      <c r="E393" s="15">
        <v>2.83</v>
      </c>
      <c r="F393" s="4">
        <v>698</v>
      </c>
      <c r="G393" s="4" t="s">
        <v>834</v>
      </c>
      <c r="H393" s="4" t="s">
        <v>49</v>
      </c>
      <c r="I393" s="4" t="s">
        <v>28</v>
      </c>
      <c r="J393" s="4" t="s">
        <v>77</v>
      </c>
      <c r="K393" s="4" t="s">
        <v>180</v>
      </c>
      <c r="L393" s="4" t="s">
        <v>51</v>
      </c>
      <c r="M393" s="4" t="s">
        <v>827</v>
      </c>
      <c r="N393" s="29">
        <v>0.77</v>
      </c>
      <c r="O393" s="4" t="s">
        <v>33</v>
      </c>
      <c r="P393" s="4" t="s">
        <v>34</v>
      </c>
      <c r="Q393" s="4" t="s">
        <v>35</v>
      </c>
      <c r="R393" s="4" t="s">
        <v>209</v>
      </c>
      <c r="S393" s="4">
        <v>98105</v>
      </c>
      <c r="T393" s="9">
        <v>42090</v>
      </c>
      <c r="U393" s="9">
        <v>42091</v>
      </c>
      <c r="V393" s="15">
        <v>-82.83</v>
      </c>
      <c r="W393" s="4">
        <v>41</v>
      </c>
      <c r="X393" s="15">
        <v>322.02999999999997</v>
      </c>
      <c r="Y393" s="4">
        <v>32869</v>
      </c>
      <c r="Z393" s="15">
        <f>(orders[[#This Row],[Unit Price]]-(orders[[#This Row],[Unit Price]]*(orders[[#This Row],[Discount]]/100)))</f>
        <v>8.1151279999999986</v>
      </c>
      <c r="AA393" s="15">
        <f>orders[[#This Row],[discounted price]]*orders[[#This Row],[Quantity ordered new]]</f>
        <v>332.72024799999997</v>
      </c>
      <c r="AB393" s="18">
        <f t="shared" si="6"/>
        <v>-0.25721206098810673</v>
      </c>
    </row>
    <row r="394" spans="1:28" ht="12.75" customHeight="1" x14ac:dyDescent="0.3">
      <c r="A394" s="4">
        <v>4614</v>
      </c>
      <c r="B394" s="4" t="s">
        <v>56</v>
      </c>
      <c r="C394" s="21">
        <v>0.05</v>
      </c>
      <c r="D394" s="15">
        <v>51.65</v>
      </c>
      <c r="E394" s="15">
        <v>18.45</v>
      </c>
      <c r="F394" s="4">
        <v>698</v>
      </c>
      <c r="G394" s="4" t="s">
        <v>834</v>
      </c>
      <c r="H394" s="4" t="s">
        <v>49</v>
      </c>
      <c r="I394" s="4" t="s">
        <v>28</v>
      </c>
      <c r="J394" s="4" t="s">
        <v>41</v>
      </c>
      <c r="K394" s="4" t="s">
        <v>50</v>
      </c>
      <c r="L394" s="4" t="s">
        <v>86</v>
      </c>
      <c r="M394" s="4" t="s">
        <v>829</v>
      </c>
      <c r="N394" s="29">
        <v>0.65</v>
      </c>
      <c r="O394" s="4" t="s">
        <v>33</v>
      </c>
      <c r="P394" s="4" t="s">
        <v>34</v>
      </c>
      <c r="Q394" s="4" t="s">
        <v>35</v>
      </c>
      <c r="R394" s="4" t="s">
        <v>209</v>
      </c>
      <c r="S394" s="4">
        <v>98105</v>
      </c>
      <c r="T394" s="9">
        <v>42090</v>
      </c>
      <c r="U394" s="9">
        <v>42091</v>
      </c>
      <c r="V394" s="15">
        <v>25.04</v>
      </c>
      <c r="W394" s="4">
        <v>49</v>
      </c>
      <c r="X394" s="15">
        <v>2470.84</v>
      </c>
      <c r="Y394" s="4">
        <v>32869</v>
      </c>
      <c r="Z394" s="15">
        <f>(orders[[#This Row],[Unit Price]]-(orders[[#This Row],[Unit Price]]*(orders[[#This Row],[Discount]]/100)))</f>
        <v>51.624175000000001</v>
      </c>
      <c r="AA394" s="15">
        <f>orders[[#This Row],[discounted price]]*orders[[#This Row],[Quantity ordered new]]</f>
        <v>2529.5845749999999</v>
      </c>
      <c r="AB394" s="18">
        <f t="shared" si="6"/>
        <v>1.0134205371452622E-2</v>
      </c>
    </row>
    <row r="395" spans="1:28" ht="12.75" customHeight="1" x14ac:dyDescent="0.3">
      <c r="A395" s="4">
        <v>4616</v>
      </c>
      <c r="B395" s="4" t="s">
        <v>56</v>
      </c>
      <c r="C395" s="21">
        <v>0.1</v>
      </c>
      <c r="D395" s="15">
        <v>175.99</v>
      </c>
      <c r="E395" s="15">
        <v>8.99</v>
      </c>
      <c r="F395" s="4">
        <v>698</v>
      </c>
      <c r="G395" s="4" t="s">
        <v>834</v>
      </c>
      <c r="H395" s="4" t="s">
        <v>49</v>
      </c>
      <c r="I395" s="4" t="s">
        <v>28</v>
      </c>
      <c r="J395" s="4" t="s">
        <v>77</v>
      </c>
      <c r="K395" s="4" t="s">
        <v>78</v>
      </c>
      <c r="L395" s="4" t="s">
        <v>59</v>
      </c>
      <c r="M395" s="4" t="s">
        <v>168</v>
      </c>
      <c r="N395" s="29">
        <v>0.56999999999999995</v>
      </c>
      <c r="O395" s="4" t="s">
        <v>33</v>
      </c>
      <c r="P395" s="4" t="s">
        <v>34</v>
      </c>
      <c r="Q395" s="4" t="s">
        <v>35</v>
      </c>
      <c r="R395" s="4" t="s">
        <v>209</v>
      </c>
      <c r="S395" s="4">
        <v>98105</v>
      </c>
      <c r="T395" s="9">
        <v>42090</v>
      </c>
      <c r="U395" s="9">
        <v>42091</v>
      </c>
      <c r="V395" s="15">
        <v>930.98700000000008</v>
      </c>
      <c r="W395" s="4">
        <v>39</v>
      </c>
      <c r="X395" s="15">
        <v>5250.66</v>
      </c>
      <c r="Y395" s="4">
        <v>32869</v>
      </c>
      <c r="Z395" s="15">
        <f>(orders[[#This Row],[Unit Price]]-(orders[[#This Row],[Unit Price]]*(orders[[#This Row],[Discount]]/100)))</f>
        <v>175.81401</v>
      </c>
      <c r="AA395" s="15">
        <f>orders[[#This Row],[discounted price]]*orders[[#This Row],[Quantity ordered new]]</f>
        <v>6856.7463900000002</v>
      </c>
      <c r="AB395" s="18">
        <f t="shared" si="6"/>
        <v>0.17730856692301541</v>
      </c>
    </row>
    <row r="396" spans="1:28" ht="12.75" customHeight="1" x14ac:dyDescent="0.3">
      <c r="A396" s="4">
        <v>1225</v>
      </c>
      <c r="B396" s="4" t="s">
        <v>106</v>
      </c>
      <c r="C396" s="21">
        <v>0.1</v>
      </c>
      <c r="D396" s="15">
        <v>40.479999999999997</v>
      </c>
      <c r="E396" s="15">
        <v>19.989999999999998</v>
      </c>
      <c r="F396" s="4">
        <v>698</v>
      </c>
      <c r="G396" s="4" t="s">
        <v>834</v>
      </c>
      <c r="H396" s="4" t="s">
        <v>49</v>
      </c>
      <c r="I396" s="4" t="s">
        <v>28</v>
      </c>
      <c r="J396" s="4" t="s">
        <v>77</v>
      </c>
      <c r="K396" s="4" t="s">
        <v>180</v>
      </c>
      <c r="L396" s="4" t="s">
        <v>59</v>
      </c>
      <c r="M396" s="4" t="s">
        <v>830</v>
      </c>
      <c r="N396" s="29">
        <v>0.77</v>
      </c>
      <c r="O396" s="4" t="s">
        <v>33</v>
      </c>
      <c r="P396" s="4" t="s">
        <v>34</v>
      </c>
      <c r="Q396" s="4" t="s">
        <v>35</v>
      </c>
      <c r="R396" s="4" t="s">
        <v>209</v>
      </c>
      <c r="S396" s="4">
        <v>98105</v>
      </c>
      <c r="T396" s="9">
        <v>42101</v>
      </c>
      <c r="U396" s="9">
        <v>42103</v>
      </c>
      <c r="V396" s="15">
        <v>-580.32000000000005</v>
      </c>
      <c r="W396" s="4">
        <v>36</v>
      </c>
      <c r="X396" s="15">
        <v>1423.35</v>
      </c>
      <c r="Y396" s="4">
        <v>8994</v>
      </c>
      <c r="Z396" s="15">
        <f>(orders[[#This Row],[Unit Price]]-(orders[[#This Row],[Unit Price]]*(orders[[#This Row],[Discount]]/100)))</f>
        <v>40.439519999999995</v>
      </c>
      <c r="AA396" s="15">
        <f>orders[[#This Row],[discounted price]]*orders[[#This Row],[Quantity ordered new]]</f>
        <v>1455.8227199999999</v>
      </c>
      <c r="AB396" s="18">
        <f t="shared" si="6"/>
        <v>-0.40771419538412906</v>
      </c>
    </row>
    <row r="397" spans="1:28" ht="12.75" customHeight="1" x14ac:dyDescent="0.3">
      <c r="A397" s="4">
        <v>7480</v>
      </c>
      <c r="B397" s="4" t="s">
        <v>47</v>
      </c>
      <c r="C397" s="21">
        <v>0.08</v>
      </c>
      <c r="D397" s="15">
        <v>14.81</v>
      </c>
      <c r="E397" s="15">
        <v>13.32</v>
      </c>
      <c r="F397" s="4">
        <v>698</v>
      </c>
      <c r="G397" s="4" t="s">
        <v>834</v>
      </c>
      <c r="H397" s="4" t="s">
        <v>49</v>
      </c>
      <c r="I397" s="4" t="s">
        <v>28</v>
      </c>
      <c r="J397" s="4" t="s">
        <v>29</v>
      </c>
      <c r="K397" s="4" t="s">
        <v>257</v>
      </c>
      <c r="L397" s="4" t="s">
        <v>59</v>
      </c>
      <c r="M397" s="4" t="s">
        <v>833</v>
      </c>
      <c r="N397" s="29">
        <v>0.43</v>
      </c>
      <c r="O397" s="4" t="s">
        <v>33</v>
      </c>
      <c r="P397" s="4" t="s">
        <v>34</v>
      </c>
      <c r="Q397" s="4" t="s">
        <v>35</v>
      </c>
      <c r="R397" s="4" t="s">
        <v>209</v>
      </c>
      <c r="S397" s="4">
        <v>98105</v>
      </c>
      <c r="T397" s="9">
        <v>42042</v>
      </c>
      <c r="U397" s="9">
        <v>42044</v>
      </c>
      <c r="V397" s="15">
        <v>-253.11</v>
      </c>
      <c r="W397" s="4">
        <v>79</v>
      </c>
      <c r="X397" s="15">
        <v>1154.1199999999999</v>
      </c>
      <c r="Y397" s="4">
        <v>53410</v>
      </c>
      <c r="Z397" s="15">
        <f>(orders[[#This Row],[Unit Price]]-(orders[[#This Row],[Unit Price]]*(orders[[#This Row],[Discount]]/100)))</f>
        <v>14.798152</v>
      </c>
      <c r="AA397" s="15">
        <f>orders[[#This Row],[discounted price]]*orders[[#This Row],[Quantity ordered new]]</f>
        <v>1169.0540080000001</v>
      </c>
      <c r="AB397" s="18">
        <f t="shared" si="6"/>
        <v>-0.21930995043842932</v>
      </c>
    </row>
    <row r="398" spans="1:28" ht="12.75" customHeight="1" x14ac:dyDescent="0.3">
      <c r="A398" s="4">
        <v>6289</v>
      </c>
      <c r="B398" s="4" t="s">
        <v>56</v>
      </c>
      <c r="C398" s="21">
        <v>0.03</v>
      </c>
      <c r="D398" s="15">
        <v>5.28</v>
      </c>
      <c r="E398" s="15">
        <v>5.61</v>
      </c>
      <c r="F398" s="4">
        <v>699</v>
      </c>
      <c r="G398" s="4" t="s">
        <v>835</v>
      </c>
      <c r="H398" s="4" t="s">
        <v>49</v>
      </c>
      <c r="I398" s="4" t="s">
        <v>114</v>
      </c>
      <c r="J398" s="4" t="s">
        <v>29</v>
      </c>
      <c r="K398" s="4" t="s">
        <v>93</v>
      </c>
      <c r="L398" s="4" t="s">
        <v>59</v>
      </c>
      <c r="M398" s="4" t="s">
        <v>836</v>
      </c>
      <c r="N398" s="29">
        <v>0.4</v>
      </c>
      <c r="O398" s="4" t="s">
        <v>33</v>
      </c>
      <c r="P398" s="4" t="s">
        <v>34</v>
      </c>
      <c r="Q398" s="4" t="s">
        <v>45</v>
      </c>
      <c r="R398" s="4" t="s">
        <v>663</v>
      </c>
      <c r="S398" s="4">
        <v>90041</v>
      </c>
      <c r="T398" s="9">
        <v>42117</v>
      </c>
      <c r="U398" s="9">
        <v>42118</v>
      </c>
      <c r="V398" s="15">
        <v>-16.670000000000002</v>
      </c>
      <c r="W398" s="4">
        <v>5</v>
      </c>
      <c r="X398" s="15">
        <v>32.5</v>
      </c>
      <c r="Y398" s="4">
        <v>44517</v>
      </c>
      <c r="Z398" s="15">
        <f>(orders[[#This Row],[Unit Price]]-(orders[[#This Row],[Unit Price]]*(orders[[#This Row],[Discount]]/100)))</f>
        <v>5.278416</v>
      </c>
      <c r="AA398" s="15">
        <f>orders[[#This Row],[discounted price]]*orders[[#This Row],[Quantity ordered new]]</f>
        <v>26.39208</v>
      </c>
      <c r="AB398" s="18">
        <f t="shared" si="6"/>
        <v>-0.51292307692307693</v>
      </c>
    </row>
    <row r="399" spans="1:28" ht="12.75" customHeight="1" x14ac:dyDescent="0.3">
      <c r="A399" s="4">
        <v>7733</v>
      </c>
      <c r="B399" s="4" t="s">
        <v>47</v>
      </c>
      <c r="C399" s="21">
        <v>0.02</v>
      </c>
      <c r="D399" s="15">
        <v>6.47</v>
      </c>
      <c r="E399" s="15">
        <v>1.22</v>
      </c>
      <c r="F399" s="4">
        <v>699</v>
      </c>
      <c r="G399" s="4" t="s">
        <v>835</v>
      </c>
      <c r="H399" s="4" t="s">
        <v>49</v>
      </c>
      <c r="I399" s="4" t="s">
        <v>114</v>
      </c>
      <c r="J399" s="4" t="s">
        <v>29</v>
      </c>
      <c r="K399" s="4" t="s">
        <v>30</v>
      </c>
      <c r="L399" s="4" t="s">
        <v>31</v>
      </c>
      <c r="M399" s="4" t="s">
        <v>837</v>
      </c>
      <c r="N399" s="29">
        <v>0.4</v>
      </c>
      <c r="O399" s="4" t="s">
        <v>33</v>
      </c>
      <c r="P399" s="4" t="s">
        <v>34</v>
      </c>
      <c r="Q399" s="4" t="s">
        <v>45</v>
      </c>
      <c r="R399" s="4" t="s">
        <v>663</v>
      </c>
      <c r="S399" s="4">
        <v>90041</v>
      </c>
      <c r="T399" s="9">
        <v>42161</v>
      </c>
      <c r="U399" s="9">
        <v>42162</v>
      </c>
      <c r="V399" s="15">
        <v>40.200000000000003</v>
      </c>
      <c r="W399" s="4">
        <v>30</v>
      </c>
      <c r="X399" s="15">
        <v>193.95</v>
      </c>
      <c r="Y399" s="4">
        <v>55392</v>
      </c>
      <c r="Z399" s="15">
        <f>(orders[[#This Row],[Unit Price]]-(orders[[#This Row],[Unit Price]]*(orders[[#This Row],[Discount]]/100)))</f>
        <v>6.4687060000000001</v>
      </c>
      <c r="AA399" s="15">
        <f>orders[[#This Row],[discounted price]]*orders[[#This Row],[Quantity ordered new]]</f>
        <v>194.06118000000001</v>
      </c>
      <c r="AB399" s="18">
        <f t="shared" si="6"/>
        <v>0.20726991492652749</v>
      </c>
    </row>
    <row r="400" spans="1:28" ht="12.75" customHeight="1" x14ac:dyDescent="0.3">
      <c r="A400" s="4">
        <v>7734</v>
      </c>
      <c r="B400" s="4" t="s">
        <v>47</v>
      </c>
      <c r="C400" s="21">
        <v>7.0000000000000007E-2</v>
      </c>
      <c r="D400" s="15">
        <v>2.84</v>
      </c>
      <c r="E400" s="15">
        <v>0.93</v>
      </c>
      <c r="F400" s="4">
        <v>699</v>
      </c>
      <c r="G400" s="4" t="s">
        <v>835</v>
      </c>
      <c r="H400" s="4" t="s">
        <v>49</v>
      </c>
      <c r="I400" s="4" t="s">
        <v>114</v>
      </c>
      <c r="J400" s="4" t="s">
        <v>29</v>
      </c>
      <c r="K400" s="4" t="s">
        <v>30</v>
      </c>
      <c r="L400" s="4" t="s">
        <v>31</v>
      </c>
      <c r="M400" s="4" t="s">
        <v>32</v>
      </c>
      <c r="N400" s="29">
        <v>0.54</v>
      </c>
      <c r="O400" s="4" t="s">
        <v>33</v>
      </c>
      <c r="P400" s="4" t="s">
        <v>34</v>
      </c>
      <c r="Q400" s="4" t="s">
        <v>45</v>
      </c>
      <c r="R400" s="4" t="s">
        <v>663</v>
      </c>
      <c r="S400" s="4">
        <v>90041</v>
      </c>
      <c r="T400" s="9">
        <v>42161</v>
      </c>
      <c r="U400" s="9">
        <v>42163</v>
      </c>
      <c r="V400" s="15">
        <v>3.21</v>
      </c>
      <c r="W400" s="4">
        <v>59</v>
      </c>
      <c r="X400" s="15">
        <v>158.80000000000001</v>
      </c>
      <c r="Y400" s="4">
        <v>55392</v>
      </c>
      <c r="Z400" s="15">
        <f>(orders[[#This Row],[Unit Price]]-(orders[[#This Row],[Unit Price]]*(orders[[#This Row],[Discount]]/100)))</f>
        <v>2.838012</v>
      </c>
      <c r="AA400" s="15">
        <f>orders[[#This Row],[discounted price]]*orders[[#This Row],[Quantity ordered new]]</f>
        <v>167.44270800000001</v>
      </c>
      <c r="AB400" s="18">
        <f t="shared" si="6"/>
        <v>2.0214105793450881E-2</v>
      </c>
    </row>
    <row r="401" spans="1:28" ht="12.75" customHeight="1" x14ac:dyDescent="0.3">
      <c r="A401" s="4">
        <v>5140</v>
      </c>
      <c r="B401" s="4" t="s">
        <v>25</v>
      </c>
      <c r="C401" s="21">
        <v>0.01</v>
      </c>
      <c r="D401" s="15">
        <v>7.89</v>
      </c>
      <c r="E401" s="15">
        <v>2.82</v>
      </c>
      <c r="F401" s="4">
        <v>699</v>
      </c>
      <c r="G401" s="4" t="s">
        <v>835</v>
      </c>
      <c r="H401" s="4" t="s">
        <v>49</v>
      </c>
      <c r="I401" s="4" t="s">
        <v>114</v>
      </c>
      <c r="J401" s="4" t="s">
        <v>29</v>
      </c>
      <c r="K401" s="4" t="s">
        <v>66</v>
      </c>
      <c r="L401" s="4" t="s">
        <v>31</v>
      </c>
      <c r="M401" s="4" t="s">
        <v>838</v>
      </c>
      <c r="N401" s="29">
        <v>0.4</v>
      </c>
      <c r="O401" s="4" t="s">
        <v>33</v>
      </c>
      <c r="P401" s="4" t="s">
        <v>34</v>
      </c>
      <c r="Q401" s="4" t="s">
        <v>45</v>
      </c>
      <c r="R401" s="4" t="s">
        <v>663</v>
      </c>
      <c r="S401" s="4">
        <v>90041</v>
      </c>
      <c r="T401" s="9">
        <v>42185</v>
      </c>
      <c r="U401" s="9">
        <v>42186</v>
      </c>
      <c r="V401" s="15">
        <v>38.700000000000003</v>
      </c>
      <c r="W401" s="4">
        <v>32</v>
      </c>
      <c r="X401" s="15">
        <v>274.26</v>
      </c>
      <c r="Y401" s="4">
        <v>36647</v>
      </c>
      <c r="Z401" s="15">
        <f>(orders[[#This Row],[Unit Price]]-(orders[[#This Row],[Unit Price]]*(orders[[#This Row],[Discount]]/100)))</f>
        <v>7.8892109999999995</v>
      </c>
      <c r="AA401" s="15">
        <f>orders[[#This Row],[discounted price]]*orders[[#This Row],[Quantity ordered new]]</f>
        <v>252.45475199999998</v>
      </c>
      <c r="AB401" s="18">
        <f t="shared" si="6"/>
        <v>0.14110697877926057</v>
      </c>
    </row>
    <row r="402" spans="1:28" ht="12.75" customHeight="1" x14ac:dyDescent="0.3">
      <c r="A402" s="4">
        <v>5141</v>
      </c>
      <c r="B402" s="4" t="s">
        <v>25</v>
      </c>
      <c r="C402" s="21">
        <v>0.09</v>
      </c>
      <c r="D402" s="15">
        <v>3.68</v>
      </c>
      <c r="E402" s="15">
        <v>1.32</v>
      </c>
      <c r="F402" s="4">
        <v>699</v>
      </c>
      <c r="G402" s="4" t="s">
        <v>835</v>
      </c>
      <c r="H402" s="4" t="s">
        <v>49</v>
      </c>
      <c r="I402" s="4" t="s">
        <v>114</v>
      </c>
      <c r="J402" s="4" t="s">
        <v>29</v>
      </c>
      <c r="K402" s="4" t="s">
        <v>174</v>
      </c>
      <c r="L402" s="4" t="s">
        <v>31</v>
      </c>
      <c r="M402" s="4" t="s">
        <v>839</v>
      </c>
      <c r="N402" s="29">
        <v>0.83</v>
      </c>
      <c r="O402" s="4" t="s">
        <v>33</v>
      </c>
      <c r="P402" s="4" t="s">
        <v>34</v>
      </c>
      <c r="Q402" s="4" t="s">
        <v>45</v>
      </c>
      <c r="R402" s="4" t="s">
        <v>663</v>
      </c>
      <c r="S402" s="4">
        <v>90041</v>
      </c>
      <c r="T402" s="9">
        <v>42185</v>
      </c>
      <c r="U402" s="9">
        <v>42186</v>
      </c>
      <c r="V402" s="15">
        <v>-21.91</v>
      </c>
      <c r="W402" s="4">
        <v>24</v>
      </c>
      <c r="X402" s="15">
        <v>83.16</v>
      </c>
      <c r="Y402" s="4">
        <v>36647</v>
      </c>
      <c r="Z402" s="15">
        <f>(orders[[#This Row],[Unit Price]]-(orders[[#This Row],[Unit Price]]*(orders[[#This Row],[Discount]]/100)))</f>
        <v>3.676688</v>
      </c>
      <c r="AA402" s="15">
        <f>orders[[#This Row],[discounted price]]*orders[[#This Row],[Quantity ordered new]]</f>
        <v>88.240511999999995</v>
      </c>
      <c r="AB402" s="18">
        <f t="shared" si="6"/>
        <v>-0.26346801346801346</v>
      </c>
    </row>
    <row r="403" spans="1:28" ht="12.75" customHeight="1" x14ac:dyDescent="0.3">
      <c r="A403" s="4">
        <v>5142</v>
      </c>
      <c r="B403" s="4" t="s">
        <v>25</v>
      </c>
      <c r="C403" s="21">
        <v>0.1</v>
      </c>
      <c r="D403" s="15">
        <v>9.7100000000000009</v>
      </c>
      <c r="E403" s="15">
        <v>9.4499999999999993</v>
      </c>
      <c r="F403" s="4">
        <v>699</v>
      </c>
      <c r="G403" s="4" t="s">
        <v>835</v>
      </c>
      <c r="H403" s="4" t="s">
        <v>49</v>
      </c>
      <c r="I403" s="4" t="s">
        <v>114</v>
      </c>
      <c r="J403" s="4" t="s">
        <v>29</v>
      </c>
      <c r="K403" s="4" t="s">
        <v>141</v>
      </c>
      <c r="L403" s="4" t="s">
        <v>59</v>
      </c>
      <c r="M403" s="4" t="s">
        <v>510</v>
      </c>
      <c r="N403" s="29">
        <v>0.6</v>
      </c>
      <c r="O403" s="4" t="s">
        <v>33</v>
      </c>
      <c r="P403" s="4" t="s">
        <v>34</v>
      </c>
      <c r="Q403" s="4" t="s">
        <v>45</v>
      </c>
      <c r="R403" s="4" t="s">
        <v>663</v>
      </c>
      <c r="S403" s="4">
        <v>90041</v>
      </c>
      <c r="T403" s="9">
        <v>42185</v>
      </c>
      <c r="U403" s="9">
        <v>42188</v>
      </c>
      <c r="V403" s="15">
        <v>-119.77</v>
      </c>
      <c r="W403" s="4">
        <v>27</v>
      </c>
      <c r="X403" s="15">
        <v>261.93</v>
      </c>
      <c r="Y403" s="4">
        <v>36647</v>
      </c>
      <c r="Z403" s="15">
        <f>(orders[[#This Row],[Unit Price]]-(orders[[#This Row],[Unit Price]]*(orders[[#This Row],[Discount]]/100)))</f>
        <v>9.7002900000000007</v>
      </c>
      <c r="AA403" s="15">
        <f>orders[[#This Row],[discounted price]]*orders[[#This Row],[Quantity ordered new]]</f>
        <v>261.90783000000005</v>
      </c>
      <c r="AB403" s="18">
        <f t="shared" si="6"/>
        <v>-0.45725957316840377</v>
      </c>
    </row>
    <row r="404" spans="1:28" ht="12.75" customHeight="1" x14ac:dyDescent="0.3">
      <c r="A404" s="4">
        <v>4556</v>
      </c>
      <c r="B404" s="4" t="s">
        <v>56</v>
      </c>
      <c r="C404" s="21">
        <v>7.0000000000000007E-2</v>
      </c>
      <c r="D404" s="15">
        <v>5.0199999999999996</v>
      </c>
      <c r="E404" s="15">
        <v>5.14</v>
      </c>
      <c r="F404" s="4">
        <v>699</v>
      </c>
      <c r="G404" s="4" t="s">
        <v>835</v>
      </c>
      <c r="H404" s="4" t="s">
        <v>49</v>
      </c>
      <c r="I404" s="4" t="s">
        <v>114</v>
      </c>
      <c r="J404" s="4" t="s">
        <v>77</v>
      </c>
      <c r="K404" s="4" t="s">
        <v>180</v>
      </c>
      <c r="L404" s="4" t="s">
        <v>51</v>
      </c>
      <c r="M404" s="4" t="s">
        <v>840</v>
      </c>
      <c r="N404" s="29">
        <v>0.79</v>
      </c>
      <c r="O404" s="4" t="s">
        <v>33</v>
      </c>
      <c r="P404" s="4" t="s">
        <v>34</v>
      </c>
      <c r="Q404" s="4" t="s">
        <v>45</v>
      </c>
      <c r="R404" s="4" t="s">
        <v>663</v>
      </c>
      <c r="S404" s="4">
        <v>90041</v>
      </c>
      <c r="T404" s="9">
        <v>42033</v>
      </c>
      <c r="U404" s="9">
        <v>42035</v>
      </c>
      <c r="V404" s="15">
        <v>-168.72</v>
      </c>
      <c r="W404" s="4">
        <v>42</v>
      </c>
      <c r="X404" s="15">
        <v>210.1</v>
      </c>
      <c r="Y404" s="4">
        <v>32420</v>
      </c>
      <c r="Z404" s="15">
        <f>(orders[[#This Row],[Unit Price]]-(orders[[#This Row],[Unit Price]]*(orders[[#This Row],[Discount]]/100)))</f>
        <v>5.0164859999999996</v>
      </c>
      <c r="AA404" s="15">
        <f>orders[[#This Row],[discounted price]]*orders[[#This Row],[Quantity ordered new]]</f>
        <v>210.69241199999999</v>
      </c>
      <c r="AB404" s="18">
        <f t="shared" si="6"/>
        <v>-0.8030461684911947</v>
      </c>
    </row>
    <row r="405" spans="1:28" ht="12.75" customHeight="1" x14ac:dyDescent="0.3">
      <c r="A405" s="4">
        <v>4557</v>
      </c>
      <c r="B405" s="4" t="s">
        <v>56</v>
      </c>
      <c r="C405" s="21">
        <v>7.0000000000000007E-2</v>
      </c>
      <c r="D405" s="15">
        <v>280.98</v>
      </c>
      <c r="E405" s="15">
        <v>57</v>
      </c>
      <c r="F405" s="4">
        <v>699</v>
      </c>
      <c r="G405" s="4" t="s">
        <v>835</v>
      </c>
      <c r="H405" s="4" t="s">
        <v>39</v>
      </c>
      <c r="I405" s="4" t="s">
        <v>114</v>
      </c>
      <c r="J405" s="4" t="s">
        <v>41</v>
      </c>
      <c r="K405" s="4" t="s">
        <v>42</v>
      </c>
      <c r="L405" s="4" t="s">
        <v>43</v>
      </c>
      <c r="M405" s="4" t="s">
        <v>670</v>
      </c>
      <c r="N405" s="29">
        <v>0.78</v>
      </c>
      <c r="O405" s="4" t="s">
        <v>33</v>
      </c>
      <c r="P405" s="4" t="s">
        <v>34</v>
      </c>
      <c r="Q405" s="4" t="s">
        <v>45</v>
      </c>
      <c r="R405" s="4" t="s">
        <v>663</v>
      </c>
      <c r="S405" s="4">
        <v>90041</v>
      </c>
      <c r="T405" s="9">
        <v>42033</v>
      </c>
      <c r="U405" s="9">
        <v>42035</v>
      </c>
      <c r="V405" s="15">
        <v>-439.62</v>
      </c>
      <c r="W405" s="4">
        <v>23</v>
      </c>
      <c r="X405" s="15">
        <v>6499.87</v>
      </c>
      <c r="Y405" s="4">
        <v>32420</v>
      </c>
      <c r="Z405" s="15">
        <f>(orders[[#This Row],[Unit Price]]-(orders[[#This Row],[Unit Price]]*(orders[[#This Row],[Discount]]/100)))</f>
        <v>280.78331400000002</v>
      </c>
      <c r="AA405" s="15">
        <f>orders[[#This Row],[discounted price]]*orders[[#This Row],[Quantity ordered new]]</f>
        <v>6458.0162220000002</v>
      </c>
      <c r="AB405" s="18">
        <f t="shared" si="6"/>
        <v>-6.7635198857823306E-2</v>
      </c>
    </row>
    <row r="406" spans="1:28" ht="12.75" customHeight="1" x14ac:dyDescent="0.3">
      <c r="A406" s="4">
        <v>448</v>
      </c>
      <c r="B406" s="4" t="s">
        <v>56</v>
      </c>
      <c r="C406" s="21">
        <v>0.1</v>
      </c>
      <c r="D406" s="15">
        <v>4.26</v>
      </c>
      <c r="E406" s="15">
        <v>1.2</v>
      </c>
      <c r="F406" s="4">
        <v>699</v>
      </c>
      <c r="G406" s="4" t="s">
        <v>835</v>
      </c>
      <c r="H406" s="4" t="s">
        <v>49</v>
      </c>
      <c r="I406" s="4" t="s">
        <v>114</v>
      </c>
      <c r="J406" s="4" t="s">
        <v>29</v>
      </c>
      <c r="K406" s="4" t="s">
        <v>30</v>
      </c>
      <c r="L406" s="4" t="s">
        <v>31</v>
      </c>
      <c r="M406" s="4" t="s">
        <v>202</v>
      </c>
      <c r="N406" s="29">
        <v>0.44</v>
      </c>
      <c r="O406" s="4" t="s">
        <v>33</v>
      </c>
      <c r="P406" s="4" t="s">
        <v>34</v>
      </c>
      <c r="Q406" s="4" t="s">
        <v>45</v>
      </c>
      <c r="R406" s="4" t="s">
        <v>663</v>
      </c>
      <c r="S406" s="4">
        <v>90041</v>
      </c>
      <c r="T406" s="9">
        <v>42144</v>
      </c>
      <c r="U406" s="9">
        <v>42145</v>
      </c>
      <c r="V406" s="15">
        <v>15.42</v>
      </c>
      <c r="W406" s="4">
        <v>88</v>
      </c>
      <c r="X406" s="15">
        <v>351.56</v>
      </c>
      <c r="Y406" s="4">
        <v>3042</v>
      </c>
      <c r="Z406" s="15">
        <f>(orders[[#This Row],[Unit Price]]-(orders[[#This Row],[Unit Price]]*(orders[[#This Row],[Discount]]/100)))</f>
        <v>4.2557399999999994</v>
      </c>
      <c r="AA406" s="15">
        <f>orders[[#This Row],[discounted price]]*orders[[#This Row],[Quantity ordered new]]</f>
        <v>374.50511999999992</v>
      </c>
      <c r="AB406" s="18">
        <f t="shared" si="6"/>
        <v>4.3861645238366137E-2</v>
      </c>
    </row>
    <row r="407" spans="1:28" ht="12.75" customHeight="1" x14ac:dyDescent="0.3">
      <c r="A407" s="4">
        <v>18448</v>
      </c>
      <c r="B407" s="4" t="s">
        <v>56</v>
      </c>
      <c r="C407" s="21">
        <v>0.1</v>
      </c>
      <c r="D407" s="15">
        <v>4.26</v>
      </c>
      <c r="E407" s="15">
        <v>1.2</v>
      </c>
      <c r="F407" s="4">
        <v>700</v>
      </c>
      <c r="G407" s="4" t="s">
        <v>841</v>
      </c>
      <c r="H407" s="4" t="s">
        <v>49</v>
      </c>
      <c r="I407" s="4" t="s">
        <v>114</v>
      </c>
      <c r="J407" s="4" t="s">
        <v>29</v>
      </c>
      <c r="K407" s="4" t="s">
        <v>30</v>
      </c>
      <c r="L407" s="4" t="s">
        <v>31</v>
      </c>
      <c r="M407" s="4" t="s">
        <v>202</v>
      </c>
      <c r="N407" s="29">
        <v>0.44</v>
      </c>
      <c r="O407" s="4" t="s">
        <v>33</v>
      </c>
      <c r="P407" s="4" t="s">
        <v>34</v>
      </c>
      <c r="Q407" s="4" t="s">
        <v>45</v>
      </c>
      <c r="R407" s="4" t="s">
        <v>756</v>
      </c>
      <c r="S407" s="4">
        <v>93454</v>
      </c>
      <c r="T407" s="9">
        <v>42144</v>
      </c>
      <c r="U407" s="9">
        <v>42145</v>
      </c>
      <c r="V407" s="15">
        <v>33.923999999999999</v>
      </c>
      <c r="W407" s="4">
        <v>22</v>
      </c>
      <c r="X407" s="15">
        <v>87.89</v>
      </c>
      <c r="Y407" s="4">
        <v>87980</v>
      </c>
      <c r="Z407" s="15">
        <f>(orders[[#This Row],[Unit Price]]-(orders[[#This Row],[Unit Price]]*(orders[[#This Row],[Discount]]/100)))</f>
        <v>4.2557399999999994</v>
      </c>
      <c r="AA407" s="15">
        <f>orders[[#This Row],[discounted price]]*orders[[#This Row],[Quantity ordered new]]</f>
        <v>93.62627999999998</v>
      </c>
      <c r="AB407" s="18">
        <f t="shared" si="6"/>
        <v>0.38598247809762204</v>
      </c>
    </row>
    <row r="408" spans="1:28" ht="12.75" customHeight="1" x14ac:dyDescent="0.3">
      <c r="A408" s="4">
        <v>24289</v>
      </c>
      <c r="B408" s="4" t="s">
        <v>56</v>
      </c>
      <c r="C408" s="21">
        <v>0.03</v>
      </c>
      <c r="D408" s="15">
        <v>5.28</v>
      </c>
      <c r="E408" s="15">
        <v>5.61</v>
      </c>
      <c r="F408" s="4">
        <v>702</v>
      </c>
      <c r="G408" s="4" t="s">
        <v>842</v>
      </c>
      <c r="H408" s="4" t="s">
        <v>49</v>
      </c>
      <c r="I408" s="4" t="s">
        <v>114</v>
      </c>
      <c r="J408" s="4" t="s">
        <v>29</v>
      </c>
      <c r="K408" s="4" t="s">
        <v>93</v>
      </c>
      <c r="L408" s="4" t="s">
        <v>59</v>
      </c>
      <c r="M408" s="4" t="s">
        <v>836</v>
      </c>
      <c r="N408" s="29">
        <v>0.4</v>
      </c>
      <c r="O408" s="4" t="s">
        <v>33</v>
      </c>
      <c r="P408" s="4" t="s">
        <v>34</v>
      </c>
      <c r="Q408" s="4" t="s">
        <v>45</v>
      </c>
      <c r="R408" s="4" t="s">
        <v>843</v>
      </c>
      <c r="S408" s="4">
        <v>95404</v>
      </c>
      <c r="T408" s="9">
        <v>42117</v>
      </c>
      <c r="U408" s="9">
        <v>42118</v>
      </c>
      <c r="V408" s="15">
        <v>-16.670000000000002</v>
      </c>
      <c r="W408" s="4">
        <v>1</v>
      </c>
      <c r="X408" s="15">
        <v>6.5</v>
      </c>
      <c r="Y408" s="4">
        <v>87977</v>
      </c>
      <c r="Z408" s="15">
        <f>(orders[[#This Row],[Unit Price]]-(orders[[#This Row],[Unit Price]]*(orders[[#This Row],[Discount]]/100)))</f>
        <v>5.278416</v>
      </c>
      <c r="AA408" s="15">
        <f>orders[[#This Row],[discounted price]]*orders[[#This Row],[Quantity ordered new]]</f>
        <v>5.278416</v>
      </c>
      <c r="AB408" s="18">
        <f t="shared" si="6"/>
        <v>-2.5646153846153847</v>
      </c>
    </row>
    <row r="409" spans="1:28" ht="12.75" customHeight="1" x14ac:dyDescent="0.3">
      <c r="A409" s="4">
        <v>23140</v>
      </c>
      <c r="B409" s="4" t="s">
        <v>25</v>
      </c>
      <c r="C409" s="21">
        <v>0.01</v>
      </c>
      <c r="D409" s="15">
        <v>7.89</v>
      </c>
      <c r="E409" s="15">
        <v>2.82</v>
      </c>
      <c r="F409" s="4">
        <v>702</v>
      </c>
      <c r="G409" s="4" t="s">
        <v>842</v>
      </c>
      <c r="H409" s="4" t="s">
        <v>49</v>
      </c>
      <c r="I409" s="4" t="s">
        <v>114</v>
      </c>
      <c r="J409" s="4" t="s">
        <v>29</v>
      </c>
      <c r="K409" s="4" t="s">
        <v>66</v>
      </c>
      <c r="L409" s="4" t="s">
        <v>31</v>
      </c>
      <c r="M409" s="4" t="s">
        <v>838</v>
      </c>
      <c r="N409" s="29">
        <v>0.4</v>
      </c>
      <c r="O409" s="4" t="s">
        <v>33</v>
      </c>
      <c r="P409" s="4" t="s">
        <v>34</v>
      </c>
      <c r="Q409" s="4" t="s">
        <v>45</v>
      </c>
      <c r="R409" s="4" t="s">
        <v>843</v>
      </c>
      <c r="S409" s="4">
        <v>95404</v>
      </c>
      <c r="T409" s="9">
        <v>42185</v>
      </c>
      <c r="U409" s="9">
        <v>42186</v>
      </c>
      <c r="V409" s="15">
        <v>46.440000000000005</v>
      </c>
      <c r="W409" s="4">
        <v>8</v>
      </c>
      <c r="X409" s="15">
        <v>68.56</v>
      </c>
      <c r="Y409" s="4">
        <v>87979</v>
      </c>
      <c r="Z409" s="15">
        <f>(orders[[#This Row],[Unit Price]]-(orders[[#This Row],[Unit Price]]*(orders[[#This Row],[Discount]]/100)))</f>
        <v>7.8892109999999995</v>
      </c>
      <c r="AA409" s="15">
        <f>orders[[#This Row],[discounted price]]*orders[[#This Row],[Quantity ordered new]]</f>
        <v>63.113687999999996</v>
      </c>
      <c r="AB409" s="18">
        <f t="shared" si="6"/>
        <v>0.67736289381563597</v>
      </c>
    </row>
    <row r="410" spans="1:28" ht="12.75" customHeight="1" x14ac:dyDescent="0.3">
      <c r="A410" s="4">
        <v>23141</v>
      </c>
      <c r="B410" s="4" t="s">
        <v>25</v>
      </c>
      <c r="C410" s="21">
        <v>0.09</v>
      </c>
      <c r="D410" s="15">
        <v>3.68</v>
      </c>
      <c r="E410" s="15">
        <v>1.32</v>
      </c>
      <c r="F410" s="4">
        <v>702</v>
      </c>
      <c r="G410" s="4" t="s">
        <v>842</v>
      </c>
      <c r="H410" s="4" t="s">
        <v>49</v>
      </c>
      <c r="I410" s="4" t="s">
        <v>114</v>
      </c>
      <c r="J410" s="4" t="s">
        <v>29</v>
      </c>
      <c r="K410" s="4" t="s">
        <v>174</v>
      </c>
      <c r="L410" s="4" t="s">
        <v>31</v>
      </c>
      <c r="M410" s="4" t="s">
        <v>839</v>
      </c>
      <c r="N410" s="29">
        <v>0.83</v>
      </c>
      <c r="O410" s="4" t="s">
        <v>33</v>
      </c>
      <c r="P410" s="4" t="s">
        <v>34</v>
      </c>
      <c r="Q410" s="4" t="s">
        <v>45</v>
      </c>
      <c r="R410" s="4" t="s">
        <v>843</v>
      </c>
      <c r="S410" s="4">
        <v>95404</v>
      </c>
      <c r="T410" s="9">
        <v>42185</v>
      </c>
      <c r="U410" s="9">
        <v>42186</v>
      </c>
      <c r="V410" s="15">
        <v>-17.527999999999999</v>
      </c>
      <c r="W410" s="4">
        <v>6</v>
      </c>
      <c r="X410" s="15">
        <v>20.79</v>
      </c>
      <c r="Y410" s="4">
        <v>87979</v>
      </c>
      <c r="Z410" s="15">
        <f>(orders[[#This Row],[Unit Price]]-(orders[[#This Row],[Unit Price]]*(orders[[#This Row],[Discount]]/100)))</f>
        <v>3.676688</v>
      </c>
      <c r="AA410" s="15">
        <f>orders[[#This Row],[discounted price]]*orders[[#This Row],[Quantity ordered new]]</f>
        <v>22.060127999999999</v>
      </c>
      <c r="AB410" s="18">
        <f t="shared" si="6"/>
        <v>-0.84309764309764312</v>
      </c>
    </row>
    <row r="411" spans="1:28" ht="12.75" customHeight="1" x14ac:dyDescent="0.3">
      <c r="A411" s="4">
        <v>23142</v>
      </c>
      <c r="B411" s="4" t="s">
        <v>25</v>
      </c>
      <c r="C411" s="21">
        <v>0.1</v>
      </c>
      <c r="D411" s="15">
        <v>9.7100000000000009</v>
      </c>
      <c r="E411" s="15">
        <v>9.4499999999999993</v>
      </c>
      <c r="F411" s="4">
        <v>702</v>
      </c>
      <c r="G411" s="4" t="s">
        <v>842</v>
      </c>
      <c r="H411" s="4" t="s">
        <v>49</v>
      </c>
      <c r="I411" s="4" t="s">
        <v>114</v>
      </c>
      <c r="J411" s="4" t="s">
        <v>29</v>
      </c>
      <c r="K411" s="4" t="s">
        <v>141</v>
      </c>
      <c r="L411" s="4" t="s">
        <v>59</v>
      </c>
      <c r="M411" s="4" t="s">
        <v>510</v>
      </c>
      <c r="N411" s="29">
        <v>0.6</v>
      </c>
      <c r="O411" s="4" t="s">
        <v>33</v>
      </c>
      <c r="P411" s="4" t="s">
        <v>34</v>
      </c>
      <c r="Q411" s="4" t="s">
        <v>45</v>
      </c>
      <c r="R411" s="4" t="s">
        <v>843</v>
      </c>
      <c r="S411" s="4">
        <v>95404</v>
      </c>
      <c r="T411" s="9">
        <v>42185</v>
      </c>
      <c r="U411" s="9">
        <v>42188</v>
      </c>
      <c r="V411" s="15">
        <v>-95.816000000000003</v>
      </c>
      <c r="W411" s="4">
        <v>7</v>
      </c>
      <c r="X411" s="15">
        <v>67.91</v>
      </c>
      <c r="Y411" s="4">
        <v>87979</v>
      </c>
      <c r="Z411" s="15">
        <f>(orders[[#This Row],[Unit Price]]-(orders[[#This Row],[Unit Price]]*(orders[[#This Row],[Discount]]/100)))</f>
        <v>9.7002900000000007</v>
      </c>
      <c r="AA411" s="15">
        <f>orders[[#This Row],[discounted price]]*orders[[#This Row],[Quantity ordered new]]</f>
        <v>67.902030000000011</v>
      </c>
      <c r="AB411" s="18">
        <f t="shared" si="6"/>
        <v>-1.4109262258872037</v>
      </c>
    </row>
    <row r="412" spans="1:28" ht="12.75" customHeight="1" x14ac:dyDescent="0.3">
      <c r="A412" s="4">
        <v>25734</v>
      </c>
      <c r="B412" s="4" t="s">
        <v>47</v>
      </c>
      <c r="C412" s="21">
        <v>7.0000000000000007E-2</v>
      </c>
      <c r="D412" s="15">
        <v>2.84</v>
      </c>
      <c r="E412" s="15">
        <v>0.93</v>
      </c>
      <c r="F412" s="4">
        <v>711</v>
      </c>
      <c r="G412" s="4" t="s">
        <v>844</v>
      </c>
      <c r="H412" s="4" t="s">
        <v>49</v>
      </c>
      <c r="I412" s="4" t="s">
        <v>114</v>
      </c>
      <c r="J412" s="4" t="s">
        <v>29</v>
      </c>
      <c r="K412" s="4" t="s">
        <v>30</v>
      </c>
      <c r="L412" s="4" t="s">
        <v>31</v>
      </c>
      <c r="M412" s="4" t="s">
        <v>32</v>
      </c>
      <c r="N412" s="29">
        <v>0.54</v>
      </c>
      <c r="O412" s="4" t="s">
        <v>33</v>
      </c>
      <c r="P412" s="4" t="s">
        <v>53</v>
      </c>
      <c r="Q412" s="4" t="s">
        <v>193</v>
      </c>
      <c r="R412" s="4" t="s">
        <v>845</v>
      </c>
      <c r="S412" s="4">
        <v>2152</v>
      </c>
      <c r="T412" s="9">
        <v>42161</v>
      </c>
      <c r="U412" s="9">
        <v>42163</v>
      </c>
      <c r="V412" s="15">
        <v>3.8519999999999999</v>
      </c>
      <c r="W412" s="4">
        <v>15</v>
      </c>
      <c r="X412" s="15">
        <v>40.369999999999997</v>
      </c>
      <c r="Y412" s="4">
        <v>87978</v>
      </c>
      <c r="Z412" s="15">
        <f>(orders[[#This Row],[Unit Price]]-(orders[[#This Row],[Unit Price]]*(orders[[#This Row],[Discount]]/100)))</f>
        <v>2.838012</v>
      </c>
      <c r="AA412" s="15">
        <f>orders[[#This Row],[discounted price]]*orders[[#This Row],[Quantity ordered new]]</f>
        <v>42.570180000000001</v>
      </c>
      <c r="AB412" s="18">
        <f t="shared" si="6"/>
        <v>9.5417389150359175E-2</v>
      </c>
    </row>
    <row r="413" spans="1:28" ht="12.75" customHeight="1" x14ac:dyDescent="0.3">
      <c r="A413" s="4">
        <v>20789</v>
      </c>
      <c r="B413" s="4" t="s">
        <v>37</v>
      </c>
      <c r="C413" s="21">
        <v>0</v>
      </c>
      <c r="D413" s="15">
        <v>8.5</v>
      </c>
      <c r="E413" s="15">
        <v>1.99</v>
      </c>
      <c r="F413" s="4">
        <v>719</v>
      </c>
      <c r="G413" s="4" t="s">
        <v>846</v>
      </c>
      <c r="H413" s="4" t="s">
        <v>49</v>
      </c>
      <c r="I413" s="4" t="s">
        <v>28</v>
      </c>
      <c r="J413" s="4" t="s">
        <v>77</v>
      </c>
      <c r="K413" s="4" t="s">
        <v>180</v>
      </c>
      <c r="L413" s="4" t="s">
        <v>51</v>
      </c>
      <c r="M413" s="4" t="s">
        <v>847</v>
      </c>
      <c r="N413" s="29">
        <v>0.49</v>
      </c>
      <c r="O413" s="4" t="s">
        <v>33</v>
      </c>
      <c r="P413" s="4" t="s">
        <v>34</v>
      </c>
      <c r="Q413" s="4" t="s">
        <v>533</v>
      </c>
      <c r="R413" s="4" t="s">
        <v>848</v>
      </c>
      <c r="S413" s="4">
        <v>89041</v>
      </c>
      <c r="T413" s="9">
        <v>42063</v>
      </c>
      <c r="U413" s="9">
        <v>42065</v>
      </c>
      <c r="V413" s="15">
        <v>71.735600000000005</v>
      </c>
      <c r="W413" s="4">
        <v>14</v>
      </c>
      <c r="X413" s="15">
        <v>122.25</v>
      </c>
      <c r="Y413" s="4">
        <v>89344</v>
      </c>
      <c r="Z413" s="15">
        <f>(orders[[#This Row],[Unit Price]]-(orders[[#This Row],[Unit Price]]*(orders[[#This Row],[Discount]]/100)))</f>
        <v>8.5</v>
      </c>
      <c r="AA413" s="15">
        <f>orders[[#This Row],[discounted price]]*orders[[#This Row],[Quantity ordered new]]</f>
        <v>119</v>
      </c>
      <c r="AB413" s="18">
        <f t="shared" si="6"/>
        <v>0.58679427402862994</v>
      </c>
    </row>
    <row r="414" spans="1:28" ht="12.75" customHeight="1" x14ac:dyDescent="0.3">
      <c r="A414" s="4">
        <v>20790</v>
      </c>
      <c r="B414" s="4" t="s">
        <v>37</v>
      </c>
      <c r="C414" s="21">
        <v>0.03</v>
      </c>
      <c r="D414" s="15">
        <v>95.43</v>
      </c>
      <c r="E414" s="15">
        <v>19.989999999999998</v>
      </c>
      <c r="F414" s="4">
        <v>719</v>
      </c>
      <c r="G414" s="4" t="s">
        <v>846</v>
      </c>
      <c r="H414" s="4" t="s">
        <v>49</v>
      </c>
      <c r="I414" s="4" t="s">
        <v>28</v>
      </c>
      <c r="J414" s="4" t="s">
        <v>29</v>
      </c>
      <c r="K414" s="4" t="s">
        <v>141</v>
      </c>
      <c r="L414" s="4" t="s">
        <v>59</v>
      </c>
      <c r="M414" s="4" t="s">
        <v>849</v>
      </c>
      <c r="N414" s="29">
        <v>0.79</v>
      </c>
      <c r="O414" s="4" t="s">
        <v>33</v>
      </c>
      <c r="P414" s="4" t="s">
        <v>34</v>
      </c>
      <c r="Q414" s="4" t="s">
        <v>533</v>
      </c>
      <c r="R414" s="4" t="s">
        <v>848</v>
      </c>
      <c r="S414" s="4">
        <v>89041</v>
      </c>
      <c r="T414" s="9">
        <v>42063</v>
      </c>
      <c r="U414" s="9">
        <v>42065</v>
      </c>
      <c r="V414" s="15">
        <v>-79.320800000000006</v>
      </c>
      <c r="W414" s="4">
        <v>2</v>
      </c>
      <c r="X414" s="15">
        <v>206.09</v>
      </c>
      <c r="Y414" s="4">
        <v>89344</v>
      </c>
      <c r="Z414" s="15">
        <f>(orders[[#This Row],[Unit Price]]-(orders[[#This Row],[Unit Price]]*(orders[[#This Row],[Discount]]/100)))</f>
        <v>95.401371000000012</v>
      </c>
      <c r="AA414" s="15">
        <f>orders[[#This Row],[discounted price]]*orders[[#This Row],[Quantity ordered new]]</f>
        <v>190.80274200000002</v>
      </c>
      <c r="AB414" s="18">
        <f t="shared" si="6"/>
        <v>-0.38488427386093454</v>
      </c>
    </row>
    <row r="415" spans="1:28" ht="12.75" customHeight="1" x14ac:dyDescent="0.3">
      <c r="A415" s="4">
        <v>20633</v>
      </c>
      <c r="B415" s="4" t="s">
        <v>37</v>
      </c>
      <c r="C415" s="21">
        <v>0.04</v>
      </c>
      <c r="D415" s="15">
        <v>10.64</v>
      </c>
      <c r="E415" s="15">
        <v>5.16</v>
      </c>
      <c r="F415" s="4">
        <v>721</v>
      </c>
      <c r="G415" s="4" t="s">
        <v>850</v>
      </c>
      <c r="H415" s="4" t="s">
        <v>49</v>
      </c>
      <c r="I415" s="4" t="s">
        <v>28</v>
      </c>
      <c r="J415" s="4" t="s">
        <v>41</v>
      </c>
      <c r="K415" s="4" t="s">
        <v>50</v>
      </c>
      <c r="L415" s="4" t="s">
        <v>59</v>
      </c>
      <c r="M415" s="4" t="s">
        <v>851</v>
      </c>
      <c r="N415" s="29">
        <v>0.56999999999999995</v>
      </c>
      <c r="O415" s="4" t="s">
        <v>33</v>
      </c>
      <c r="P415" s="4" t="s">
        <v>61</v>
      </c>
      <c r="Q415" s="4" t="s">
        <v>703</v>
      </c>
      <c r="R415" s="4" t="s">
        <v>852</v>
      </c>
      <c r="S415" s="4">
        <v>46041</v>
      </c>
      <c r="T415" s="9">
        <v>42179</v>
      </c>
      <c r="U415" s="9">
        <v>42180</v>
      </c>
      <c r="V415" s="15">
        <v>24.095999999999997</v>
      </c>
      <c r="W415" s="4">
        <v>6</v>
      </c>
      <c r="X415" s="15">
        <v>66.900000000000006</v>
      </c>
      <c r="Y415" s="4">
        <v>91053</v>
      </c>
      <c r="Z415" s="15">
        <f>(orders[[#This Row],[Unit Price]]-(orders[[#This Row],[Unit Price]]*(orders[[#This Row],[Discount]]/100)))</f>
        <v>10.635744000000001</v>
      </c>
      <c r="AA415" s="15">
        <f>orders[[#This Row],[discounted price]]*orders[[#This Row],[Quantity ordered new]]</f>
        <v>63.814464000000001</v>
      </c>
      <c r="AB415" s="18">
        <f t="shared" si="6"/>
        <v>0.36017937219730933</v>
      </c>
    </row>
    <row r="416" spans="1:28" ht="12.75" customHeight="1" x14ac:dyDescent="0.3">
      <c r="A416" s="4">
        <v>20634</v>
      </c>
      <c r="B416" s="4" t="s">
        <v>37</v>
      </c>
      <c r="C416" s="21">
        <v>0.03</v>
      </c>
      <c r="D416" s="15">
        <v>2.78</v>
      </c>
      <c r="E416" s="15">
        <v>1.34</v>
      </c>
      <c r="F416" s="4">
        <v>721</v>
      </c>
      <c r="G416" s="4" t="s">
        <v>850</v>
      </c>
      <c r="H416" s="4" t="s">
        <v>27</v>
      </c>
      <c r="I416" s="4" t="s">
        <v>28</v>
      </c>
      <c r="J416" s="4" t="s">
        <v>29</v>
      </c>
      <c r="K416" s="4" t="s">
        <v>30</v>
      </c>
      <c r="L416" s="4" t="s">
        <v>31</v>
      </c>
      <c r="M416" s="4" t="s">
        <v>853</v>
      </c>
      <c r="N416" s="29">
        <v>0.45</v>
      </c>
      <c r="O416" s="4" t="s">
        <v>33</v>
      </c>
      <c r="P416" s="4" t="s">
        <v>61</v>
      </c>
      <c r="Q416" s="4" t="s">
        <v>703</v>
      </c>
      <c r="R416" s="4" t="s">
        <v>852</v>
      </c>
      <c r="S416" s="4">
        <v>46041</v>
      </c>
      <c r="T416" s="9">
        <v>42179</v>
      </c>
      <c r="U416" s="9">
        <v>42181</v>
      </c>
      <c r="V416" s="15">
        <v>6.9719999999999995</v>
      </c>
      <c r="W416" s="4">
        <v>15</v>
      </c>
      <c r="X416" s="15">
        <v>43.13</v>
      </c>
      <c r="Y416" s="4">
        <v>91053</v>
      </c>
      <c r="Z416" s="15">
        <f>(orders[[#This Row],[Unit Price]]-(orders[[#This Row],[Unit Price]]*(orders[[#This Row],[Discount]]/100)))</f>
        <v>2.779166</v>
      </c>
      <c r="AA416" s="15">
        <f>orders[[#This Row],[discounted price]]*orders[[#This Row],[Quantity ordered new]]</f>
        <v>41.687489999999997</v>
      </c>
      <c r="AB416" s="18">
        <f t="shared" si="6"/>
        <v>0.16165082309297471</v>
      </c>
    </row>
    <row r="417" spans="1:28" ht="12.75" customHeight="1" x14ac:dyDescent="0.3">
      <c r="A417" s="4">
        <v>24574</v>
      </c>
      <c r="B417" s="4" t="s">
        <v>56</v>
      </c>
      <c r="C417" s="21">
        <v>0.01</v>
      </c>
      <c r="D417" s="15">
        <v>7.28</v>
      </c>
      <c r="E417" s="15">
        <v>11.15</v>
      </c>
      <c r="F417" s="4">
        <v>721</v>
      </c>
      <c r="G417" s="4" t="s">
        <v>850</v>
      </c>
      <c r="H417" s="4" t="s">
        <v>49</v>
      </c>
      <c r="I417" s="4" t="s">
        <v>28</v>
      </c>
      <c r="J417" s="4" t="s">
        <v>29</v>
      </c>
      <c r="K417" s="4" t="s">
        <v>93</v>
      </c>
      <c r="L417" s="4" t="s">
        <v>59</v>
      </c>
      <c r="M417" s="4" t="s">
        <v>854</v>
      </c>
      <c r="N417" s="29">
        <v>0.37</v>
      </c>
      <c r="O417" s="4" t="s">
        <v>33</v>
      </c>
      <c r="P417" s="4" t="s">
        <v>61</v>
      </c>
      <c r="Q417" s="4" t="s">
        <v>703</v>
      </c>
      <c r="R417" s="4" t="s">
        <v>852</v>
      </c>
      <c r="S417" s="4">
        <v>46041</v>
      </c>
      <c r="T417" s="9">
        <v>42105</v>
      </c>
      <c r="U417" s="9">
        <v>42107</v>
      </c>
      <c r="V417" s="15">
        <v>-24.245999999999999</v>
      </c>
      <c r="W417" s="4">
        <v>1</v>
      </c>
      <c r="X417" s="15">
        <v>11.21</v>
      </c>
      <c r="Y417" s="4">
        <v>91054</v>
      </c>
      <c r="Z417" s="15">
        <f>(orders[[#This Row],[Unit Price]]-(orders[[#This Row],[Unit Price]]*(orders[[#This Row],[Discount]]/100)))</f>
        <v>7.2792720000000006</v>
      </c>
      <c r="AA417" s="15">
        <f>orders[[#This Row],[discounted price]]*orders[[#This Row],[Quantity ordered new]]</f>
        <v>7.2792720000000006</v>
      </c>
      <c r="AB417" s="18">
        <f t="shared" si="6"/>
        <v>-2.1628902765388043</v>
      </c>
    </row>
    <row r="418" spans="1:28" ht="12.75" customHeight="1" x14ac:dyDescent="0.3">
      <c r="A418" s="4">
        <v>19601</v>
      </c>
      <c r="B418" s="4" t="s">
        <v>56</v>
      </c>
      <c r="C418" s="21">
        <v>0.09</v>
      </c>
      <c r="D418" s="15">
        <v>125.99</v>
      </c>
      <c r="E418" s="15">
        <v>8.99</v>
      </c>
      <c r="F418" s="4">
        <v>724</v>
      </c>
      <c r="G418" s="4" t="s">
        <v>855</v>
      </c>
      <c r="H418" s="4" t="s">
        <v>49</v>
      </c>
      <c r="I418" s="4" t="s">
        <v>114</v>
      </c>
      <c r="J418" s="4" t="s">
        <v>77</v>
      </c>
      <c r="K418" s="4" t="s">
        <v>78</v>
      </c>
      <c r="L418" s="4" t="s">
        <v>59</v>
      </c>
      <c r="M418" s="4" t="s">
        <v>856</v>
      </c>
      <c r="N418" s="29">
        <v>0.55000000000000004</v>
      </c>
      <c r="O418" s="4" t="s">
        <v>33</v>
      </c>
      <c r="P418" s="4" t="s">
        <v>53</v>
      </c>
      <c r="Q418" s="4" t="s">
        <v>228</v>
      </c>
      <c r="R418" s="4" t="s">
        <v>857</v>
      </c>
      <c r="S418" s="4">
        <v>6614</v>
      </c>
      <c r="T418" s="9">
        <v>42078</v>
      </c>
      <c r="U418" s="9">
        <v>42079</v>
      </c>
      <c r="V418" s="15">
        <v>-605.37400000000002</v>
      </c>
      <c r="W418" s="4">
        <v>1</v>
      </c>
      <c r="X418" s="15">
        <v>100.38</v>
      </c>
      <c r="Y418" s="4">
        <v>90359</v>
      </c>
      <c r="Z418" s="15">
        <f>(orders[[#This Row],[Unit Price]]-(orders[[#This Row],[Unit Price]]*(orders[[#This Row],[Discount]]/100)))</f>
        <v>125.876609</v>
      </c>
      <c r="AA418" s="15">
        <f>orders[[#This Row],[discounted price]]*orders[[#This Row],[Quantity ordered new]]</f>
        <v>125.876609</v>
      </c>
      <c r="AB418" s="18">
        <f t="shared" si="6"/>
        <v>-6.0308228730822879</v>
      </c>
    </row>
    <row r="419" spans="1:28" ht="12.75" customHeight="1" x14ac:dyDescent="0.3">
      <c r="A419" s="4">
        <v>19600</v>
      </c>
      <c r="B419" s="4" t="s">
        <v>56</v>
      </c>
      <c r="C419" s="21">
        <v>0.1</v>
      </c>
      <c r="D419" s="15">
        <v>17.98</v>
      </c>
      <c r="E419" s="15">
        <v>4</v>
      </c>
      <c r="F419" s="4">
        <v>727</v>
      </c>
      <c r="G419" s="4" t="s">
        <v>858</v>
      </c>
      <c r="H419" s="4" t="s">
        <v>49</v>
      </c>
      <c r="I419" s="4" t="s">
        <v>114</v>
      </c>
      <c r="J419" s="4" t="s">
        <v>77</v>
      </c>
      <c r="K419" s="4" t="s">
        <v>180</v>
      </c>
      <c r="L419" s="4" t="s">
        <v>59</v>
      </c>
      <c r="M419" s="4" t="s">
        <v>181</v>
      </c>
      <c r="N419" s="29">
        <v>0.79</v>
      </c>
      <c r="O419" s="4" t="s">
        <v>33</v>
      </c>
      <c r="P419" s="4" t="s">
        <v>53</v>
      </c>
      <c r="Q419" s="4" t="s">
        <v>188</v>
      </c>
      <c r="R419" s="4" t="s">
        <v>476</v>
      </c>
      <c r="S419" s="4">
        <v>4240</v>
      </c>
      <c r="T419" s="9">
        <v>42078</v>
      </c>
      <c r="U419" s="9">
        <v>42079</v>
      </c>
      <c r="V419" s="15">
        <v>-99.55</v>
      </c>
      <c r="W419" s="4">
        <v>4</v>
      </c>
      <c r="X419" s="15">
        <v>66.319999999999993</v>
      </c>
      <c r="Y419" s="4">
        <v>90359</v>
      </c>
      <c r="Z419" s="15">
        <f>(orders[[#This Row],[Unit Price]]-(orders[[#This Row],[Unit Price]]*(orders[[#This Row],[Discount]]/100)))</f>
        <v>17.962019999999999</v>
      </c>
      <c r="AA419" s="15">
        <f>orders[[#This Row],[discounted price]]*orders[[#This Row],[Quantity ordered new]]</f>
        <v>71.848079999999996</v>
      </c>
      <c r="AB419" s="18">
        <f t="shared" si="6"/>
        <v>-1.5010554885404102</v>
      </c>
    </row>
    <row r="420" spans="1:28" ht="12.75" customHeight="1" x14ac:dyDescent="0.3">
      <c r="A420" s="4">
        <v>23436</v>
      </c>
      <c r="B420" s="4" t="s">
        <v>25</v>
      </c>
      <c r="C420" s="21">
        <v>0.09</v>
      </c>
      <c r="D420" s="15">
        <v>101.41</v>
      </c>
      <c r="E420" s="15">
        <v>35</v>
      </c>
      <c r="F420" s="4">
        <v>731</v>
      </c>
      <c r="G420" s="4" t="s">
        <v>859</v>
      </c>
      <c r="H420" s="4" t="s">
        <v>49</v>
      </c>
      <c r="I420" s="4" t="s">
        <v>114</v>
      </c>
      <c r="J420" s="4" t="s">
        <v>29</v>
      </c>
      <c r="K420" s="4" t="s">
        <v>141</v>
      </c>
      <c r="L420" s="4" t="s">
        <v>236</v>
      </c>
      <c r="M420" s="4" t="s">
        <v>860</v>
      </c>
      <c r="N420" s="29">
        <v>0.82</v>
      </c>
      <c r="O420" s="4" t="s">
        <v>33</v>
      </c>
      <c r="P420" s="4" t="s">
        <v>53</v>
      </c>
      <c r="Q420" s="4" t="s">
        <v>193</v>
      </c>
      <c r="R420" s="4" t="s">
        <v>150</v>
      </c>
      <c r="S420" s="4">
        <v>1803</v>
      </c>
      <c r="T420" s="9">
        <v>42120</v>
      </c>
      <c r="U420" s="9">
        <v>42121</v>
      </c>
      <c r="V420" s="15">
        <v>-801.15479999999991</v>
      </c>
      <c r="W420" s="4">
        <v>12</v>
      </c>
      <c r="X420" s="15">
        <v>1178.32</v>
      </c>
      <c r="Y420" s="4">
        <v>90362</v>
      </c>
      <c r="Z420" s="15">
        <f>(orders[[#This Row],[Unit Price]]-(orders[[#This Row],[Unit Price]]*(orders[[#This Row],[Discount]]/100)))</f>
        <v>101.318731</v>
      </c>
      <c r="AA420" s="15">
        <f>orders[[#This Row],[discounted price]]*orders[[#This Row],[Quantity ordered new]]</f>
        <v>1215.8247719999999</v>
      </c>
      <c r="AB420" s="18">
        <f t="shared" si="6"/>
        <v>-0.67991275714576682</v>
      </c>
    </row>
    <row r="421" spans="1:28" ht="12.75" customHeight="1" x14ac:dyDescent="0.3">
      <c r="A421" s="4">
        <v>21950</v>
      </c>
      <c r="B421" s="4" t="s">
        <v>37</v>
      </c>
      <c r="C421" s="21">
        <v>0.06</v>
      </c>
      <c r="D421" s="15">
        <v>350.98</v>
      </c>
      <c r="E421" s="15">
        <v>30</v>
      </c>
      <c r="F421" s="4">
        <v>736</v>
      </c>
      <c r="G421" s="4" t="s">
        <v>861</v>
      </c>
      <c r="H421" s="4" t="s">
        <v>39</v>
      </c>
      <c r="I421" s="4" t="s">
        <v>114</v>
      </c>
      <c r="J421" s="4" t="s">
        <v>41</v>
      </c>
      <c r="K421" s="4" t="s">
        <v>42</v>
      </c>
      <c r="L421" s="4" t="s">
        <v>43</v>
      </c>
      <c r="M421" s="4" t="s">
        <v>862</v>
      </c>
      <c r="N421" s="29">
        <v>0.61</v>
      </c>
      <c r="O421" s="4" t="s">
        <v>33</v>
      </c>
      <c r="P421" s="4" t="s">
        <v>53</v>
      </c>
      <c r="Q421" s="4" t="s">
        <v>197</v>
      </c>
      <c r="R421" s="4" t="s">
        <v>138</v>
      </c>
      <c r="S421" s="4">
        <v>3079</v>
      </c>
      <c r="T421" s="9">
        <v>42170</v>
      </c>
      <c r="U421" s="9">
        <v>42172</v>
      </c>
      <c r="V421" s="15">
        <v>797.85599999999999</v>
      </c>
      <c r="W421" s="4">
        <v>6</v>
      </c>
      <c r="X421" s="15">
        <v>2016.32</v>
      </c>
      <c r="Y421" s="4">
        <v>90361</v>
      </c>
      <c r="Z421" s="15">
        <f>(orders[[#This Row],[Unit Price]]-(orders[[#This Row],[Unit Price]]*(orders[[#This Row],[Discount]]/100)))</f>
        <v>350.76941200000005</v>
      </c>
      <c r="AA421" s="15">
        <f>orders[[#This Row],[discounted price]]*orders[[#This Row],[Quantity ordered new]]</f>
        <v>2104.6164720000002</v>
      </c>
      <c r="AB421" s="18">
        <f t="shared" si="6"/>
        <v>0.39569909538168546</v>
      </c>
    </row>
    <row r="422" spans="1:28" ht="12.75" customHeight="1" x14ac:dyDescent="0.3">
      <c r="A422" s="4">
        <v>23613</v>
      </c>
      <c r="B422" s="4" t="s">
        <v>106</v>
      </c>
      <c r="C422" s="21">
        <v>0.02</v>
      </c>
      <c r="D422" s="15">
        <v>48.04</v>
      </c>
      <c r="E422" s="15">
        <v>5.79</v>
      </c>
      <c r="F422" s="4">
        <v>737</v>
      </c>
      <c r="G422" s="4" t="s">
        <v>863</v>
      </c>
      <c r="H422" s="4" t="s">
        <v>49</v>
      </c>
      <c r="I422" s="4" t="s">
        <v>114</v>
      </c>
      <c r="J422" s="4" t="s">
        <v>29</v>
      </c>
      <c r="K422" s="4" t="s">
        <v>93</v>
      </c>
      <c r="L422" s="4" t="s">
        <v>59</v>
      </c>
      <c r="M422" s="4" t="s">
        <v>864</v>
      </c>
      <c r="N422" s="29">
        <v>0.37</v>
      </c>
      <c r="O422" s="4" t="s">
        <v>33</v>
      </c>
      <c r="P422" s="4" t="s">
        <v>53</v>
      </c>
      <c r="Q422" s="4" t="s">
        <v>54</v>
      </c>
      <c r="R422" s="4" t="s">
        <v>865</v>
      </c>
      <c r="S422" s="4">
        <v>7003</v>
      </c>
      <c r="T422" s="9">
        <v>42162</v>
      </c>
      <c r="U422" s="9">
        <v>42169</v>
      </c>
      <c r="V422" s="15">
        <v>422.45249999999999</v>
      </c>
      <c r="W422" s="4">
        <v>12</v>
      </c>
      <c r="X422" s="15">
        <v>612.25</v>
      </c>
      <c r="Y422" s="4">
        <v>90360</v>
      </c>
      <c r="Z422" s="15">
        <f>(orders[[#This Row],[Unit Price]]-(orders[[#This Row],[Unit Price]]*(orders[[#This Row],[Discount]]/100)))</f>
        <v>48.030391999999999</v>
      </c>
      <c r="AA422" s="15">
        <f>orders[[#This Row],[discounted price]]*orders[[#This Row],[Quantity ordered new]]</f>
        <v>576.36470399999996</v>
      </c>
      <c r="AB422" s="18">
        <f t="shared" si="6"/>
        <v>0.69</v>
      </c>
    </row>
    <row r="423" spans="1:28" ht="12.75" customHeight="1" x14ac:dyDescent="0.3">
      <c r="A423" s="4">
        <v>21949</v>
      </c>
      <c r="B423" s="4" t="s">
        <v>37</v>
      </c>
      <c r="C423" s="21">
        <v>0.02</v>
      </c>
      <c r="D423" s="15">
        <v>70.98</v>
      </c>
      <c r="E423" s="15">
        <v>46.74</v>
      </c>
      <c r="F423" s="4">
        <v>738</v>
      </c>
      <c r="G423" s="4" t="s">
        <v>866</v>
      </c>
      <c r="H423" s="4" t="s">
        <v>39</v>
      </c>
      <c r="I423" s="4" t="s">
        <v>114</v>
      </c>
      <c r="J423" s="4" t="s">
        <v>41</v>
      </c>
      <c r="K423" s="4" t="s">
        <v>191</v>
      </c>
      <c r="L423" s="4" t="s">
        <v>121</v>
      </c>
      <c r="M423" s="4" t="s">
        <v>867</v>
      </c>
      <c r="N423" s="29">
        <v>0.56000000000000005</v>
      </c>
      <c r="O423" s="4" t="s">
        <v>33</v>
      </c>
      <c r="P423" s="4" t="s">
        <v>53</v>
      </c>
      <c r="Q423" s="4" t="s">
        <v>54</v>
      </c>
      <c r="R423" s="4" t="s">
        <v>868</v>
      </c>
      <c r="S423" s="4">
        <v>7016</v>
      </c>
      <c r="T423" s="9">
        <v>42170</v>
      </c>
      <c r="U423" s="9">
        <v>42171</v>
      </c>
      <c r="V423" s="15">
        <v>-178.21600000000001</v>
      </c>
      <c r="W423" s="4">
        <v>4</v>
      </c>
      <c r="X423" s="15">
        <v>313.63</v>
      </c>
      <c r="Y423" s="4">
        <v>90361</v>
      </c>
      <c r="Z423" s="15">
        <f>(orders[[#This Row],[Unit Price]]-(orders[[#This Row],[Unit Price]]*(orders[[#This Row],[Discount]]/100)))</f>
        <v>70.965804000000006</v>
      </c>
      <c r="AA423" s="15">
        <f>orders[[#This Row],[discounted price]]*orders[[#This Row],[Quantity ordered new]]</f>
        <v>283.86321600000002</v>
      </c>
      <c r="AB423" s="18">
        <f t="shared" si="6"/>
        <v>-0.56823645697159075</v>
      </c>
    </row>
    <row r="424" spans="1:28" ht="12.75" customHeight="1" x14ac:dyDescent="0.3">
      <c r="A424" s="4">
        <v>21951</v>
      </c>
      <c r="B424" s="4" t="s">
        <v>37</v>
      </c>
      <c r="C424" s="21">
        <v>0.04</v>
      </c>
      <c r="D424" s="15">
        <v>27.48</v>
      </c>
      <c r="E424" s="15">
        <v>4</v>
      </c>
      <c r="F424" s="4">
        <v>741</v>
      </c>
      <c r="G424" s="4" t="s">
        <v>869</v>
      </c>
      <c r="H424" s="4" t="s">
        <v>49</v>
      </c>
      <c r="I424" s="4" t="s">
        <v>114</v>
      </c>
      <c r="J424" s="4" t="s">
        <v>77</v>
      </c>
      <c r="K424" s="4" t="s">
        <v>180</v>
      </c>
      <c r="L424" s="4" t="s">
        <v>59</v>
      </c>
      <c r="M424" s="4" t="s">
        <v>870</v>
      </c>
      <c r="N424" s="29">
        <v>0.75</v>
      </c>
      <c r="O424" s="4" t="s">
        <v>33</v>
      </c>
      <c r="P424" s="4" t="s">
        <v>53</v>
      </c>
      <c r="Q424" s="4" t="s">
        <v>54</v>
      </c>
      <c r="R424" s="4" t="s">
        <v>871</v>
      </c>
      <c r="S424" s="4">
        <v>7901</v>
      </c>
      <c r="T424" s="9">
        <v>42170</v>
      </c>
      <c r="U424" s="9">
        <v>42172</v>
      </c>
      <c r="V424" s="15">
        <v>-26.655999999999999</v>
      </c>
      <c r="W424" s="4">
        <v>15</v>
      </c>
      <c r="X424" s="15">
        <v>397.17</v>
      </c>
      <c r="Y424" s="4">
        <v>90361</v>
      </c>
      <c r="Z424" s="15">
        <f>(orders[[#This Row],[Unit Price]]-(orders[[#This Row],[Unit Price]]*(orders[[#This Row],[Discount]]/100)))</f>
        <v>27.469007999999999</v>
      </c>
      <c r="AA424" s="15">
        <f>orders[[#This Row],[discounted price]]*orders[[#This Row],[Quantity ordered new]]</f>
        <v>412.03512000000001</v>
      </c>
      <c r="AB424" s="18">
        <f t="shared" si="6"/>
        <v>-6.7114837475136579E-2</v>
      </c>
    </row>
    <row r="425" spans="1:28" ht="14" x14ac:dyDescent="0.3">
      <c r="A425" s="4">
        <v>19209</v>
      </c>
      <c r="B425" s="4" t="s">
        <v>106</v>
      </c>
      <c r="C425" s="21">
        <v>0.02</v>
      </c>
      <c r="D425" s="15">
        <v>59.98</v>
      </c>
      <c r="E425" s="15">
        <v>3.99</v>
      </c>
      <c r="F425" s="4">
        <v>744</v>
      </c>
      <c r="G425" s="4" t="s">
        <v>872</v>
      </c>
      <c r="H425" s="4" t="s">
        <v>49</v>
      </c>
      <c r="I425" s="4" t="s">
        <v>28</v>
      </c>
      <c r="J425" s="4" t="s">
        <v>29</v>
      </c>
      <c r="K425" s="4" t="s">
        <v>257</v>
      </c>
      <c r="L425" s="4" t="s">
        <v>59</v>
      </c>
      <c r="M425" s="4" t="s">
        <v>873</v>
      </c>
      <c r="N425" s="29">
        <v>0.56999999999999995</v>
      </c>
      <c r="O425" s="4" t="s">
        <v>33</v>
      </c>
      <c r="P425" s="4" t="s">
        <v>34</v>
      </c>
      <c r="Q425" s="4" t="s">
        <v>378</v>
      </c>
      <c r="R425" s="4" t="s">
        <v>874</v>
      </c>
      <c r="S425" s="4">
        <v>85737</v>
      </c>
      <c r="T425" s="9">
        <v>42032</v>
      </c>
      <c r="U425" s="9">
        <v>42041</v>
      </c>
      <c r="V425" s="15">
        <v>-54.622</v>
      </c>
      <c r="W425" s="4">
        <v>1</v>
      </c>
      <c r="X425" s="15">
        <v>63.48</v>
      </c>
      <c r="Y425" s="4">
        <v>87725</v>
      </c>
      <c r="Z425" s="15">
        <f>(orders[[#This Row],[Unit Price]]-(orders[[#This Row],[Unit Price]]*(orders[[#This Row],[Discount]]/100)))</f>
        <v>59.968003999999993</v>
      </c>
      <c r="AA425" s="15">
        <f>orders[[#This Row],[discounted price]]*orders[[#This Row],[Quantity ordered new]]</f>
        <v>59.968003999999993</v>
      </c>
      <c r="AB425" s="18">
        <f t="shared" si="6"/>
        <v>-0.86045998739760554</v>
      </c>
    </row>
    <row r="426" spans="1:28" ht="14" x14ac:dyDescent="0.3">
      <c r="A426" s="4">
        <v>19210</v>
      </c>
      <c r="B426" s="4" t="s">
        <v>106</v>
      </c>
      <c r="C426" s="21">
        <v>0.03</v>
      </c>
      <c r="D426" s="15">
        <v>5.18</v>
      </c>
      <c r="E426" s="15">
        <v>5.74</v>
      </c>
      <c r="F426" s="4">
        <v>744</v>
      </c>
      <c r="G426" s="4" t="s">
        <v>872</v>
      </c>
      <c r="H426" s="4" t="s">
        <v>49</v>
      </c>
      <c r="I426" s="4" t="s">
        <v>28</v>
      </c>
      <c r="J426" s="4" t="s">
        <v>29</v>
      </c>
      <c r="K426" s="4" t="s">
        <v>109</v>
      </c>
      <c r="L426" s="4" t="s">
        <v>59</v>
      </c>
      <c r="M426" s="4" t="s">
        <v>875</v>
      </c>
      <c r="N426" s="29">
        <v>0.36</v>
      </c>
      <c r="O426" s="4" t="s">
        <v>33</v>
      </c>
      <c r="P426" s="4" t="s">
        <v>34</v>
      </c>
      <c r="Q426" s="4" t="s">
        <v>378</v>
      </c>
      <c r="R426" s="4" t="s">
        <v>874</v>
      </c>
      <c r="S426" s="4">
        <v>85737</v>
      </c>
      <c r="T426" s="9">
        <v>42032</v>
      </c>
      <c r="U426" s="9">
        <v>42036</v>
      </c>
      <c r="V426" s="15">
        <v>-126.81418000000001</v>
      </c>
      <c r="W426" s="4">
        <v>9</v>
      </c>
      <c r="X426" s="15">
        <v>47.64</v>
      </c>
      <c r="Y426" s="4">
        <v>87725</v>
      </c>
      <c r="Z426" s="15">
        <f>(orders[[#This Row],[Unit Price]]-(orders[[#This Row],[Unit Price]]*(orders[[#This Row],[Discount]]/100)))</f>
        <v>5.1784460000000001</v>
      </c>
      <c r="AA426" s="15">
        <f>orders[[#This Row],[discounted price]]*orders[[#This Row],[Quantity ordered new]]</f>
        <v>46.606014000000002</v>
      </c>
      <c r="AB426" s="18">
        <f t="shared" si="6"/>
        <v>-2.6619265323257766</v>
      </c>
    </row>
    <row r="427" spans="1:28" ht="14" x14ac:dyDescent="0.3">
      <c r="A427" s="4">
        <v>19638</v>
      </c>
      <c r="B427" s="4" t="s">
        <v>56</v>
      </c>
      <c r="C427" s="21">
        <v>0.03</v>
      </c>
      <c r="D427" s="15">
        <v>119.99</v>
      </c>
      <c r="E427" s="15">
        <v>56.14</v>
      </c>
      <c r="F427" s="4">
        <v>744</v>
      </c>
      <c r="G427" s="4" t="s">
        <v>872</v>
      </c>
      <c r="H427" s="4" t="s">
        <v>39</v>
      </c>
      <c r="I427" s="4" t="s">
        <v>114</v>
      </c>
      <c r="J427" s="4" t="s">
        <v>77</v>
      </c>
      <c r="K427" s="4" t="s">
        <v>85</v>
      </c>
      <c r="L427" s="4" t="s">
        <v>121</v>
      </c>
      <c r="M427" s="4" t="s">
        <v>318</v>
      </c>
      <c r="N427" s="29">
        <v>0.39</v>
      </c>
      <c r="O427" s="4" t="s">
        <v>33</v>
      </c>
      <c r="P427" s="4" t="s">
        <v>34</v>
      </c>
      <c r="Q427" s="4" t="s">
        <v>378</v>
      </c>
      <c r="R427" s="4" t="s">
        <v>874</v>
      </c>
      <c r="S427" s="4">
        <v>85737</v>
      </c>
      <c r="T427" s="9">
        <v>42021</v>
      </c>
      <c r="U427" s="9">
        <v>42023</v>
      </c>
      <c r="V427" s="15">
        <v>1400.1</v>
      </c>
      <c r="W427" s="4">
        <v>13</v>
      </c>
      <c r="X427" s="15">
        <v>1545.58</v>
      </c>
      <c r="Y427" s="4">
        <v>87726</v>
      </c>
      <c r="Z427" s="15">
        <f>(orders[[#This Row],[Unit Price]]-(orders[[#This Row],[Unit Price]]*(orders[[#This Row],[Discount]]/100)))</f>
        <v>119.954003</v>
      </c>
      <c r="AA427" s="15">
        <f>orders[[#This Row],[discounted price]]*orders[[#This Row],[Quantity ordered new]]</f>
        <v>1559.4020390000001</v>
      </c>
      <c r="AB427" s="18">
        <f t="shared" si="6"/>
        <v>0.90587352320811598</v>
      </c>
    </row>
    <row r="428" spans="1:28" ht="14" x14ac:dyDescent="0.3">
      <c r="A428" s="4">
        <v>19505</v>
      </c>
      <c r="B428" s="4" t="s">
        <v>106</v>
      </c>
      <c r="C428" s="21">
        <v>0.09</v>
      </c>
      <c r="D428" s="15">
        <v>125.99</v>
      </c>
      <c r="E428" s="15">
        <v>8.99</v>
      </c>
      <c r="F428" s="4">
        <v>744</v>
      </c>
      <c r="G428" s="4" t="s">
        <v>872</v>
      </c>
      <c r="H428" s="4" t="s">
        <v>49</v>
      </c>
      <c r="I428" s="4" t="s">
        <v>114</v>
      </c>
      <c r="J428" s="4" t="s">
        <v>77</v>
      </c>
      <c r="K428" s="4" t="s">
        <v>78</v>
      </c>
      <c r="L428" s="4" t="s">
        <v>59</v>
      </c>
      <c r="M428" s="4" t="s">
        <v>856</v>
      </c>
      <c r="N428" s="29">
        <v>0.55000000000000004</v>
      </c>
      <c r="O428" s="4" t="s">
        <v>33</v>
      </c>
      <c r="P428" s="4" t="s">
        <v>34</v>
      </c>
      <c r="Q428" s="4" t="s">
        <v>378</v>
      </c>
      <c r="R428" s="4" t="s">
        <v>874</v>
      </c>
      <c r="S428" s="4">
        <v>85737</v>
      </c>
      <c r="T428" s="9">
        <v>42149</v>
      </c>
      <c r="U428" s="9">
        <v>42157</v>
      </c>
      <c r="V428" s="15">
        <v>916.68060000000014</v>
      </c>
      <c r="W428" s="4">
        <v>20</v>
      </c>
      <c r="X428" s="15">
        <v>2104.9899999999998</v>
      </c>
      <c r="Y428" s="4">
        <v>87727</v>
      </c>
      <c r="Z428" s="15">
        <f>(orders[[#This Row],[Unit Price]]-(orders[[#This Row],[Unit Price]]*(orders[[#This Row],[Discount]]/100)))</f>
        <v>125.876609</v>
      </c>
      <c r="AA428" s="15">
        <f>orders[[#This Row],[discounted price]]*orders[[#This Row],[Quantity ordered new]]</f>
        <v>2517.5321800000002</v>
      </c>
      <c r="AB428" s="18">
        <f t="shared" si="6"/>
        <v>0.43547978850255831</v>
      </c>
    </row>
    <row r="429" spans="1:28" ht="14" x14ac:dyDescent="0.3">
      <c r="A429" s="4">
        <v>19639</v>
      </c>
      <c r="B429" s="4" t="s">
        <v>56</v>
      </c>
      <c r="C429" s="21">
        <v>0.05</v>
      </c>
      <c r="D429" s="15">
        <v>115.79</v>
      </c>
      <c r="E429" s="15">
        <v>1.99</v>
      </c>
      <c r="F429" s="4">
        <v>745</v>
      </c>
      <c r="G429" s="4" t="s">
        <v>876</v>
      </c>
      <c r="H429" s="4" t="s">
        <v>49</v>
      </c>
      <c r="I429" s="4" t="s">
        <v>114</v>
      </c>
      <c r="J429" s="4" t="s">
        <v>77</v>
      </c>
      <c r="K429" s="4" t="s">
        <v>180</v>
      </c>
      <c r="L429" s="4" t="s">
        <v>51</v>
      </c>
      <c r="M429" s="4" t="s">
        <v>877</v>
      </c>
      <c r="N429" s="29">
        <v>0.49</v>
      </c>
      <c r="O429" s="4" t="s">
        <v>33</v>
      </c>
      <c r="P429" s="4" t="s">
        <v>34</v>
      </c>
      <c r="Q429" s="4" t="s">
        <v>378</v>
      </c>
      <c r="R429" s="4" t="s">
        <v>878</v>
      </c>
      <c r="S429" s="4">
        <v>85345</v>
      </c>
      <c r="T429" s="9">
        <v>42021</v>
      </c>
      <c r="U429" s="9">
        <v>42023</v>
      </c>
      <c r="V429" s="15">
        <v>67.599999999999923</v>
      </c>
      <c r="W429" s="4">
        <v>3</v>
      </c>
      <c r="X429" s="15">
        <v>353.1</v>
      </c>
      <c r="Y429" s="4">
        <v>87726</v>
      </c>
      <c r="Z429" s="15">
        <f>(orders[[#This Row],[Unit Price]]-(orders[[#This Row],[Unit Price]]*(orders[[#This Row],[Discount]]/100)))</f>
        <v>115.732105</v>
      </c>
      <c r="AA429" s="15">
        <f>orders[[#This Row],[discounted price]]*orders[[#This Row],[Quantity ordered new]]</f>
        <v>347.19631500000003</v>
      </c>
      <c r="AB429" s="18">
        <f t="shared" si="6"/>
        <v>0.19144718210138748</v>
      </c>
    </row>
    <row r="430" spans="1:28" ht="12.75" customHeight="1" x14ac:dyDescent="0.3">
      <c r="A430" s="4">
        <v>20855</v>
      </c>
      <c r="B430" s="4" t="s">
        <v>37</v>
      </c>
      <c r="C430" s="21">
        <v>0.09</v>
      </c>
      <c r="D430" s="15">
        <v>27.75</v>
      </c>
      <c r="E430" s="15">
        <v>19.989999999999998</v>
      </c>
      <c r="F430" s="4">
        <v>750</v>
      </c>
      <c r="G430" s="4" t="s">
        <v>879</v>
      </c>
      <c r="H430" s="4" t="s">
        <v>49</v>
      </c>
      <c r="I430" s="4" t="s">
        <v>28</v>
      </c>
      <c r="J430" s="4" t="s">
        <v>29</v>
      </c>
      <c r="K430" s="4" t="s">
        <v>141</v>
      </c>
      <c r="L430" s="4" t="s">
        <v>59</v>
      </c>
      <c r="M430" s="4" t="s">
        <v>880</v>
      </c>
      <c r="N430" s="29">
        <v>0.67</v>
      </c>
      <c r="O430" s="4" t="s">
        <v>33</v>
      </c>
      <c r="P430" s="4" t="s">
        <v>136</v>
      </c>
      <c r="Q430" s="4" t="s">
        <v>613</v>
      </c>
      <c r="R430" s="4" t="s">
        <v>881</v>
      </c>
      <c r="S430" s="4">
        <v>41042</v>
      </c>
      <c r="T430" s="9">
        <v>42016</v>
      </c>
      <c r="U430" s="9">
        <v>42017</v>
      </c>
      <c r="V430" s="15">
        <v>-224.64400000000001</v>
      </c>
      <c r="W430" s="4">
        <v>10</v>
      </c>
      <c r="X430" s="15">
        <v>257.52</v>
      </c>
      <c r="Y430" s="4">
        <v>91200</v>
      </c>
      <c r="Z430" s="15">
        <f>(orders[[#This Row],[Unit Price]]-(orders[[#This Row],[Unit Price]]*(orders[[#This Row],[Discount]]/100)))</f>
        <v>27.725024999999999</v>
      </c>
      <c r="AA430" s="15">
        <f>orders[[#This Row],[discounted price]]*orders[[#This Row],[Quantity ordered new]]</f>
        <v>277.25024999999999</v>
      </c>
      <c r="AB430" s="18">
        <f t="shared" si="6"/>
        <v>-0.872336129232681</v>
      </c>
    </row>
    <row r="431" spans="1:28" ht="12.75" customHeight="1" x14ac:dyDescent="0.3">
      <c r="A431" s="4">
        <v>23629</v>
      </c>
      <c r="B431" s="4" t="s">
        <v>106</v>
      </c>
      <c r="C431" s="21">
        <v>0.06</v>
      </c>
      <c r="D431" s="15">
        <v>130.97999999999999</v>
      </c>
      <c r="E431" s="15">
        <v>54.74</v>
      </c>
      <c r="F431" s="4">
        <v>751</v>
      </c>
      <c r="G431" s="4" t="s">
        <v>882</v>
      </c>
      <c r="H431" s="4" t="s">
        <v>39</v>
      </c>
      <c r="I431" s="4" t="s">
        <v>28</v>
      </c>
      <c r="J431" s="4" t="s">
        <v>41</v>
      </c>
      <c r="K431" s="4" t="s">
        <v>191</v>
      </c>
      <c r="L431" s="4" t="s">
        <v>121</v>
      </c>
      <c r="M431" s="4" t="s">
        <v>405</v>
      </c>
      <c r="N431" s="29">
        <v>0.69</v>
      </c>
      <c r="O431" s="4" t="s">
        <v>33</v>
      </c>
      <c r="P431" s="4" t="s">
        <v>136</v>
      </c>
      <c r="Q431" s="4" t="s">
        <v>613</v>
      </c>
      <c r="R431" s="4" t="s">
        <v>883</v>
      </c>
      <c r="S431" s="4">
        <v>40324</v>
      </c>
      <c r="T431" s="9">
        <v>42062</v>
      </c>
      <c r="U431" s="9">
        <v>42069</v>
      </c>
      <c r="V431" s="15">
        <v>14.76</v>
      </c>
      <c r="W431" s="4">
        <v>3</v>
      </c>
      <c r="X431" s="15">
        <v>411.64</v>
      </c>
      <c r="Y431" s="4">
        <v>91201</v>
      </c>
      <c r="Z431" s="15">
        <f>(orders[[#This Row],[Unit Price]]-(orders[[#This Row],[Unit Price]]*(orders[[#This Row],[Discount]]/100)))</f>
        <v>130.90141199999999</v>
      </c>
      <c r="AA431" s="15">
        <f>orders[[#This Row],[discounted price]]*orders[[#This Row],[Quantity ordered new]]</f>
        <v>392.70423599999998</v>
      </c>
      <c r="AB431" s="18">
        <f t="shared" si="6"/>
        <v>3.5856573705179286E-2</v>
      </c>
    </row>
    <row r="432" spans="1:28" ht="14" x14ac:dyDescent="0.3">
      <c r="A432" s="4">
        <v>19679</v>
      </c>
      <c r="B432" s="4" t="s">
        <v>47</v>
      </c>
      <c r="C432" s="21">
        <v>0.06</v>
      </c>
      <c r="D432" s="15">
        <v>2.61</v>
      </c>
      <c r="E432" s="15">
        <v>0.5</v>
      </c>
      <c r="F432" s="4">
        <v>753</v>
      </c>
      <c r="G432" s="4" t="s">
        <v>884</v>
      </c>
      <c r="H432" s="4" t="s">
        <v>27</v>
      </c>
      <c r="I432" s="4" t="s">
        <v>28</v>
      </c>
      <c r="J432" s="4" t="s">
        <v>29</v>
      </c>
      <c r="K432" s="4" t="s">
        <v>134</v>
      </c>
      <c r="L432" s="4" t="s">
        <v>59</v>
      </c>
      <c r="M432" s="4" t="s">
        <v>885</v>
      </c>
      <c r="N432" s="29">
        <v>0.39</v>
      </c>
      <c r="O432" s="4" t="s">
        <v>33</v>
      </c>
      <c r="P432" s="4" t="s">
        <v>34</v>
      </c>
      <c r="Q432" s="4" t="s">
        <v>378</v>
      </c>
      <c r="R432" s="4" t="s">
        <v>886</v>
      </c>
      <c r="S432" s="4">
        <v>86301</v>
      </c>
      <c r="T432" s="9">
        <v>42074</v>
      </c>
      <c r="U432" s="9">
        <v>42074</v>
      </c>
      <c r="V432" s="15">
        <v>10.85</v>
      </c>
      <c r="W432" s="4">
        <v>1</v>
      </c>
      <c r="X432" s="15">
        <v>17.59</v>
      </c>
      <c r="Y432" s="4">
        <v>90438</v>
      </c>
      <c r="Z432" s="15">
        <f>(orders[[#This Row],[Unit Price]]-(orders[[#This Row],[Unit Price]]*(orders[[#This Row],[Discount]]/100)))</f>
        <v>2.6084339999999999</v>
      </c>
      <c r="AA432" s="15">
        <f>orders[[#This Row],[discounted price]]*orders[[#This Row],[Quantity ordered new]]</f>
        <v>2.6084339999999999</v>
      </c>
      <c r="AB432" s="18">
        <f t="shared" si="6"/>
        <v>0.61682774303581578</v>
      </c>
    </row>
    <row r="433" spans="1:28" ht="14" x14ac:dyDescent="0.3">
      <c r="A433" s="4">
        <v>19680</v>
      </c>
      <c r="B433" s="4" t="s">
        <v>47</v>
      </c>
      <c r="C433" s="21">
        <v>0.01</v>
      </c>
      <c r="D433" s="15">
        <v>6.35</v>
      </c>
      <c r="E433" s="15">
        <v>1.02</v>
      </c>
      <c r="F433" s="4">
        <v>753</v>
      </c>
      <c r="G433" s="4" t="s">
        <v>884</v>
      </c>
      <c r="H433" s="4" t="s">
        <v>49</v>
      </c>
      <c r="I433" s="4" t="s">
        <v>28</v>
      </c>
      <c r="J433" s="4" t="s">
        <v>29</v>
      </c>
      <c r="K433" s="4" t="s">
        <v>93</v>
      </c>
      <c r="L433" s="4" t="s">
        <v>31</v>
      </c>
      <c r="M433" s="4" t="s">
        <v>887</v>
      </c>
      <c r="N433" s="29">
        <v>0.39</v>
      </c>
      <c r="O433" s="4" t="s">
        <v>33</v>
      </c>
      <c r="P433" s="4" t="s">
        <v>34</v>
      </c>
      <c r="Q433" s="4" t="s">
        <v>378</v>
      </c>
      <c r="R433" s="4" t="s">
        <v>886</v>
      </c>
      <c r="S433" s="4">
        <v>86301</v>
      </c>
      <c r="T433" s="9">
        <v>42074</v>
      </c>
      <c r="U433" s="9">
        <v>42076</v>
      </c>
      <c r="V433" s="15">
        <v>97.662599999999983</v>
      </c>
      <c r="W433" s="4">
        <v>22</v>
      </c>
      <c r="X433" s="15">
        <v>141.54</v>
      </c>
      <c r="Y433" s="4">
        <v>90438</v>
      </c>
      <c r="Z433" s="15">
        <f>(orders[[#This Row],[Unit Price]]-(orders[[#This Row],[Unit Price]]*(orders[[#This Row],[Discount]]/100)))</f>
        <v>6.3493649999999997</v>
      </c>
      <c r="AA433" s="15">
        <f>orders[[#This Row],[discounted price]]*orders[[#This Row],[Quantity ordered new]]</f>
        <v>139.68602999999999</v>
      </c>
      <c r="AB433" s="18">
        <f t="shared" si="6"/>
        <v>0.69</v>
      </c>
    </row>
    <row r="434" spans="1:28" ht="14" x14ac:dyDescent="0.3">
      <c r="A434" s="4">
        <v>25291</v>
      </c>
      <c r="B434" s="4" t="s">
        <v>25</v>
      </c>
      <c r="C434" s="21">
        <v>0.06</v>
      </c>
      <c r="D434" s="15">
        <v>218.75</v>
      </c>
      <c r="E434" s="15">
        <v>69.64</v>
      </c>
      <c r="F434" s="4">
        <v>754</v>
      </c>
      <c r="G434" s="4" t="s">
        <v>888</v>
      </c>
      <c r="H434" s="4" t="s">
        <v>39</v>
      </c>
      <c r="I434" s="4" t="s">
        <v>28</v>
      </c>
      <c r="J434" s="4" t="s">
        <v>41</v>
      </c>
      <c r="K434" s="4" t="s">
        <v>152</v>
      </c>
      <c r="L434" s="4" t="s">
        <v>121</v>
      </c>
      <c r="M434" s="4" t="s">
        <v>655</v>
      </c>
      <c r="N434" s="29">
        <v>0.77</v>
      </c>
      <c r="O434" s="4" t="s">
        <v>33</v>
      </c>
      <c r="P434" s="4" t="s">
        <v>34</v>
      </c>
      <c r="Q434" s="4" t="s">
        <v>378</v>
      </c>
      <c r="R434" s="4" t="s">
        <v>889</v>
      </c>
      <c r="S434" s="4">
        <v>86314</v>
      </c>
      <c r="T434" s="9">
        <v>42159</v>
      </c>
      <c r="U434" s="9">
        <v>42160</v>
      </c>
      <c r="V434" s="15">
        <v>-453.2</v>
      </c>
      <c r="W434" s="4">
        <v>4</v>
      </c>
      <c r="X434" s="15">
        <v>905.4</v>
      </c>
      <c r="Y434" s="4">
        <v>90437</v>
      </c>
      <c r="Z434" s="15">
        <f>(orders[[#This Row],[Unit Price]]-(orders[[#This Row],[Unit Price]]*(orders[[#This Row],[Discount]]/100)))</f>
        <v>218.61875000000001</v>
      </c>
      <c r="AA434" s="15">
        <f>orders[[#This Row],[discounted price]]*orders[[#This Row],[Quantity ordered new]]</f>
        <v>874.47500000000002</v>
      </c>
      <c r="AB434" s="18">
        <f t="shared" si="6"/>
        <v>-0.50055224210293792</v>
      </c>
    </row>
    <row r="435" spans="1:28" ht="14" x14ac:dyDescent="0.3">
      <c r="A435" s="4">
        <v>25117</v>
      </c>
      <c r="B435" s="4" t="s">
        <v>106</v>
      </c>
      <c r="C435" s="21">
        <v>0.06</v>
      </c>
      <c r="D435" s="15">
        <v>119.99</v>
      </c>
      <c r="E435" s="15">
        <v>14</v>
      </c>
      <c r="F435" s="4">
        <v>754</v>
      </c>
      <c r="G435" s="4" t="s">
        <v>888</v>
      </c>
      <c r="H435" s="4" t="s">
        <v>39</v>
      </c>
      <c r="I435" s="4" t="s">
        <v>114</v>
      </c>
      <c r="J435" s="4" t="s">
        <v>77</v>
      </c>
      <c r="K435" s="4" t="s">
        <v>85</v>
      </c>
      <c r="L435" s="4" t="s">
        <v>43</v>
      </c>
      <c r="M435" s="4" t="s">
        <v>890</v>
      </c>
      <c r="N435" s="29">
        <v>0.36</v>
      </c>
      <c r="O435" s="4" t="s">
        <v>33</v>
      </c>
      <c r="P435" s="4" t="s">
        <v>34</v>
      </c>
      <c r="Q435" s="4" t="s">
        <v>378</v>
      </c>
      <c r="R435" s="4" t="s">
        <v>889</v>
      </c>
      <c r="S435" s="4">
        <v>86314</v>
      </c>
      <c r="T435" s="9">
        <v>42106</v>
      </c>
      <c r="U435" s="9">
        <v>42113</v>
      </c>
      <c r="V435" s="15">
        <v>-207.679788</v>
      </c>
      <c r="W435" s="4">
        <v>2</v>
      </c>
      <c r="X435" s="15">
        <v>243.86</v>
      </c>
      <c r="Y435" s="4">
        <v>90439</v>
      </c>
      <c r="Z435" s="15">
        <f>(orders[[#This Row],[Unit Price]]-(orders[[#This Row],[Unit Price]]*(orders[[#This Row],[Discount]]/100)))</f>
        <v>119.91800599999999</v>
      </c>
      <c r="AA435" s="15">
        <f>orders[[#This Row],[discounted price]]*orders[[#This Row],[Quantity ordered new]]</f>
        <v>239.83601199999998</v>
      </c>
      <c r="AB435" s="18">
        <f t="shared" si="6"/>
        <v>-0.85163531534486991</v>
      </c>
    </row>
    <row r="436" spans="1:28" ht="12.75" customHeight="1" x14ac:dyDescent="0.3">
      <c r="A436" s="4">
        <v>25856</v>
      </c>
      <c r="B436" s="4" t="s">
        <v>37</v>
      </c>
      <c r="C436" s="21">
        <v>0.03</v>
      </c>
      <c r="D436" s="15">
        <v>37.94</v>
      </c>
      <c r="E436" s="15">
        <v>5.08</v>
      </c>
      <c r="F436" s="4">
        <v>757</v>
      </c>
      <c r="G436" s="4" t="s">
        <v>891</v>
      </c>
      <c r="H436" s="4" t="s">
        <v>49</v>
      </c>
      <c r="I436" s="4" t="s">
        <v>40</v>
      </c>
      <c r="J436" s="4" t="s">
        <v>29</v>
      </c>
      <c r="K436" s="4" t="s">
        <v>93</v>
      </c>
      <c r="L436" s="4" t="s">
        <v>31</v>
      </c>
      <c r="M436" s="4" t="s">
        <v>892</v>
      </c>
      <c r="N436" s="29">
        <v>0.38</v>
      </c>
      <c r="O436" s="4" t="s">
        <v>33</v>
      </c>
      <c r="P436" s="4" t="s">
        <v>34</v>
      </c>
      <c r="Q436" s="4" t="s">
        <v>102</v>
      </c>
      <c r="R436" s="4" t="s">
        <v>893</v>
      </c>
      <c r="S436" s="4">
        <v>97062</v>
      </c>
      <c r="T436" s="9">
        <v>42046</v>
      </c>
      <c r="U436" s="9">
        <v>42048</v>
      </c>
      <c r="V436" s="15">
        <v>-7.5244000000000009</v>
      </c>
      <c r="W436" s="4">
        <v>1</v>
      </c>
      <c r="X436" s="15">
        <v>39.97</v>
      </c>
      <c r="Y436" s="4">
        <v>90258</v>
      </c>
      <c r="Z436" s="15">
        <f>(orders[[#This Row],[Unit Price]]-(orders[[#This Row],[Unit Price]]*(orders[[#This Row],[Discount]]/100)))</f>
        <v>37.928618</v>
      </c>
      <c r="AA436" s="15">
        <f>orders[[#This Row],[discounted price]]*orders[[#This Row],[Quantity ordered new]]</f>
        <v>37.928618</v>
      </c>
      <c r="AB436" s="18">
        <f t="shared" si="6"/>
        <v>-0.18825118839129348</v>
      </c>
    </row>
    <row r="437" spans="1:28" ht="12.75" customHeight="1" x14ac:dyDescent="0.3">
      <c r="A437" s="4">
        <v>21110</v>
      </c>
      <c r="B437" s="4" t="s">
        <v>106</v>
      </c>
      <c r="C437" s="21">
        <v>0</v>
      </c>
      <c r="D437" s="15">
        <v>20.99</v>
      </c>
      <c r="E437" s="15">
        <v>3.3</v>
      </c>
      <c r="F437" s="4">
        <v>759</v>
      </c>
      <c r="G437" s="4" t="s">
        <v>894</v>
      </c>
      <c r="H437" s="4" t="s">
        <v>49</v>
      </c>
      <c r="I437" s="4" t="s">
        <v>58</v>
      </c>
      <c r="J437" s="4" t="s">
        <v>77</v>
      </c>
      <c r="K437" s="4" t="s">
        <v>78</v>
      </c>
      <c r="L437" s="4" t="s">
        <v>51</v>
      </c>
      <c r="M437" s="4" t="s">
        <v>895</v>
      </c>
      <c r="N437" s="29">
        <v>0.81</v>
      </c>
      <c r="O437" s="4" t="s">
        <v>33</v>
      </c>
      <c r="P437" s="4" t="s">
        <v>61</v>
      </c>
      <c r="Q437" s="4" t="s">
        <v>178</v>
      </c>
      <c r="R437" s="4" t="s">
        <v>896</v>
      </c>
      <c r="S437" s="4">
        <v>62301</v>
      </c>
      <c r="T437" s="9">
        <v>42153</v>
      </c>
      <c r="U437" s="9">
        <v>42160</v>
      </c>
      <c r="V437" s="15">
        <v>-92.961000000000013</v>
      </c>
      <c r="W437" s="4">
        <v>5</v>
      </c>
      <c r="X437" s="15">
        <v>92.96</v>
      </c>
      <c r="Y437" s="4">
        <v>86639</v>
      </c>
      <c r="Z437" s="15">
        <f>(orders[[#This Row],[Unit Price]]-(orders[[#This Row],[Unit Price]]*(orders[[#This Row],[Discount]]/100)))</f>
        <v>20.99</v>
      </c>
      <c r="AA437" s="15">
        <f>orders[[#This Row],[discounted price]]*orders[[#This Row],[Quantity ordered new]]</f>
        <v>104.94999999999999</v>
      </c>
      <c r="AB437" s="18">
        <f t="shared" si="6"/>
        <v>-1.0000107573149744</v>
      </c>
    </row>
    <row r="438" spans="1:28" ht="12.75" customHeight="1" x14ac:dyDescent="0.3">
      <c r="A438" s="4">
        <v>20377</v>
      </c>
      <c r="B438" s="4" t="s">
        <v>37</v>
      </c>
      <c r="C438" s="21">
        <v>0</v>
      </c>
      <c r="D438" s="15">
        <v>125.99</v>
      </c>
      <c r="E438" s="15">
        <v>8.99</v>
      </c>
      <c r="F438" s="4">
        <v>762</v>
      </c>
      <c r="G438" s="4" t="s">
        <v>897</v>
      </c>
      <c r="H438" s="4" t="s">
        <v>49</v>
      </c>
      <c r="I438" s="4" t="s">
        <v>58</v>
      </c>
      <c r="J438" s="4" t="s">
        <v>77</v>
      </c>
      <c r="K438" s="4" t="s">
        <v>78</v>
      </c>
      <c r="L438" s="4" t="s">
        <v>59</v>
      </c>
      <c r="M438" s="4" t="s">
        <v>898</v>
      </c>
      <c r="N438" s="29">
        <v>0.56999999999999995</v>
      </c>
      <c r="O438" s="4" t="s">
        <v>33</v>
      </c>
      <c r="P438" s="4" t="s">
        <v>34</v>
      </c>
      <c r="Q438" s="4" t="s">
        <v>35</v>
      </c>
      <c r="R438" s="4" t="s">
        <v>899</v>
      </c>
      <c r="S438" s="4">
        <v>98661</v>
      </c>
      <c r="T438" s="9">
        <v>42121</v>
      </c>
      <c r="U438" s="9">
        <v>42123</v>
      </c>
      <c r="V438" s="15">
        <v>613.89576</v>
      </c>
      <c r="W438" s="4">
        <v>12</v>
      </c>
      <c r="X438" s="15">
        <v>1362.2</v>
      </c>
      <c r="Y438" s="4">
        <v>87525</v>
      </c>
      <c r="Z438" s="15">
        <f>(orders[[#This Row],[Unit Price]]-(orders[[#This Row],[Unit Price]]*(orders[[#This Row],[Discount]]/100)))</f>
        <v>125.99</v>
      </c>
      <c r="AA438" s="15">
        <f>orders[[#This Row],[discounted price]]*orders[[#This Row],[Quantity ordered new]]</f>
        <v>1511.8799999999999</v>
      </c>
      <c r="AB438" s="18">
        <f t="shared" si="6"/>
        <v>0.45066492438702099</v>
      </c>
    </row>
    <row r="439" spans="1:28" ht="12.75" customHeight="1" x14ac:dyDescent="0.3">
      <c r="A439" s="4">
        <v>18735</v>
      </c>
      <c r="B439" s="4" t="s">
        <v>47</v>
      </c>
      <c r="C439" s="21">
        <v>0.1</v>
      </c>
      <c r="D439" s="15">
        <v>31.78</v>
      </c>
      <c r="E439" s="15">
        <v>1.99</v>
      </c>
      <c r="F439" s="4">
        <v>767</v>
      </c>
      <c r="G439" s="4" t="s">
        <v>900</v>
      </c>
      <c r="H439" s="4" t="s">
        <v>49</v>
      </c>
      <c r="I439" s="4" t="s">
        <v>28</v>
      </c>
      <c r="J439" s="4" t="s">
        <v>77</v>
      </c>
      <c r="K439" s="4" t="s">
        <v>180</v>
      </c>
      <c r="L439" s="4" t="s">
        <v>51</v>
      </c>
      <c r="M439" s="4" t="s">
        <v>901</v>
      </c>
      <c r="N439" s="29">
        <v>0.42</v>
      </c>
      <c r="O439" s="4" t="s">
        <v>33</v>
      </c>
      <c r="P439" s="4" t="s">
        <v>61</v>
      </c>
      <c r="Q439" s="4" t="s">
        <v>178</v>
      </c>
      <c r="R439" s="4" t="s">
        <v>902</v>
      </c>
      <c r="S439" s="4">
        <v>61201</v>
      </c>
      <c r="T439" s="9">
        <v>42034</v>
      </c>
      <c r="U439" s="9">
        <v>42036</v>
      </c>
      <c r="V439" s="15">
        <v>232.28159999999997</v>
      </c>
      <c r="W439" s="4">
        <v>11</v>
      </c>
      <c r="X439" s="15">
        <v>336.64</v>
      </c>
      <c r="Y439" s="4">
        <v>86279</v>
      </c>
      <c r="Z439" s="15">
        <f>(orders[[#This Row],[Unit Price]]-(orders[[#This Row],[Unit Price]]*(orders[[#This Row],[Discount]]/100)))</f>
        <v>31.74822</v>
      </c>
      <c r="AA439" s="15">
        <f>orders[[#This Row],[discounted price]]*orders[[#This Row],[Quantity ordered new]]</f>
        <v>349.23041999999998</v>
      </c>
      <c r="AB439" s="18">
        <f t="shared" si="6"/>
        <v>0.69</v>
      </c>
    </row>
    <row r="440" spans="1:28" ht="12.75" customHeight="1" x14ac:dyDescent="0.3">
      <c r="A440" s="4">
        <v>18659</v>
      </c>
      <c r="B440" s="4" t="s">
        <v>47</v>
      </c>
      <c r="C440" s="21">
        <v>0.08</v>
      </c>
      <c r="D440" s="15">
        <v>30.73</v>
      </c>
      <c r="E440" s="15">
        <v>4</v>
      </c>
      <c r="F440" s="4">
        <v>770</v>
      </c>
      <c r="G440" s="4" t="s">
        <v>903</v>
      </c>
      <c r="H440" s="4" t="s">
        <v>49</v>
      </c>
      <c r="I440" s="4" t="s">
        <v>58</v>
      </c>
      <c r="J440" s="4" t="s">
        <v>77</v>
      </c>
      <c r="K440" s="4" t="s">
        <v>180</v>
      </c>
      <c r="L440" s="4" t="s">
        <v>59</v>
      </c>
      <c r="M440" s="4" t="s">
        <v>288</v>
      </c>
      <c r="N440" s="29">
        <v>0.75</v>
      </c>
      <c r="O440" s="4" t="s">
        <v>33</v>
      </c>
      <c r="P440" s="4" t="s">
        <v>34</v>
      </c>
      <c r="Q440" s="4" t="s">
        <v>102</v>
      </c>
      <c r="R440" s="4" t="s">
        <v>893</v>
      </c>
      <c r="S440" s="4">
        <v>97062</v>
      </c>
      <c r="T440" s="9">
        <v>42082</v>
      </c>
      <c r="U440" s="9">
        <v>42082</v>
      </c>
      <c r="V440" s="15">
        <v>-45.07</v>
      </c>
      <c r="W440" s="4">
        <v>14</v>
      </c>
      <c r="X440" s="15">
        <v>429.33</v>
      </c>
      <c r="Y440" s="4">
        <v>88667</v>
      </c>
      <c r="Z440" s="15">
        <f>(orders[[#This Row],[Unit Price]]-(orders[[#This Row],[Unit Price]]*(orders[[#This Row],[Discount]]/100)))</f>
        <v>30.705416</v>
      </c>
      <c r="AA440" s="15">
        <f>orders[[#This Row],[discounted price]]*orders[[#This Row],[Quantity ordered new]]</f>
        <v>429.87582399999997</v>
      </c>
      <c r="AB440" s="18">
        <f t="shared" si="6"/>
        <v>-0.10497752311741551</v>
      </c>
    </row>
    <row r="441" spans="1:28" ht="12.75" customHeight="1" x14ac:dyDescent="0.3">
      <c r="A441" s="4">
        <v>18660</v>
      </c>
      <c r="B441" s="4" t="s">
        <v>47</v>
      </c>
      <c r="C441" s="21">
        <v>0.05</v>
      </c>
      <c r="D441" s="15">
        <v>14.56</v>
      </c>
      <c r="E441" s="15">
        <v>3.5</v>
      </c>
      <c r="F441" s="4">
        <v>771</v>
      </c>
      <c r="G441" s="4" t="s">
        <v>904</v>
      </c>
      <c r="H441" s="4" t="s">
        <v>49</v>
      </c>
      <c r="I441" s="4" t="s">
        <v>58</v>
      </c>
      <c r="J441" s="4" t="s">
        <v>29</v>
      </c>
      <c r="K441" s="4" t="s">
        <v>257</v>
      </c>
      <c r="L441" s="4" t="s">
        <v>59</v>
      </c>
      <c r="M441" s="4" t="s">
        <v>905</v>
      </c>
      <c r="N441" s="29">
        <v>0.57999999999999996</v>
      </c>
      <c r="O441" s="4" t="s">
        <v>33</v>
      </c>
      <c r="P441" s="4" t="s">
        <v>34</v>
      </c>
      <c r="Q441" s="4" t="s">
        <v>102</v>
      </c>
      <c r="R441" s="4" t="s">
        <v>906</v>
      </c>
      <c r="S441" s="4">
        <v>97068</v>
      </c>
      <c r="T441" s="9">
        <v>42082</v>
      </c>
      <c r="U441" s="9">
        <v>42084</v>
      </c>
      <c r="V441" s="15">
        <v>-8.5299999999999994</v>
      </c>
      <c r="W441" s="4">
        <v>3</v>
      </c>
      <c r="X441" s="15">
        <v>44.66</v>
      </c>
      <c r="Y441" s="4">
        <v>88667</v>
      </c>
      <c r="Z441" s="15">
        <f>(orders[[#This Row],[Unit Price]]-(orders[[#This Row],[Unit Price]]*(orders[[#This Row],[Discount]]/100)))</f>
        <v>14.552720000000001</v>
      </c>
      <c r="AA441" s="15">
        <f>orders[[#This Row],[discounted price]]*orders[[#This Row],[Quantity ordered new]]</f>
        <v>43.658160000000002</v>
      </c>
      <c r="AB441" s="18">
        <f t="shared" si="6"/>
        <v>-0.1909986565158979</v>
      </c>
    </row>
    <row r="442" spans="1:28" ht="12.75" customHeight="1" x14ac:dyDescent="0.3">
      <c r="A442" s="4">
        <v>18661</v>
      </c>
      <c r="B442" s="4" t="s">
        <v>47</v>
      </c>
      <c r="C442" s="21">
        <v>0</v>
      </c>
      <c r="D442" s="15">
        <v>299.99</v>
      </c>
      <c r="E442" s="15">
        <v>11.64</v>
      </c>
      <c r="F442" s="4">
        <v>771</v>
      </c>
      <c r="G442" s="4" t="s">
        <v>904</v>
      </c>
      <c r="H442" s="4" t="s">
        <v>49</v>
      </c>
      <c r="I442" s="4" t="s">
        <v>58</v>
      </c>
      <c r="J442" s="4" t="s">
        <v>77</v>
      </c>
      <c r="K442" s="4" t="s">
        <v>587</v>
      </c>
      <c r="L442" s="4" t="s">
        <v>236</v>
      </c>
      <c r="M442" s="4" t="s">
        <v>907</v>
      </c>
      <c r="N442" s="29">
        <v>0.5</v>
      </c>
      <c r="O442" s="4" t="s">
        <v>33</v>
      </c>
      <c r="P442" s="4" t="s">
        <v>34</v>
      </c>
      <c r="Q442" s="4" t="s">
        <v>102</v>
      </c>
      <c r="R442" s="4" t="s">
        <v>906</v>
      </c>
      <c r="S442" s="4">
        <v>97068</v>
      </c>
      <c r="T442" s="9">
        <v>42082</v>
      </c>
      <c r="U442" s="9">
        <v>42084</v>
      </c>
      <c r="V442" s="15">
        <v>285.95</v>
      </c>
      <c r="W442" s="4">
        <v>5</v>
      </c>
      <c r="X442" s="15">
        <v>1619.95</v>
      </c>
      <c r="Y442" s="4">
        <v>88667</v>
      </c>
      <c r="Z442" s="15">
        <f>(orders[[#This Row],[Unit Price]]-(orders[[#This Row],[Unit Price]]*(orders[[#This Row],[Discount]]/100)))</f>
        <v>299.99</v>
      </c>
      <c r="AA442" s="15">
        <f>orders[[#This Row],[discounted price]]*orders[[#This Row],[Quantity ordered new]]</f>
        <v>1499.95</v>
      </c>
      <c r="AB442" s="18">
        <f t="shared" si="6"/>
        <v>0.17651779375906662</v>
      </c>
    </row>
    <row r="443" spans="1:28" ht="12.75" customHeight="1" x14ac:dyDescent="0.3">
      <c r="A443" s="4">
        <v>22875</v>
      </c>
      <c r="B443" s="4" t="s">
        <v>47</v>
      </c>
      <c r="C443" s="21">
        <v>0.08</v>
      </c>
      <c r="D443" s="15">
        <v>7.77</v>
      </c>
      <c r="E443" s="15">
        <v>9.23</v>
      </c>
      <c r="F443" s="4">
        <v>772</v>
      </c>
      <c r="G443" s="4" t="s">
        <v>908</v>
      </c>
      <c r="H443" s="4" t="s">
        <v>49</v>
      </c>
      <c r="I443" s="4" t="s">
        <v>58</v>
      </c>
      <c r="J443" s="4" t="s">
        <v>29</v>
      </c>
      <c r="K443" s="4" t="s">
        <v>257</v>
      </c>
      <c r="L443" s="4" t="s">
        <v>59</v>
      </c>
      <c r="M443" s="4" t="s">
        <v>442</v>
      </c>
      <c r="N443" s="29">
        <v>0.57999999999999996</v>
      </c>
      <c r="O443" s="4" t="s">
        <v>33</v>
      </c>
      <c r="P443" s="4" t="s">
        <v>53</v>
      </c>
      <c r="Q443" s="4" t="s">
        <v>234</v>
      </c>
      <c r="R443" s="4" t="s">
        <v>909</v>
      </c>
      <c r="S443" s="4">
        <v>18103</v>
      </c>
      <c r="T443" s="9">
        <v>42018</v>
      </c>
      <c r="U443" s="9">
        <v>42020</v>
      </c>
      <c r="V443" s="15">
        <v>-209.25</v>
      </c>
      <c r="W443" s="4">
        <v>7</v>
      </c>
      <c r="X443" s="15">
        <v>56.44</v>
      </c>
      <c r="Y443" s="4">
        <v>88666</v>
      </c>
      <c r="Z443" s="15">
        <f>(orders[[#This Row],[Unit Price]]-(orders[[#This Row],[Unit Price]]*(orders[[#This Row],[Discount]]/100)))</f>
        <v>7.7637839999999994</v>
      </c>
      <c r="AA443" s="15">
        <f>orders[[#This Row],[discounted price]]*orders[[#This Row],[Quantity ordered new]]</f>
        <v>54.346487999999994</v>
      </c>
      <c r="AB443" s="18">
        <f t="shared" si="6"/>
        <v>-3.7074769666902907</v>
      </c>
    </row>
    <row r="444" spans="1:28" ht="12.75" customHeight="1" x14ac:dyDescent="0.3">
      <c r="A444" s="4">
        <v>22877</v>
      </c>
      <c r="B444" s="4" t="s">
        <v>47</v>
      </c>
      <c r="C444" s="21">
        <v>0.1</v>
      </c>
      <c r="D444" s="15">
        <v>18.97</v>
      </c>
      <c r="E444" s="15">
        <v>9.5399999999999991</v>
      </c>
      <c r="F444" s="4">
        <v>772</v>
      </c>
      <c r="G444" s="4" t="s">
        <v>908</v>
      </c>
      <c r="H444" s="4" t="s">
        <v>27</v>
      </c>
      <c r="I444" s="4" t="s">
        <v>58</v>
      </c>
      <c r="J444" s="4" t="s">
        <v>29</v>
      </c>
      <c r="K444" s="4" t="s">
        <v>93</v>
      </c>
      <c r="L444" s="4" t="s">
        <v>59</v>
      </c>
      <c r="M444" s="4" t="s">
        <v>223</v>
      </c>
      <c r="N444" s="29">
        <v>0.37</v>
      </c>
      <c r="O444" s="4" t="s">
        <v>33</v>
      </c>
      <c r="P444" s="4" t="s">
        <v>53</v>
      </c>
      <c r="Q444" s="4" t="s">
        <v>234</v>
      </c>
      <c r="R444" s="4" t="s">
        <v>909</v>
      </c>
      <c r="S444" s="4">
        <v>18103</v>
      </c>
      <c r="T444" s="9">
        <v>42018</v>
      </c>
      <c r="U444" s="9">
        <v>42020</v>
      </c>
      <c r="V444" s="15">
        <v>-9.1635999999999989</v>
      </c>
      <c r="W444" s="4">
        <v>3</v>
      </c>
      <c r="X444" s="15">
        <v>56.73</v>
      </c>
      <c r="Y444" s="4">
        <v>88666</v>
      </c>
      <c r="Z444" s="15">
        <f>(orders[[#This Row],[Unit Price]]-(orders[[#This Row],[Unit Price]]*(orders[[#This Row],[Discount]]/100)))</f>
        <v>18.951029999999999</v>
      </c>
      <c r="AA444" s="15">
        <f>orders[[#This Row],[discounted price]]*orders[[#This Row],[Quantity ordered new]]</f>
        <v>56.853089999999995</v>
      </c>
      <c r="AB444" s="18">
        <f t="shared" si="6"/>
        <v>-0.16153005464480874</v>
      </c>
    </row>
    <row r="445" spans="1:28" ht="12.75" customHeight="1" x14ac:dyDescent="0.3">
      <c r="A445" s="4">
        <v>20967</v>
      </c>
      <c r="B445" s="4" t="s">
        <v>106</v>
      </c>
      <c r="C445" s="21">
        <v>0.02</v>
      </c>
      <c r="D445" s="15">
        <v>4.0599999999999996</v>
      </c>
      <c r="E445" s="15">
        <v>6.89</v>
      </c>
      <c r="F445" s="4">
        <v>772</v>
      </c>
      <c r="G445" s="4" t="s">
        <v>908</v>
      </c>
      <c r="H445" s="4" t="s">
        <v>27</v>
      </c>
      <c r="I445" s="4" t="s">
        <v>58</v>
      </c>
      <c r="J445" s="4" t="s">
        <v>29</v>
      </c>
      <c r="K445" s="4" t="s">
        <v>257</v>
      </c>
      <c r="L445" s="4" t="s">
        <v>59</v>
      </c>
      <c r="M445" s="4" t="s">
        <v>910</v>
      </c>
      <c r="N445" s="29">
        <v>0.6</v>
      </c>
      <c r="O445" s="4" t="s">
        <v>33</v>
      </c>
      <c r="P445" s="4" t="s">
        <v>53</v>
      </c>
      <c r="Q445" s="4" t="s">
        <v>234</v>
      </c>
      <c r="R445" s="4" t="s">
        <v>909</v>
      </c>
      <c r="S445" s="4">
        <v>18103</v>
      </c>
      <c r="T445" s="9">
        <v>42141</v>
      </c>
      <c r="U445" s="9">
        <v>42145</v>
      </c>
      <c r="V445" s="15">
        <v>12.706000000000017</v>
      </c>
      <c r="W445" s="4">
        <v>12</v>
      </c>
      <c r="X445" s="15">
        <v>64.41</v>
      </c>
      <c r="Y445" s="4">
        <v>88668</v>
      </c>
      <c r="Z445" s="15">
        <f>(orders[[#This Row],[Unit Price]]-(orders[[#This Row],[Unit Price]]*(orders[[#This Row],[Discount]]/100)))</f>
        <v>4.0591879999999998</v>
      </c>
      <c r="AA445" s="15">
        <f>orders[[#This Row],[discounted price]]*orders[[#This Row],[Quantity ordered new]]</f>
        <v>48.710256000000001</v>
      </c>
      <c r="AB445" s="18">
        <f t="shared" si="6"/>
        <v>0.19726750504580062</v>
      </c>
    </row>
    <row r="446" spans="1:28" ht="12.75" customHeight="1" x14ac:dyDescent="0.3">
      <c r="A446" s="4">
        <v>20968</v>
      </c>
      <c r="B446" s="4" t="s">
        <v>106</v>
      </c>
      <c r="C446" s="21">
        <v>7.0000000000000007E-2</v>
      </c>
      <c r="D446" s="15">
        <v>9.49</v>
      </c>
      <c r="E446" s="15">
        <v>5.76</v>
      </c>
      <c r="F446" s="4">
        <v>772</v>
      </c>
      <c r="G446" s="4" t="s">
        <v>908</v>
      </c>
      <c r="H446" s="4" t="s">
        <v>49</v>
      </c>
      <c r="I446" s="4" t="s">
        <v>58</v>
      </c>
      <c r="J446" s="4" t="s">
        <v>77</v>
      </c>
      <c r="K446" s="4" t="s">
        <v>85</v>
      </c>
      <c r="L446" s="4" t="s">
        <v>86</v>
      </c>
      <c r="M446" s="4" t="s">
        <v>911</v>
      </c>
      <c r="N446" s="29">
        <v>0.39</v>
      </c>
      <c r="O446" s="4" t="s">
        <v>33</v>
      </c>
      <c r="P446" s="4" t="s">
        <v>53</v>
      </c>
      <c r="Q446" s="4" t="s">
        <v>234</v>
      </c>
      <c r="R446" s="4" t="s">
        <v>909</v>
      </c>
      <c r="S446" s="4">
        <v>18103</v>
      </c>
      <c r="T446" s="9">
        <v>42141</v>
      </c>
      <c r="U446" s="9">
        <v>42145</v>
      </c>
      <c r="V446" s="15">
        <v>7.7151600000000045</v>
      </c>
      <c r="W446" s="4">
        <v>37</v>
      </c>
      <c r="X446" s="15">
        <v>344.57</v>
      </c>
      <c r="Y446" s="4">
        <v>88668</v>
      </c>
      <c r="Z446" s="15">
        <f>(orders[[#This Row],[Unit Price]]-(orders[[#This Row],[Unit Price]]*(orders[[#This Row],[Discount]]/100)))</f>
        <v>9.4833569999999998</v>
      </c>
      <c r="AA446" s="15">
        <f>orders[[#This Row],[discounted price]]*orders[[#This Row],[Quantity ordered new]]</f>
        <v>350.884209</v>
      </c>
      <c r="AB446" s="18">
        <f t="shared" si="6"/>
        <v>2.2390689845314463E-2</v>
      </c>
    </row>
    <row r="447" spans="1:28" ht="12.75" customHeight="1" x14ac:dyDescent="0.3">
      <c r="A447" s="4">
        <v>20434</v>
      </c>
      <c r="B447" s="4" t="s">
        <v>25</v>
      </c>
      <c r="C447" s="21">
        <v>0.04</v>
      </c>
      <c r="D447" s="15">
        <v>34.76</v>
      </c>
      <c r="E447" s="15">
        <v>5.49</v>
      </c>
      <c r="F447" s="4">
        <v>782</v>
      </c>
      <c r="G447" s="4" t="s">
        <v>912</v>
      </c>
      <c r="H447" s="4" t="s">
        <v>49</v>
      </c>
      <c r="I447" s="4" t="s">
        <v>58</v>
      </c>
      <c r="J447" s="4" t="s">
        <v>29</v>
      </c>
      <c r="K447" s="4" t="s">
        <v>141</v>
      </c>
      <c r="L447" s="4" t="s">
        <v>59</v>
      </c>
      <c r="M447" s="4" t="s">
        <v>913</v>
      </c>
      <c r="N447" s="29">
        <v>0.6</v>
      </c>
      <c r="O447" s="4" t="s">
        <v>33</v>
      </c>
      <c r="P447" s="4" t="s">
        <v>34</v>
      </c>
      <c r="Q447" s="4" t="s">
        <v>45</v>
      </c>
      <c r="R447" s="4" t="s">
        <v>914</v>
      </c>
      <c r="S447" s="4">
        <v>90604</v>
      </c>
      <c r="T447" s="9">
        <v>42123</v>
      </c>
      <c r="U447" s="9">
        <v>42124</v>
      </c>
      <c r="V447" s="15">
        <v>192.51689999999999</v>
      </c>
      <c r="W447" s="4">
        <v>8</v>
      </c>
      <c r="X447" s="15">
        <v>279.01</v>
      </c>
      <c r="Y447" s="4">
        <v>90962</v>
      </c>
      <c r="Z447" s="15">
        <f>(orders[[#This Row],[Unit Price]]-(orders[[#This Row],[Unit Price]]*(orders[[#This Row],[Discount]]/100)))</f>
        <v>34.746096000000001</v>
      </c>
      <c r="AA447" s="15">
        <f>orders[[#This Row],[discounted price]]*orders[[#This Row],[Quantity ordered new]]</f>
        <v>277.96876800000001</v>
      </c>
      <c r="AB447" s="18">
        <f t="shared" si="6"/>
        <v>0.69</v>
      </c>
    </row>
    <row r="448" spans="1:28" ht="12.75" customHeight="1" x14ac:dyDescent="0.3">
      <c r="A448" s="4">
        <v>24773</v>
      </c>
      <c r="B448" s="4" t="s">
        <v>106</v>
      </c>
      <c r="C448" s="21">
        <v>0.02</v>
      </c>
      <c r="D448" s="15">
        <v>100.98</v>
      </c>
      <c r="E448" s="15">
        <v>35.840000000000003</v>
      </c>
      <c r="F448" s="4">
        <v>783</v>
      </c>
      <c r="G448" s="4" t="s">
        <v>915</v>
      </c>
      <c r="H448" s="4" t="s">
        <v>39</v>
      </c>
      <c r="I448" s="4" t="s">
        <v>58</v>
      </c>
      <c r="J448" s="4" t="s">
        <v>41</v>
      </c>
      <c r="K448" s="4" t="s">
        <v>191</v>
      </c>
      <c r="L448" s="4" t="s">
        <v>121</v>
      </c>
      <c r="M448" s="4" t="s">
        <v>260</v>
      </c>
      <c r="N448" s="29">
        <v>0.62</v>
      </c>
      <c r="O448" s="4" t="s">
        <v>33</v>
      </c>
      <c r="P448" s="4" t="s">
        <v>53</v>
      </c>
      <c r="Q448" s="4" t="s">
        <v>228</v>
      </c>
      <c r="R448" s="4" t="s">
        <v>916</v>
      </c>
      <c r="S448" s="4">
        <v>6010</v>
      </c>
      <c r="T448" s="9">
        <v>42010</v>
      </c>
      <c r="U448" s="9">
        <v>42010</v>
      </c>
      <c r="V448" s="15">
        <v>-134.91200000000001</v>
      </c>
      <c r="W448" s="4">
        <v>6</v>
      </c>
      <c r="X448" s="15">
        <v>614.99</v>
      </c>
      <c r="Y448" s="4">
        <v>90961</v>
      </c>
      <c r="Z448" s="15">
        <f>(orders[[#This Row],[Unit Price]]-(orders[[#This Row],[Unit Price]]*(orders[[#This Row],[Discount]]/100)))</f>
        <v>100.95980400000001</v>
      </c>
      <c r="AA448" s="15">
        <f>orders[[#This Row],[discounted price]]*orders[[#This Row],[Quantity ordered new]]</f>
        <v>605.758824</v>
      </c>
      <c r="AB448" s="18">
        <f t="shared" si="6"/>
        <v>-0.2193726727263858</v>
      </c>
    </row>
    <row r="449" spans="1:28" ht="12.75" customHeight="1" x14ac:dyDescent="0.3">
      <c r="A449" s="4">
        <v>22969</v>
      </c>
      <c r="B449" s="4" t="s">
        <v>56</v>
      </c>
      <c r="C449" s="21">
        <v>0</v>
      </c>
      <c r="D449" s="15">
        <v>8.34</v>
      </c>
      <c r="E449" s="15">
        <v>4.82</v>
      </c>
      <c r="F449" s="4">
        <v>786</v>
      </c>
      <c r="G449" s="4" t="s">
        <v>917</v>
      </c>
      <c r="H449" s="4" t="s">
        <v>49</v>
      </c>
      <c r="I449" s="4" t="s">
        <v>40</v>
      </c>
      <c r="J449" s="4" t="s">
        <v>29</v>
      </c>
      <c r="K449" s="4" t="s">
        <v>93</v>
      </c>
      <c r="L449" s="4" t="s">
        <v>59</v>
      </c>
      <c r="M449" s="4" t="s">
        <v>918</v>
      </c>
      <c r="N449" s="29">
        <v>0.4</v>
      </c>
      <c r="O449" s="4" t="s">
        <v>33</v>
      </c>
      <c r="P449" s="4" t="s">
        <v>34</v>
      </c>
      <c r="Q449" s="4" t="s">
        <v>45</v>
      </c>
      <c r="R449" s="4" t="s">
        <v>919</v>
      </c>
      <c r="S449" s="4">
        <v>92691</v>
      </c>
      <c r="T449" s="9">
        <v>42100</v>
      </c>
      <c r="U449" s="9">
        <v>42101</v>
      </c>
      <c r="V449" s="15">
        <v>-5.05</v>
      </c>
      <c r="W449" s="4">
        <v>9</v>
      </c>
      <c r="X449" s="15">
        <v>76.23</v>
      </c>
      <c r="Y449" s="4">
        <v>91513</v>
      </c>
      <c r="Z449" s="15">
        <f>(orders[[#This Row],[Unit Price]]-(orders[[#This Row],[Unit Price]]*(orders[[#This Row],[Discount]]/100)))</f>
        <v>8.34</v>
      </c>
      <c r="AA449" s="15">
        <f>orders[[#This Row],[discounted price]]*orders[[#This Row],[Quantity ordered new]]</f>
        <v>75.06</v>
      </c>
      <c r="AB449" s="18">
        <f t="shared" si="6"/>
        <v>-6.6246884428702607E-2</v>
      </c>
    </row>
    <row r="450" spans="1:28" ht="12.75" customHeight="1" x14ac:dyDescent="0.3">
      <c r="A450" s="4">
        <v>24629</v>
      </c>
      <c r="B450" s="4" t="s">
        <v>37</v>
      </c>
      <c r="C450" s="21">
        <v>0.09</v>
      </c>
      <c r="D450" s="15">
        <v>6.48</v>
      </c>
      <c r="E450" s="15">
        <v>9.68</v>
      </c>
      <c r="F450" s="4">
        <v>792</v>
      </c>
      <c r="G450" s="4" t="s">
        <v>920</v>
      </c>
      <c r="H450" s="4" t="s">
        <v>49</v>
      </c>
      <c r="I450" s="4" t="s">
        <v>28</v>
      </c>
      <c r="J450" s="4" t="s">
        <v>29</v>
      </c>
      <c r="K450" s="4" t="s">
        <v>93</v>
      </c>
      <c r="L450" s="4" t="s">
        <v>59</v>
      </c>
      <c r="M450" s="4" t="s">
        <v>921</v>
      </c>
      <c r="N450" s="29">
        <v>0.36</v>
      </c>
      <c r="O450" s="4" t="s">
        <v>33</v>
      </c>
      <c r="P450" s="4" t="s">
        <v>61</v>
      </c>
      <c r="Q450" s="4" t="s">
        <v>304</v>
      </c>
      <c r="R450" s="4" t="s">
        <v>922</v>
      </c>
      <c r="S450" s="4">
        <v>73064</v>
      </c>
      <c r="T450" s="9">
        <v>42176</v>
      </c>
      <c r="U450" s="9">
        <v>42177</v>
      </c>
      <c r="V450" s="15">
        <v>-204.16</v>
      </c>
      <c r="W450" s="4">
        <v>16</v>
      </c>
      <c r="X450" s="15">
        <v>99.92</v>
      </c>
      <c r="Y450" s="4">
        <v>88753</v>
      </c>
      <c r="Z450" s="15">
        <f>(orders[[#This Row],[Unit Price]]-(orders[[#This Row],[Unit Price]]*(orders[[#This Row],[Discount]]/100)))</f>
        <v>6.4741680000000006</v>
      </c>
      <c r="AA450" s="15">
        <f>orders[[#This Row],[discounted price]]*orders[[#This Row],[Quantity ordered new]]</f>
        <v>103.58668800000001</v>
      </c>
      <c r="AB450" s="18">
        <f t="shared" ref="AB450:AB513" si="7">(V450/X450)</f>
        <v>-2.0432345876701361</v>
      </c>
    </row>
    <row r="451" spans="1:28" ht="12.75" customHeight="1" x14ac:dyDescent="0.3">
      <c r="A451" s="4">
        <v>18347</v>
      </c>
      <c r="B451" s="4" t="s">
        <v>37</v>
      </c>
      <c r="C451" s="21">
        <v>0.06</v>
      </c>
      <c r="D451" s="15">
        <v>8.6</v>
      </c>
      <c r="E451" s="15">
        <v>6.19</v>
      </c>
      <c r="F451" s="4">
        <v>796</v>
      </c>
      <c r="G451" s="4" t="s">
        <v>923</v>
      </c>
      <c r="H451" s="4" t="s">
        <v>49</v>
      </c>
      <c r="I451" s="4" t="s">
        <v>28</v>
      </c>
      <c r="J451" s="4" t="s">
        <v>29</v>
      </c>
      <c r="K451" s="4" t="s">
        <v>109</v>
      </c>
      <c r="L451" s="4" t="s">
        <v>59</v>
      </c>
      <c r="M451" s="4" t="s">
        <v>924</v>
      </c>
      <c r="N451" s="29">
        <v>0.38</v>
      </c>
      <c r="O451" s="4" t="s">
        <v>33</v>
      </c>
      <c r="P451" s="4" t="s">
        <v>61</v>
      </c>
      <c r="Q451" s="4" t="s">
        <v>496</v>
      </c>
      <c r="R451" s="4" t="s">
        <v>808</v>
      </c>
      <c r="S451" s="4">
        <v>68046</v>
      </c>
      <c r="T451" s="9">
        <v>42074</v>
      </c>
      <c r="U451" s="9">
        <v>42075</v>
      </c>
      <c r="V451" s="15">
        <v>-46.115000000000002</v>
      </c>
      <c r="W451" s="4">
        <v>9</v>
      </c>
      <c r="X451" s="15">
        <v>79.400000000000006</v>
      </c>
      <c r="Y451" s="4">
        <v>86867</v>
      </c>
      <c r="Z451" s="15">
        <f>(orders[[#This Row],[Unit Price]]-(orders[[#This Row],[Unit Price]]*(orders[[#This Row],[Discount]]/100)))</f>
        <v>8.5948399999999996</v>
      </c>
      <c r="AA451" s="15">
        <f>orders[[#This Row],[discounted price]]*orders[[#This Row],[Quantity ordered new]]</f>
        <v>77.353560000000002</v>
      </c>
      <c r="AB451" s="18">
        <f t="shared" si="7"/>
        <v>-0.58079345088161205</v>
      </c>
    </row>
    <row r="452" spans="1:28" ht="12.75" customHeight="1" x14ac:dyDescent="0.3">
      <c r="A452" s="4">
        <v>18184</v>
      </c>
      <c r="B452" s="4" t="s">
        <v>37</v>
      </c>
      <c r="C452" s="21">
        <v>0.1</v>
      </c>
      <c r="D452" s="15">
        <v>14.42</v>
      </c>
      <c r="E452" s="15">
        <v>6.75</v>
      </c>
      <c r="F452" s="4">
        <v>796</v>
      </c>
      <c r="G452" s="4" t="s">
        <v>923</v>
      </c>
      <c r="H452" s="4" t="s">
        <v>49</v>
      </c>
      <c r="I452" s="4" t="s">
        <v>28</v>
      </c>
      <c r="J452" s="4" t="s">
        <v>29</v>
      </c>
      <c r="K452" s="4" t="s">
        <v>257</v>
      </c>
      <c r="L452" s="4" t="s">
        <v>86</v>
      </c>
      <c r="M452" s="4" t="s">
        <v>571</v>
      </c>
      <c r="N452" s="29">
        <v>0.52</v>
      </c>
      <c r="O452" s="4" t="s">
        <v>33</v>
      </c>
      <c r="P452" s="4" t="s">
        <v>61</v>
      </c>
      <c r="Q452" s="4" t="s">
        <v>496</v>
      </c>
      <c r="R452" s="4" t="s">
        <v>808</v>
      </c>
      <c r="S452" s="4">
        <v>68046</v>
      </c>
      <c r="T452" s="9">
        <v>42174</v>
      </c>
      <c r="U452" s="9">
        <v>42177</v>
      </c>
      <c r="V452" s="15">
        <v>-20.103999999999999</v>
      </c>
      <c r="W452" s="4">
        <v>1</v>
      </c>
      <c r="X452" s="15">
        <v>15.49</v>
      </c>
      <c r="Y452" s="4">
        <v>86869</v>
      </c>
      <c r="Z452" s="15">
        <f>(orders[[#This Row],[Unit Price]]-(orders[[#This Row],[Unit Price]]*(orders[[#This Row],[Discount]]/100)))</f>
        <v>14.40558</v>
      </c>
      <c r="AA452" s="15">
        <f>orders[[#This Row],[discounted price]]*orders[[#This Row],[Quantity ordered new]]</f>
        <v>14.40558</v>
      </c>
      <c r="AB452" s="18">
        <f t="shared" si="7"/>
        <v>-1.2978695932859909</v>
      </c>
    </row>
    <row r="453" spans="1:28" ht="12.75" customHeight="1" x14ac:dyDescent="0.3">
      <c r="A453" s="4">
        <v>19011</v>
      </c>
      <c r="B453" s="4" t="s">
        <v>37</v>
      </c>
      <c r="C453" s="21">
        <v>0.04</v>
      </c>
      <c r="D453" s="15">
        <v>9.11</v>
      </c>
      <c r="E453" s="15">
        <v>2.25</v>
      </c>
      <c r="F453" s="4">
        <v>797</v>
      </c>
      <c r="G453" s="4" t="s">
        <v>925</v>
      </c>
      <c r="H453" s="4" t="s">
        <v>49</v>
      </c>
      <c r="I453" s="4" t="s">
        <v>28</v>
      </c>
      <c r="J453" s="4" t="s">
        <v>29</v>
      </c>
      <c r="K453" s="4" t="s">
        <v>30</v>
      </c>
      <c r="L453" s="4" t="s">
        <v>31</v>
      </c>
      <c r="M453" s="4" t="s">
        <v>926</v>
      </c>
      <c r="N453" s="29">
        <v>0.52</v>
      </c>
      <c r="O453" s="4" t="s">
        <v>33</v>
      </c>
      <c r="P453" s="4" t="s">
        <v>34</v>
      </c>
      <c r="Q453" s="4" t="s">
        <v>212</v>
      </c>
      <c r="R453" s="4" t="s">
        <v>927</v>
      </c>
      <c r="S453" s="4">
        <v>84067</v>
      </c>
      <c r="T453" s="9">
        <v>42156</v>
      </c>
      <c r="U453" s="9">
        <v>42159</v>
      </c>
      <c r="V453" s="15">
        <v>-3.496</v>
      </c>
      <c r="W453" s="4">
        <v>2</v>
      </c>
      <c r="X453" s="15">
        <v>18.59</v>
      </c>
      <c r="Y453" s="4">
        <v>86868</v>
      </c>
      <c r="Z453" s="15">
        <f>(orders[[#This Row],[Unit Price]]-(orders[[#This Row],[Unit Price]]*(orders[[#This Row],[Discount]]/100)))</f>
        <v>9.1063559999999999</v>
      </c>
      <c r="AA453" s="15">
        <f>orders[[#This Row],[discounted price]]*orders[[#This Row],[Quantity ordered new]]</f>
        <v>18.212712</v>
      </c>
      <c r="AB453" s="18">
        <f t="shared" si="7"/>
        <v>-0.18805809575040344</v>
      </c>
    </row>
    <row r="454" spans="1:28" ht="12.75" customHeight="1" x14ac:dyDescent="0.3">
      <c r="A454" s="4">
        <v>19012</v>
      </c>
      <c r="B454" s="4" t="s">
        <v>37</v>
      </c>
      <c r="C454" s="21">
        <v>7.0000000000000007E-2</v>
      </c>
      <c r="D454" s="15">
        <v>64.650000000000006</v>
      </c>
      <c r="E454" s="15">
        <v>35</v>
      </c>
      <c r="F454" s="4">
        <v>797</v>
      </c>
      <c r="G454" s="4" t="s">
        <v>925</v>
      </c>
      <c r="H454" s="4" t="s">
        <v>49</v>
      </c>
      <c r="I454" s="4" t="s">
        <v>28</v>
      </c>
      <c r="J454" s="4" t="s">
        <v>29</v>
      </c>
      <c r="K454" s="4" t="s">
        <v>141</v>
      </c>
      <c r="L454" s="4" t="s">
        <v>236</v>
      </c>
      <c r="M454" s="4" t="s">
        <v>928</v>
      </c>
      <c r="N454" s="29">
        <v>0.8</v>
      </c>
      <c r="O454" s="4" t="s">
        <v>33</v>
      </c>
      <c r="P454" s="4" t="s">
        <v>34</v>
      </c>
      <c r="Q454" s="4" t="s">
        <v>212</v>
      </c>
      <c r="R454" s="4" t="s">
        <v>927</v>
      </c>
      <c r="S454" s="4">
        <v>84067</v>
      </c>
      <c r="T454" s="9">
        <v>42156</v>
      </c>
      <c r="U454" s="9">
        <v>42158</v>
      </c>
      <c r="V454" s="15">
        <v>-717.072</v>
      </c>
      <c r="W454" s="4">
        <v>13</v>
      </c>
      <c r="X454" s="15">
        <v>834.08</v>
      </c>
      <c r="Y454" s="4">
        <v>86868</v>
      </c>
      <c r="Z454" s="15">
        <f>(orders[[#This Row],[Unit Price]]-(orders[[#This Row],[Unit Price]]*(orders[[#This Row],[Discount]]/100)))</f>
        <v>64.604745000000008</v>
      </c>
      <c r="AA454" s="15">
        <f>orders[[#This Row],[discounted price]]*orders[[#This Row],[Quantity ordered new]]</f>
        <v>839.86168500000008</v>
      </c>
      <c r="AB454" s="18">
        <f t="shared" si="7"/>
        <v>-0.85971609437943597</v>
      </c>
    </row>
    <row r="455" spans="1:28" ht="12.75" customHeight="1" x14ac:dyDescent="0.3">
      <c r="A455" s="4">
        <v>24851</v>
      </c>
      <c r="B455" s="4" t="s">
        <v>106</v>
      </c>
      <c r="C455" s="21">
        <v>0.09</v>
      </c>
      <c r="D455" s="15">
        <v>6.48</v>
      </c>
      <c r="E455" s="15">
        <v>6.86</v>
      </c>
      <c r="F455" s="4">
        <v>797</v>
      </c>
      <c r="G455" s="4" t="s">
        <v>925</v>
      </c>
      <c r="H455" s="4" t="s">
        <v>49</v>
      </c>
      <c r="I455" s="4" t="s">
        <v>28</v>
      </c>
      <c r="J455" s="4" t="s">
        <v>29</v>
      </c>
      <c r="K455" s="4" t="s">
        <v>93</v>
      </c>
      <c r="L455" s="4" t="s">
        <v>59</v>
      </c>
      <c r="M455" s="4" t="s">
        <v>929</v>
      </c>
      <c r="N455" s="29">
        <v>0.37</v>
      </c>
      <c r="O455" s="4" t="s">
        <v>33</v>
      </c>
      <c r="P455" s="4" t="s">
        <v>34</v>
      </c>
      <c r="Q455" s="4" t="s">
        <v>212</v>
      </c>
      <c r="R455" s="4" t="s">
        <v>927</v>
      </c>
      <c r="S455" s="4">
        <v>84067</v>
      </c>
      <c r="T455" s="9">
        <v>42069</v>
      </c>
      <c r="U455" s="9">
        <v>42071</v>
      </c>
      <c r="V455" s="15">
        <v>-62.23</v>
      </c>
      <c r="W455" s="4">
        <v>8</v>
      </c>
      <c r="X455" s="15">
        <v>50.88</v>
      </c>
      <c r="Y455" s="4">
        <v>86870</v>
      </c>
      <c r="Z455" s="15">
        <f>(orders[[#This Row],[Unit Price]]-(orders[[#This Row],[Unit Price]]*(orders[[#This Row],[Discount]]/100)))</f>
        <v>6.4741680000000006</v>
      </c>
      <c r="AA455" s="15">
        <f>orders[[#This Row],[discounted price]]*orders[[#This Row],[Quantity ordered new]]</f>
        <v>51.793344000000005</v>
      </c>
      <c r="AB455" s="18">
        <f t="shared" si="7"/>
        <v>-1.223073899371069</v>
      </c>
    </row>
    <row r="456" spans="1:28" ht="12.75" customHeight="1" x14ac:dyDescent="0.3">
      <c r="A456" s="4">
        <v>20001</v>
      </c>
      <c r="B456" s="4" t="s">
        <v>37</v>
      </c>
      <c r="C456" s="21">
        <v>0.01</v>
      </c>
      <c r="D456" s="15">
        <v>150.97999999999999</v>
      </c>
      <c r="E456" s="15">
        <v>30</v>
      </c>
      <c r="F456" s="4">
        <v>799</v>
      </c>
      <c r="G456" s="4" t="s">
        <v>930</v>
      </c>
      <c r="H456" s="4" t="s">
        <v>39</v>
      </c>
      <c r="I456" s="4" t="s">
        <v>114</v>
      </c>
      <c r="J456" s="4" t="s">
        <v>41</v>
      </c>
      <c r="K456" s="4" t="s">
        <v>42</v>
      </c>
      <c r="L456" s="4" t="s">
        <v>43</v>
      </c>
      <c r="M456" s="4" t="s">
        <v>931</v>
      </c>
      <c r="N456" s="29">
        <v>0.74</v>
      </c>
      <c r="O456" s="4" t="s">
        <v>33</v>
      </c>
      <c r="P456" s="4" t="s">
        <v>136</v>
      </c>
      <c r="Q456" s="4" t="s">
        <v>932</v>
      </c>
      <c r="R456" s="4" t="s">
        <v>933</v>
      </c>
      <c r="S456" s="4">
        <v>29915</v>
      </c>
      <c r="T456" s="9">
        <v>42010</v>
      </c>
      <c r="U456" s="9">
        <v>42012</v>
      </c>
      <c r="V456" s="15">
        <v>131.38200000000001</v>
      </c>
      <c r="W456" s="4">
        <v>6</v>
      </c>
      <c r="X456" s="15">
        <v>958.46</v>
      </c>
      <c r="Y456" s="4">
        <v>89909</v>
      </c>
      <c r="Z456" s="15">
        <f>(orders[[#This Row],[Unit Price]]-(orders[[#This Row],[Unit Price]]*(orders[[#This Row],[Discount]]/100)))</f>
        <v>150.964902</v>
      </c>
      <c r="AA456" s="15">
        <f>orders[[#This Row],[discounted price]]*orders[[#This Row],[Quantity ordered new]]</f>
        <v>905.78941199999997</v>
      </c>
      <c r="AB456" s="18">
        <f t="shared" si="7"/>
        <v>0.13707614297936271</v>
      </c>
    </row>
    <row r="457" spans="1:28" ht="12.75" customHeight="1" x14ac:dyDescent="0.3">
      <c r="A457" s="4">
        <v>20002</v>
      </c>
      <c r="B457" s="4" t="s">
        <v>37</v>
      </c>
      <c r="C457" s="21">
        <v>0.01</v>
      </c>
      <c r="D457" s="15">
        <v>28.28</v>
      </c>
      <c r="E457" s="15">
        <v>13.99</v>
      </c>
      <c r="F457" s="4">
        <v>799</v>
      </c>
      <c r="G457" s="4" t="s">
        <v>930</v>
      </c>
      <c r="H457" s="4" t="s">
        <v>27</v>
      </c>
      <c r="I457" s="4" t="s">
        <v>114</v>
      </c>
      <c r="J457" s="4" t="s">
        <v>29</v>
      </c>
      <c r="K457" s="4" t="s">
        <v>141</v>
      </c>
      <c r="L457" s="4" t="s">
        <v>86</v>
      </c>
      <c r="M457" s="4" t="s">
        <v>934</v>
      </c>
      <c r="N457" s="29">
        <v>0.57999999999999996</v>
      </c>
      <c r="O457" s="4" t="s">
        <v>33</v>
      </c>
      <c r="P457" s="4" t="s">
        <v>136</v>
      </c>
      <c r="Q457" s="4" t="s">
        <v>932</v>
      </c>
      <c r="R457" s="4" t="s">
        <v>933</v>
      </c>
      <c r="S457" s="4">
        <v>29915</v>
      </c>
      <c r="T457" s="9">
        <v>42010</v>
      </c>
      <c r="U457" s="9">
        <v>42012</v>
      </c>
      <c r="V457" s="15">
        <v>-89.292000000000002</v>
      </c>
      <c r="W457" s="4">
        <v>12</v>
      </c>
      <c r="X457" s="15">
        <v>368.84</v>
      </c>
      <c r="Y457" s="4">
        <v>89909</v>
      </c>
      <c r="Z457" s="15">
        <f>(orders[[#This Row],[Unit Price]]-(orders[[#This Row],[Unit Price]]*(orders[[#This Row],[Discount]]/100)))</f>
        <v>28.277172</v>
      </c>
      <c r="AA457" s="15">
        <f>orders[[#This Row],[discounted price]]*orders[[#This Row],[Quantity ordered new]]</f>
        <v>339.32606399999997</v>
      </c>
      <c r="AB457" s="18">
        <f t="shared" si="7"/>
        <v>-0.2420887105520009</v>
      </c>
    </row>
    <row r="458" spans="1:28" ht="12.75" customHeight="1" x14ac:dyDescent="0.3">
      <c r="A458" s="4">
        <v>20003</v>
      </c>
      <c r="B458" s="4" t="s">
        <v>37</v>
      </c>
      <c r="C458" s="21">
        <v>0.03</v>
      </c>
      <c r="D458" s="15">
        <v>35.99</v>
      </c>
      <c r="E458" s="15">
        <v>1.1000000000000001</v>
      </c>
      <c r="F458" s="4">
        <v>799</v>
      </c>
      <c r="G458" s="4" t="s">
        <v>930</v>
      </c>
      <c r="H458" s="4" t="s">
        <v>49</v>
      </c>
      <c r="I458" s="4" t="s">
        <v>114</v>
      </c>
      <c r="J458" s="4" t="s">
        <v>77</v>
      </c>
      <c r="K458" s="4" t="s">
        <v>78</v>
      </c>
      <c r="L458" s="4" t="s">
        <v>59</v>
      </c>
      <c r="M458" s="4" t="s">
        <v>935</v>
      </c>
      <c r="N458" s="29">
        <v>0.55000000000000004</v>
      </c>
      <c r="O458" s="4" t="s">
        <v>33</v>
      </c>
      <c r="P458" s="4" t="s">
        <v>136</v>
      </c>
      <c r="Q458" s="4" t="s">
        <v>932</v>
      </c>
      <c r="R458" s="4" t="s">
        <v>933</v>
      </c>
      <c r="S458" s="4">
        <v>29915</v>
      </c>
      <c r="T458" s="9">
        <v>42010</v>
      </c>
      <c r="U458" s="9">
        <v>42011</v>
      </c>
      <c r="V458" s="15">
        <v>-211.036</v>
      </c>
      <c r="W458" s="4">
        <v>1</v>
      </c>
      <c r="X458" s="15">
        <v>30.86</v>
      </c>
      <c r="Y458" s="4">
        <v>89909</v>
      </c>
      <c r="Z458" s="15">
        <f>(orders[[#This Row],[Unit Price]]-(orders[[#This Row],[Unit Price]]*(orders[[#This Row],[Discount]]/100)))</f>
        <v>35.979203000000005</v>
      </c>
      <c r="AA458" s="15">
        <f>orders[[#This Row],[discounted price]]*orders[[#This Row],[Quantity ordered new]]</f>
        <v>35.979203000000005</v>
      </c>
      <c r="AB458" s="18">
        <f t="shared" si="7"/>
        <v>-6.8384964355152302</v>
      </c>
    </row>
    <row r="459" spans="1:28" ht="12.75" customHeight="1" x14ac:dyDescent="0.3">
      <c r="A459" s="4">
        <v>19265</v>
      </c>
      <c r="B459" s="4" t="s">
        <v>106</v>
      </c>
      <c r="C459" s="21">
        <v>0.04</v>
      </c>
      <c r="D459" s="15">
        <v>50.98</v>
      </c>
      <c r="E459" s="15">
        <v>6.5</v>
      </c>
      <c r="F459" s="4">
        <v>800</v>
      </c>
      <c r="G459" s="4" t="s">
        <v>936</v>
      </c>
      <c r="H459" s="4" t="s">
        <v>49</v>
      </c>
      <c r="I459" s="4" t="s">
        <v>114</v>
      </c>
      <c r="J459" s="4" t="s">
        <v>77</v>
      </c>
      <c r="K459" s="4" t="s">
        <v>180</v>
      </c>
      <c r="L459" s="4" t="s">
        <v>59</v>
      </c>
      <c r="M459" s="4" t="s">
        <v>937</v>
      </c>
      <c r="N459" s="29">
        <v>0.73</v>
      </c>
      <c r="O459" s="4" t="s">
        <v>33</v>
      </c>
      <c r="P459" s="4" t="s">
        <v>34</v>
      </c>
      <c r="Q459" s="4" t="s">
        <v>212</v>
      </c>
      <c r="R459" s="4" t="s">
        <v>927</v>
      </c>
      <c r="S459" s="4">
        <v>84067</v>
      </c>
      <c r="T459" s="9">
        <v>42091</v>
      </c>
      <c r="U459" s="9">
        <v>42097</v>
      </c>
      <c r="V459" s="15">
        <v>-13.28</v>
      </c>
      <c r="W459" s="4">
        <v>11</v>
      </c>
      <c r="X459" s="15">
        <v>568.25</v>
      </c>
      <c r="Y459" s="4">
        <v>89910</v>
      </c>
      <c r="Z459" s="15">
        <f>(orders[[#This Row],[Unit Price]]-(orders[[#This Row],[Unit Price]]*(orders[[#This Row],[Discount]]/100)))</f>
        <v>50.959607999999996</v>
      </c>
      <c r="AA459" s="15">
        <f>orders[[#This Row],[discounted price]]*orders[[#This Row],[Quantity ordered new]]</f>
        <v>560.55568799999992</v>
      </c>
      <c r="AB459" s="18">
        <f t="shared" si="7"/>
        <v>-2.3369995600527934E-2</v>
      </c>
    </row>
    <row r="460" spans="1:28" ht="12.75" customHeight="1" x14ac:dyDescent="0.3">
      <c r="A460" s="4">
        <v>19266</v>
      </c>
      <c r="B460" s="4" t="s">
        <v>106</v>
      </c>
      <c r="C460" s="21">
        <v>0.02</v>
      </c>
      <c r="D460" s="15">
        <v>6.48</v>
      </c>
      <c r="E460" s="15">
        <v>5.14</v>
      </c>
      <c r="F460" s="4">
        <v>800</v>
      </c>
      <c r="G460" s="4" t="s">
        <v>936</v>
      </c>
      <c r="H460" s="4" t="s">
        <v>49</v>
      </c>
      <c r="I460" s="4" t="s">
        <v>114</v>
      </c>
      <c r="J460" s="4" t="s">
        <v>29</v>
      </c>
      <c r="K460" s="4" t="s">
        <v>93</v>
      </c>
      <c r="L460" s="4" t="s">
        <v>59</v>
      </c>
      <c r="M460" s="4" t="s">
        <v>938</v>
      </c>
      <c r="N460" s="29">
        <v>0.37</v>
      </c>
      <c r="O460" s="4" t="s">
        <v>33</v>
      </c>
      <c r="P460" s="4" t="s">
        <v>34</v>
      </c>
      <c r="Q460" s="4" t="s">
        <v>212</v>
      </c>
      <c r="R460" s="4" t="s">
        <v>927</v>
      </c>
      <c r="S460" s="4">
        <v>84067</v>
      </c>
      <c r="T460" s="9">
        <v>42091</v>
      </c>
      <c r="U460" s="9">
        <v>42093</v>
      </c>
      <c r="V460" s="15">
        <v>-48.68</v>
      </c>
      <c r="W460" s="4">
        <v>19</v>
      </c>
      <c r="X460" s="15">
        <v>126.66</v>
      </c>
      <c r="Y460" s="4">
        <v>89910</v>
      </c>
      <c r="Z460" s="15">
        <f>(orders[[#This Row],[Unit Price]]-(orders[[#This Row],[Unit Price]]*(orders[[#This Row],[Discount]]/100)))</f>
        <v>6.4787040000000005</v>
      </c>
      <c r="AA460" s="15">
        <f>orders[[#This Row],[discounted price]]*orders[[#This Row],[Quantity ordered new]]</f>
        <v>123.09537600000002</v>
      </c>
      <c r="AB460" s="18">
        <f t="shared" si="7"/>
        <v>-0.38433601768514131</v>
      </c>
    </row>
    <row r="461" spans="1:28" ht="12.75" customHeight="1" x14ac:dyDescent="0.3">
      <c r="A461" s="4">
        <v>22484</v>
      </c>
      <c r="B461" s="4" t="s">
        <v>56</v>
      </c>
      <c r="C461" s="21">
        <v>0.03</v>
      </c>
      <c r="D461" s="15">
        <v>35.99</v>
      </c>
      <c r="E461" s="15">
        <v>5</v>
      </c>
      <c r="F461" s="4">
        <v>803</v>
      </c>
      <c r="G461" s="4" t="s">
        <v>939</v>
      </c>
      <c r="H461" s="4" t="s">
        <v>49</v>
      </c>
      <c r="I461" s="4" t="s">
        <v>58</v>
      </c>
      <c r="J461" s="4" t="s">
        <v>77</v>
      </c>
      <c r="K461" s="4" t="s">
        <v>78</v>
      </c>
      <c r="L461" s="4" t="s">
        <v>59</v>
      </c>
      <c r="M461" s="4" t="s">
        <v>717</v>
      </c>
      <c r="N461" s="29">
        <v>0.85</v>
      </c>
      <c r="O461" s="4" t="s">
        <v>33</v>
      </c>
      <c r="P461" s="4" t="s">
        <v>136</v>
      </c>
      <c r="Q461" s="4" t="s">
        <v>362</v>
      </c>
      <c r="R461" s="4" t="s">
        <v>940</v>
      </c>
      <c r="S461" s="4">
        <v>32168</v>
      </c>
      <c r="T461" s="9">
        <v>42123</v>
      </c>
      <c r="U461" s="9">
        <v>42124</v>
      </c>
      <c r="V461" s="15">
        <v>-184.548</v>
      </c>
      <c r="W461" s="4">
        <v>3</v>
      </c>
      <c r="X461" s="15">
        <v>93.82</v>
      </c>
      <c r="Y461" s="4">
        <v>90048</v>
      </c>
      <c r="Z461" s="15">
        <f>(orders[[#This Row],[Unit Price]]-(orders[[#This Row],[Unit Price]]*(orders[[#This Row],[Discount]]/100)))</f>
        <v>35.979203000000005</v>
      </c>
      <c r="AA461" s="15">
        <f>orders[[#This Row],[discounted price]]*orders[[#This Row],[Quantity ordered new]]</f>
        <v>107.93760900000001</v>
      </c>
      <c r="AB461" s="18">
        <f t="shared" si="7"/>
        <v>-1.9670432743551483</v>
      </c>
    </row>
    <row r="462" spans="1:28" ht="12.75" customHeight="1" x14ac:dyDescent="0.3">
      <c r="A462" s="4">
        <v>5722</v>
      </c>
      <c r="B462" s="4" t="s">
        <v>47</v>
      </c>
      <c r="C462" s="21">
        <v>0.06</v>
      </c>
      <c r="D462" s="15">
        <v>179.99</v>
      </c>
      <c r="E462" s="15">
        <v>13.99</v>
      </c>
      <c r="F462" s="4">
        <v>806</v>
      </c>
      <c r="G462" s="4" t="s">
        <v>941</v>
      </c>
      <c r="H462" s="4" t="s">
        <v>27</v>
      </c>
      <c r="I462" s="4" t="s">
        <v>58</v>
      </c>
      <c r="J462" s="4" t="s">
        <v>77</v>
      </c>
      <c r="K462" s="4" t="s">
        <v>78</v>
      </c>
      <c r="L462" s="4" t="s">
        <v>86</v>
      </c>
      <c r="M462" s="4" t="s">
        <v>942</v>
      </c>
      <c r="N462" s="29">
        <v>0.56999999999999995</v>
      </c>
      <c r="O462" s="4" t="s">
        <v>33</v>
      </c>
      <c r="P462" s="4" t="s">
        <v>136</v>
      </c>
      <c r="Q462" s="4" t="s">
        <v>362</v>
      </c>
      <c r="R462" s="4" t="s">
        <v>447</v>
      </c>
      <c r="S462" s="4">
        <v>33132</v>
      </c>
      <c r="T462" s="9">
        <v>42013</v>
      </c>
      <c r="U462" s="9">
        <v>42015</v>
      </c>
      <c r="V462" s="15">
        <v>1220.03784</v>
      </c>
      <c r="W462" s="4">
        <v>54</v>
      </c>
      <c r="X462" s="15">
        <v>8332.91</v>
      </c>
      <c r="Y462" s="4">
        <v>40547</v>
      </c>
      <c r="Z462" s="15">
        <f>(orders[[#This Row],[Unit Price]]-(orders[[#This Row],[Unit Price]]*(orders[[#This Row],[Discount]]/100)))</f>
        <v>179.88200600000002</v>
      </c>
      <c r="AA462" s="15">
        <f>orders[[#This Row],[discounted price]]*orders[[#This Row],[Quantity ordered new]]</f>
        <v>9713.6283240000012</v>
      </c>
      <c r="AB462" s="18">
        <f t="shared" si="7"/>
        <v>0.14641197852850923</v>
      </c>
    </row>
    <row r="463" spans="1:28" ht="12.75" customHeight="1" x14ac:dyDescent="0.3">
      <c r="A463" s="4">
        <v>21942</v>
      </c>
      <c r="B463" s="4" t="s">
        <v>106</v>
      </c>
      <c r="C463" s="21">
        <v>0.09</v>
      </c>
      <c r="D463" s="15">
        <v>5.84</v>
      </c>
      <c r="E463" s="15">
        <v>0.83</v>
      </c>
      <c r="F463" s="4">
        <v>820</v>
      </c>
      <c r="G463" s="4" t="s">
        <v>943</v>
      </c>
      <c r="H463" s="4" t="s">
        <v>49</v>
      </c>
      <c r="I463" s="4" t="s">
        <v>58</v>
      </c>
      <c r="J463" s="4" t="s">
        <v>29</v>
      </c>
      <c r="K463" s="4" t="s">
        <v>30</v>
      </c>
      <c r="L463" s="4" t="s">
        <v>31</v>
      </c>
      <c r="M463" s="4" t="s">
        <v>944</v>
      </c>
      <c r="N463" s="29">
        <v>0.49</v>
      </c>
      <c r="O463" s="4" t="s">
        <v>33</v>
      </c>
      <c r="P463" s="4" t="s">
        <v>34</v>
      </c>
      <c r="Q463" s="4" t="s">
        <v>35</v>
      </c>
      <c r="R463" s="4" t="s">
        <v>945</v>
      </c>
      <c r="S463" s="4">
        <v>99362</v>
      </c>
      <c r="T463" s="9">
        <v>42145</v>
      </c>
      <c r="U463" s="9">
        <v>42149</v>
      </c>
      <c r="V463" s="15">
        <v>-2.87</v>
      </c>
      <c r="W463" s="4">
        <v>1</v>
      </c>
      <c r="X463" s="15">
        <v>5.9</v>
      </c>
      <c r="Y463" s="4">
        <v>90244</v>
      </c>
      <c r="Z463" s="15">
        <f>(orders[[#This Row],[Unit Price]]-(orders[[#This Row],[Unit Price]]*(orders[[#This Row],[Discount]]/100)))</f>
        <v>5.8347439999999997</v>
      </c>
      <c r="AA463" s="15">
        <f>orders[[#This Row],[discounted price]]*orders[[#This Row],[Quantity ordered new]]</f>
        <v>5.8347439999999997</v>
      </c>
      <c r="AB463" s="18">
        <f t="shared" si="7"/>
        <v>-0.48644067796610169</v>
      </c>
    </row>
    <row r="464" spans="1:28" ht="12.75" customHeight="1" x14ac:dyDescent="0.3">
      <c r="A464" s="4">
        <v>20661</v>
      </c>
      <c r="B464" s="4" t="s">
        <v>106</v>
      </c>
      <c r="C464" s="21">
        <v>0.04</v>
      </c>
      <c r="D464" s="15">
        <v>6.24</v>
      </c>
      <c r="E464" s="15">
        <v>5.22</v>
      </c>
      <c r="F464" s="4">
        <v>823</v>
      </c>
      <c r="G464" s="4" t="s">
        <v>946</v>
      </c>
      <c r="H464" s="4" t="s">
        <v>49</v>
      </c>
      <c r="I464" s="4" t="s">
        <v>58</v>
      </c>
      <c r="J464" s="4" t="s">
        <v>41</v>
      </c>
      <c r="K464" s="4" t="s">
        <v>50</v>
      </c>
      <c r="L464" s="4" t="s">
        <v>59</v>
      </c>
      <c r="M464" s="4" t="s">
        <v>947</v>
      </c>
      <c r="N464" s="29">
        <v>0.6</v>
      </c>
      <c r="O464" s="4" t="s">
        <v>33</v>
      </c>
      <c r="P464" s="4" t="s">
        <v>136</v>
      </c>
      <c r="Q464" s="4" t="s">
        <v>244</v>
      </c>
      <c r="R464" s="4" t="s">
        <v>948</v>
      </c>
      <c r="S464" s="4">
        <v>37167</v>
      </c>
      <c r="T464" s="9">
        <v>42016</v>
      </c>
      <c r="U464" s="9">
        <v>42021</v>
      </c>
      <c r="V464" s="15">
        <v>4.3808999999999996</v>
      </c>
      <c r="W464" s="4">
        <v>13</v>
      </c>
      <c r="X464" s="15">
        <v>80.23</v>
      </c>
      <c r="Y464" s="4">
        <v>89257</v>
      </c>
      <c r="Z464" s="15">
        <f>(orders[[#This Row],[Unit Price]]-(orders[[#This Row],[Unit Price]]*(orders[[#This Row],[Discount]]/100)))</f>
        <v>6.2375040000000004</v>
      </c>
      <c r="AA464" s="15">
        <f>orders[[#This Row],[discounted price]]*orders[[#This Row],[Quantity ordered new]]</f>
        <v>81.087552000000002</v>
      </c>
      <c r="AB464" s="18">
        <f t="shared" si="7"/>
        <v>5.4604262744609243E-2</v>
      </c>
    </row>
    <row r="465" spans="1:28" ht="12.75" customHeight="1" x14ac:dyDescent="0.3">
      <c r="A465" s="4">
        <v>20663</v>
      </c>
      <c r="B465" s="4" t="s">
        <v>106</v>
      </c>
      <c r="C465" s="21">
        <v>0.09</v>
      </c>
      <c r="D465" s="15">
        <v>260.98</v>
      </c>
      <c r="E465" s="15">
        <v>41.91</v>
      </c>
      <c r="F465" s="4">
        <v>824</v>
      </c>
      <c r="G465" s="4" t="s">
        <v>949</v>
      </c>
      <c r="H465" s="4" t="s">
        <v>39</v>
      </c>
      <c r="I465" s="4" t="s">
        <v>58</v>
      </c>
      <c r="J465" s="4" t="s">
        <v>41</v>
      </c>
      <c r="K465" s="4" t="s">
        <v>191</v>
      </c>
      <c r="L465" s="4" t="s">
        <v>121</v>
      </c>
      <c r="M465" s="4" t="s">
        <v>950</v>
      </c>
      <c r="N465" s="29">
        <v>0.59</v>
      </c>
      <c r="O465" s="4" t="s">
        <v>33</v>
      </c>
      <c r="P465" s="4" t="s">
        <v>136</v>
      </c>
      <c r="Q465" s="4" t="s">
        <v>244</v>
      </c>
      <c r="R465" s="4" t="s">
        <v>951</v>
      </c>
      <c r="S465" s="4">
        <v>37174</v>
      </c>
      <c r="T465" s="9">
        <v>42016</v>
      </c>
      <c r="U465" s="9">
        <v>42023</v>
      </c>
      <c r="V465" s="15">
        <v>-100.744</v>
      </c>
      <c r="W465" s="4">
        <v>8</v>
      </c>
      <c r="X465" s="15">
        <v>2044.9</v>
      </c>
      <c r="Y465" s="4">
        <v>89257</v>
      </c>
      <c r="Z465" s="15">
        <f>(orders[[#This Row],[Unit Price]]-(orders[[#This Row],[Unit Price]]*(orders[[#This Row],[Discount]]/100)))</f>
        <v>260.74511799999999</v>
      </c>
      <c r="AA465" s="15">
        <f>orders[[#This Row],[discounted price]]*orders[[#This Row],[Quantity ordered new]]</f>
        <v>2085.9609439999999</v>
      </c>
      <c r="AB465" s="18">
        <f t="shared" si="7"/>
        <v>-4.9265978776468287E-2</v>
      </c>
    </row>
    <row r="466" spans="1:28" ht="12.75" customHeight="1" x14ac:dyDescent="0.3">
      <c r="A466" s="4">
        <v>21350</v>
      </c>
      <c r="B466" s="4" t="s">
        <v>47</v>
      </c>
      <c r="C466" s="21">
        <v>0</v>
      </c>
      <c r="D466" s="15">
        <v>11.97</v>
      </c>
      <c r="E466" s="15">
        <v>4.9800000000000004</v>
      </c>
      <c r="F466" s="4">
        <v>825</v>
      </c>
      <c r="G466" s="4" t="s">
        <v>952</v>
      </c>
      <c r="H466" s="4" t="s">
        <v>49</v>
      </c>
      <c r="I466" s="4" t="s">
        <v>40</v>
      </c>
      <c r="J466" s="4" t="s">
        <v>29</v>
      </c>
      <c r="K466" s="4" t="s">
        <v>257</v>
      </c>
      <c r="L466" s="4" t="s">
        <v>59</v>
      </c>
      <c r="M466" s="4" t="s">
        <v>584</v>
      </c>
      <c r="N466" s="29">
        <v>0.57999999999999996</v>
      </c>
      <c r="O466" s="4" t="s">
        <v>33</v>
      </c>
      <c r="P466" s="4" t="s">
        <v>61</v>
      </c>
      <c r="Q466" s="4" t="s">
        <v>130</v>
      </c>
      <c r="R466" s="4" t="s">
        <v>953</v>
      </c>
      <c r="S466" s="4">
        <v>79605</v>
      </c>
      <c r="T466" s="9">
        <v>42145</v>
      </c>
      <c r="U466" s="9">
        <v>42148</v>
      </c>
      <c r="V466" s="15">
        <v>3.3840000000000039</v>
      </c>
      <c r="W466" s="4">
        <v>4</v>
      </c>
      <c r="X466" s="15">
        <v>53.3</v>
      </c>
      <c r="Y466" s="4">
        <v>89258</v>
      </c>
      <c r="Z466" s="15">
        <f>(orders[[#This Row],[Unit Price]]-(orders[[#This Row],[Unit Price]]*(orders[[#This Row],[Discount]]/100)))</f>
        <v>11.97</v>
      </c>
      <c r="AA466" s="15">
        <f>orders[[#This Row],[discounted price]]*orders[[#This Row],[Quantity ordered new]]</f>
        <v>47.88</v>
      </c>
      <c r="AB466" s="18">
        <f t="shared" si="7"/>
        <v>6.3489681050656735E-2</v>
      </c>
    </row>
    <row r="467" spans="1:28" ht="12.75" customHeight="1" x14ac:dyDescent="0.3">
      <c r="A467" s="4">
        <v>24842</v>
      </c>
      <c r="B467" s="4" t="s">
        <v>56</v>
      </c>
      <c r="C467" s="21">
        <v>0.01</v>
      </c>
      <c r="D467" s="15">
        <v>6.98</v>
      </c>
      <c r="E467" s="15">
        <v>1.6</v>
      </c>
      <c r="F467" s="4">
        <v>827</v>
      </c>
      <c r="G467" s="4" t="s">
        <v>954</v>
      </c>
      <c r="H467" s="4" t="s">
        <v>49</v>
      </c>
      <c r="I467" s="4" t="s">
        <v>40</v>
      </c>
      <c r="J467" s="4" t="s">
        <v>29</v>
      </c>
      <c r="K467" s="4" t="s">
        <v>93</v>
      </c>
      <c r="L467" s="4" t="s">
        <v>31</v>
      </c>
      <c r="M467" s="4" t="s">
        <v>955</v>
      </c>
      <c r="N467" s="29">
        <v>0.38</v>
      </c>
      <c r="O467" s="4" t="s">
        <v>33</v>
      </c>
      <c r="P467" s="4" t="s">
        <v>61</v>
      </c>
      <c r="Q467" s="4" t="s">
        <v>130</v>
      </c>
      <c r="R467" s="4" t="s">
        <v>956</v>
      </c>
      <c r="S467" s="4">
        <v>79109</v>
      </c>
      <c r="T467" s="9">
        <v>42149</v>
      </c>
      <c r="U467" s="9">
        <v>42150</v>
      </c>
      <c r="V467" s="15">
        <v>0.34600000000000009</v>
      </c>
      <c r="W467" s="4">
        <v>3</v>
      </c>
      <c r="X467" s="15">
        <v>21.93</v>
      </c>
      <c r="Y467" s="4">
        <v>89259</v>
      </c>
      <c r="Z467" s="15">
        <f>(orders[[#This Row],[Unit Price]]-(orders[[#This Row],[Unit Price]]*(orders[[#This Row],[Discount]]/100)))</f>
        <v>6.9793020000000006</v>
      </c>
      <c r="AA467" s="15">
        <f>orders[[#This Row],[discounted price]]*orders[[#This Row],[Quantity ordered new]]</f>
        <v>20.937906000000002</v>
      </c>
      <c r="AB467" s="18">
        <f t="shared" si="7"/>
        <v>1.5777473780209762E-2</v>
      </c>
    </row>
    <row r="468" spans="1:28" ht="12.75" customHeight="1" x14ac:dyDescent="0.3">
      <c r="A468" s="4">
        <v>24236</v>
      </c>
      <c r="B468" s="4" t="s">
        <v>37</v>
      </c>
      <c r="C468" s="21">
        <v>0.01</v>
      </c>
      <c r="D468" s="15">
        <v>5.18</v>
      </c>
      <c r="E468" s="15">
        <v>2.04</v>
      </c>
      <c r="F468" s="4">
        <v>829</v>
      </c>
      <c r="G468" s="4" t="s">
        <v>957</v>
      </c>
      <c r="H468" s="4" t="s">
        <v>49</v>
      </c>
      <c r="I468" s="4" t="s">
        <v>28</v>
      </c>
      <c r="J468" s="4" t="s">
        <v>29</v>
      </c>
      <c r="K468" s="4" t="s">
        <v>93</v>
      </c>
      <c r="L468" s="4" t="s">
        <v>31</v>
      </c>
      <c r="M468" s="4" t="s">
        <v>167</v>
      </c>
      <c r="N468" s="29">
        <v>0.36</v>
      </c>
      <c r="O468" s="4" t="s">
        <v>33</v>
      </c>
      <c r="P468" s="4" t="s">
        <v>136</v>
      </c>
      <c r="Q468" s="4" t="s">
        <v>958</v>
      </c>
      <c r="R468" s="4" t="s">
        <v>959</v>
      </c>
      <c r="S468" s="4">
        <v>71854</v>
      </c>
      <c r="T468" s="9">
        <v>42057</v>
      </c>
      <c r="U468" s="9">
        <v>42059</v>
      </c>
      <c r="V468" s="15">
        <v>-17.654</v>
      </c>
      <c r="W468" s="4">
        <v>5</v>
      </c>
      <c r="X468" s="15">
        <v>28.46</v>
      </c>
      <c r="Y468" s="4">
        <v>90271</v>
      </c>
      <c r="Z468" s="15">
        <f>(orders[[#This Row],[Unit Price]]-(orders[[#This Row],[Unit Price]]*(orders[[#This Row],[Discount]]/100)))</f>
        <v>5.1794820000000001</v>
      </c>
      <c r="AA468" s="15">
        <f>orders[[#This Row],[discounted price]]*orders[[#This Row],[Quantity ordered new]]</f>
        <v>25.897410000000001</v>
      </c>
      <c r="AB468" s="18">
        <f t="shared" si="7"/>
        <v>-0.62030920590302174</v>
      </c>
    </row>
    <row r="469" spans="1:28" ht="12.75" customHeight="1" x14ac:dyDescent="0.3">
      <c r="A469" s="4">
        <v>20664</v>
      </c>
      <c r="B469" s="4" t="s">
        <v>25</v>
      </c>
      <c r="C469" s="21">
        <v>0.01</v>
      </c>
      <c r="D469" s="15">
        <v>14.42</v>
      </c>
      <c r="E469" s="15">
        <v>6.75</v>
      </c>
      <c r="F469" s="4">
        <v>830</v>
      </c>
      <c r="G469" s="4" t="s">
        <v>960</v>
      </c>
      <c r="H469" s="4" t="s">
        <v>49</v>
      </c>
      <c r="I469" s="4" t="s">
        <v>28</v>
      </c>
      <c r="J469" s="4" t="s">
        <v>29</v>
      </c>
      <c r="K469" s="4" t="s">
        <v>257</v>
      </c>
      <c r="L469" s="4" t="s">
        <v>86</v>
      </c>
      <c r="M469" s="4" t="s">
        <v>571</v>
      </c>
      <c r="N469" s="29">
        <v>0.52</v>
      </c>
      <c r="O469" s="4" t="s">
        <v>33</v>
      </c>
      <c r="P469" s="4" t="s">
        <v>34</v>
      </c>
      <c r="Q469" s="4" t="s">
        <v>255</v>
      </c>
      <c r="R469" s="4" t="s">
        <v>961</v>
      </c>
      <c r="S469" s="4">
        <v>80033</v>
      </c>
      <c r="T469" s="9">
        <v>42028</v>
      </c>
      <c r="U469" s="9">
        <v>42028</v>
      </c>
      <c r="V469" s="15">
        <v>-13.826000000000001</v>
      </c>
      <c r="W469" s="4">
        <v>6</v>
      </c>
      <c r="X469" s="15">
        <v>89.91</v>
      </c>
      <c r="Y469" s="4">
        <v>90270</v>
      </c>
      <c r="Z469" s="15">
        <f>(orders[[#This Row],[Unit Price]]-(orders[[#This Row],[Unit Price]]*(orders[[#This Row],[Discount]]/100)))</f>
        <v>14.418557999999999</v>
      </c>
      <c r="AA469" s="15">
        <f>orders[[#This Row],[discounted price]]*orders[[#This Row],[Quantity ordered new]]</f>
        <v>86.511347999999998</v>
      </c>
      <c r="AB469" s="18">
        <f t="shared" si="7"/>
        <v>-0.15377599822044269</v>
      </c>
    </row>
    <row r="470" spans="1:28" ht="12.75" customHeight="1" x14ac:dyDescent="0.3">
      <c r="A470" s="4">
        <v>19173</v>
      </c>
      <c r="B470" s="4" t="s">
        <v>25</v>
      </c>
      <c r="C470" s="21">
        <v>0</v>
      </c>
      <c r="D470" s="15">
        <v>11.66</v>
      </c>
      <c r="E470" s="15">
        <v>8.99</v>
      </c>
      <c r="F470" s="4">
        <v>833</v>
      </c>
      <c r="G470" s="4" t="s">
        <v>962</v>
      </c>
      <c r="H470" s="4" t="s">
        <v>27</v>
      </c>
      <c r="I470" s="4" t="s">
        <v>28</v>
      </c>
      <c r="J470" s="4" t="s">
        <v>29</v>
      </c>
      <c r="K470" s="4" t="s">
        <v>30</v>
      </c>
      <c r="L470" s="4" t="s">
        <v>51</v>
      </c>
      <c r="M470" s="4" t="s">
        <v>963</v>
      </c>
      <c r="N470" s="29">
        <v>0.59</v>
      </c>
      <c r="O470" s="4" t="s">
        <v>33</v>
      </c>
      <c r="P470" s="4" t="s">
        <v>34</v>
      </c>
      <c r="Q470" s="4" t="s">
        <v>45</v>
      </c>
      <c r="R470" s="4" t="s">
        <v>964</v>
      </c>
      <c r="S470" s="4">
        <v>95020</v>
      </c>
      <c r="T470" s="9">
        <v>42013</v>
      </c>
      <c r="U470" s="9">
        <v>42015</v>
      </c>
      <c r="V470" s="15">
        <v>-203.67000000000002</v>
      </c>
      <c r="W470" s="4">
        <v>11</v>
      </c>
      <c r="X470" s="15">
        <v>138.51</v>
      </c>
      <c r="Y470" s="4">
        <v>89770</v>
      </c>
      <c r="Z470" s="15">
        <f>(orders[[#This Row],[Unit Price]]-(orders[[#This Row],[Unit Price]]*(orders[[#This Row],[Discount]]/100)))</f>
        <v>11.66</v>
      </c>
      <c r="AA470" s="15">
        <f>orders[[#This Row],[discounted price]]*orders[[#This Row],[Quantity ordered new]]</f>
        <v>128.26</v>
      </c>
      <c r="AB470" s="18">
        <f t="shared" si="7"/>
        <v>-1.4704353476283303</v>
      </c>
    </row>
    <row r="471" spans="1:28" ht="12.75" customHeight="1" x14ac:dyDescent="0.3">
      <c r="A471" s="4">
        <v>19383</v>
      </c>
      <c r="B471" s="4" t="s">
        <v>37</v>
      </c>
      <c r="C471" s="21">
        <v>7.0000000000000007E-2</v>
      </c>
      <c r="D471" s="15">
        <v>6.08</v>
      </c>
      <c r="E471" s="15">
        <v>0.91</v>
      </c>
      <c r="F471" s="4">
        <v>850</v>
      </c>
      <c r="G471" s="4" t="s">
        <v>965</v>
      </c>
      <c r="H471" s="4" t="s">
        <v>49</v>
      </c>
      <c r="I471" s="4" t="s">
        <v>28</v>
      </c>
      <c r="J471" s="4" t="s">
        <v>29</v>
      </c>
      <c r="K471" s="4" t="s">
        <v>30</v>
      </c>
      <c r="L471" s="4" t="s">
        <v>31</v>
      </c>
      <c r="M471" s="4" t="s">
        <v>966</v>
      </c>
      <c r="N471" s="29">
        <v>0.51</v>
      </c>
      <c r="O471" s="4" t="s">
        <v>33</v>
      </c>
      <c r="P471" s="4" t="s">
        <v>34</v>
      </c>
      <c r="Q471" s="4" t="s">
        <v>45</v>
      </c>
      <c r="R471" s="4" t="s">
        <v>967</v>
      </c>
      <c r="S471" s="4">
        <v>93117</v>
      </c>
      <c r="T471" s="9">
        <v>42070</v>
      </c>
      <c r="U471" s="9">
        <v>42071</v>
      </c>
      <c r="V471" s="15">
        <v>19.57</v>
      </c>
      <c r="W471" s="4">
        <v>7</v>
      </c>
      <c r="X471" s="15">
        <v>41.96</v>
      </c>
      <c r="Y471" s="4">
        <v>88569</v>
      </c>
      <c r="Z471" s="15">
        <f>(orders[[#This Row],[Unit Price]]-(orders[[#This Row],[Unit Price]]*(orders[[#This Row],[Discount]]/100)))</f>
        <v>6.0757440000000003</v>
      </c>
      <c r="AA471" s="15">
        <f>orders[[#This Row],[discounted price]]*orders[[#This Row],[Quantity ordered new]]</f>
        <v>42.530208000000002</v>
      </c>
      <c r="AB471" s="18">
        <f t="shared" si="7"/>
        <v>0.46639656816015251</v>
      </c>
    </row>
    <row r="472" spans="1:28" ht="12.75" customHeight="1" x14ac:dyDescent="0.3">
      <c r="A472" s="4">
        <v>20604</v>
      </c>
      <c r="B472" s="4" t="s">
        <v>106</v>
      </c>
      <c r="C472" s="21">
        <v>0.1</v>
      </c>
      <c r="D472" s="15">
        <v>50.98</v>
      </c>
      <c r="E472" s="15">
        <v>22.24</v>
      </c>
      <c r="F472" s="4">
        <v>851</v>
      </c>
      <c r="G472" s="4" t="s">
        <v>968</v>
      </c>
      <c r="H472" s="4" t="s">
        <v>49</v>
      </c>
      <c r="I472" s="4" t="s">
        <v>28</v>
      </c>
      <c r="J472" s="4" t="s">
        <v>41</v>
      </c>
      <c r="K472" s="4" t="s">
        <v>50</v>
      </c>
      <c r="L472" s="4" t="s">
        <v>236</v>
      </c>
      <c r="M472" s="4" t="s">
        <v>969</v>
      </c>
      <c r="N472" s="29">
        <v>0.55000000000000004</v>
      </c>
      <c r="O472" s="4" t="s">
        <v>33</v>
      </c>
      <c r="P472" s="4" t="s">
        <v>34</v>
      </c>
      <c r="Q472" s="4" t="s">
        <v>45</v>
      </c>
      <c r="R472" s="4" t="s">
        <v>970</v>
      </c>
      <c r="S472" s="4">
        <v>91745</v>
      </c>
      <c r="T472" s="9">
        <v>42060</v>
      </c>
      <c r="U472" s="9">
        <v>42062</v>
      </c>
      <c r="V472" s="15">
        <v>98.12</v>
      </c>
      <c r="W472" s="4">
        <v>6</v>
      </c>
      <c r="X472" s="15">
        <v>300.63</v>
      </c>
      <c r="Y472" s="4">
        <v>88568</v>
      </c>
      <c r="Z472" s="15">
        <f>(orders[[#This Row],[Unit Price]]-(orders[[#This Row],[Unit Price]]*(orders[[#This Row],[Discount]]/100)))</f>
        <v>50.929019999999994</v>
      </c>
      <c r="AA472" s="15">
        <f>orders[[#This Row],[discounted price]]*orders[[#This Row],[Quantity ordered new]]</f>
        <v>305.57411999999999</v>
      </c>
      <c r="AB472" s="18">
        <f t="shared" si="7"/>
        <v>0.32638126600804979</v>
      </c>
    </row>
    <row r="473" spans="1:28" ht="12.75" customHeight="1" x14ac:dyDescent="0.3">
      <c r="A473" s="4">
        <v>19384</v>
      </c>
      <c r="B473" s="4" t="s">
        <v>37</v>
      </c>
      <c r="C473" s="21">
        <v>0.08</v>
      </c>
      <c r="D473" s="15">
        <v>19.899999999999999</v>
      </c>
      <c r="E473" s="15">
        <v>5.29</v>
      </c>
      <c r="F473" s="4">
        <v>851</v>
      </c>
      <c r="G473" s="4" t="s">
        <v>968</v>
      </c>
      <c r="H473" s="4" t="s">
        <v>49</v>
      </c>
      <c r="I473" s="4" t="s">
        <v>28</v>
      </c>
      <c r="J473" s="4" t="s">
        <v>29</v>
      </c>
      <c r="K473" s="4" t="s">
        <v>257</v>
      </c>
      <c r="L473" s="4" t="s">
        <v>86</v>
      </c>
      <c r="M473" s="4" t="s">
        <v>971</v>
      </c>
      <c r="N473" s="29">
        <v>0.4</v>
      </c>
      <c r="O473" s="4" t="s">
        <v>33</v>
      </c>
      <c r="P473" s="4" t="s">
        <v>34</v>
      </c>
      <c r="Q473" s="4" t="s">
        <v>45</v>
      </c>
      <c r="R473" s="4" t="s">
        <v>970</v>
      </c>
      <c r="S473" s="4">
        <v>91745</v>
      </c>
      <c r="T473" s="9">
        <v>42070</v>
      </c>
      <c r="U473" s="9">
        <v>42072</v>
      </c>
      <c r="V473" s="15">
        <v>107.11</v>
      </c>
      <c r="W473" s="4">
        <v>13</v>
      </c>
      <c r="X473" s="15">
        <v>240.46</v>
      </c>
      <c r="Y473" s="4">
        <v>88569</v>
      </c>
      <c r="Z473" s="15">
        <f>(orders[[#This Row],[Unit Price]]-(orders[[#This Row],[Unit Price]]*(orders[[#This Row],[Discount]]/100)))</f>
        <v>19.884079999999997</v>
      </c>
      <c r="AA473" s="15">
        <f>orders[[#This Row],[discounted price]]*orders[[#This Row],[Quantity ordered new]]</f>
        <v>258.49303999999995</v>
      </c>
      <c r="AB473" s="18">
        <f t="shared" si="7"/>
        <v>0.44543791067121347</v>
      </c>
    </row>
    <row r="474" spans="1:28" ht="12.75" customHeight="1" x14ac:dyDescent="0.3">
      <c r="A474" s="4">
        <v>19385</v>
      </c>
      <c r="B474" s="4" t="s">
        <v>37</v>
      </c>
      <c r="C474" s="21">
        <v>0.02</v>
      </c>
      <c r="D474" s="15">
        <v>3.36</v>
      </c>
      <c r="E474" s="15">
        <v>6.27</v>
      </c>
      <c r="F474" s="4">
        <v>851</v>
      </c>
      <c r="G474" s="4" t="s">
        <v>968</v>
      </c>
      <c r="H474" s="4" t="s">
        <v>49</v>
      </c>
      <c r="I474" s="4" t="s">
        <v>28</v>
      </c>
      <c r="J474" s="4" t="s">
        <v>29</v>
      </c>
      <c r="K474" s="4" t="s">
        <v>109</v>
      </c>
      <c r="L474" s="4" t="s">
        <v>59</v>
      </c>
      <c r="M474" s="4" t="s">
        <v>586</v>
      </c>
      <c r="N474" s="29">
        <v>0.4</v>
      </c>
      <c r="O474" s="4" t="s">
        <v>33</v>
      </c>
      <c r="P474" s="4" t="s">
        <v>34</v>
      </c>
      <c r="Q474" s="4" t="s">
        <v>45</v>
      </c>
      <c r="R474" s="4" t="s">
        <v>970</v>
      </c>
      <c r="S474" s="4">
        <v>91745</v>
      </c>
      <c r="T474" s="9">
        <v>42070</v>
      </c>
      <c r="U474" s="9">
        <v>42072</v>
      </c>
      <c r="V474" s="15">
        <v>-216.154</v>
      </c>
      <c r="W474" s="4">
        <v>21</v>
      </c>
      <c r="X474" s="15">
        <v>74.08</v>
      </c>
      <c r="Y474" s="4">
        <v>88569</v>
      </c>
      <c r="Z474" s="15">
        <f>(orders[[#This Row],[Unit Price]]-(orders[[#This Row],[Unit Price]]*(orders[[#This Row],[Discount]]/100)))</f>
        <v>3.3593280000000001</v>
      </c>
      <c r="AA474" s="15">
        <f>orders[[#This Row],[discounted price]]*orders[[#This Row],[Quantity ordered new]]</f>
        <v>70.545888000000005</v>
      </c>
      <c r="AB474" s="18">
        <f t="shared" si="7"/>
        <v>-2.9178455723542118</v>
      </c>
    </row>
    <row r="475" spans="1:28" ht="12.75" customHeight="1" x14ac:dyDescent="0.3">
      <c r="A475" s="4">
        <v>21353</v>
      </c>
      <c r="B475" s="4" t="s">
        <v>47</v>
      </c>
      <c r="C475" s="21">
        <v>0.06</v>
      </c>
      <c r="D475" s="15">
        <v>1.26</v>
      </c>
      <c r="E475" s="15">
        <v>0.7</v>
      </c>
      <c r="F475" s="4">
        <v>851</v>
      </c>
      <c r="G475" s="4" t="s">
        <v>968</v>
      </c>
      <c r="H475" s="4" t="s">
        <v>49</v>
      </c>
      <c r="I475" s="4" t="s">
        <v>28</v>
      </c>
      <c r="J475" s="4" t="s">
        <v>29</v>
      </c>
      <c r="K475" s="4" t="s">
        <v>66</v>
      </c>
      <c r="L475" s="4" t="s">
        <v>31</v>
      </c>
      <c r="M475" s="4" t="s">
        <v>972</v>
      </c>
      <c r="N475" s="29">
        <v>0.81</v>
      </c>
      <c r="O475" s="4" t="s">
        <v>33</v>
      </c>
      <c r="P475" s="4" t="s">
        <v>34</v>
      </c>
      <c r="Q475" s="4" t="s">
        <v>45</v>
      </c>
      <c r="R475" s="4" t="s">
        <v>970</v>
      </c>
      <c r="S475" s="4">
        <v>91745</v>
      </c>
      <c r="T475" s="9">
        <v>42124</v>
      </c>
      <c r="U475" s="9">
        <v>42124</v>
      </c>
      <c r="V475" s="15">
        <v>-6.6096000000000004</v>
      </c>
      <c r="W475" s="4">
        <v>4</v>
      </c>
      <c r="X475" s="15">
        <v>5.28</v>
      </c>
      <c r="Y475" s="4">
        <v>88571</v>
      </c>
      <c r="Z475" s="15">
        <f>(orders[[#This Row],[Unit Price]]-(orders[[#This Row],[Unit Price]]*(orders[[#This Row],[Discount]]/100)))</f>
        <v>1.259244</v>
      </c>
      <c r="AA475" s="15">
        <f>orders[[#This Row],[discounted price]]*orders[[#This Row],[Quantity ordered new]]</f>
        <v>5.0369760000000001</v>
      </c>
      <c r="AB475" s="18">
        <f t="shared" si="7"/>
        <v>-1.2518181818181817</v>
      </c>
    </row>
    <row r="476" spans="1:28" ht="12.75" customHeight="1" x14ac:dyDescent="0.3">
      <c r="A476" s="4">
        <v>26093</v>
      </c>
      <c r="B476" s="4" t="s">
        <v>25</v>
      </c>
      <c r="C476" s="21">
        <v>0.05</v>
      </c>
      <c r="D476" s="15">
        <v>4.24</v>
      </c>
      <c r="E476" s="15">
        <v>5.41</v>
      </c>
      <c r="F476" s="4">
        <v>853</v>
      </c>
      <c r="G476" s="4" t="s">
        <v>973</v>
      </c>
      <c r="H476" s="4" t="s">
        <v>49</v>
      </c>
      <c r="I476" s="4" t="s">
        <v>58</v>
      </c>
      <c r="J476" s="4" t="s">
        <v>29</v>
      </c>
      <c r="K476" s="4" t="s">
        <v>109</v>
      </c>
      <c r="L476" s="4" t="s">
        <v>59</v>
      </c>
      <c r="M476" s="4" t="s">
        <v>110</v>
      </c>
      <c r="N476" s="29">
        <v>0.35</v>
      </c>
      <c r="O476" s="4" t="s">
        <v>33</v>
      </c>
      <c r="P476" s="4" t="s">
        <v>34</v>
      </c>
      <c r="Q476" s="4" t="s">
        <v>45</v>
      </c>
      <c r="R476" s="4" t="s">
        <v>974</v>
      </c>
      <c r="S476" s="4">
        <v>92345</v>
      </c>
      <c r="T476" s="9">
        <v>42079</v>
      </c>
      <c r="U476" s="9">
        <v>42081</v>
      </c>
      <c r="V476" s="15">
        <v>-89.216999999999999</v>
      </c>
      <c r="W476" s="4">
        <v>12</v>
      </c>
      <c r="X476" s="15">
        <v>50.83</v>
      </c>
      <c r="Y476" s="4">
        <v>88570</v>
      </c>
      <c r="Z476" s="15">
        <f>(orders[[#This Row],[Unit Price]]-(orders[[#This Row],[Unit Price]]*(orders[[#This Row],[Discount]]/100)))</f>
        <v>4.2378800000000005</v>
      </c>
      <c r="AA476" s="15">
        <f>orders[[#This Row],[discounted price]]*orders[[#This Row],[Quantity ordered new]]</f>
        <v>50.854560000000006</v>
      </c>
      <c r="AB476" s="18">
        <f t="shared" si="7"/>
        <v>-1.7552036199095022</v>
      </c>
    </row>
    <row r="477" spans="1:28" ht="12.75" customHeight="1" x14ac:dyDescent="0.3">
      <c r="A477" s="4">
        <v>21351</v>
      </c>
      <c r="B477" s="4" t="s">
        <v>47</v>
      </c>
      <c r="C477" s="21">
        <v>0.06</v>
      </c>
      <c r="D477" s="15">
        <v>1.76</v>
      </c>
      <c r="E477" s="15">
        <v>0.7</v>
      </c>
      <c r="F477" s="4">
        <v>854</v>
      </c>
      <c r="G477" s="4" t="s">
        <v>975</v>
      </c>
      <c r="H477" s="4" t="s">
        <v>49</v>
      </c>
      <c r="I477" s="4" t="s">
        <v>28</v>
      </c>
      <c r="J477" s="4" t="s">
        <v>29</v>
      </c>
      <c r="K477" s="4" t="s">
        <v>30</v>
      </c>
      <c r="L477" s="4" t="s">
        <v>31</v>
      </c>
      <c r="M477" s="4" t="s">
        <v>127</v>
      </c>
      <c r="N477" s="29">
        <v>0.56000000000000005</v>
      </c>
      <c r="O477" s="4" t="s">
        <v>33</v>
      </c>
      <c r="P477" s="4" t="s">
        <v>53</v>
      </c>
      <c r="Q477" s="4" t="s">
        <v>228</v>
      </c>
      <c r="R477" s="4" t="s">
        <v>976</v>
      </c>
      <c r="S477" s="4">
        <v>6405</v>
      </c>
      <c r="T477" s="9">
        <v>42124</v>
      </c>
      <c r="U477" s="9">
        <v>42126</v>
      </c>
      <c r="V477" s="15">
        <v>1.2236</v>
      </c>
      <c r="W477" s="4">
        <v>22</v>
      </c>
      <c r="X477" s="15">
        <v>39.26</v>
      </c>
      <c r="Y477" s="4">
        <v>88571</v>
      </c>
      <c r="Z477" s="15">
        <f>(orders[[#This Row],[Unit Price]]-(orders[[#This Row],[Unit Price]]*(orders[[#This Row],[Discount]]/100)))</f>
        <v>1.7589440000000001</v>
      </c>
      <c r="AA477" s="15">
        <f>orders[[#This Row],[discounted price]]*orders[[#This Row],[Quantity ordered new]]</f>
        <v>38.696767999999999</v>
      </c>
      <c r="AB477" s="18">
        <f t="shared" si="7"/>
        <v>3.1166581762608253E-2</v>
      </c>
    </row>
    <row r="478" spans="1:28" ht="12.75" customHeight="1" x14ac:dyDescent="0.3">
      <c r="A478" s="4">
        <v>21352</v>
      </c>
      <c r="B478" s="4" t="s">
        <v>47</v>
      </c>
      <c r="C478" s="21">
        <v>0.02</v>
      </c>
      <c r="D478" s="15">
        <v>24.98</v>
      </c>
      <c r="E478" s="15">
        <v>8.7899999999999991</v>
      </c>
      <c r="F478" s="4">
        <v>855</v>
      </c>
      <c r="G478" s="4" t="s">
        <v>977</v>
      </c>
      <c r="H478" s="4" t="s">
        <v>49</v>
      </c>
      <c r="I478" s="4" t="s">
        <v>28</v>
      </c>
      <c r="J478" s="4" t="s">
        <v>29</v>
      </c>
      <c r="K478" s="4" t="s">
        <v>141</v>
      </c>
      <c r="L478" s="4" t="s">
        <v>59</v>
      </c>
      <c r="M478" s="4" t="s">
        <v>978</v>
      </c>
      <c r="N478" s="29">
        <v>0.66</v>
      </c>
      <c r="O478" s="4" t="s">
        <v>33</v>
      </c>
      <c r="P478" s="4" t="s">
        <v>53</v>
      </c>
      <c r="Q478" s="4" t="s">
        <v>228</v>
      </c>
      <c r="R478" s="4" t="s">
        <v>979</v>
      </c>
      <c r="S478" s="4">
        <v>6810</v>
      </c>
      <c r="T478" s="9">
        <v>42124</v>
      </c>
      <c r="U478" s="9">
        <v>42125</v>
      </c>
      <c r="V478" s="15">
        <v>4.3148</v>
      </c>
      <c r="W478" s="4">
        <v>23</v>
      </c>
      <c r="X478" s="15">
        <v>606.51</v>
      </c>
      <c r="Y478" s="4">
        <v>88571</v>
      </c>
      <c r="Z478" s="15">
        <f>(orders[[#This Row],[Unit Price]]-(orders[[#This Row],[Unit Price]]*(orders[[#This Row],[Discount]]/100)))</f>
        <v>24.975004000000002</v>
      </c>
      <c r="AA478" s="15">
        <f>orders[[#This Row],[discounted price]]*orders[[#This Row],[Quantity ordered new]]</f>
        <v>574.42509200000006</v>
      </c>
      <c r="AB478" s="18">
        <f t="shared" si="7"/>
        <v>7.114144861585135E-3</v>
      </c>
    </row>
    <row r="479" spans="1:28" ht="12.75" customHeight="1" x14ac:dyDescent="0.3">
      <c r="A479" s="4">
        <v>21354</v>
      </c>
      <c r="B479" s="4" t="s">
        <v>47</v>
      </c>
      <c r="C479" s="21">
        <v>0.05</v>
      </c>
      <c r="D479" s="15">
        <v>35.99</v>
      </c>
      <c r="E479" s="15">
        <v>5.99</v>
      </c>
      <c r="F479" s="4">
        <v>858</v>
      </c>
      <c r="G479" s="4" t="s">
        <v>980</v>
      </c>
      <c r="H479" s="4" t="s">
        <v>27</v>
      </c>
      <c r="I479" s="4" t="s">
        <v>28</v>
      </c>
      <c r="J479" s="4" t="s">
        <v>77</v>
      </c>
      <c r="K479" s="4" t="s">
        <v>78</v>
      </c>
      <c r="L479" s="4" t="s">
        <v>31</v>
      </c>
      <c r="M479" s="4" t="s">
        <v>981</v>
      </c>
      <c r="N479" s="29">
        <v>0.38</v>
      </c>
      <c r="O479" s="4" t="s">
        <v>33</v>
      </c>
      <c r="P479" s="4" t="s">
        <v>53</v>
      </c>
      <c r="Q479" s="4" t="s">
        <v>188</v>
      </c>
      <c r="R479" s="4" t="s">
        <v>476</v>
      </c>
      <c r="S479" s="4">
        <v>4240</v>
      </c>
      <c r="T479" s="9">
        <v>42124</v>
      </c>
      <c r="U479" s="9">
        <v>42126</v>
      </c>
      <c r="V479" s="15">
        <v>-125.83296</v>
      </c>
      <c r="W479" s="4">
        <v>2</v>
      </c>
      <c r="X479" s="15">
        <v>64.89</v>
      </c>
      <c r="Y479" s="4">
        <v>88571</v>
      </c>
      <c r="Z479" s="15">
        <f>(orders[[#This Row],[Unit Price]]-(orders[[#This Row],[Unit Price]]*(orders[[#This Row],[Discount]]/100)))</f>
        <v>35.972005000000003</v>
      </c>
      <c r="AA479" s="15">
        <f>orders[[#This Row],[discounted price]]*orders[[#This Row],[Quantity ordered new]]</f>
        <v>71.944010000000006</v>
      </c>
      <c r="AB479" s="18">
        <f t="shared" si="7"/>
        <v>-1.9391733703190013</v>
      </c>
    </row>
    <row r="480" spans="1:28" ht="12.75" customHeight="1" x14ac:dyDescent="0.3">
      <c r="A480" s="4">
        <v>21214</v>
      </c>
      <c r="B480" s="4" t="s">
        <v>47</v>
      </c>
      <c r="C480" s="21">
        <v>0.03</v>
      </c>
      <c r="D480" s="15">
        <v>14.2</v>
      </c>
      <c r="E480" s="15">
        <v>5.3</v>
      </c>
      <c r="F480" s="4">
        <v>865</v>
      </c>
      <c r="G480" s="4" t="s">
        <v>982</v>
      </c>
      <c r="H480" s="4" t="s">
        <v>49</v>
      </c>
      <c r="I480" s="4" t="s">
        <v>28</v>
      </c>
      <c r="J480" s="4" t="s">
        <v>41</v>
      </c>
      <c r="K480" s="4" t="s">
        <v>50</v>
      </c>
      <c r="L480" s="4" t="s">
        <v>31</v>
      </c>
      <c r="M480" s="4" t="s">
        <v>730</v>
      </c>
      <c r="N480" s="29">
        <v>0.46</v>
      </c>
      <c r="O480" s="4" t="s">
        <v>33</v>
      </c>
      <c r="P480" s="4" t="s">
        <v>61</v>
      </c>
      <c r="Q480" s="4" t="s">
        <v>703</v>
      </c>
      <c r="R480" s="4" t="s">
        <v>832</v>
      </c>
      <c r="S480" s="4">
        <v>46312</v>
      </c>
      <c r="T480" s="9">
        <v>42151</v>
      </c>
      <c r="U480" s="9">
        <v>42152</v>
      </c>
      <c r="V480" s="15">
        <v>122.21</v>
      </c>
      <c r="W480" s="4">
        <v>18</v>
      </c>
      <c r="X480" s="15">
        <v>267.2</v>
      </c>
      <c r="Y480" s="4">
        <v>90674</v>
      </c>
      <c r="Z480" s="15">
        <f>(orders[[#This Row],[Unit Price]]-(orders[[#This Row],[Unit Price]]*(orders[[#This Row],[Discount]]/100)))</f>
        <v>14.195739999999999</v>
      </c>
      <c r="AA480" s="15">
        <f>orders[[#This Row],[discounted price]]*orders[[#This Row],[Quantity ordered new]]</f>
        <v>255.52331999999998</v>
      </c>
      <c r="AB480" s="18">
        <f t="shared" si="7"/>
        <v>0.45737275449101794</v>
      </c>
    </row>
    <row r="481" spans="1:28" ht="12.75" customHeight="1" x14ac:dyDescent="0.3">
      <c r="A481" s="4">
        <v>19947</v>
      </c>
      <c r="B481" s="4" t="s">
        <v>106</v>
      </c>
      <c r="C481" s="21">
        <v>0.04</v>
      </c>
      <c r="D481" s="15">
        <v>6.48</v>
      </c>
      <c r="E481" s="15">
        <v>5.16</v>
      </c>
      <c r="F481" s="4">
        <v>865</v>
      </c>
      <c r="G481" s="4" t="s">
        <v>982</v>
      </c>
      <c r="H481" s="4" t="s">
        <v>27</v>
      </c>
      <c r="I481" s="4" t="s">
        <v>28</v>
      </c>
      <c r="J481" s="4" t="s">
        <v>29</v>
      </c>
      <c r="K481" s="4" t="s">
        <v>93</v>
      </c>
      <c r="L481" s="4" t="s">
        <v>59</v>
      </c>
      <c r="M481" s="4" t="s">
        <v>983</v>
      </c>
      <c r="N481" s="29">
        <v>0.37</v>
      </c>
      <c r="O481" s="4" t="s">
        <v>33</v>
      </c>
      <c r="P481" s="4" t="s">
        <v>61</v>
      </c>
      <c r="Q481" s="4" t="s">
        <v>703</v>
      </c>
      <c r="R481" s="4" t="s">
        <v>832</v>
      </c>
      <c r="S481" s="4">
        <v>46312</v>
      </c>
      <c r="T481" s="9">
        <v>42061</v>
      </c>
      <c r="U481" s="9">
        <v>42065</v>
      </c>
      <c r="V481" s="15">
        <v>-11.1332</v>
      </c>
      <c r="W481" s="4">
        <v>12</v>
      </c>
      <c r="X481" s="15">
        <v>86.79</v>
      </c>
      <c r="Y481" s="4">
        <v>90675</v>
      </c>
      <c r="Z481" s="15">
        <f>(orders[[#This Row],[Unit Price]]-(orders[[#This Row],[Unit Price]]*(orders[[#This Row],[Discount]]/100)))</f>
        <v>6.4774080000000005</v>
      </c>
      <c r="AA481" s="15">
        <f>orders[[#This Row],[discounted price]]*orders[[#This Row],[Quantity ordered new]]</f>
        <v>77.728896000000006</v>
      </c>
      <c r="AB481" s="18">
        <f t="shared" si="7"/>
        <v>-0.1282774513192764</v>
      </c>
    </row>
    <row r="482" spans="1:28" ht="12.75" customHeight="1" x14ac:dyDescent="0.3">
      <c r="A482" s="4">
        <v>24774</v>
      </c>
      <c r="B482" s="4" t="s">
        <v>37</v>
      </c>
      <c r="C482" s="21">
        <v>0.04</v>
      </c>
      <c r="D482" s="15">
        <v>29.18</v>
      </c>
      <c r="E482" s="15">
        <v>8.5500000000000007</v>
      </c>
      <c r="F482" s="4">
        <v>868</v>
      </c>
      <c r="G482" s="4" t="s">
        <v>984</v>
      </c>
      <c r="H482" s="4" t="s">
        <v>27</v>
      </c>
      <c r="I482" s="4" t="s">
        <v>28</v>
      </c>
      <c r="J482" s="4" t="s">
        <v>41</v>
      </c>
      <c r="K482" s="4" t="s">
        <v>50</v>
      </c>
      <c r="L482" s="4" t="s">
        <v>59</v>
      </c>
      <c r="M482" s="4" t="s">
        <v>985</v>
      </c>
      <c r="N482" s="29">
        <v>0.42</v>
      </c>
      <c r="O482" s="4" t="s">
        <v>33</v>
      </c>
      <c r="P482" s="4" t="s">
        <v>61</v>
      </c>
      <c r="Q482" s="4" t="s">
        <v>62</v>
      </c>
      <c r="R482" s="4" t="s">
        <v>986</v>
      </c>
      <c r="S482" s="4">
        <v>55126</v>
      </c>
      <c r="T482" s="9">
        <v>42060</v>
      </c>
      <c r="U482" s="9">
        <v>42062</v>
      </c>
      <c r="V482" s="15">
        <v>201.7353</v>
      </c>
      <c r="W482" s="4">
        <v>10</v>
      </c>
      <c r="X482" s="15">
        <v>292.37</v>
      </c>
      <c r="Y482" s="4">
        <v>91194</v>
      </c>
      <c r="Z482" s="15">
        <f>(orders[[#This Row],[Unit Price]]-(orders[[#This Row],[Unit Price]]*(orders[[#This Row],[Discount]]/100)))</f>
        <v>29.168327999999999</v>
      </c>
      <c r="AA482" s="15">
        <f>orders[[#This Row],[discounted price]]*orders[[#This Row],[Quantity ordered new]]</f>
        <v>291.68327999999997</v>
      </c>
      <c r="AB482" s="18">
        <f t="shared" si="7"/>
        <v>0.69</v>
      </c>
    </row>
    <row r="483" spans="1:28" ht="12.75" customHeight="1" x14ac:dyDescent="0.3">
      <c r="A483" s="4">
        <v>24775</v>
      </c>
      <c r="B483" s="4" t="s">
        <v>37</v>
      </c>
      <c r="C483" s="21">
        <v>0</v>
      </c>
      <c r="D483" s="15">
        <v>80.98</v>
      </c>
      <c r="E483" s="15">
        <v>35</v>
      </c>
      <c r="F483" s="4">
        <v>868</v>
      </c>
      <c r="G483" s="4" t="s">
        <v>984</v>
      </c>
      <c r="H483" s="4" t="s">
        <v>49</v>
      </c>
      <c r="I483" s="4" t="s">
        <v>28</v>
      </c>
      <c r="J483" s="4" t="s">
        <v>29</v>
      </c>
      <c r="K483" s="4" t="s">
        <v>141</v>
      </c>
      <c r="L483" s="4" t="s">
        <v>236</v>
      </c>
      <c r="M483" s="4" t="s">
        <v>987</v>
      </c>
      <c r="N483" s="29">
        <v>0.83</v>
      </c>
      <c r="O483" s="4" t="s">
        <v>33</v>
      </c>
      <c r="P483" s="4" t="s">
        <v>61</v>
      </c>
      <c r="Q483" s="4" t="s">
        <v>62</v>
      </c>
      <c r="R483" s="4" t="s">
        <v>986</v>
      </c>
      <c r="S483" s="4">
        <v>55126</v>
      </c>
      <c r="T483" s="9">
        <v>42060</v>
      </c>
      <c r="U483" s="9">
        <v>42062</v>
      </c>
      <c r="V483" s="15">
        <v>-684.78</v>
      </c>
      <c r="W483" s="4">
        <v>8</v>
      </c>
      <c r="X483" s="15">
        <v>682.79</v>
      </c>
      <c r="Y483" s="4">
        <v>91194</v>
      </c>
      <c r="Z483" s="15">
        <f>(orders[[#This Row],[Unit Price]]-(orders[[#This Row],[Unit Price]]*(orders[[#This Row],[Discount]]/100)))</f>
        <v>80.98</v>
      </c>
      <c r="AA483" s="15">
        <f>orders[[#This Row],[discounted price]]*orders[[#This Row],[Quantity ordered new]]</f>
        <v>647.84</v>
      </c>
      <c r="AB483" s="18">
        <f t="shared" si="7"/>
        <v>-1.0029145125148289</v>
      </c>
    </row>
    <row r="484" spans="1:28" ht="12.75" customHeight="1" x14ac:dyDescent="0.3">
      <c r="A484" s="4">
        <v>24763</v>
      </c>
      <c r="B484" s="4" t="s">
        <v>47</v>
      </c>
      <c r="C484" s="21">
        <v>0.06</v>
      </c>
      <c r="D484" s="15">
        <v>6.48</v>
      </c>
      <c r="E484" s="15">
        <v>8.8800000000000008</v>
      </c>
      <c r="F484" s="4">
        <v>868</v>
      </c>
      <c r="G484" s="4" t="s">
        <v>984</v>
      </c>
      <c r="H484" s="4" t="s">
        <v>49</v>
      </c>
      <c r="I484" s="4" t="s">
        <v>28</v>
      </c>
      <c r="J484" s="4" t="s">
        <v>29</v>
      </c>
      <c r="K484" s="4" t="s">
        <v>93</v>
      </c>
      <c r="L484" s="4" t="s">
        <v>59</v>
      </c>
      <c r="M484" s="4" t="s">
        <v>988</v>
      </c>
      <c r="N484" s="29">
        <v>0.37</v>
      </c>
      <c r="O484" s="4" t="s">
        <v>33</v>
      </c>
      <c r="P484" s="4" t="s">
        <v>61</v>
      </c>
      <c r="Q484" s="4" t="s">
        <v>62</v>
      </c>
      <c r="R484" s="4" t="s">
        <v>986</v>
      </c>
      <c r="S484" s="4">
        <v>55126</v>
      </c>
      <c r="T484" s="9">
        <v>42069</v>
      </c>
      <c r="U484" s="9">
        <v>42070</v>
      </c>
      <c r="V484" s="15">
        <v>-237.47</v>
      </c>
      <c r="W484" s="4">
        <v>20</v>
      </c>
      <c r="X484" s="15">
        <v>125.77</v>
      </c>
      <c r="Y484" s="4">
        <v>91195</v>
      </c>
      <c r="Z484" s="15">
        <f>(orders[[#This Row],[Unit Price]]-(orders[[#This Row],[Unit Price]]*(orders[[#This Row],[Discount]]/100)))</f>
        <v>6.4761120000000005</v>
      </c>
      <c r="AA484" s="15">
        <f>orders[[#This Row],[discounted price]]*orders[[#This Row],[Quantity ordered new]]</f>
        <v>129.52224000000001</v>
      </c>
      <c r="AB484" s="18">
        <f t="shared" si="7"/>
        <v>-1.8881291245925103</v>
      </c>
    </row>
    <row r="485" spans="1:28" ht="12.75" customHeight="1" x14ac:dyDescent="0.3">
      <c r="A485" s="4">
        <v>24764</v>
      </c>
      <c r="B485" s="4" t="s">
        <v>47</v>
      </c>
      <c r="C485" s="21">
        <v>0.09</v>
      </c>
      <c r="D485" s="15">
        <v>349.45</v>
      </c>
      <c r="E485" s="15">
        <v>60</v>
      </c>
      <c r="F485" s="4">
        <v>868</v>
      </c>
      <c r="G485" s="4" t="s">
        <v>984</v>
      </c>
      <c r="H485" s="4" t="s">
        <v>39</v>
      </c>
      <c r="I485" s="4" t="s">
        <v>28</v>
      </c>
      <c r="J485" s="4" t="s">
        <v>41</v>
      </c>
      <c r="K485" s="4" t="s">
        <v>152</v>
      </c>
      <c r="L485" s="4" t="s">
        <v>43</v>
      </c>
      <c r="M485" s="4" t="s">
        <v>989</v>
      </c>
      <c r="N485" s="29"/>
      <c r="O485" s="4" t="s">
        <v>33</v>
      </c>
      <c r="P485" s="4" t="s">
        <v>61</v>
      </c>
      <c r="Q485" s="4" t="s">
        <v>62</v>
      </c>
      <c r="R485" s="4" t="s">
        <v>986</v>
      </c>
      <c r="S485" s="4">
        <v>55126</v>
      </c>
      <c r="T485" s="9">
        <v>42069</v>
      </c>
      <c r="U485" s="9">
        <v>42070</v>
      </c>
      <c r="V485" s="15">
        <v>-2946.0509999999999</v>
      </c>
      <c r="W485" s="4">
        <v>12</v>
      </c>
      <c r="X485" s="15">
        <v>3918.98</v>
      </c>
      <c r="Y485" s="4">
        <v>91195</v>
      </c>
      <c r="Z485" s="15">
        <f>(orders[[#This Row],[Unit Price]]-(orders[[#This Row],[Unit Price]]*(orders[[#This Row],[Discount]]/100)))</f>
        <v>349.13549499999999</v>
      </c>
      <c r="AA485" s="15">
        <f>orders[[#This Row],[discounted price]]*orders[[#This Row],[Quantity ordered new]]</f>
        <v>4189.6259399999999</v>
      </c>
      <c r="AB485" s="18">
        <f t="shared" si="7"/>
        <v>-0.75173922806444526</v>
      </c>
    </row>
    <row r="486" spans="1:28" ht="12.75" customHeight="1" x14ac:dyDescent="0.3">
      <c r="A486" s="4">
        <v>25507</v>
      </c>
      <c r="B486" s="4" t="s">
        <v>37</v>
      </c>
      <c r="C486" s="21">
        <v>0.03</v>
      </c>
      <c r="D486" s="15">
        <v>14.2</v>
      </c>
      <c r="E486" s="15">
        <v>5.3</v>
      </c>
      <c r="F486" s="4">
        <v>871</v>
      </c>
      <c r="G486" s="4" t="s">
        <v>990</v>
      </c>
      <c r="H486" s="4" t="s">
        <v>49</v>
      </c>
      <c r="I486" s="4" t="s">
        <v>40</v>
      </c>
      <c r="J486" s="4" t="s">
        <v>41</v>
      </c>
      <c r="K486" s="4" t="s">
        <v>50</v>
      </c>
      <c r="L486" s="4" t="s">
        <v>31</v>
      </c>
      <c r="M486" s="4" t="s">
        <v>730</v>
      </c>
      <c r="N486" s="29">
        <v>0.46</v>
      </c>
      <c r="O486" s="4" t="s">
        <v>33</v>
      </c>
      <c r="P486" s="4" t="s">
        <v>34</v>
      </c>
      <c r="Q486" s="4" t="s">
        <v>533</v>
      </c>
      <c r="R486" s="4" t="s">
        <v>991</v>
      </c>
      <c r="S486" s="4">
        <v>89502</v>
      </c>
      <c r="T486" s="9">
        <v>42078</v>
      </c>
      <c r="U486" s="9">
        <v>42080</v>
      </c>
      <c r="V486" s="15">
        <v>21.555599999999998</v>
      </c>
      <c r="W486" s="4">
        <v>2</v>
      </c>
      <c r="X486" s="15">
        <v>31.24</v>
      </c>
      <c r="Y486" s="4">
        <v>90577</v>
      </c>
      <c r="Z486" s="15">
        <f>(orders[[#This Row],[Unit Price]]-(orders[[#This Row],[Unit Price]]*(orders[[#This Row],[Discount]]/100)))</f>
        <v>14.195739999999999</v>
      </c>
      <c r="AA486" s="15">
        <f>orders[[#This Row],[discounted price]]*orders[[#This Row],[Quantity ordered new]]</f>
        <v>28.391479999999998</v>
      </c>
      <c r="AB486" s="18">
        <f t="shared" si="7"/>
        <v>0.69</v>
      </c>
    </row>
    <row r="487" spans="1:28" ht="12.75" customHeight="1" x14ac:dyDescent="0.3">
      <c r="A487" s="4">
        <v>22547</v>
      </c>
      <c r="B487" s="4" t="s">
        <v>37</v>
      </c>
      <c r="C487" s="21">
        <v>0.01</v>
      </c>
      <c r="D487" s="15">
        <v>5.94</v>
      </c>
      <c r="E487" s="15">
        <v>9.92</v>
      </c>
      <c r="F487" s="4">
        <v>871</v>
      </c>
      <c r="G487" s="4" t="s">
        <v>990</v>
      </c>
      <c r="H487" s="4" t="s">
        <v>49</v>
      </c>
      <c r="I487" s="4" t="s">
        <v>40</v>
      </c>
      <c r="J487" s="4" t="s">
        <v>29</v>
      </c>
      <c r="K487" s="4" t="s">
        <v>109</v>
      </c>
      <c r="L487" s="4" t="s">
        <v>59</v>
      </c>
      <c r="M487" s="4" t="s">
        <v>344</v>
      </c>
      <c r="N487" s="29">
        <v>0.38</v>
      </c>
      <c r="O487" s="4" t="s">
        <v>33</v>
      </c>
      <c r="P487" s="4" t="s">
        <v>34</v>
      </c>
      <c r="Q487" s="4" t="s">
        <v>533</v>
      </c>
      <c r="R487" s="4" t="s">
        <v>991</v>
      </c>
      <c r="S487" s="4">
        <v>89502</v>
      </c>
      <c r="T487" s="9">
        <v>42144</v>
      </c>
      <c r="U487" s="9">
        <v>42147</v>
      </c>
      <c r="V487" s="15">
        <v>-239.315</v>
      </c>
      <c r="W487" s="4">
        <v>12</v>
      </c>
      <c r="X487" s="15">
        <v>74.77</v>
      </c>
      <c r="Y487" s="4">
        <v>90578</v>
      </c>
      <c r="Z487" s="15">
        <f>(orders[[#This Row],[Unit Price]]-(orders[[#This Row],[Unit Price]]*(orders[[#This Row],[Discount]]/100)))</f>
        <v>5.939406</v>
      </c>
      <c r="AA487" s="15">
        <f>orders[[#This Row],[discounted price]]*orders[[#This Row],[Quantity ordered new]]</f>
        <v>71.272872000000007</v>
      </c>
      <c r="AB487" s="18">
        <f t="shared" si="7"/>
        <v>-3.2006820917480274</v>
      </c>
    </row>
    <row r="488" spans="1:28" ht="12.75" customHeight="1" x14ac:dyDescent="0.3">
      <c r="A488" s="4">
        <v>22548</v>
      </c>
      <c r="B488" s="4" t="s">
        <v>37</v>
      </c>
      <c r="C488" s="21">
        <v>0</v>
      </c>
      <c r="D488" s="15">
        <v>6.48</v>
      </c>
      <c r="E488" s="15">
        <v>5.1100000000000003</v>
      </c>
      <c r="F488" s="4">
        <v>871</v>
      </c>
      <c r="G488" s="4" t="s">
        <v>990</v>
      </c>
      <c r="H488" s="4" t="s">
        <v>49</v>
      </c>
      <c r="I488" s="4" t="s">
        <v>40</v>
      </c>
      <c r="J488" s="4" t="s">
        <v>29</v>
      </c>
      <c r="K488" s="4" t="s">
        <v>93</v>
      </c>
      <c r="L488" s="4" t="s">
        <v>59</v>
      </c>
      <c r="M488" s="4" t="s">
        <v>992</v>
      </c>
      <c r="N488" s="29">
        <v>0.37</v>
      </c>
      <c r="O488" s="4" t="s">
        <v>33</v>
      </c>
      <c r="P488" s="4" t="s">
        <v>34</v>
      </c>
      <c r="Q488" s="4" t="s">
        <v>533</v>
      </c>
      <c r="R488" s="4" t="s">
        <v>991</v>
      </c>
      <c r="S488" s="4">
        <v>89502</v>
      </c>
      <c r="T488" s="9">
        <v>42144</v>
      </c>
      <c r="U488" s="9">
        <v>42146</v>
      </c>
      <c r="V488" s="15">
        <v>-33.31</v>
      </c>
      <c r="W488" s="4">
        <v>18</v>
      </c>
      <c r="X488" s="15">
        <v>127.81</v>
      </c>
      <c r="Y488" s="4">
        <v>90578</v>
      </c>
      <c r="Z488" s="15">
        <f>(orders[[#This Row],[Unit Price]]-(orders[[#This Row],[Unit Price]]*(orders[[#This Row],[Discount]]/100)))</f>
        <v>6.48</v>
      </c>
      <c r="AA488" s="15">
        <f>orders[[#This Row],[discounted price]]*orders[[#This Row],[Quantity ordered new]]</f>
        <v>116.64000000000001</v>
      </c>
      <c r="AB488" s="18">
        <f t="shared" si="7"/>
        <v>-0.26062123464517645</v>
      </c>
    </row>
    <row r="489" spans="1:28" ht="12.75" customHeight="1" x14ac:dyDescent="0.3">
      <c r="A489" s="4">
        <v>19262</v>
      </c>
      <c r="B489" s="4" t="s">
        <v>25</v>
      </c>
      <c r="C489" s="21">
        <v>0.04</v>
      </c>
      <c r="D489" s="15">
        <v>4.37</v>
      </c>
      <c r="E489" s="15">
        <v>5.15</v>
      </c>
      <c r="F489" s="4">
        <v>875</v>
      </c>
      <c r="G489" s="4" t="s">
        <v>993</v>
      </c>
      <c r="H489" s="4" t="s">
        <v>49</v>
      </c>
      <c r="I489" s="4" t="s">
        <v>58</v>
      </c>
      <c r="J489" s="4" t="s">
        <v>29</v>
      </c>
      <c r="K489" s="4" t="s">
        <v>257</v>
      </c>
      <c r="L489" s="4" t="s">
        <v>59</v>
      </c>
      <c r="M489" s="4" t="s">
        <v>994</v>
      </c>
      <c r="N489" s="29">
        <v>0.59</v>
      </c>
      <c r="O489" s="4" t="s">
        <v>33</v>
      </c>
      <c r="P489" s="4" t="s">
        <v>34</v>
      </c>
      <c r="Q489" s="4" t="s">
        <v>212</v>
      </c>
      <c r="R489" s="4" t="s">
        <v>995</v>
      </c>
      <c r="S489" s="4">
        <v>84106</v>
      </c>
      <c r="T489" s="9">
        <v>42056</v>
      </c>
      <c r="U489" s="9">
        <v>42057</v>
      </c>
      <c r="V489" s="15">
        <v>-74.479599999999991</v>
      </c>
      <c r="W489" s="4">
        <v>18</v>
      </c>
      <c r="X489" s="15">
        <v>78.59</v>
      </c>
      <c r="Y489" s="4">
        <v>89059</v>
      </c>
      <c r="Z489" s="15">
        <f>(orders[[#This Row],[Unit Price]]-(orders[[#This Row],[Unit Price]]*(orders[[#This Row],[Discount]]/100)))</f>
        <v>4.368252</v>
      </c>
      <c r="AA489" s="15">
        <f>orders[[#This Row],[discounted price]]*orders[[#This Row],[Quantity ordered new]]</f>
        <v>78.628535999999997</v>
      </c>
      <c r="AB489" s="18">
        <f t="shared" si="7"/>
        <v>-0.94769818043008003</v>
      </c>
    </row>
    <row r="490" spans="1:28" ht="12.75" customHeight="1" x14ac:dyDescent="0.3">
      <c r="A490" s="4">
        <v>19263</v>
      </c>
      <c r="B490" s="4" t="s">
        <v>25</v>
      </c>
      <c r="C490" s="21">
        <v>0.09</v>
      </c>
      <c r="D490" s="15">
        <v>155.99</v>
      </c>
      <c r="E490" s="15">
        <v>8.99</v>
      </c>
      <c r="F490" s="4">
        <v>875</v>
      </c>
      <c r="G490" s="4" t="s">
        <v>993</v>
      </c>
      <c r="H490" s="4" t="s">
        <v>49</v>
      </c>
      <c r="I490" s="4" t="s">
        <v>58</v>
      </c>
      <c r="J490" s="4" t="s">
        <v>77</v>
      </c>
      <c r="K490" s="4" t="s">
        <v>78</v>
      </c>
      <c r="L490" s="4" t="s">
        <v>59</v>
      </c>
      <c r="M490" s="4" t="s">
        <v>996</v>
      </c>
      <c r="N490" s="29">
        <v>0.57999999999999996</v>
      </c>
      <c r="O490" s="4" t="s">
        <v>33</v>
      </c>
      <c r="P490" s="4" t="s">
        <v>34</v>
      </c>
      <c r="Q490" s="4" t="s">
        <v>212</v>
      </c>
      <c r="R490" s="4" t="s">
        <v>995</v>
      </c>
      <c r="S490" s="4">
        <v>84106</v>
      </c>
      <c r="T490" s="9">
        <v>42056</v>
      </c>
      <c r="U490" s="9">
        <v>42058</v>
      </c>
      <c r="V490" s="15">
        <v>-232.22056000000003</v>
      </c>
      <c r="W490" s="4">
        <v>4</v>
      </c>
      <c r="X490" s="15">
        <v>497.11</v>
      </c>
      <c r="Y490" s="4">
        <v>89059</v>
      </c>
      <c r="Z490" s="15">
        <f>(orders[[#This Row],[Unit Price]]-(orders[[#This Row],[Unit Price]]*(orders[[#This Row],[Discount]]/100)))</f>
        <v>155.84960900000002</v>
      </c>
      <c r="AA490" s="15">
        <f>orders[[#This Row],[discounted price]]*orders[[#This Row],[Quantity ordered new]]</f>
        <v>623.39843600000006</v>
      </c>
      <c r="AB490" s="18">
        <f t="shared" si="7"/>
        <v>-0.46714119611353627</v>
      </c>
    </row>
    <row r="491" spans="1:28" ht="14" x14ac:dyDescent="0.3">
      <c r="A491" s="4">
        <v>18054</v>
      </c>
      <c r="B491" s="4" t="s">
        <v>47</v>
      </c>
      <c r="C491" s="21">
        <v>7.0000000000000007E-2</v>
      </c>
      <c r="D491" s="15">
        <v>5.68</v>
      </c>
      <c r="E491" s="15">
        <v>1.39</v>
      </c>
      <c r="F491" s="4">
        <v>880</v>
      </c>
      <c r="G491" s="4" t="s">
        <v>997</v>
      </c>
      <c r="H491" s="4" t="s">
        <v>49</v>
      </c>
      <c r="I491" s="4" t="s">
        <v>58</v>
      </c>
      <c r="J491" s="4" t="s">
        <v>29</v>
      </c>
      <c r="K491" s="4" t="s">
        <v>69</v>
      </c>
      <c r="L491" s="4" t="s">
        <v>59</v>
      </c>
      <c r="M491" s="4" t="s">
        <v>998</v>
      </c>
      <c r="N491" s="29">
        <v>0.38</v>
      </c>
      <c r="O491" s="4" t="s">
        <v>33</v>
      </c>
      <c r="P491" s="4" t="s">
        <v>34</v>
      </c>
      <c r="Q491" s="4" t="s">
        <v>378</v>
      </c>
      <c r="R491" s="4" t="s">
        <v>999</v>
      </c>
      <c r="S491" s="4">
        <v>85254</v>
      </c>
      <c r="T491" s="9">
        <v>42088</v>
      </c>
      <c r="U491" s="9">
        <v>42090</v>
      </c>
      <c r="V491" s="15">
        <v>18.643799999999999</v>
      </c>
      <c r="W491" s="4">
        <v>5</v>
      </c>
      <c r="X491" s="15">
        <v>27.02</v>
      </c>
      <c r="Y491" s="4">
        <v>86153</v>
      </c>
      <c r="Z491" s="15">
        <f>(orders[[#This Row],[Unit Price]]-(orders[[#This Row],[Unit Price]]*(orders[[#This Row],[Discount]]/100)))</f>
        <v>5.676024</v>
      </c>
      <c r="AA491" s="15">
        <f>orders[[#This Row],[discounted price]]*orders[[#This Row],[Quantity ordered new]]</f>
        <v>28.380119999999998</v>
      </c>
      <c r="AB491" s="18">
        <f t="shared" si="7"/>
        <v>0.69</v>
      </c>
    </row>
    <row r="492" spans="1:28" ht="14" x14ac:dyDescent="0.3">
      <c r="A492" s="4">
        <v>18055</v>
      </c>
      <c r="B492" s="4" t="s">
        <v>47</v>
      </c>
      <c r="C492" s="21">
        <v>0.06</v>
      </c>
      <c r="D492" s="15">
        <v>22.84</v>
      </c>
      <c r="E492" s="15">
        <v>11.54</v>
      </c>
      <c r="F492" s="4">
        <v>880</v>
      </c>
      <c r="G492" s="4" t="s">
        <v>997</v>
      </c>
      <c r="H492" s="4" t="s">
        <v>49</v>
      </c>
      <c r="I492" s="4" t="s">
        <v>58</v>
      </c>
      <c r="J492" s="4" t="s">
        <v>29</v>
      </c>
      <c r="K492" s="4" t="s">
        <v>93</v>
      </c>
      <c r="L492" s="4" t="s">
        <v>59</v>
      </c>
      <c r="M492" s="4" t="s">
        <v>227</v>
      </c>
      <c r="N492" s="29">
        <v>0.39</v>
      </c>
      <c r="O492" s="4" t="s">
        <v>33</v>
      </c>
      <c r="P492" s="4" t="s">
        <v>34</v>
      </c>
      <c r="Q492" s="4" t="s">
        <v>378</v>
      </c>
      <c r="R492" s="4" t="s">
        <v>999</v>
      </c>
      <c r="S492" s="4">
        <v>85254</v>
      </c>
      <c r="T492" s="9">
        <v>42088</v>
      </c>
      <c r="U492" s="9">
        <v>42090</v>
      </c>
      <c r="V492" s="15">
        <v>-31.24</v>
      </c>
      <c r="W492" s="4">
        <v>1</v>
      </c>
      <c r="X492" s="15">
        <v>27.67</v>
      </c>
      <c r="Y492" s="4">
        <v>86153</v>
      </c>
      <c r="Z492" s="15">
        <f>(orders[[#This Row],[Unit Price]]-(orders[[#This Row],[Unit Price]]*(orders[[#This Row],[Discount]]/100)))</f>
        <v>22.826295999999999</v>
      </c>
      <c r="AA492" s="15">
        <f>orders[[#This Row],[discounted price]]*orders[[#This Row],[Quantity ordered new]]</f>
        <v>22.826295999999999</v>
      </c>
      <c r="AB492" s="18">
        <f t="shared" si="7"/>
        <v>-1.1290205999277194</v>
      </c>
    </row>
    <row r="493" spans="1:28" ht="12.75" customHeight="1" x14ac:dyDescent="0.3">
      <c r="A493" s="4">
        <v>19401</v>
      </c>
      <c r="B493" s="4" t="s">
        <v>47</v>
      </c>
      <c r="C493" s="21">
        <v>0.06</v>
      </c>
      <c r="D493" s="15">
        <v>25.98</v>
      </c>
      <c r="E493" s="15">
        <v>14.36</v>
      </c>
      <c r="F493" s="4">
        <v>885</v>
      </c>
      <c r="G493" s="4" t="s">
        <v>1000</v>
      </c>
      <c r="H493" s="4" t="s">
        <v>39</v>
      </c>
      <c r="I493" s="4" t="s">
        <v>28</v>
      </c>
      <c r="J493" s="4" t="s">
        <v>41</v>
      </c>
      <c r="K493" s="4" t="s">
        <v>42</v>
      </c>
      <c r="L493" s="4" t="s">
        <v>43</v>
      </c>
      <c r="M493" s="4" t="s">
        <v>1001</v>
      </c>
      <c r="N493" s="29">
        <v>0.6</v>
      </c>
      <c r="O493" s="4" t="s">
        <v>33</v>
      </c>
      <c r="P493" s="4" t="s">
        <v>61</v>
      </c>
      <c r="Q493" s="4" t="s">
        <v>130</v>
      </c>
      <c r="R493" s="4" t="s">
        <v>956</v>
      </c>
      <c r="S493" s="4">
        <v>79109</v>
      </c>
      <c r="T493" s="9">
        <v>42148</v>
      </c>
      <c r="U493" s="9">
        <v>42149</v>
      </c>
      <c r="V493" s="15">
        <v>55.888000000000034</v>
      </c>
      <c r="W493" s="4">
        <v>41</v>
      </c>
      <c r="X493" s="15">
        <v>1033.56</v>
      </c>
      <c r="Y493" s="4">
        <v>89537</v>
      </c>
      <c r="Z493" s="15">
        <f>(orders[[#This Row],[Unit Price]]-(orders[[#This Row],[Unit Price]]*(orders[[#This Row],[Discount]]/100)))</f>
        <v>25.964411999999999</v>
      </c>
      <c r="AA493" s="15">
        <f>orders[[#This Row],[discounted price]]*orders[[#This Row],[Quantity ordered new]]</f>
        <v>1064.540892</v>
      </c>
      <c r="AB493" s="18">
        <f t="shared" si="7"/>
        <v>5.4073300050311579E-2</v>
      </c>
    </row>
    <row r="494" spans="1:28" ht="12.75" customHeight="1" x14ac:dyDescent="0.3">
      <c r="A494" s="4">
        <v>26011</v>
      </c>
      <c r="B494" s="4" t="s">
        <v>47</v>
      </c>
      <c r="C494" s="21">
        <v>0.08</v>
      </c>
      <c r="D494" s="15">
        <v>1.81</v>
      </c>
      <c r="E494" s="15">
        <v>0.75</v>
      </c>
      <c r="F494" s="4">
        <v>890</v>
      </c>
      <c r="G494" s="4" t="s">
        <v>1002</v>
      </c>
      <c r="H494" s="4" t="s">
        <v>49</v>
      </c>
      <c r="I494" s="4" t="s">
        <v>114</v>
      </c>
      <c r="J494" s="4" t="s">
        <v>41</v>
      </c>
      <c r="K494" s="4" t="s">
        <v>42</v>
      </c>
      <c r="L494" s="4" t="s">
        <v>43</v>
      </c>
      <c r="M494" s="4" t="s">
        <v>1003</v>
      </c>
      <c r="N494" s="29">
        <v>0.57999999999999996</v>
      </c>
      <c r="O494" s="4" t="s">
        <v>33</v>
      </c>
      <c r="P494" s="4" t="s">
        <v>61</v>
      </c>
      <c r="Q494" s="4" t="s">
        <v>130</v>
      </c>
      <c r="R494" s="4" t="s">
        <v>1004</v>
      </c>
      <c r="S494" s="4">
        <v>76021</v>
      </c>
      <c r="T494" s="9">
        <v>42009</v>
      </c>
      <c r="U494" s="9">
        <v>42010</v>
      </c>
      <c r="V494" s="15">
        <v>1.3224</v>
      </c>
      <c r="W494" s="4">
        <v>11</v>
      </c>
      <c r="X494" s="15">
        <v>19.97</v>
      </c>
      <c r="Y494" s="4">
        <v>89536</v>
      </c>
      <c r="Z494" s="15">
        <f>(orders[[#This Row],[Unit Price]]-(orders[[#This Row],[Unit Price]]*(orders[[#This Row],[Discount]]/100)))</f>
        <v>1.8085520000000002</v>
      </c>
      <c r="AA494" s="15">
        <f>orders[[#This Row],[discounted price]]*orders[[#This Row],[Quantity ordered new]]</f>
        <v>19.894072000000001</v>
      </c>
      <c r="AB494" s="18">
        <f t="shared" si="7"/>
        <v>6.6219328993490242E-2</v>
      </c>
    </row>
    <row r="495" spans="1:28" ht="12.75" customHeight="1" x14ac:dyDescent="0.3">
      <c r="A495" s="4">
        <v>26015</v>
      </c>
      <c r="B495" s="4" t="s">
        <v>47</v>
      </c>
      <c r="C495" s="21">
        <v>0.04</v>
      </c>
      <c r="D495" s="15">
        <v>125.99</v>
      </c>
      <c r="E495" s="15">
        <v>5.26</v>
      </c>
      <c r="F495" s="4">
        <v>890</v>
      </c>
      <c r="G495" s="4" t="s">
        <v>1002</v>
      </c>
      <c r="H495" s="4" t="s">
        <v>49</v>
      </c>
      <c r="I495" s="4" t="s">
        <v>114</v>
      </c>
      <c r="J495" s="4" t="s">
        <v>77</v>
      </c>
      <c r="K495" s="4" t="s">
        <v>78</v>
      </c>
      <c r="L495" s="4" t="s">
        <v>59</v>
      </c>
      <c r="M495" s="4" t="s">
        <v>1005</v>
      </c>
      <c r="N495" s="29">
        <v>0.55000000000000004</v>
      </c>
      <c r="O495" s="4" t="s">
        <v>33</v>
      </c>
      <c r="P495" s="4" t="s">
        <v>61</v>
      </c>
      <c r="Q495" s="4" t="s">
        <v>130</v>
      </c>
      <c r="R495" s="4" t="s">
        <v>1004</v>
      </c>
      <c r="S495" s="4">
        <v>76021</v>
      </c>
      <c r="T495" s="9">
        <v>42009</v>
      </c>
      <c r="U495" s="9">
        <v>42009</v>
      </c>
      <c r="V495" s="15">
        <v>455.42069999999995</v>
      </c>
      <c r="W495" s="4">
        <v>6</v>
      </c>
      <c r="X495" s="15">
        <v>660.03</v>
      </c>
      <c r="Y495" s="4">
        <v>89536</v>
      </c>
      <c r="Z495" s="15">
        <f>(orders[[#This Row],[Unit Price]]-(orders[[#This Row],[Unit Price]]*(orders[[#This Row],[Discount]]/100)))</f>
        <v>125.93960399999999</v>
      </c>
      <c r="AA495" s="15">
        <f>orders[[#This Row],[discounted price]]*orders[[#This Row],[Quantity ordered new]]</f>
        <v>755.63762399999996</v>
      </c>
      <c r="AB495" s="18">
        <f t="shared" si="7"/>
        <v>0.69</v>
      </c>
    </row>
    <row r="496" spans="1:28" ht="12.75" customHeight="1" x14ac:dyDescent="0.3">
      <c r="A496" s="4">
        <v>2045</v>
      </c>
      <c r="B496" s="4" t="s">
        <v>47</v>
      </c>
      <c r="C496" s="21">
        <v>0.01</v>
      </c>
      <c r="D496" s="15">
        <v>8.34</v>
      </c>
      <c r="E496" s="15">
        <v>0.96</v>
      </c>
      <c r="F496" s="4">
        <v>894</v>
      </c>
      <c r="G496" s="4" t="s">
        <v>1006</v>
      </c>
      <c r="H496" s="4" t="s">
        <v>49</v>
      </c>
      <c r="I496" s="4" t="s">
        <v>28</v>
      </c>
      <c r="J496" s="4" t="s">
        <v>41</v>
      </c>
      <c r="K496" s="4" t="s">
        <v>50</v>
      </c>
      <c r="L496" s="4" t="s">
        <v>31</v>
      </c>
      <c r="M496" s="4" t="s">
        <v>1007</v>
      </c>
      <c r="N496" s="29">
        <v>0.43</v>
      </c>
      <c r="O496" s="4" t="s">
        <v>33</v>
      </c>
      <c r="P496" s="4" t="s">
        <v>53</v>
      </c>
      <c r="Q496" s="4" t="s">
        <v>1008</v>
      </c>
      <c r="R496" s="4" t="s">
        <v>35</v>
      </c>
      <c r="S496" s="4">
        <v>20024</v>
      </c>
      <c r="T496" s="9">
        <v>42014</v>
      </c>
      <c r="U496" s="9">
        <v>42016</v>
      </c>
      <c r="V496" s="15">
        <v>29.332000000000001</v>
      </c>
      <c r="W496" s="4">
        <v>24</v>
      </c>
      <c r="X496" s="15">
        <v>199.12</v>
      </c>
      <c r="Y496" s="4">
        <v>14596</v>
      </c>
      <c r="Z496" s="15">
        <f>(orders[[#This Row],[Unit Price]]-(orders[[#This Row],[Unit Price]]*(orders[[#This Row],[Discount]]/100)))</f>
        <v>8.3391660000000005</v>
      </c>
      <c r="AA496" s="15">
        <f>orders[[#This Row],[discounted price]]*orders[[#This Row],[Quantity ordered new]]</f>
        <v>200.13998400000003</v>
      </c>
      <c r="AB496" s="18">
        <f t="shared" si="7"/>
        <v>0.14730815588589796</v>
      </c>
    </row>
    <row r="497" spans="1:28" ht="12.75" customHeight="1" x14ac:dyDescent="0.3">
      <c r="A497" s="4">
        <v>2046</v>
      </c>
      <c r="B497" s="4" t="s">
        <v>47</v>
      </c>
      <c r="C497" s="21">
        <v>0.06</v>
      </c>
      <c r="D497" s="15">
        <v>3.28</v>
      </c>
      <c r="E497" s="15">
        <v>3.97</v>
      </c>
      <c r="F497" s="4">
        <v>894</v>
      </c>
      <c r="G497" s="4" t="s">
        <v>1006</v>
      </c>
      <c r="H497" s="4" t="s">
        <v>49</v>
      </c>
      <c r="I497" s="4" t="s">
        <v>28</v>
      </c>
      <c r="J497" s="4" t="s">
        <v>29</v>
      </c>
      <c r="K497" s="4" t="s">
        <v>30</v>
      </c>
      <c r="L497" s="4" t="s">
        <v>31</v>
      </c>
      <c r="M497" s="4" t="s">
        <v>1009</v>
      </c>
      <c r="N497" s="29">
        <v>0.56000000000000005</v>
      </c>
      <c r="O497" s="4" t="s">
        <v>33</v>
      </c>
      <c r="P497" s="4" t="s">
        <v>53</v>
      </c>
      <c r="Q497" s="4" t="s">
        <v>1008</v>
      </c>
      <c r="R497" s="4" t="s">
        <v>35</v>
      </c>
      <c r="S497" s="4">
        <v>20024</v>
      </c>
      <c r="T497" s="9">
        <v>42014</v>
      </c>
      <c r="U497" s="9">
        <v>42015</v>
      </c>
      <c r="V497" s="15">
        <v>-86</v>
      </c>
      <c r="W497" s="4">
        <v>19</v>
      </c>
      <c r="X497" s="15">
        <v>63.14</v>
      </c>
      <c r="Y497" s="4">
        <v>14596</v>
      </c>
      <c r="Z497" s="15">
        <f>(orders[[#This Row],[Unit Price]]-(orders[[#This Row],[Unit Price]]*(orders[[#This Row],[Discount]]/100)))</f>
        <v>3.2780319999999996</v>
      </c>
      <c r="AA497" s="15">
        <f>orders[[#This Row],[discounted price]]*orders[[#This Row],[Quantity ordered new]]</f>
        <v>62.282607999999996</v>
      </c>
      <c r="AB497" s="18">
        <f t="shared" si="7"/>
        <v>-1.3620525815647766</v>
      </c>
    </row>
    <row r="498" spans="1:28" ht="12.75" customHeight="1" x14ac:dyDescent="0.3">
      <c r="A498" s="4">
        <v>5421</v>
      </c>
      <c r="B498" s="4" t="s">
        <v>106</v>
      </c>
      <c r="C498" s="21">
        <v>0.02</v>
      </c>
      <c r="D498" s="15">
        <v>1.1399999999999999</v>
      </c>
      <c r="E498" s="15">
        <v>0.7</v>
      </c>
      <c r="F498" s="4">
        <v>894</v>
      </c>
      <c r="G498" s="4" t="s">
        <v>1006</v>
      </c>
      <c r="H498" s="4" t="s">
        <v>49</v>
      </c>
      <c r="I498" s="4" t="s">
        <v>28</v>
      </c>
      <c r="J498" s="4" t="s">
        <v>29</v>
      </c>
      <c r="K498" s="4" t="s">
        <v>66</v>
      </c>
      <c r="L498" s="4" t="s">
        <v>31</v>
      </c>
      <c r="M498" s="4" t="s">
        <v>1010</v>
      </c>
      <c r="N498" s="29">
        <v>0.38</v>
      </c>
      <c r="O498" s="4" t="s">
        <v>33</v>
      </c>
      <c r="P498" s="4" t="s">
        <v>53</v>
      </c>
      <c r="Q498" s="4" t="s">
        <v>1008</v>
      </c>
      <c r="R498" s="4" t="s">
        <v>35</v>
      </c>
      <c r="S498" s="4">
        <v>20024</v>
      </c>
      <c r="T498" s="9">
        <v>42037</v>
      </c>
      <c r="U498" s="9">
        <v>42037</v>
      </c>
      <c r="V498" s="15">
        <v>-0.49</v>
      </c>
      <c r="W498" s="4">
        <v>38</v>
      </c>
      <c r="X498" s="15">
        <v>44.85</v>
      </c>
      <c r="Y498" s="4">
        <v>38529</v>
      </c>
      <c r="Z498" s="15">
        <f>(orders[[#This Row],[Unit Price]]-(orders[[#This Row],[Unit Price]]*(orders[[#This Row],[Discount]]/100)))</f>
        <v>1.139772</v>
      </c>
      <c r="AA498" s="15">
        <f>orders[[#This Row],[discounted price]]*orders[[#This Row],[Quantity ordered new]]</f>
        <v>43.311335999999997</v>
      </c>
      <c r="AB498" s="18">
        <f t="shared" si="7"/>
        <v>-1.092530657748049E-2</v>
      </c>
    </row>
    <row r="499" spans="1:28" ht="12.75" customHeight="1" x14ac:dyDescent="0.3">
      <c r="A499" s="4">
        <v>20045</v>
      </c>
      <c r="B499" s="4" t="s">
        <v>47</v>
      </c>
      <c r="C499" s="21">
        <v>0.01</v>
      </c>
      <c r="D499" s="15">
        <v>8.34</v>
      </c>
      <c r="E499" s="15">
        <v>0.96</v>
      </c>
      <c r="F499" s="4">
        <v>896</v>
      </c>
      <c r="G499" s="4" t="s">
        <v>1011</v>
      </c>
      <c r="H499" s="4" t="s">
        <v>49</v>
      </c>
      <c r="I499" s="4" t="s">
        <v>28</v>
      </c>
      <c r="J499" s="4" t="s">
        <v>41</v>
      </c>
      <c r="K499" s="4" t="s">
        <v>50</v>
      </c>
      <c r="L499" s="4" t="s">
        <v>31</v>
      </c>
      <c r="M499" s="4" t="s">
        <v>1007</v>
      </c>
      <c r="N499" s="29">
        <v>0.43</v>
      </c>
      <c r="O499" s="4" t="s">
        <v>33</v>
      </c>
      <c r="P499" s="4" t="s">
        <v>61</v>
      </c>
      <c r="Q499" s="4" t="s">
        <v>130</v>
      </c>
      <c r="R499" s="4" t="s">
        <v>1012</v>
      </c>
      <c r="S499" s="4">
        <v>76201</v>
      </c>
      <c r="T499" s="9">
        <v>42014</v>
      </c>
      <c r="U499" s="9">
        <v>42016</v>
      </c>
      <c r="V499" s="15">
        <v>34.348199999999999</v>
      </c>
      <c r="W499" s="4">
        <v>6</v>
      </c>
      <c r="X499" s="15">
        <v>49.78</v>
      </c>
      <c r="Y499" s="4">
        <v>90166</v>
      </c>
      <c r="Z499" s="15">
        <f>(orders[[#This Row],[Unit Price]]-(orders[[#This Row],[Unit Price]]*(orders[[#This Row],[Discount]]/100)))</f>
        <v>8.3391660000000005</v>
      </c>
      <c r="AA499" s="15">
        <f>orders[[#This Row],[discounted price]]*orders[[#This Row],[Quantity ordered new]]</f>
        <v>50.034996000000007</v>
      </c>
      <c r="AB499" s="18">
        <f t="shared" si="7"/>
        <v>0.69</v>
      </c>
    </row>
    <row r="500" spans="1:28" ht="12.75" customHeight="1" x14ac:dyDescent="0.3">
      <c r="A500" s="4">
        <v>20046</v>
      </c>
      <c r="B500" s="4" t="s">
        <v>47</v>
      </c>
      <c r="C500" s="21">
        <v>0.06</v>
      </c>
      <c r="D500" s="15">
        <v>3.28</v>
      </c>
      <c r="E500" s="15">
        <v>3.97</v>
      </c>
      <c r="F500" s="4">
        <v>896</v>
      </c>
      <c r="G500" s="4" t="s">
        <v>1011</v>
      </c>
      <c r="H500" s="4" t="s">
        <v>49</v>
      </c>
      <c r="I500" s="4" t="s">
        <v>28</v>
      </c>
      <c r="J500" s="4" t="s">
        <v>29</v>
      </c>
      <c r="K500" s="4" t="s">
        <v>30</v>
      </c>
      <c r="L500" s="4" t="s">
        <v>31</v>
      </c>
      <c r="M500" s="4" t="s">
        <v>1009</v>
      </c>
      <c r="N500" s="29">
        <v>0.56000000000000005</v>
      </c>
      <c r="O500" s="4" t="s">
        <v>33</v>
      </c>
      <c r="P500" s="4" t="s">
        <v>61</v>
      </c>
      <c r="Q500" s="4" t="s">
        <v>130</v>
      </c>
      <c r="R500" s="4" t="s">
        <v>1012</v>
      </c>
      <c r="S500" s="4">
        <v>76201</v>
      </c>
      <c r="T500" s="9">
        <v>42014</v>
      </c>
      <c r="U500" s="9">
        <v>42015</v>
      </c>
      <c r="V500" s="15">
        <v>-66.650000000000006</v>
      </c>
      <c r="W500" s="4">
        <v>5</v>
      </c>
      <c r="X500" s="15">
        <v>16.62</v>
      </c>
      <c r="Y500" s="4">
        <v>90166</v>
      </c>
      <c r="Z500" s="15">
        <f>(orders[[#This Row],[Unit Price]]-(orders[[#This Row],[Unit Price]]*(orders[[#This Row],[Discount]]/100)))</f>
        <v>3.2780319999999996</v>
      </c>
      <c r="AA500" s="15">
        <f>orders[[#This Row],[discounted price]]*orders[[#This Row],[Quantity ordered new]]</f>
        <v>16.390159999999998</v>
      </c>
      <c r="AB500" s="18">
        <f t="shared" si="7"/>
        <v>-4.0102286401925396</v>
      </c>
    </row>
    <row r="501" spans="1:28" ht="12.75" customHeight="1" x14ac:dyDescent="0.3">
      <c r="A501" s="4">
        <v>19470</v>
      </c>
      <c r="B501" s="4" t="s">
        <v>47</v>
      </c>
      <c r="C501" s="21">
        <v>0.06</v>
      </c>
      <c r="D501" s="15">
        <v>47.98</v>
      </c>
      <c r="E501" s="15">
        <v>3.61</v>
      </c>
      <c r="F501" s="4">
        <v>896</v>
      </c>
      <c r="G501" s="4" t="s">
        <v>1011</v>
      </c>
      <c r="H501" s="4" t="s">
        <v>49</v>
      </c>
      <c r="I501" s="4" t="s">
        <v>28</v>
      </c>
      <c r="J501" s="4" t="s">
        <v>77</v>
      </c>
      <c r="K501" s="4" t="s">
        <v>180</v>
      </c>
      <c r="L501" s="4" t="s">
        <v>51</v>
      </c>
      <c r="M501" s="4" t="s">
        <v>1013</v>
      </c>
      <c r="N501" s="29">
        <v>0.71</v>
      </c>
      <c r="O501" s="4" t="s">
        <v>33</v>
      </c>
      <c r="P501" s="4" t="s">
        <v>61</v>
      </c>
      <c r="Q501" s="4" t="s">
        <v>130</v>
      </c>
      <c r="R501" s="4" t="s">
        <v>1012</v>
      </c>
      <c r="S501" s="4">
        <v>76201</v>
      </c>
      <c r="T501" s="9">
        <v>42175</v>
      </c>
      <c r="U501" s="9">
        <v>42177</v>
      </c>
      <c r="V501" s="15">
        <v>35.954999999999998</v>
      </c>
      <c r="W501" s="4">
        <v>11</v>
      </c>
      <c r="X501" s="15">
        <v>517.67999999999995</v>
      </c>
      <c r="Y501" s="4">
        <v>90167</v>
      </c>
      <c r="Z501" s="15">
        <f>(orders[[#This Row],[Unit Price]]-(orders[[#This Row],[Unit Price]]*(orders[[#This Row],[Discount]]/100)))</f>
        <v>47.951211999999998</v>
      </c>
      <c r="AA501" s="15">
        <f>orders[[#This Row],[discounted price]]*orders[[#This Row],[Quantity ordered new]]</f>
        <v>527.46333200000004</v>
      </c>
      <c r="AB501" s="18">
        <f t="shared" si="7"/>
        <v>6.9454102920723224E-2</v>
      </c>
    </row>
    <row r="502" spans="1:28" ht="12.75" customHeight="1" x14ac:dyDescent="0.3">
      <c r="A502" s="4">
        <v>4724</v>
      </c>
      <c r="B502" s="4" t="s">
        <v>25</v>
      </c>
      <c r="C502" s="21">
        <v>0.04</v>
      </c>
      <c r="D502" s="15">
        <v>90.97</v>
      </c>
      <c r="E502" s="15">
        <v>28</v>
      </c>
      <c r="F502" s="4">
        <v>898</v>
      </c>
      <c r="G502" s="4" t="s">
        <v>1014</v>
      </c>
      <c r="H502" s="4" t="s">
        <v>39</v>
      </c>
      <c r="I502" s="4" t="s">
        <v>58</v>
      </c>
      <c r="J502" s="4" t="s">
        <v>77</v>
      </c>
      <c r="K502" s="4" t="s">
        <v>85</v>
      </c>
      <c r="L502" s="4" t="s">
        <v>43</v>
      </c>
      <c r="M502" s="4" t="s">
        <v>1015</v>
      </c>
      <c r="N502" s="29">
        <v>0.38</v>
      </c>
      <c r="O502" s="4" t="s">
        <v>33</v>
      </c>
      <c r="P502" s="4" t="s">
        <v>53</v>
      </c>
      <c r="Q502" s="4" t="s">
        <v>71</v>
      </c>
      <c r="R502" s="4" t="s">
        <v>90</v>
      </c>
      <c r="S502" s="4">
        <v>10039</v>
      </c>
      <c r="T502" s="9">
        <v>42016</v>
      </c>
      <c r="U502" s="9">
        <v>42017</v>
      </c>
      <c r="V502" s="15">
        <v>-173.09520000000001</v>
      </c>
      <c r="W502" s="4">
        <v>6</v>
      </c>
      <c r="X502" s="15">
        <v>573.30999999999995</v>
      </c>
      <c r="Y502" s="4">
        <v>33635</v>
      </c>
      <c r="Z502" s="15">
        <f>(orders[[#This Row],[Unit Price]]-(orders[[#This Row],[Unit Price]]*(orders[[#This Row],[Discount]]/100)))</f>
        <v>90.933611999999997</v>
      </c>
      <c r="AA502" s="15">
        <f>orders[[#This Row],[discounted price]]*orders[[#This Row],[Quantity ordered new]]</f>
        <v>545.60167200000001</v>
      </c>
      <c r="AB502" s="18">
        <f t="shared" si="7"/>
        <v>-0.30192252010256238</v>
      </c>
    </row>
    <row r="503" spans="1:28" ht="12.75" customHeight="1" x14ac:dyDescent="0.3">
      <c r="A503" s="4">
        <v>4725</v>
      </c>
      <c r="B503" s="4" t="s">
        <v>25</v>
      </c>
      <c r="C503" s="21">
        <v>7.0000000000000007E-2</v>
      </c>
      <c r="D503" s="15">
        <v>20.34</v>
      </c>
      <c r="E503" s="15">
        <v>35</v>
      </c>
      <c r="F503" s="4">
        <v>898</v>
      </c>
      <c r="G503" s="4" t="s">
        <v>1014</v>
      </c>
      <c r="H503" s="4" t="s">
        <v>49</v>
      </c>
      <c r="I503" s="4" t="s">
        <v>58</v>
      </c>
      <c r="J503" s="4" t="s">
        <v>29</v>
      </c>
      <c r="K503" s="4" t="s">
        <v>141</v>
      </c>
      <c r="L503" s="4" t="s">
        <v>236</v>
      </c>
      <c r="M503" s="4" t="s">
        <v>375</v>
      </c>
      <c r="N503" s="29">
        <v>0.84</v>
      </c>
      <c r="O503" s="4" t="s">
        <v>33</v>
      </c>
      <c r="P503" s="4" t="s">
        <v>53</v>
      </c>
      <c r="Q503" s="4" t="s">
        <v>71</v>
      </c>
      <c r="R503" s="4" t="s">
        <v>90</v>
      </c>
      <c r="S503" s="4">
        <v>10039</v>
      </c>
      <c r="T503" s="9">
        <v>42016</v>
      </c>
      <c r="U503" s="9">
        <v>42017</v>
      </c>
      <c r="V503" s="15">
        <v>-96.16</v>
      </c>
      <c r="W503" s="4">
        <v>5</v>
      </c>
      <c r="X503" s="15">
        <v>140.22999999999999</v>
      </c>
      <c r="Y503" s="4">
        <v>33635</v>
      </c>
      <c r="Z503" s="15">
        <f>(orders[[#This Row],[Unit Price]]-(orders[[#This Row],[Unit Price]]*(orders[[#This Row],[Discount]]/100)))</f>
        <v>20.325762000000001</v>
      </c>
      <c r="AA503" s="15">
        <f>orders[[#This Row],[discounted price]]*orders[[#This Row],[Quantity ordered new]]</f>
        <v>101.62881</v>
      </c>
      <c r="AB503" s="18">
        <f t="shared" si="7"/>
        <v>-0.68573058546673327</v>
      </c>
    </row>
    <row r="504" spans="1:28" ht="12.75" customHeight="1" x14ac:dyDescent="0.3">
      <c r="A504" s="4">
        <v>1311</v>
      </c>
      <c r="B504" s="4" t="s">
        <v>37</v>
      </c>
      <c r="C504" s="21">
        <v>0.02</v>
      </c>
      <c r="D504" s="15">
        <v>12.53</v>
      </c>
      <c r="E504" s="15">
        <v>0.49</v>
      </c>
      <c r="F504" s="4">
        <v>898</v>
      </c>
      <c r="G504" s="4" t="s">
        <v>1014</v>
      </c>
      <c r="H504" s="4" t="s">
        <v>49</v>
      </c>
      <c r="I504" s="4" t="s">
        <v>58</v>
      </c>
      <c r="J504" s="4" t="s">
        <v>29</v>
      </c>
      <c r="K504" s="4" t="s">
        <v>134</v>
      </c>
      <c r="L504" s="4" t="s">
        <v>59</v>
      </c>
      <c r="M504" s="4" t="s">
        <v>1016</v>
      </c>
      <c r="N504" s="29">
        <v>0.38</v>
      </c>
      <c r="O504" s="4" t="s">
        <v>33</v>
      </c>
      <c r="P504" s="4" t="s">
        <v>53</v>
      </c>
      <c r="Q504" s="4" t="s">
        <v>71</v>
      </c>
      <c r="R504" s="4" t="s">
        <v>90</v>
      </c>
      <c r="S504" s="4">
        <v>10039</v>
      </c>
      <c r="T504" s="9">
        <v>42031</v>
      </c>
      <c r="U504" s="9">
        <v>42031</v>
      </c>
      <c r="V504" s="15">
        <v>263.39999999999998</v>
      </c>
      <c r="W504" s="4">
        <v>47</v>
      </c>
      <c r="X504" s="15">
        <v>594.44000000000005</v>
      </c>
      <c r="Y504" s="4">
        <v>9606</v>
      </c>
      <c r="Z504" s="15">
        <f>(orders[[#This Row],[Unit Price]]-(orders[[#This Row],[Unit Price]]*(orders[[#This Row],[Discount]]/100)))</f>
        <v>12.527493999999999</v>
      </c>
      <c r="AA504" s="15">
        <f>orders[[#This Row],[discounted price]]*orders[[#This Row],[Quantity ordered new]]</f>
        <v>588.79221799999993</v>
      </c>
      <c r="AB504" s="18">
        <f t="shared" si="7"/>
        <v>0.44310611668124611</v>
      </c>
    </row>
    <row r="505" spans="1:28" ht="12.75" customHeight="1" x14ac:dyDescent="0.3">
      <c r="A505" s="4">
        <v>1312</v>
      </c>
      <c r="B505" s="4" t="s">
        <v>37</v>
      </c>
      <c r="C505" s="21">
        <v>7.0000000000000007E-2</v>
      </c>
      <c r="D505" s="15">
        <v>5.18</v>
      </c>
      <c r="E505" s="15">
        <v>2.04</v>
      </c>
      <c r="F505" s="4">
        <v>898</v>
      </c>
      <c r="G505" s="4" t="s">
        <v>1014</v>
      </c>
      <c r="H505" s="4" t="s">
        <v>27</v>
      </c>
      <c r="I505" s="4" t="s">
        <v>58</v>
      </c>
      <c r="J505" s="4" t="s">
        <v>29</v>
      </c>
      <c r="K505" s="4" t="s">
        <v>93</v>
      </c>
      <c r="L505" s="4" t="s">
        <v>31</v>
      </c>
      <c r="M505" s="4" t="s">
        <v>167</v>
      </c>
      <c r="N505" s="29">
        <v>0.36</v>
      </c>
      <c r="O505" s="4" t="s">
        <v>33</v>
      </c>
      <c r="P505" s="4" t="s">
        <v>53</v>
      </c>
      <c r="Q505" s="4" t="s">
        <v>71</v>
      </c>
      <c r="R505" s="4" t="s">
        <v>90</v>
      </c>
      <c r="S505" s="4">
        <v>10039</v>
      </c>
      <c r="T505" s="9">
        <v>42031</v>
      </c>
      <c r="U505" s="9">
        <v>42033</v>
      </c>
      <c r="V505" s="15">
        <v>37.31</v>
      </c>
      <c r="W505" s="4">
        <v>44</v>
      </c>
      <c r="X505" s="15">
        <v>228.5</v>
      </c>
      <c r="Y505" s="4">
        <v>9606</v>
      </c>
      <c r="Z505" s="15">
        <f>(orders[[#This Row],[Unit Price]]-(orders[[#This Row],[Unit Price]]*(orders[[#This Row],[Discount]]/100)))</f>
        <v>5.176374</v>
      </c>
      <c r="AA505" s="15">
        <f>orders[[#This Row],[discounted price]]*orders[[#This Row],[Quantity ordered new]]</f>
        <v>227.760456</v>
      </c>
      <c r="AB505" s="18">
        <f t="shared" si="7"/>
        <v>0.16328227571115975</v>
      </c>
    </row>
    <row r="506" spans="1:28" ht="12.75" customHeight="1" x14ac:dyDescent="0.3">
      <c r="A506" s="4">
        <v>22724</v>
      </c>
      <c r="B506" s="4" t="s">
        <v>25</v>
      </c>
      <c r="C506" s="21">
        <v>0.04</v>
      </c>
      <c r="D506" s="15">
        <v>90.97</v>
      </c>
      <c r="E506" s="15">
        <v>28</v>
      </c>
      <c r="F506" s="4">
        <v>899</v>
      </c>
      <c r="G506" s="4" t="s">
        <v>1017</v>
      </c>
      <c r="H506" s="4" t="s">
        <v>39</v>
      </c>
      <c r="I506" s="4" t="s">
        <v>58</v>
      </c>
      <c r="J506" s="4" t="s">
        <v>77</v>
      </c>
      <c r="K506" s="4" t="s">
        <v>85</v>
      </c>
      <c r="L506" s="4" t="s">
        <v>43</v>
      </c>
      <c r="M506" s="4" t="s">
        <v>1015</v>
      </c>
      <c r="N506" s="29">
        <v>0.38</v>
      </c>
      <c r="O506" s="4" t="s">
        <v>33</v>
      </c>
      <c r="P506" s="4" t="s">
        <v>53</v>
      </c>
      <c r="Q506" s="4" t="s">
        <v>234</v>
      </c>
      <c r="R506" s="4" t="s">
        <v>1018</v>
      </c>
      <c r="S506" s="4">
        <v>16602</v>
      </c>
      <c r="T506" s="9">
        <v>42016</v>
      </c>
      <c r="U506" s="9">
        <v>42017</v>
      </c>
      <c r="V506" s="15">
        <v>-173.09520000000001</v>
      </c>
      <c r="W506" s="4">
        <v>2</v>
      </c>
      <c r="X506" s="15">
        <v>191.1</v>
      </c>
      <c r="Y506" s="4">
        <v>86263</v>
      </c>
      <c r="Z506" s="15">
        <f>(orders[[#This Row],[Unit Price]]-(orders[[#This Row],[Unit Price]]*(orders[[#This Row],[Discount]]/100)))</f>
        <v>90.933611999999997</v>
      </c>
      <c r="AA506" s="15">
        <f>orders[[#This Row],[discounted price]]*orders[[#This Row],[Quantity ordered new]]</f>
        <v>181.86722399999999</v>
      </c>
      <c r="AB506" s="18">
        <f t="shared" si="7"/>
        <v>-0.90578335949764521</v>
      </c>
    </row>
    <row r="507" spans="1:28" ht="12.75" customHeight="1" x14ac:dyDescent="0.3">
      <c r="A507" s="4">
        <v>22725</v>
      </c>
      <c r="B507" s="4" t="s">
        <v>25</v>
      </c>
      <c r="C507" s="21">
        <v>7.0000000000000007E-2</v>
      </c>
      <c r="D507" s="15">
        <v>20.34</v>
      </c>
      <c r="E507" s="15">
        <v>35</v>
      </c>
      <c r="F507" s="4">
        <v>899</v>
      </c>
      <c r="G507" s="4" t="s">
        <v>1017</v>
      </c>
      <c r="H507" s="4" t="s">
        <v>49</v>
      </c>
      <c r="I507" s="4" t="s">
        <v>58</v>
      </c>
      <c r="J507" s="4" t="s">
        <v>29</v>
      </c>
      <c r="K507" s="4" t="s">
        <v>141</v>
      </c>
      <c r="L507" s="4" t="s">
        <v>236</v>
      </c>
      <c r="M507" s="4" t="s">
        <v>375</v>
      </c>
      <c r="N507" s="29">
        <v>0.84</v>
      </c>
      <c r="O507" s="4" t="s">
        <v>33</v>
      </c>
      <c r="P507" s="4" t="s">
        <v>53</v>
      </c>
      <c r="Q507" s="4" t="s">
        <v>234</v>
      </c>
      <c r="R507" s="4" t="s">
        <v>1018</v>
      </c>
      <c r="S507" s="4">
        <v>16602</v>
      </c>
      <c r="T507" s="9">
        <v>42016</v>
      </c>
      <c r="U507" s="9">
        <v>42017</v>
      </c>
      <c r="V507" s="15">
        <v>-96.16</v>
      </c>
      <c r="W507" s="4">
        <v>1</v>
      </c>
      <c r="X507" s="15">
        <v>28.05</v>
      </c>
      <c r="Y507" s="4">
        <v>86263</v>
      </c>
      <c r="Z507" s="15">
        <f>(orders[[#This Row],[Unit Price]]-(orders[[#This Row],[Unit Price]]*(orders[[#This Row],[Discount]]/100)))</f>
        <v>20.325762000000001</v>
      </c>
      <c r="AA507" s="15">
        <f>orders[[#This Row],[discounted price]]*orders[[#This Row],[Quantity ordered new]]</f>
        <v>20.325762000000001</v>
      </c>
      <c r="AB507" s="18">
        <f t="shared" si="7"/>
        <v>-3.4281639928698748</v>
      </c>
    </row>
    <row r="508" spans="1:28" ht="12.75" customHeight="1" x14ac:dyDescent="0.3">
      <c r="A508" s="4">
        <v>19311</v>
      </c>
      <c r="B508" s="4" t="s">
        <v>37</v>
      </c>
      <c r="C508" s="21">
        <v>0.02</v>
      </c>
      <c r="D508" s="15">
        <v>12.53</v>
      </c>
      <c r="E508" s="15">
        <v>0.49</v>
      </c>
      <c r="F508" s="4">
        <v>899</v>
      </c>
      <c r="G508" s="4" t="s">
        <v>1017</v>
      </c>
      <c r="H508" s="4" t="s">
        <v>49</v>
      </c>
      <c r="I508" s="4" t="s">
        <v>58</v>
      </c>
      <c r="J508" s="4" t="s">
        <v>29</v>
      </c>
      <c r="K508" s="4" t="s">
        <v>134</v>
      </c>
      <c r="L508" s="4" t="s">
        <v>59</v>
      </c>
      <c r="M508" s="4" t="s">
        <v>1016</v>
      </c>
      <c r="N508" s="29">
        <v>0.38</v>
      </c>
      <c r="O508" s="4" t="s">
        <v>33</v>
      </c>
      <c r="P508" s="4" t="s">
        <v>53</v>
      </c>
      <c r="Q508" s="4" t="s">
        <v>234</v>
      </c>
      <c r="R508" s="4" t="s">
        <v>1018</v>
      </c>
      <c r="S508" s="4">
        <v>16602</v>
      </c>
      <c r="T508" s="9">
        <v>42031</v>
      </c>
      <c r="U508" s="9">
        <v>42031</v>
      </c>
      <c r="V508" s="15">
        <v>104.7213</v>
      </c>
      <c r="W508" s="4">
        <v>12</v>
      </c>
      <c r="X508" s="15">
        <v>151.77000000000001</v>
      </c>
      <c r="Y508" s="4">
        <v>86264</v>
      </c>
      <c r="Z508" s="15">
        <f>(orders[[#This Row],[Unit Price]]-(orders[[#This Row],[Unit Price]]*(orders[[#This Row],[Discount]]/100)))</f>
        <v>12.527493999999999</v>
      </c>
      <c r="AA508" s="15">
        <f>orders[[#This Row],[discounted price]]*orders[[#This Row],[Quantity ordered new]]</f>
        <v>150.329928</v>
      </c>
      <c r="AB508" s="18">
        <f t="shared" si="7"/>
        <v>0.69</v>
      </c>
    </row>
    <row r="509" spans="1:28" ht="12.75" customHeight="1" x14ac:dyDescent="0.3">
      <c r="A509" s="4">
        <v>19312</v>
      </c>
      <c r="B509" s="4" t="s">
        <v>37</v>
      </c>
      <c r="C509" s="21">
        <v>7.0000000000000007E-2</v>
      </c>
      <c r="D509" s="15">
        <v>5.18</v>
      </c>
      <c r="E509" s="15">
        <v>2.04</v>
      </c>
      <c r="F509" s="4">
        <v>899</v>
      </c>
      <c r="G509" s="4" t="s">
        <v>1017</v>
      </c>
      <c r="H509" s="4" t="s">
        <v>27</v>
      </c>
      <c r="I509" s="4" t="s">
        <v>58</v>
      </c>
      <c r="J509" s="4" t="s">
        <v>29</v>
      </c>
      <c r="K509" s="4" t="s">
        <v>93</v>
      </c>
      <c r="L509" s="4" t="s">
        <v>31</v>
      </c>
      <c r="M509" s="4" t="s">
        <v>167</v>
      </c>
      <c r="N509" s="29">
        <v>0.36</v>
      </c>
      <c r="O509" s="4" t="s">
        <v>33</v>
      </c>
      <c r="P509" s="4" t="s">
        <v>53</v>
      </c>
      <c r="Q509" s="4" t="s">
        <v>234</v>
      </c>
      <c r="R509" s="4" t="s">
        <v>1018</v>
      </c>
      <c r="S509" s="4">
        <v>16602</v>
      </c>
      <c r="T509" s="9">
        <v>42031</v>
      </c>
      <c r="U509" s="9">
        <v>42033</v>
      </c>
      <c r="V509" s="15">
        <v>37.31</v>
      </c>
      <c r="W509" s="4">
        <v>11</v>
      </c>
      <c r="X509" s="15">
        <v>57.13</v>
      </c>
      <c r="Y509" s="4">
        <v>86264</v>
      </c>
      <c r="Z509" s="15">
        <f>(orders[[#This Row],[Unit Price]]-(orders[[#This Row],[Unit Price]]*(orders[[#This Row],[Discount]]/100)))</f>
        <v>5.176374</v>
      </c>
      <c r="AA509" s="15">
        <f>orders[[#This Row],[discounted price]]*orders[[#This Row],[Quantity ordered new]]</f>
        <v>56.940114000000001</v>
      </c>
      <c r="AB509" s="18">
        <f t="shared" si="7"/>
        <v>0.65307194118676704</v>
      </c>
    </row>
    <row r="510" spans="1:28" ht="12.75" customHeight="1" x14ac:dyDescent="0.3">
      <c r="A510" s="4">
        <v>24981</v>
      </c>
      <c r="B510" s="4" t="s">
        <v>37</v>
      </c>
      <c r="C510" s="21">
        <v>0</v>
      </c>
      <c r="D510" s="15">
        <v>5.98</v>
      </c>
      <c r="E510" s="15">
        <v>1.49</v>
      </c>
      <c r="F510" s="4">
        <v>903</v>
      </c>
      <c r="G510" s="4" t="s">
        <v>1019</v>
      </c>
      <c r="H510" s="4" t="s">
        <v>49</v>
      </c>
      <c r="I510" s="4" t="s">
        <v>114</v>
      </c>
      <c r="J510" s="4" t="s">
        <v>29</v>
      </c>
      <c r="K510" s="4" t="s">
        <v>109</v>
      </c>
      <c r="L510" s="4" t="s">
        <v>59</v>
      </c>
      <c r="M510" s="4" t="s">
        <v>1020</v>
      </c>
      <c r="N510" s="29">
        <v>0.39</v>
      </c>
      <c r="O510" s="4" t="s">
        <v>33</v>
      </c>
      <c r="P510" s="4" t="s">
        <v>53</v>
      </c>
      <c r="Q510" s="4" t="s">
        <v>193</v>
      </c>
      <c r="R510" s="4" t="s">
        <v>1021</v>
      </c>
      <c r="S510" s="4">
        <v>1887</v>
      </c>
      <c r="T510" s="9">
        <v>42075</v>
      </c>
      <c r="U510" s="9">
        <v>42077</v>
      </c>
      <c r="V510" s="15">
        <v>80.674799999999991</v>
      </c>
      <c r="W510" s="4">
        <v>18</v>
      </c>
      <c r="X510" s="15">
        <v>116.92</v>
      </c>
      <c r="Y510" s="4">
        <v>90806</v>
      </c>
      <c r="Z510" s="15">
        <f>(orders[[#This Row],[Unit Price]]-(orders[[#This Row],[Unit Price]]*(orders[[#This Row],[Discount]]/100)))</f>
        <v>5.98</v>
      </c>
      <c r="AA510" s="15">
        <f>orders[[#This Row],[discounted price]]*orders[[#This Row],[Quantity ordered new]]</f>
        <v>107.64000000000001</v>
      </c>
      <c r="AB510" s="18">
        <f t="shared" si="7"/>
        <v>0.69</v>
      </c>
    </row>
    <row r="511" spans="1:28" ht="12.75" customHeight="1" x14ac:dyDescent="0.3">
      <c r="A511" s="4">
        <v>22288</v>
      </c>
      <c r="B511" s="4" t="s">
        <v>47</v>
      </c>
      <c r="C511" s="21">
        <v>0.09</v>
      </c>
      <c r="D511" s="15">
        <v>35.99</v>
      </c>
      <c r="E511" s="15">
        <v>5.99</v>
      </c>
      <c r="F511" s="4">
        <v>907</v>
      </c>
      <c r="G511" s="4" t="s">
        <v>1022</v>
      </c>
      <c r="H511" s="4" t="s">
        <v>49</v>
      </c>
      <c r="I511" s="4" t="s">
        <v>40</v>
      </c>
      <c r="J511" s="4" t="s">
        <v>77</v>
      </c>
      <c r="K511" s="4" t="s">
        <v>78</v>
      </c>
      <c r="L511" s="4" t="s">
        <v>31</v>
      </c>
      <c r="M511" s="4" t="s">
        <v>981</v>
      </c>
      <c r="N511" s="29">
        <v>0.38</v>
      </c>
      <c r="O511" s="4" t="s">
        <v>33</v>
      </c>
      <c r="P511" s="4" t="s">
        <v>136</v>
      </c>
      <c r="Q511" s="4" t="s">
        <v>613</v>
      </c>
      <c r="R511" s="4" t="s">
        <v>675</v>
      </c>
      <c r="S511" s="4">
        <v>42420</v>
      </c>
      <c r="T511" s="9">
        <v>42061</v>
      </c>
      <c r="U511" s="9">
        <v>42062</v>
      </c>
      <c r="V511" s="15">
        <v>114.3165</v>
      </c>
      <c r="W511" s="4">
        <v>5</v>
      </c>
      <c r="X511" s="15">
        <v>151.6</v>
      </c>
      <c r="Y511" s="4">
        <v>86459</v>
      </c>
      <c r="Z511" s="15">
        <f>(orders[[#This Row],[Unit Price]]-(orders[[#This Row],[Unit Price]]*(orders[[#This Row],[Discount]]/100)))</f>
        <v>35.957609000000005</v>
      </c>
      <c r="AA511" s="15">
        <f>orders[[#This Row],[discounted price]]*orders[[#This Row],[Quantity ordered new]]</f>
        <v>179.78804500000001</v>
      </c>
      <c r="AB511" s="18">
        <f t="shared" si="7"/>
        <v>0.75406662269129299</v>
      </c>
    </row>
    <row r="512" spans="1:28" ht="12.75" customHeight="1" x14ac:dyDescent="0.3">
      <c r="A512" s="4">
        <v>21345</v>
      </c>
      <c r="B512" s="4" t="s">
        <v>56</v>
      </c>
      <c r="C512" s="21">
        <v>0.09</v>
      </c>
      <c r="D512" s="15">
        <v>2.6</v>
      </c>
      <c r="E512" s="15">
        <v>2.4</v>
      </c>
      <c r="F512" s="4">
        <v>907</v>
      </c>
      <c r="G512" s="4" t="s">
        <v>1022</v>
      </c>
      <c r="H512" s="4" t="s">
        <v>49</v>
      </c>
      <c r="I512" s="4" t="s">
        <v>40</v>
      </c>
      <c r="J512" s="4" t="s">
        <v>29</v>
      </c>
      <c r="K512" s="4" t="s">
        <v>30</v>
      </c>
      <c r="L512" s="4" t="s">
        <v>31</v>
      </c>
      <c r="M512" s="4" t="s">
        <v>1023</v>
      </c>
      <c r="N512" s="29">
        <v>0.57999999999999996</v>
      </c>
      <c r="O512" s="4" t="s">
        <v>33</v>
      </c>
      <c r="P512" s="4" t="s">
        <v>136</v>
      </c>
      <c r="Q512" s="4" t="s">
        <v>613</v>
      </c>
      <c r="R512" s="4" t="s">
        <v>675</v>
      </c>
      <c r="S512" s="4">
        <v>42420</v>
      </c>
      <c r="T512" s="9">
        <v>42172</v>
      </c>
      <c r="U512" s="9">
        <v>42174</v>
      </c>
      <c r="V512" s="15">
        <v>1107.4079999999999</v>
      </c>
      <c r="W512" s="4">
        <v>12</v>
      </c>
      <c r="X512" s="15">
        <v>31.73</v>
      </c>
      <c r="Y512" s="4">
        <v>86460</v>
      </c>
      <c r="Z512" s="15">
        <f>(orders[[#This Row],[Unit Price]]-(orders[[#This Row],[Unit Price]]*(orders[[#This Row],[Discount]]/100)))</f>
        <v>2.5976600000000003</v>
      </c>
      <c r="AA512" s="15">
        <f>orders[[#This Row],[discounted price]]*orders[[#This Row],[Quantity ordered new]]</f>
        <v>31.171920000000004</v>
      </c>
      <c r="AB512" s="18">
        <f t="shared" si="7"/>
        <v>34.900976993381654</v>
      </c>
    </row>
    <row r="513" spans="1:28" ht="12.75" customHeight="1" x14ac:dyDescent="0.3">
      <c r="A513" s="4">
        <v>19480</v>
      </c>
      <c r="B513" s="4" t="s">
        <v>47</v>
      </c>
      <c r="C513" s="21">
        <v>0</v>
      </c>
      <c r="D513" s="15">
        <v>5.28</v>
      </c>
      <c r="E513" s="15">
        <v>5.61</v>
      </c>
      <c r="F513" s="4">
        <v>910</v>
      </c>
      <c r="G513" s="4" t="s">
        <v>1024</v>
      </c>
      <c r="H513" s="4" t="s">
        <v>49</v>
      </c>
      <c r="I513" s="4" t="s">
        <v>28</v>
      </c>
      <c r="J513" s="4" t="s">
        <v>29</v>
      </c>
      <c r="K513" s="4" t="s">
        <v>93</v>
      </c>
      <c r="L513" s="4" t="s">
        <v>59</v>
      </c>
      <c r="M513" s="4" t="s">
        <v>836</v>
      </c>
      <c r="N513" s="29">
        <v>0.4</v>
      </c>
      <c r="O513" s="4" t="s">
        <v>33</v>
      </c>
      <c r="P513" s="4" t="s">
        <v>136</v>
      </c>
      <c r="Q513" s="4" t="s">
        <v>958</v>
      </c>
      <c r="R513" s="4" t="s">
        <v>959</v>
      </c>
      <c r="S513" s="4">
        <v>71854</v>
      </c>
      <c r="T513" s="9">
        <v>42138</v>
      </c>
      <c r="U513" s="9">
        <v>42138</v>
      </c>
      <c r="V513" s="15">
        <v>-149.21199999999999</v>
      </c>
      <c r="W513" s="4">
        <v>15</v>
      </c>
      <c r="X513" s="15">
        <v>85.26</v>
      </c>
      <c r="Y513" s="4">
        <v>90187</v>
      </c>
      <c r="Z513" s="15">
        <f>(orders[[#This Row],[Unit Price]]-(orders[[#This Row],[Unit Price]]*(orders[[#This Row],[Discount]]/100)))</f>
        <v>5.28</v>
      </c>
      <c r="AA513" s="15">
        <f>orders[[#This Row],[discounted price]]*orders[[#This Row],[Quantity ordered new]]</f>
        <v>79.2</v>
      </c>
      <c r="AB513" s="18">
        <f t="shared" si="7"/>
        <v>-1.7500821018062396</v>
      </c>
    </row>
    <row r="514" spans="1:28" ht="12.75" customHeight="1" x14ac:dyDescent="0.3">
      <c r="A514" s="4">
        <v>25356</v>
      </c>
      <c r="B514" s="4" t="s">
        <v>37</v>
      </c>
      <c r="C514" s="21">
        <v>0.05</v>
      </c>
      <c r="D514" s="15">
        <v>7.64</v>
      </c>
      <c r="E514" s="15">
        <v>5.83</v>
      </c>
      <c r="F514" s="4">
        <v>911</v>
      </c>
      <c r="G514" s="4" t="s">
        <v>1025</v>
      </c>
      <c r="H514" s="4" t="s">
        <v>49</v>
      </c>
      <c r="I514" s="4" t="s">
        <v>28</v>
      </c>
      <c r="J514" s="4" t="s">
        <v>29</v>
      </c>
      <c r="K514" s="4" t="s">
        <v>93</v>
      </c>
      <c r="L514" s="4" t="s">
        <v>31</v>
      </c>
      <c r="M514" s="4" t="s">
        <v>1026</v>
      </c>
      <c r="N514" s="29">
        <v>0.36</v>
      </c>
      <c r="O514" s="4" t="s">
        <v>33</v>
      </c>
      <c r="P514" s="4" t="s">
        <v>53</v>
      </c>
      <c r="Q514" s="4" t="s">
        <v>648</v>
      </c>
      <c r="R514" s="4" t="s">
        <v>1027</v>
      </c>
      <c r="S514" s="4">
        <v>26003</v>
      </c>
      <c r="T514" s="9">
        <v>42035</v>
      </c>
      <c r="U514" s="9">
        <v>42037</v>
      </c>
      <c r="V514" s="15">
        <v>-21.018000000000001</v>
      </c>
      <c r="W514" s="4">
        <v>2</v>
      </c>
      <c r="X514" s="15">
        <v>16.600000000000001</v>
      </c>
      <c r="Y514" s="4">
        <v>90185</v>
      </c>
      <c r="Z514" s="15">
        <f>(orders[[#This Row],[Unit Price]]-(orders[[#This Row],[Unit Price]]*(orders[[#This Row],[Discount]]/100)))</f>
        <v>7.6361799999999995</v>
      </c>
      <c r="AA514" s="15">
        <f>orders[[#This Row],[discounted price]]*orders[[#This Row],[Quantity ordered new]]</f>
        <v>15.272359999999999</v>
      </c>
      <c r="AB514" s="18">
        <f t="shared" ref="AB514:AB577" si="8">(V514/X514)</f>
        <v>-1.266144578313253</v>
      </c>
    </row>
    <row r="515" spans="1:28" ht="12.75" customHeight="1" x14ac:dyDescent="0.3">
      <c r="A515" s="4">
        <v>25357</v>
      </c>
      <c r="B515" s="4" t="s">
        <v>37</v>
      </c>
      <c r="C515" s="21">
        <v>0.04</v>
      </c>
      <c r="D515" s="15">
        <v>218.75</v>
      </c>
      <c r="E515" s="15">
        <v>69.64</v>
      </c>
      <c r="F515" s="4">
        <v>911</v>
      </c>
      <c r="G515" s="4" t="s">
        <v>1025</v>
      </c>
      <c r="H515" s="4" t="s">
        <v>39</v>
      </c>
      <c r="I515" s="4" t="s">
        <v>28</v>
      </c>
      <c r="J515" s="4" t="s">
        <v>41</v>
      </c>
      <c r="K515" s="4" t="s">
        <v>152</v>
      </c>
      <c r="L515" s="4" t="s">
        <v>121</v>
      </c>
      <c r="M515" s="4" t="s">
        <v>655</v>
      </c>
      <c r="N515" s="29">
        <v>0.72</v>
      </c>
      <c r="O515" s="4" t="s">
        <v>33</v>
      </c>
      <c r="P515" s="4" t="s">
        <v>53</v>
      </c>
      <c r="Q515" s="4" t="s">
        <v>648</v>
      </c>
      <c r="R515" s="4" t="s">
        <v>1027</v>
      </c>
      <c r="S515" s="4">
        <v>26003</v>
      </c>
      <c r="T515" s="9">
        <v>42035</v>
      </c>
      <c r="U515" s="9">
        <v>42036</v>
      </c>
      <c r="V515" s="15">
        <v>-655.52987500000006</v>
      </c>
      <c r="W515" s="4">
        <v>10</v>
      </c>
      <c r="X515" s="15">
        <v>2285.41</v>
      </c>
      <c r="Y515" s="4">
        <v>90185</v>
      </c>
      <c r="Z515" s="15">
        <f>(orders[[#This Row],[Unit Price]]-(orders[[#This Row],[Unit Price]]*(orders[[#This Row],[Discount]]/100)))</f>
        <v>218.66249999999999</v>
      </c>
      <c r="AA515" s="15">
        <f>orders[[#This Row],[discounted price]]*orders[[#This Row],[Quantity ordered new]]</f>
        <v>2186.625</v>
      </c>
      <c r="AB515" s="18">
        <f t="shared" si="8"/>
        <v>-0.28683250488971351</v>
      </c>
    </row>
    <row r="516" spans="1:28" ht="12.75" customHeight="1" x14ac:dyDescent="0.3">
      <c r="A516" s="4">
        <v>24028</v>
      </c>
      <c r="B516" s="4" t="s">
        <v>25</v>
      </c>
      <c r="C516" s="21">
        <v>0.01</v>
      </c>
      <c r="D516" s="15">
        <v>59.76</v>
      </c>
      <c r="E516" s="15">
        <v>9.7100000000000009</v>
      </c>
      <c r="F516" s="4">
        <v>911</v>
      </c>
      <c r="G516" s="4" t="s">
        <v>1025</v>
      </c>
      <c r="H516" s="4" t="s">
        <v>49</v>
      </c>
      <c r="I516" s="4" t="s">
        <v>28</v>
      </c>
      <c r="J516" s="4" t="s">
        <v>29</v>
      </c>
      <c r="K516" s="4" t="s">
        <v>141</v>
      </c>
      <c r="L516" s="4" t="s">
        <v>59</v>
      </c>
      <c r="M516" s="4" t="s">
        <v>1028</v>
      </c>
      <c r="N516" s="29">
        <v>0.56999999999999995</v>
      </c>
      <c r="O516" s="4" t="s">
        <v>33</v>
      </c>
      <c r="P516" s="4" t="s">
        <v>53</v>
      </c>
      <c r="Q516" s="4" t="s">
        <v>648</v>
      </c>
      <c r="R516" s="4" t="s">
        <v>1027</v>
      </c>
      <c r="S516" s="4">
        <v>26003</v>
      </c>
      <c r="T516" s="9">
        <v>42098</v>
      </c>
      <c r="U516" s="9">
        <v>42100</v>
      </c>
      <c r="V516" s="15">
        <v>354.32879999999994</v>
      </c>
      <c r="W516" s="4">
        <v>8</v>
      </c>
      <c r="X516" s="15">
        <v>513.52</v>
      </c>
      <c r="Y516" s="4">
        <v>90186</v>
      </c>
      <c r="Z516" s="15">
        <f>(orders[[#This Row],[Unit Price]]-(orders[[#This Row],[Unit Price]]*(orders[[#This Row],[Discount]]/100)))</f>
        <v>59.754024000000001</v>
      </c>
      <c r="AA516" s="15">
        <f>orders[[#This Row],[discounted price]]*orders[[#This Row],[Quantity ordered new]]</f>
        <v>478.03219200000001</v>
      </c>
      <c r="AB516" s="18">
        <f t="shared" si="8"/>
        <v>0.69</v>
      </c>
    </row>
    <row r="517" spans="1:28" ht="12.75" customHeight="1" x14ac:dyDescent="0.3">
      <c r="A517" s="4">
        <v>24953</v>
      </c>
      <c r="B517" s="4" t="s">
        <v>25</v>
      </c>
      <c r="C517" s="21">
        <v>0.06</v>
      </c>
      <c r="D517" s="15">
        <v>350.98</v>
      </c>
      <c r="E517" s="15">
        <v>30</v>
      </c>
      <c r="F517" s="4">
        <v>915</v>
      </c>
      <c r="G517" s="4" t="s">
        <v>1029</v>
      </c>
      <c r="H517" s="4" t="s">
        <v>39</v>
      </c>
      <c r="I517" s="4" t="s">
        <v>40</v>
      </c>
      <c r="J517" s="4" t="s">
        <v>41</v>
      </c>
      <c r="K517" s="4" t="s">
        <v>42</v>
      </c>
      <c r="L517" s="4" t="s">
        <v>43</v>
      </c>
      <c r="M517" s="4" t="s">
        <v>862</v>
      </c>
      <c r="N517" s="29">
        <v>0.61</v>
      </c>
      <c r="O517" s="4" t="s">
        <v>33</v>
      </c>
      <c r="P517" s="4" t="s">
        <v>61</v>
      </c>
      <c r="Q517" s="4" t="s">
        <v>130</v>
      </c>
      <c r="R517" s="4" t="s">
        <v>1030</v>
      </c>
      <c r="S517" s="4">
        <v>77803</v>
      </c>
      <c r="T517" s="9">
        <v>42008</v>
      </c>
      <c r="U517" s="9">
        <v>42009</v>
      </c>
      <c r="V517" s="15">
        <v>-489.41559999999998</v>
      </c>
      <c r="W517" s="4">
        <v>1</v>
      </c>
      <c r="X517" s="15">
        <v>346.52</v>
      </c>
      <c r="Y517" s="4">
        <v>86356</v>
      </c>
      <c r="Z517" s="15">
        <f>(orders[[#This Row],[Unit Price]]-(orders[[#This Row],[Unit Price]]*(orders[[#This Row],[Discount]]/100)))</f>
        <v>350.76941200000005</v>
      </c>
      <c r="AA517" s="15">
        <f>orders[[#This Row],[discounted price]]*orders[[#This Row],[Quantity ordered new]]</f>
        <v>350.76941200000005</v>
      </c>
      <c r="AB517" s="18">
        <f t="shared" si="8"/>
        <v>-1.4123733117857555</v>
      </c>
    </row>
    <row r="518" spans="1:28" ht="12.75" customHeight="1" x14ac:dyDescent="0.3">
      <c r="A518" s="4">
        <v>25833</v>
      </c>
      <c r="B518" s="4" t="s">
        <v>106</v>
      </c>
      <c r="C518" s="21">
        <v>0.05</v>
      </c>
      <c r="D518" s="15">
        <v>161.55000000000001</v>
      </c>
      <c r="E518" s="15">
        <v>19.989999999999998</v>
      </c>
      <c r="F518" s="4">
        <v>916</v>
      </c>
      <c r="G518" s="4" t="s">
        <v>1031</v>
      </c>
      <c r="H518" s="4" t="s">
        <v>49</v>
      </c>
      <c r="I518" s="4" t="s">
        <v>28</v>
      </c>
      <c r="J518" s="4" t="s">
        <v>29</v>
      </c>
      <c r="K518" s="4" t="s">
        <v>141</v>
      </c>
      <c r="L518" s="4" t="s">
        <v>59</v>
      </c>
      <c r="M518" s="4" t="s">
        <v>161</v>
      </c>
      <c r="N518" s="29">
        <v>0.66</v>
      </c>
      <c r="O518" s="4" t="s">
        <v>33</v>
      </c>
      <c r="P518" s="4" t="s">
        <v>61</v>
      </c>
      <c r="Q518" s="4" t="s">
        <v>130</v>
      </c>
      <c r="R518" s="4" t="s">
        <v>1032</v>
      </c>
      <c r="S518" s="4">
        <v>76028</v>
      </c>
      <c r="T518" s="9">
        <v>42008</v>
      </c>
      <c r="U518" s="9">
        <v>42015</v>
      </c>
      <c r="V518" s="15">
        <v>35.31</v>
      </c>
      <c r="W518" s="4">
        <v>3</v>
      </c>
      <c r="X518" s="15">
        <v>499.31</v>
      </c>
      <c r="Y518" s="4">
        <v>86357</v>
      </c>
      <c r="Z518" s="15">
        <f>(orders[[#This Row],[Unit Price]]-(orders[[#This Row],[Unit Price]]*(orders[[#This Row],[Discount]]/100)))</f>
        <v>161.46922500000002</v>
      </c>
      <c r="AA518" s="15">
        <f>orders[[#This Row],[discounted price]]*orders[[#This Row],[Quantity ordered new]]</f>
        <v>484.40767500000004</v>
      </c>
      <c r="AB518" s="18">
        <f t="shared" si="8"/>
        <v>7.0717590274578926E-2</v>
      </c>
    </row>
    <row r="519" spans="1:28" ht="12.75" customHeight="1" x14ac:dyDescent="0.3">
      <c r="A519" s="4">
        <v>25676</v>
      </c>
      <c r="B519" s="4" t="s">
        <v>25</v>
      </c>
      <c r="C519" s="21">
        <v>0.05</v>
      </c>
      <c r="D519" s="15">
        <v>35.51</v>
      </c>
      <c r="E519" s="15">
        <v>6.31</v>
      </c>
      <c r="F519" s="4">
        <v>918</v>
      </c>
      <c r="G519" s="4" t="s">
        <v>1033</v>
      </c>
      <c r="H519" s="4" t="s">
        <v>49</v>
      </c>
      <c r="I519" s="4" t="s">
        <v>114</v>
      </c>
      <c r="J519" s="4" t="s">
        <v>29</v>
      </c>
      <c r="K519" s="4" t="s">
        <v>141</v>
      </c>
      <c r="L519" s="4" t="s">
        <v>59</v>
      </c>
      <c r="M519" s="4" t="s">
        <v>1034</v>
      </c>
      <c r="N519" s="29">
        <v>0.57999999999999996</v>
      </c>
      <c r="O519" s="4" t="s">
        <v>33</v>
      </c>
      <c r="P519" s="4" t="s">
        <v>34</v>
      </c>
      <c r="Q519" s="4" t="s">
        <v>45</v>
      </c>
      <c r="R519" s="4" t="s">
        <v>773</v>
      </c>
      <c r="S519" s="4">
        <v>91730</v>
      </c>
      <c r="T519" s="9">
        <v>42106</v>
      </c>
      <c r="U519" s="9">
        <v>42108</v>
      </c>
      <c r="V519" s="15">
        <v>6.11</v>
      </c>
      <c r="W519" s="4">
        <v>2</v>
      </c>
      <c r="X519" s="15">
        <v>73.099999999999994</v>
      </c>
      <c r="Y519" s="4">
        <v>90492</v>
      </c>
      <c r="Z519" s="15">
        <f>(orders[[#This Row],[Unit Price]]-(orders[[#This Row],[Unit Price]]*(orders[[#This Row],[Discount]]/100)))</f>
        <v>35.492244999999997</v>
      </c>
      <c r="AA519" s="15">
        <f>orders[[#This Row],[discounted price]]*orders[[#This Row],[Quantity ordered new]]</f>
        <v>70.984489999999994</v>
      </c>
      <c r="AB519" s="18">
        <f t="shared" si="8"/>
        <v>8.358413132694939E-2</v>
      </c>
    </row>
    <row r="520" spans="1:28" ht="12.75" customHeight="1" x14ac:dyDescent="0.3">
      <c r="A520" s="4">
        <v>19772</v>
      </c>
      <c r="B520" s="4" t="s">
        <v>47</v>
      </c>
      <c r="C520" s="21">
        <v>0.09</v>
      </c>
      <c r="D520" s="15">
        <v>58.14</v>
      </c>
      <c r="E520" s="15">
        <v>36.61</v>
      </c>
      <c r="F520" s="4">
        <v>918</v>
      </c>
      <c r="G520" s="4" t="s">
        <v>1033</v>
      </c>
      <c r="H520" s="4" t="s">
        <v>39</v>
      </c>
      <c r="I520" s="4" t="s">
        <v>28</v>
      </c>
      <c r="J520" s="4" t="s">
        <v>41</v>
      </c>
      <c r="K520" s="4" t="s">
        <v>191</v>
      </c>
      <c r="L520" s="4" t="s">
        <v>121</v>
      </c>
      <c r="M520" s="4" t="s">
        <v>1035</v>
      </c>
      <c r="N520" s="29">
        <v>0.61</v>
      </c>
      <c r="O520" s="4" t="s">
        <v>33</v>
      </c>
      <c r="P520" s="4" t="s">
        <v>34</v>
      </c>
      <c r="Q520" s="4" t="s">
        <v>45</v>
      </c>
      <c r="R520" s="4" t="s">
        <v>773</v>
      </c>
      <c r="S520" s="4">
        <v>91730</v>
      </c>
      <c r="T520" s="9">
        <v>42144</v>
      </c>
      <c r="U520" s="9">
        <v>42145</v>
      </c>
      <c r="V520" s="15">
        <v>187.41200000000026</v>
      </c>
      <c r="W520" s="4">
        <v>39</v>
      </c>
      <c r="X520" s="15">
        <v>2115.06</v>
      </c>
      <c r="Y520" s="4">
        <v>90493</v>
      </c>
      <c r="Z520" s="15">
        <f>(orders[[#This Row],[Unit Price]]-(orders[[#This Row],[Unit Price]]*(orders[[#This Row],[Discount]]/100)))</f>
        <v>58.087674</v>
      </c>
      <c r="AA520" s="15">
        <f>orders[[#This Row],[discounted price]]*orders[[#This Row],[Quantity ordered new]]</f>
        <v>2265.4192859999998</v>
      </c>
      <c r="AB520" s="18">
        <f t="shared" si="8"/>
        <v>8.8608360992123283E-2</v>
      </c>
    </row>
    <row r="521" spans="1:28" ht="12.75" customHeight="1" x14ac:dyDescent="0.3">
      <c r="A521" s="4">
        <v>25677</v>
      </c>
      <c r="B521" s="4" t="s">
        <v>25</v>
      </c>
      <c r="C521" s="21">
        <v>0.1</v>
      </c>
      <c r="D521" s="15">
        <v>8.34</v>
      </c>
      <c r="E521" s="15">
        <v>2.64</v>
      </c>
      <c r="F521" s="4">
        <v>919</v>
      </c>
      <c r="G521" s="4" t="s">
        <v>1036</v>
      </c>
      <c r="H521" s="4" t="s">
        <v>49</v>
      </c>
      <c r="I521" s="4" t="s">
        <v>114</v>
      </c>
      <c r="J521" s="4" t="s">
        <v>29</v>
      </c>
      <c r="K521" s="4" t="s">
        <v>174</v>
      </c>
      <c r="L521" s="4" t="s">
        <v>51</v>
      </c>
      <c r="M521" s="4" t="s">
        <v>358</v>
      </c>
      <c r="N521" s="29">
        <v>0.59</v>
      </c>
      <c r="O521" s="4" t="s">
        <v>33</v>
      </c>
      <c r="P521" s="4" t="s">
        <v>34</v>
      </c>
      <c r="Q521" s="4" t="s">
        <v>45</v>
      </c>
      <c r="R521" s="4" t="s">
        <v>1037</v>
      </c>
      <c r="S521" s="4">
        <v>96003</v>
      </c>
      <c r="T521" s="9">
        <v>42106</v>
      </c>
      <c r="U521" s="9">
        <v>42106</v>
      </c>
      <c r="V521" s="15">
        <v>-6.34</v>
      </c>
      <c r="W521" s="4">
        <v>6</v>
      </c>
      <c r="X521" s="15">
        <v>47.95</v>
      </c>
      <c r="Y521" s="4">
        <v>90492</v>
      </c>
      <c r="Z521" s="15">
        <f>(orders[[#This Row],[Unit Price]]-(orders[[#This Row],[Unit Price]]*(orders[[#This Row],[Discount]]/100)))</f>
        <v>8.3316599999999994</v>
      </c>
      <c r="AA521" s="15">
        <f>orders[[#This Row],[discounted price]]*orders[[#This Row],[Quantity ordered new]]</f>
        <v>49.989959999999996</v>
      </c>
      <c r="AB521" s="18">
        <f t="shared" si="8"/>
        <v>-0.1322210636079249</v>
      </c>
    </row>
    <row r="522" spans="1:28" ht="12.75" customHeight="1" x14ac:dyDescent="0.3">
      <c r="A522" s="4">
        <v>21970</v>
      </c>
      <c r="B522" s="4" t="s">
        <v>106</v>
      </c>
      <c r="C522" s="21">
        <v>0.1</v>
      </c>
      <c r="D522" s="15">
        <v>15.98</v>
      </c>
      <c r="E522" s="15">
        <v>4</v>
      </c>
      <c r="F522" s="4">
        <v>920</v>
      </c>
      <c r="G522" s="4" t="s">
        <v>1038</v>
      </c>
      <c r="H522" s="4" t="s">
        <v>49</v>
      </c>
      <c r="I522" s="4" t="s">
        <v>28</v>
      </c>
      <c r="J522" s="4" t="s">
        <v>77</v>
      </c>
      <c r="K522" s="4" t="s">
        <v>180</v>
      </c>
      <c r="L522" s="4" t="s">
        <v>59</v>
      </c>
      <c r="M522" s="4" t="s">
        <v>513</v>
      </c>
      <c r="N522" s="29">
        <v>0.37</v>
      </c>
      <c r="O522" s="4" t="s">
        <v>33</v>
      </c>
      <c r="P522" s="4" t="s">
        <v>34</v>
      </c>
      <c r="Q522" s="4" t="s">
        <v>45</v>
      </c>
      <c r="R522" s="4" t="s">
        <v>1039</v>
      </c>
      <c r="S522" s="4">
        <v>92374</v>
      </c>
      <c r="T522" s="9">
        <v>42090</v>
      </c>
      <c r="U522" s="9">
        <v>42095</v>
      </c>
      <c r="V522" s="15">
        <v>92.722199999999987</v>
      </c>
      <c r="W522" s="4">
        <v>9</v>
      </c>
      <c r="X522" s="15">
        <v>134.38</v>
      </c>
      <c r="Y522" s="4">
        <v>90491</v>
      </c>
      <c r="Z522" s="15">
        <f>(orders[[#This Row],[Unit Price]]-(orders[[#This Row],[Unit Price]]*(orders[[#This Row],[Discount]]/100)))</f>
        <v>15.96402</v>
      </c>
      <c r="AA522" s="15">
        <f>orders[[#This Row],[discounted price]]*orders[[#This Row],[Quantity ordered new]]</f>
        <v>143.67617999999999</v>
      </c>
      <c r="AB522" s="18">
        <f t="shared" si="8"/>
        <v>0.69</v>
      </c>
    </row>
    <row r="523" spans="1:28" ht="12.75" customHeight="1" x14ac:dyDescent="0.3">
      <c r="A523" s="4">
        <v>25678</v>
      </c>
      <c r="B523" s="4" t="s">
        <v>25</v>
      </c>
      <c r="C523" s="21">
        <v>0.03</v>
      </c>
      <c r="D523" s="15">
        <v>8.0399999999999991</v>
      </c>
      <c r="E523" s="15">
        <v>8.94</v>
      </c>
      <c r="F523" s="4">
        <v>920</v>
      </c>
      <c r="G523" s="4" t="s">
        <v>1038</v>
      </c>
      <c r="H523" s="4" t="s">
        <v>49</v>
      </c>
      <c r="I523" s="4" t="s">
        <v>114</v>
      </c>
      <c r="J523" s="4" t="s">
        <v>29</v>
      </c>
      <c r="K523" s="4" t="s">
        <v>109</v>
      </c>
      <c r="L523" s="4" t="s">
        <v>59</v>
      </c>
      <c r="M523" s="4" t="s">
        <v>1040</v>
      </c>
      <c r="N523" s="29">
        <v>0.4</v>
      </c>
      <c r="O523" s="4" t="s">
        <v>33</v>
      </c>
      <c r="P523" s="4" t="s">
        <v>34</v>
      </c>
      <c r="Q523" s="4" t="s">
        <v>45</v>
      </c>
      <c r="R523" s="4" t="s">
        <v>1039</v>
      </c>
      <c r="S523" s="4">
        <v>92374</v>
      </c>
      <c r="T523" s="9">
        <v>42106</v>
      </c>
      <c r="U523" s="9">
        <v>42108</v>
      </c>
      <c r="V523" s="15">
        <v>-160.27549999999999</v>
      </c>
      <c r="W523" s="4">
        <v>9</v>
      </c>
      <c r="X523" s="15">
        <v>76.77</v>
      </c>
      <c r="Y523" s="4">
        <v>90492</v>
      </c>
      <c r="Z523" s="15">
        <f>(orders[[#This Row],[Unit Price]]-(orders[[#This Row],[Unit Price]]*(orders[[#This Row],[Discount]]/100)))</f>
        <v>8.0375879999999995</v>
      </c>
      <c r="AA523" s="15">
        <f>orders[[#This Row],[discounted price]]*orders[[#This Row],[Quantity ordered new]]</f>
        <v>72.338291999999996</v>
      </c>
      <c r="AB523" s="18">
        <f t="shared" si="8"/>
        <v>-2.0877360948287094</v>
      </c>
    </row>
    <row r="524" spans="1:28" ht="12.75" customHeight="1" x14ac:dyDescent="0.3">
      <c r="A524" s="4">
        <v>18395</v>
      </c>
      <c r="B524" s="4" t="s">
        <v>37</v>
      </c>
      <c r="C524" s="21">
        <v>0.01</v>
      </c>
      <c r="D524" s="15">
        <v>65.989999999999995</v>
      </c>
      <c r="E524" s="15">
        <v>8.99</v>
      </c>
      <c r="F524" s="4">
        <v>922</v>
      </c>
      <c r="G524" s="4" t="s">
        <v>1041</v>
      </c>
      <c r="H524" s="4" t="s">
        <v>27</v>
      </c>
      <c r="I524" s="4" t="s">
        <v>58</v>
      </c>
      <c r="J524" s="4" t="s">
        <v>77</v>
      </c>
      <c r="K524" s="4" t="s">
        <v>78</v>
      </c>
      <c r="L524" s="4" t="s">
        <v>59</v>
      </c>
      <c r="M524" s="4" t="s">
        <v>1042</v>
      </c>
      <c r="N524" s="29">
        <v>0.56000000000000005</v>
      </c>
      <c r="O524" s="4" t="s">
        <v>33</v>
      </c>
      <c r="P524" s="4" t="s">
        <v>34</v>
      </c>
      <c r="Q524" s="4" t="s">
        <v>45</v>
      </c>
      <c r="R524" s="4" t="s">
        <v>773</v>
      </c>
      <c r="S524" s="4">
        <v>91730</v>
      </c>
      <c r="T524" s="9">
        <v>42144</v>
      </c>
      <c r="U524" s="9">
        <v>42145</v>
      </c>
      <c r="V524" s="15">
        <v>396.97199999999998</v>
      </c>
      <c r="W524" s="4">
        <v>14</v>
      </c>
      <c r="X524" s="15">
        <v>782</v>
      </c>
      <c r="Y524" s="4">
        <v>87135</v>
      </c>
      <c r="Z524" s="15">
        <f>(orders[[#This Row],[Unit Price]]-(orders[[#This Row],[Unit Price]]*(orders[[#This Row],[Discount]]/100)))</f>
        <v>65.983401000000001</v>
      </c>
      <c r="AA524" s="15">
        <f>orders[[#This Row],[discounted price]]*orders[[#This Row],[Quantity ordered new]]</f>
        <v>923.76761399999998</v>
      </c>
      <c r="AB524" s="18">
        <f t="shared" si="8"/>
        <v>0.50763682864450121</v>
      </c>
    </row>
    <row r="525" spans="1:28" ht="12.75" customHeight="1" x14ac:dyDescent="0.3">
      <c r="A525" s="4">
        <v>19973</v>
      </c>
      <c r="B525" s="4" t="s">
        <v>47</v>
      </c>
      <c r="C525" s="21">
        <v>0.03</v>
      </c>
      <c r="D525" s="15">
        <v>2.1800000000000002</v>
      </c>
      <c r="E525" s="15">
        <v>1.38</v>
      </c>
      <c r="F525" s="4">
        <v>925</v>
      </c>
      <c r="G525" s="4" t="s">
        <v>1043</v>
      </c>
      <c r="H525" s="4" t="s">
        <v>49</v>
      </c>
      <c r="I525" s="4" t="s">
        <v>58</v>
      </c>
      <c r="J525" s="4" t="s">
        <v>29</v>
      </c>
      <c r="K525" s="4" t="s">
        <v>66</v>
      </c>
      <c r="L525" s="4" t="s">
        <v>31</v>
      </c>
      <c r="M525" s="4" t="s">
        <v>1044</v>
      </c>
      <c r="N525" s="29">
        <v>0.44</v>
      </c>
      <c r="O525" s="4" t="s">
        <v>33</v>
      </c>
      <c r="P525" s="4" t="s">
        <v>53</v>
      </c>
      <c r="Q525" s="4" t="s">
        <v>188</v>
      </c>
      <c r="R525" s="4" t="s">
        <v>1045</v>
      </c>
      <c r="S525" s="4">
        <v>4330</v>
      </c>
      <c r="T525" s="9">
        <v>42100</v>
      </c>
      <c r="U525" s="9">
        <v>42100</v>
      </c>
      <c r="V525" s="15">
        <v>-7.04</v>
      </c>
      <c r="W525" s="4">
        <v>7</v>
      </c>
      <c r="X525" s="15">
        <v>15.73</v>
      </c>
      <c r="Y525" s="4">
        <v>87134</v>
      </c>
      <c r="Z525" s="15">
        <f>(orders[[#This Row],[Unit Price]]-(orders[[#This Row],[Unit Price]]*(orders[[#This Row],[Discount]]/100)))</f>
        <v>2.1793460000000002</v>
      </c>
      <c r="AA525" s="15">
        <f>orders[[#This Row],[discounted price]]*orders[[#This Row],[Quantity ordered new]]</f>
        <v>15.255422000000001</v>
      </c>
      <c r="AB525" s="18">
        <f t="shared" si="8"/>
        <v>-0.44755244755244755</v>
      </c>
    </row>
    <row r="526" spans="1:28" ht="12.75" customHeight="1" x14ac:dyDescent="0.3">
      <c r="A526" s="4">
        <v>19974</v>
      </c>
      <c r="B526" s="4" t="s">
        <v>47</v>
      </c>
      <c r="C526" s="21">
        <v>0.01</v>
      </c>
      <c r="D526" s="15">
        <v>170.98</v>
      </c>
      <c r="E526" s="15">
        <v>35.89</v>
      </c>
      <c r="F526" s="4">
        <v>929</v>
      </c>
      <c r="G526" s="4" t="s">
        <v>1046</v>
      </c>
      <c r="H526" s="4" t="s">
        <v>39</v>
      </c>
      <c r="I526" s="4" t="s">
        <v>58</v>
      </c>
      <c r="J526" s="4" t="s">
        <v>41</v>
      </c>
      <c r="K526" s="4" t="s">
        <v>191</v>
      </c>
      <c r="L526" s="4" t="s">
        <v>121</v>
      </c>
      <c r="M526" s="4" t="s">
        <v>1047</v>
      </c>
      <c r="N526" s="29">
        <v>0.66</v>
      </c>
      <c r="O526" s="4" t="s">
        <v>33</v>
      </c>
      <c r="P526" s="4" t="s">
        <v>53</v>
      </c>
      <c r="Q526" s="4" t="s">
        <v>54</v>
      </c>
      <c r="R526" s="4" t="s">
        <v>1048</v>
      </c>
      <c r="S526" s="4">
        <v>8857</v>
      </c>
      <c r="T526" s="9">
        <v>42100</v>
      </c>
      <c r="U526" s="9">
        <v>42102</v>
      </c>
      <c r="V526" s="15">
        <v>538.52</v>
      </c>
      <c r="W526" s="4">
        <v>10</v>
      </c>
      <c r="X526" s="15">
        <v>1719.07</v>
      </c>
      <c r="Y526" s="4">
        <v>87134</v>
      </c>
      <c r="Z526" s="15">
        <f>(orders[[#This Row],[Unit Price]]-(orders[[#This Row],[Unit Price]]*(orders[[#This Row],[Discount]]/100)))</f>
        <v>170.96290199999999</v>
      </c>
      <c r="AA526" s="15">
        <f>orders[[#This Row],[discounted price]]*orders[[#This Row],[Quantity ordered new]]</f>
        <v>1709.6290199999999</v>
      </c>
      <c r="AB526" s="18">
        <f t="shared" si="8"/>
        <v>0.31326240350887397</v>
      </c>
    </row>
    <row r="527" spans="1:28" ht="12.75" customHeight="1" x14ac:dyDescent="0.3">
      <c r="A527" s="4">
        <v>21077</v>
      </c>
      <c r="B527" s="4" t="s">
        <v>47</v>
      </c>
      <c r="C527" s="21">
        <v>0.05</v>
      </c>
      <c r="D527" s="15">
        <v>6.04</v>
      </c>
      <c r="E527" s="15">
        <v>2.14</v>
      </c>
      <c r="F527" s="4">
        <v>936</v>
      </c>
      <c r="G527" s="4" t="s">
        <v>1049</v>
      </c>
      <c r="H527" s="4" t="s">
        <v>27</v>
      </c>
      <c r="I527" s="4" t="s">
        <v>28</v>
      </c>
      <c r="J527" s="4" t="s">
        <v>29</v>
      </c>
      <c r="K527" s="4" t="s">
        <v>93</v>
      </c>
      <c r="L527" s="4" t="s">
        <v>31</v>
      </c>
      <c r="M527" s="4" t="s">
        <v>1050</v>
      </c>
      <c r="N527" s="29">
        <v>0.38</v>
      </c>
      <c r="O527" s="4" t="s">
        <v>33</v>
      </c>
      <c r="P527" s="4" t="s">
        <v>34</v>
      </c>
      <c r="Q527" s="4" t="s">
        <v>45</v>
      </c>
      <c r="R527" s="4" t="s">
        <v>1039</v>
      </c>
      <c r="S527" s="4">
        <v>92374</v>
      </c>
      <c r="T527" s="9">
        <v>42052</v>
      </c>
      <c r="U527" s="9">
        <v>42054</v>
      </c>
      <c r="V527" s="15">
        <v>-4.1399999999999997</v>
      </c>
      <c r="W527" s="4">
        <v>1</v>
      </c>
      <c r="X527" s="15">
        <v>8.41</v>
      </c>
      <c r="Y527" s="4">
        <v>90588</v>
      </c>
      <c r="Z527" s="15">
        <f>(orders[[#This Row],[Unit Price]]-(orders[[#This Row],[Unit Price]]*(orders[[#This Row],[Discount]]/100)))</f>
        <v>6.0369799999999998</v>
      </c>
      <c r="AA527" s="15">
        <f>orders[[#This Row],[discounted price]]*orders[[#This Row],[Quantity ordered new]]</f>
        <v>6.0369799999999998</v>
      </c>
      <c r="AB527" s="18">
        <f t="shared" si="8"/>
        <v>-0.4922711058263971</v>
      </c>
    </row>
    <row r="528" spans="1:28" ht="12.75" customHeight="1" x14ac:dyDescent="0.3">
      <c r="A528" s="4">
        <v>23716</v>
      </c>
      <c r="B528" s="4" t="s">
        <v>37</v>
      </c>
      <c r="C528" s="21">
        <v>0.05</v>
      </c>
      <c r="D528" s="15">
        <v>5.98</v>
      </c>
      <c r="E528" s="15">
        <v>5.46</v>
      </c>
      <c r="F528" s="4">
        <v>936</v>
      </c>
      <c r="G528" s="4" t="s">
        <v>1049</v>
      </c>
      <c r="H528" s="4" t="s">
        <v>49</v>
      </c>
      <c r="I528" s="4" t="s">
        <v>28</v>
      </c>
      <c r="J528" s="4" t="s">
        <v>29</v>
      </c>
      <c r="K528" s="4" t="s">
        <v>93</v>
      </c>
      <c r="L528" s="4" t="s">
        <v>59</v>
      </c>
      <c r="M528" s="4" t="s">
        <v>1051</v>
      </c>
      <c r="N528" s="29">
        <v>0.36</v>
      </c>
      <c r="O528" s="4" t="s">
        <v>33</v>
      </c>
      <c r="P528" s="4" t="s">
        <v>34</v>
      </c>
      <c r="Q528" s="4" t="s">
        <v>45</v>
      </c>
      <c r="R528" s="4" t="s">
        <v>1039</v>
      </c>
      <c r="S528" s="4">
        <v>92374</v>
      </c>
      <c r="T528" s="9">
        <v>42182</v>
      </c>
      <c r="U528" s="9">
        <v>42182</v>
      </c>
      <c r="V528" s="15">
        <v>-31.885000000000002</v>
      </c>
      <c r="W528" s="4">
        <v>17</v>
      </c>
      <c r="X528" s="15">
        <v>104.95</v>
      </c>
      <c r="Y528" s="4">
        <v>90589</v>
      </c>
      <c r="Z528" s="15">
        <f>(orders[[#This Row],[Unit Price]]-(orders[[#This Row],[Unit Price]]*(orders[[#This Row],[Discount]]/100)))</f>
        <v>5.9770100000000008</v>
      </c>
      <c r="AA528" s="15">
        <f>orders[[#This Row],[discounted price]]*orders[[#This Row],[Quantity ordered new]]</f>
        <v>101.60917000000002</v>
      </c>
      <c r="AB528" s="18">
        <f t="shared" si="8"/>
        <v>-0.30381133873272986</v>
      </c>
    </row>
    <row r="529" spans="1:28" ht="12.75" customHeight="1" x14ac:dyDescent="0.3">
      <c r="A529" s="4">
        <v>23717</v>
      </c>
      <c r="B529" s="4" t="s">
        <v>37</v>
      </c>
      <c r="C529" s="21">
        <v>0.01</v>
      </c>
      <c r="D529" s="15">
        <v>65.989999999999995</v>
      </c>
      <c r="E529" s="15">
        <v>3.99</v>
      </c>
      <c r="F529" s="4">
        <v>937</v>
      </c>
      <c r="G529" s="4" t="s">
        <v>1052</v>
      </c>
      <c r="H529" s="4" t="s">
        <v>49</v>
      </c>
      <c r="I529" s="4" t="s">
        <v>28</v>
      </c>
      <c r="J529" s="4" t="s">
        <v>77</v>
      </c>
      <c r="K529" s="4" t="s">
        <v>78</v>
      </c>
      <c r="L529" s="4" t="s">
        <v>59</v>
      </c>
      <c r="M529" s="4" t="s">
        <v>1053</v>
      </c>
      <c r="N529" s="29">
        <v>0.59</v>
      </c>
      <c r="O529" s="4" t="s">
        <v>33</v>
      </c>
      <c r="P529" s="4" t="s">
        <v>34</v>
      </c>
      <c r="Q529" s="4" t="s">
        <v>45</v>
      </c>
      <c r="R529" s="4" t="s">
        <v>1054</v>
      </c>
      <c r="S529" s="4">
        <v>90278</v>
      </c>
      <c r="T529" s="9">
        <v>42182</v>
      </c>
      <c r="U529" s="9">
        <v>42183</v>
      </c>
      <c r="V529" s="15">
        <v>-95.21050000000001</v>
      </c>
      <c r="W529" s="4">
        <v>3</v>
      </c>
      <c r="X529" s="15">
        <v>166.59</v>
      </c>
      <c r="Y529" s="4">
        <v>90589</v>
      </c>
      <c r="Z529" s="15">
        <f>(orders[[#This Row],[Unit Price]]-(orders[[#This Row],[Unit Price]]*(orders[[#This Row],[Discount]]/100)))</f>
        <v>65.983401000000001</v>
      </c>
      <c r="AA529" s="15">
        <f>orders[[#This Row],[discounted price]]*orders[[#This Row],[Quantity ordered new]]</f>
        <v>197.95020299999999</v>
      </c>
      <c r="AB529" s="18">
        <f t="shared" si="8"/>
        <v>-0.57152590191488084</v>
      </c>
    </row>
    <row r="530" spans="1:28" ht="12.75" customHeight="1" x14ac:dyDescent="0.3">
      <c r="A530" s="4">
        <v>22638</v>
      </c>
      <c r="B530" s="4" t="s">
        <v>106</v>
      </c>
      <c r="C530" s="21">
        <v>0.09</v>
      </c>
      <c r="D530" s="15">
        <v>100.98</v>
      </c>
      <c r="E530" s="15">
        <v>35.840000000000003</v>
      </c>
      <c r="F530" s="4">
        <v>940</v>
      </c>
      <c r="G530" s="4" t="s">
        <v>1055</v>
      </c>
      <c r="H530" s="4" t="s">
        <v>39</v>
      </c>
      <c r="I530" s="4" t="s">
        <v>40</v>
      </c>
      <c r="J530" s="4" t="s">
        <v>41</v>
      </c>
      <c r="K530" s="4" t="s">
        <v>191</v>
      </c>
      <c r="L530" s="4" t="s">
        <v>121</v>
      </c>
      <c r="M530" s="4" t="s">
        <v>260</v>
      </c>
      <c r="N530" s="29">
        <v>0.62</v>
      </c>
      <c r="O530" s="4" t="s">
        <v>33</v>
      </c>
      <c r="P530" s="4" t="s">
        <v>53</v>
      </c>
      <c r="Q530" s="4" t="s">
        <v>228</v>
      </c>
      <c r="R530" s="4" t="s">
        <v>1056</v>
      </c>
      <c r="S530" s="4">
        <v>6776</v>
      </c>
      <c r="T530" s="9">
        <v>42108</v>
      </c>
      <c r="U530" s="9">
        <v>42113</v>
      </c>
      <c r="V530" s="15">
        <v>-193.58</v>
      </c>
      <c r="W530" s="4">
        <v>4</v>
      </c>
      <c r="X530" s="15">
        <v>396.19</v>
      </c>
      <c r="Y530" s="4">
        <v>90844</v>
      </c>
      <c r="Z530" s="15">
        <f>(orders[[#This Row],[Unit Price]]-(orders[[#This Row],[Unit Price]]*(orders[[#This Row],[Discount]]/100)))</f>
        <v>100.88911800000001</v>
      </c>
      <c r="AA530" s="15">
        <f>orders[[#This Row],[discounted price]]*orders[[#This Row],[Quantity ordered new]]</f>
        <v>403.55647200000004</v>
      </c>
      <c r="AB530" s="18">
        <f t="shared" si="8"/>
        <v>-0.4886039526489816</v>
      </c>
    </row>
    <row r="531" spans="1:28" ht="12.75" customHeight="1" x14ac:dyDescent="0.3">
      <c r="A531" s="4">
        <v>23479</v>
      </c>
      <c r="B531" s="4" t="s">
        <v>37</v>
      </c>
      <c r="C531" s="21">
        <v>0.03</v>
      </c>
      <c r="D531" s="15">
        <v>31.74</v>
      </c>
      <c r="E531" s="15">
        <v>12.62</v>
      </c>
      <c r="F531" s="4">
        <v>945</v>
      </c>
      <c r="G531" s="4" t="s">
        <v>1057</v>
      </c>
      <c r="H531" s="4" t="s">
        <v>49</v>
      </c>
      <c r="I531" s="4" t="s">
        <v>40</v>
      </c>
      <c r="J531" s="4" t="s">
        <v>29</v>
      </c>
      <c r="K531" s="4" t="s">
        <v>109</v>
      </c>
      <c r="L531" s="4" t="s">
        <v>59</v>
      </c>
      <c r="M531" s="4" t="s">
        <v>1058</v>
      </c>
      <c r="N531" s="29">
        <v>0.37</v>
      </c>
      <c r="O531" s="4" t="s">
        <v>33</v>
      </c>
      <c r="P531" s="4" t="s">
        <v>34</v>
      </c>
      <c r="Q531" s="4" t="s">
        <v>45</v>
      </c>
      <c r="R531" s="4" t="s">
        <v>1059</v>
      </c>
      <c r="S531" s="4">
        <v>95070</v>
      </c>
      <c r="T531" s="9">
        <v>42069</v>
      </c>
      <c r="U531" s="9">
        <v>42069</v>
      </c>
      <c r="V531" s="15">
        <v>-4.3009999999999939</v>
      </c>
      <c r="W531" s="4">
        <v>3</v>
      </c>
      <c r="X531" s="15">
        <v>98.7</v>
      </c>
      <c r="Y531" s="4">
        <v>86567</v>
      </c>
      <c r="Z531" s="15">
        <f>(orders[[#This Row],[Unit Price]]-(orders[[#This Row],[Unit Price]]*(orders[[#This Row],[Discount]]/100)))</f>
        <v>31.730477999999998</v>
      </c>
      <c r="AA531" s="15">
        <f>orders[[#This Row],[discounted price]]*orders[[#This Row],[Quantity ordered new]]</f>
        <v>95.191433999999987</v>
      </c>
      <c r="AB531" s="18">
        <f t="shared" si="8"/>
        <v>-4.3576494427558198E-2</v>
      </c>
    </row>
    <row r="532" spans="1:28" ht="12.75" customHeight="1" x14ac:dyDescent="0.3">
      <c r="A532" s="4">
        <v>24459</v>
      </c>
      <c r="B532" s="4" t="s">
        <v>47</v>
      </c>
      <c r="C532" s="21">
        <v>0.09</v>
      </c>
      <c r="D532" s="15">
        <v>90.98</v>
      </c>
      <c r="E532" s="15">
        <v>56.2</v>
      </c>
      <c r="F532" s="4">
        <v>946</v>
      </c>
      <c r="G532" s="4" t="s">
        <v>1060</v>
      </c>
      <c r="H532" s="4" t="s">
        <v>27</v>
      </c>
      <c r="I532" s="4" t="s">
        <v>40</v>
      </c>
      <c r="J532" s="4" t="s">
        <v>41</v>
      </c>
      <c r="K532" s="4" t="s">
        <v>50</v>
      </c>
      <c r="L532" s="4" t="s">
        <v>86</v>
      </c>
      <c r="M532" s="4" t="s">
        <v>1061</v>
      </c>
      <c r="N532" s="29">
        <v>0.74</v>
      </c>
      <c r="O532" s="4" t="s">
        <v>33</v>
      </c>
      <c r="P532" s="4" t="s">
        <v>53</v>
      </c>
      <c r="Q532" s="4" t="s">
        <v>188</v>
      </c>
      <c r="R532" s="4" t="s">
        <v>511</v>
      </c>
      <c r="S532" s="4">
        <v>4210</v>
      </c>
      <c r="T532" s="9">
        <v>42064</v>
      </c>
      <c r="U532" s="9">
        <v>42065</v>
      </c>
      <c r="V532" s="15">
        <v>-1570.32</v>
      </c>
      <c r="W532" s="4">
        <v>20</v>
      </c>
      <c r="X532" s="15">
        <v>1782.44</v>
      </c>
      <c r="Y532" s="4">
        <v>86566</v>
      </c>
      <c r="Z532" s="15">
        <f>(orders[[#This Row],[Unit Price]]-(orders[[#This Row],[Unit Price]]*(orders[[#This Row],[Discount]]/100)))</f>
        <v>90.898118000000011</v>
      </c>
      <c r="AA532" s="15">
        <f>orders[[#This Row],[discounted price]]*orders[[#This Row],[Quantity ordered new]]</f>
        <v>1817.9623600000002</v>
      </c>
      <c r="AB532" s="18">
        <f t="shared" si="8"/>
        <v>-0.8809945916833104</v>
      </c>
    </row>
    <row r="533" spans="1:28" ht="12.75" customHeight="1" x14ac:dyDescent="0.3">
      <c r="A533" s="4">
        <v>24693</v>
      </c>
      <c r="B533" s="4" t="s">
        <v>47</v>
      </c>
      <c r="C533" s="21">
        <v>0.08</v>
      </c>
      <c r="D533" s="15">
        <v>14.2</v>
      </c>
      <c r="E533" s="15">
        <v>5.3</v>
      </c>
      <c r="F533" s="4">
        <v>947</v>
      </c>
      <c r="G533" s="4" t="s">
        <v>1062</v>
      </c>
      <c r="H533" s="4" t="s">
        <v>27</v>
      </c>
      <c r="I533" s="4" t="s">
        <v>40</v>
      </c>
      <c r="J533" s="4" t="s">
        <v>41</v>
      </c>
      <c r="K533" s="4" t="s">
        <v>50</v>
      </c>
      <c r="L533" s="4" t="s">
        <v>31</v>
      </c>
      <c r="M533" s="4" t="s">
        <v>730</v>
      </c>
      <c r="N533" s="29">
        <v>0.46</v>
      </c>
      <c r="O533" s="4" t="s">
        <v>33</v>
      </c>
      <c r="P533" s="4" t="s">
        <v>53</v>
      </c>
      <c r="Q533" s="4" t="s">
        <v>54</v>
      </c>
      <c r="R533" s="4" t="s">
        <v>1063</v>
      </c>
      <c r="S533" s="4">
        <v>7002</v>
      </c>
      <c r="T533" s="9">
        <v>42015</v>
      </c>
      <c r="U533" s="9">
        <v>42017</v>
      </c>
      <c r="V533" s="15">
        <v>27.23</v>
      </c>
      <c r="W533" s="4">
        <v>5</v>
      </c>
      <c r="X533" s="15">
        <v>72.11</v>
      </c>
      <c r="Y533" s="4">
        <v>86565</v>
      </c>
      <c r="Z533" s="15">
        <f>(orders[[#This Row],[Unit Price]]-(orders[[#This Row],[Unit Price]]*(orders[[#This Row],[Discount]]/100)))</f>
        <v>14.188639999999999</v>
      </c>
      <c r="AA533" s="15">
        <f>orders[[#This Row],[discounted price]]*orders[[#This Row],[Quantity ordered new]]</f>
        <v>70.94319999999999</v>
      </c>
      <c r="AB533" s="18">
        <f t="shared" si="8"/>
        <v>0.37761752877548194</v>
      </c>
    </row>
    <row r="534" spans="1:28" ht="12.75" customHeight="1" x14ac:dyDescent="0.3">
      <c r="A534" s="4">
        <v>1279</v>
      </c>
      <c r="B534" s="4" t="s">
        <v>1064</v>
      </c>
      <c r="C534" s="21">
        <v>0.06</v>
      </c>
      <c r="D534" s="15">
        <v>40.98</v>
      </c>
      <c r="E534" s="15">
        <v>2.99</v>
      </c>
      <c r="F534" s="4">
        <v>949</v>
      </c>
      <c r="G534" s="4" t="s">
        <v>1065</v>
      </c>
      <c r="H534" s="4" t="s">
        <v>49</v>
      </c>
      <c r="I534" s="4" t="s">
        <v>114</v>
      </c>
      <c r="J534" s="4" t="s">
        <v>29</v>
      </c>
      <c r="K534" s="4" t="s">
        <v>109</v>
      </c>
      <c r="L534" s="4" t="s">
        <v>59</v>
      </c>
      <c r="M534" s="4" t="s">
        <v>1066</v>
      </c>
      <c r="N534" s="29">
        <v>0.36</v>
      </c>
      <c r="O534" s="4" t="s">
        <v>33</v>
      </c>
      <c r="P534" s="4" t="s">
        <v>34</v>
      </c>
      <c r="Q534" s="4" t="s">
        <v>45</v>
      </c>
      <c r="R534" s="4" t="s">
        <v>663</v>
      </c>
      <c r="S534" s="4">
        <v>90049</v>
      </c>
      <c r="T534" s="9">
        <v>42006</v>
      </c>
      <c r="U534" s="9">
        <v>42008</v>
      </c>
      <c r="V534" s="15">
        <v>-19.099200000000003</v>
      </c>
      <c r="W534" s="4">
        <v>3</v>
      </c>
      <c r="X534" s="15">
        <v>124.81</v>
      </c>
      <c r="Y534" s="4">
        <v>9285</v>
      </c>
      <c r="Z534" s="15">
        <f>(orders[[#This Row],[Unit Price]]-(orders[[#This Row],[Unit Price]]*(orders[[#This Row],[Discount]]/100)))</f>
        <v>40.955411999999995</v>
      </c>
      <c r="AA534" s="15">
        <f>orders[[#This Row],[discounted price]]*orders[[#This Row],[Quantity ordered new]]</f>
        <v>122.86623599999999</v>
      </c>
      <c r="AB534" s="18">
        <f t="shared" si="8"/>
        <v>-0.15302619982373208</v>
      </c>
    </row>
    <row r="535" spans="1:28" ht="12.75" customHeight="1" x14ac:dyDescent="0.3">
      <c r="A535" s="4">
        <v>1128</v>
      </c>
      <c r="B535" s="4" t="s">
        <v>106</v>
      </c>
      <c r="C535" s="21">
        <v>0.02</v>
      </c>
      <c r="D535" s="15">
        <v>48.04</v>
      </c>
      <c r="E535" s="15">
        <v>5.09</v>
      </c>
      <c r="F535" s="4">
        <v>949</v>
      </c>
      <c r="G535" s="4" t="s">
        <v>1065</v>
      </c>
      <c r="H535" s="4" t="s">
        <v>49</v>
      </c>
      <c r="I535" s="4" t="s">
        <v>114</v>
      </c>
      <c r="J535" s="4" t="s">
        <v>29</v>
      </c>
      <c r="K535" s="4" t="s">
        <v>93</v>
      </c>
      <c r="L535" s="4" t="s">
        <v>59</v>
      </c>
      <c r="M535" s="4" t="s">
        <v>621</v>
      </c>
      <c r="N535" s="29">
        <v>0.37</v>
      </c>
      <c r="O535" s="4" t="s">
        <v>33</v>
      </c>
      <c r="P535" s="4" t="s">
        <v>34</v>
      </c>
      <c r="Q535" s="4" t="s">
        <v>45</v>
      </c>
      <c r="R535" s="4" t="s">
        <v>663</v>
      </c>
      <c r="S535" s="4">
        <v>90049</v>
      </c>
      <c r="T535" s="9">
        <v>42085</v>
      </c>
      <c r="U535" s="9">
        <v>42089</v>
      </c>
      <c r="V535" s="15">
        <v>373.67</v>
      </c>
      <c r="W535" s="4">
        <v>18</v>
      </c>
      <c r="X535" s="15">
        <v>881.32</v>
      </c>
      <c r="Y535" s="4">
        <v>8257</v>
      </c>
      <c r="Z535" s="15">
        <f>(orders[[#This Row],[Unit Price]]-(orders[[#This Row],[Unit Price]]*(orders[[#This Row],[Discount]]/100)))</f>
        <v>48.030391999999999</v>
      </c>
      <c r="AA535" s="15">
        <f>orders[[#This Row],[discounted price]]*orders[[#This Row],[Quantity ordered new]]</f>
        <v>864.547056</v>
      </c>
      <c r="AB535" s="18">
        <f t="shared" si="8"/>
        <v>0.42398901647528708</v>
      </c>
    </row>
    <row r="536" spans="1:28" ht="12.75" customHeight="1" x14ac:dyDescent="0.3">
      <c r="A536" s="4">
        <v>19279</v>
      </c>
      <c r="B536" s="4" t="s">
        <v>47</v>
      </c>
      <c r="C536" s="21">
        <v>0.06</v>
      </c>
      <c r="D536" s="15">
        <v>40.98</v>
      </c>
      <c r="E536" s="15">
        <v>2.99</v>
      </c>
      <c r="F536" s="4">
        <v>950</v>
      </c>
      <c r="G536" s="4" t="s">
        <v>1067</v>
      </c>
      <c r="H536" s="4" t="s">
        <v>49</v>
      </c>
      <c r="I536" s="4" t="s">
        <v>114</v>
      </c>
      <c r="J536" s="4" t="s">
        <v>29</v>
      </c>
      <c r="K536" s="4" t="s">
        <v>109</v>
      </c>
      <c r="L536" s="4" t="s">
        <v>59</v>
      </c>
      <c r="M536" s="4" t="s">
        <v>1066</v>
      </c>
      <c r="N536" s="29">
        <v>0.36</v>
      </c>
      <c r="O536" s="4" t="s">
        <v>33</v>
      </c>
      <c r="P536" s="4" t="s">
        <v>61</v>
      </c>
      <c r="Q536" s="4" t="s">
        <v>62</v>
      </c>
      <c r="R536" s="4" t="s">
        <v>63</v>
      </c>
      <c r="S536" s="4">
        <v>55372</v>
      </c>
      <c r="T536" s="9">
        <v>42006</v>
      </c>
      <c r="U536" s="9">
        <v>42008</v>
      </c>
      <c r="V536" s="15">
        <v>-14.801880000000001</v>
      </c>
      <c r="W536" s="4">
        <v>1</v>
      </c>
      <c r="X536" s="15">
        <v>41.6</v>
      </c>
      <c r="Y536" s="4">
        <v>89083</v>
      </c>
      <c r="Z536" s="15">
        <f>(orders[[#This Row],[Unit Price]]-(orders[[#This Row],[Unit Price]]*(orders[[#This Row],[Discount]]/100)))</f>
        <v>40.955411999999995</v>
      </c>
      <c r="AA536" s="15">
        <f>orders[[#This Row],[discounted price]]*orders[[#This Row],[Quantity ordered new]]</f>
        <v>40.955411999999995</v>
      </c>
      <c r="AB536" s="18">
        <f t="shared" si="8"/>
        <v>-0.35581442307692307</v>
      </c>
    </row>
    <row r="537" spans="1:28" ht="12.75" customHeight="1" x14ac:dyDescent="0.3">
      <c r="A537" s="4">
        <v>19127</v>
      </c>
      <c r="B537" s="4" t="s">
        <v>106</v>
      </c>
      <c r="C537" s="21">
        <v>0.05</v>
      </c>
      <c r="D537" s="15">
        <v>1500.97</v>
      </c>
      <c r="E537" s="15">
        <v>29.7</v>
      </c>
      <c r="F537" s="4">
        <v>950</v>
      </c>
      <c r="G537" s="4" t="s">
        <v>1067</v>
      </c>
      <c r="H537" s="4" t="s">
        <v>39</v>
      </c>
      <c r="I537" s="4" t="s">
        <v>114</v>
      </c>
      <c r="J537" s="4" t="s">
        <v>77</v>
      </c>
      <c r="K537" s="4" t="s">
        <v>85</v>
      </c>
      <c r="L537" s="4" t="s">
        <v>43</v>
      </c>
      <c r="M537" s="4" t="s">
        <v>1068</v>
      </c>
      <c r="N537" s="29">
        <v>0.56999999999999995</v>
      </c>
      <c r="O537" s="4" t="s">
        <v>33</v>
      </c>
      <c r="P537" s="4" t="s">
        <v>61</v>
      </c>
      <c r="Q537" s="4" t="s">
        <v>62</v>
      </c>
      <c r="R537" s="4" t="s">
        <v>63</v>
      </c>
      <c r="S537" s="4">
        <v>55372</v>
      </c>
      <c r="T537" s="9">
        <v>42085</v>
      </c>
      <c r="U537" s="9">
        <v>42085</v>
      </c>
      <c r="V537" s="15">
        <v>-2561.3235</v>
      </c>
      <c r="W537" s="4">
        <v>1</v>
      </c>
      <c r="X537" s="15">
        <v>1497.22</v>
      </c>
      <c r="Y537" s="4">
        <v>89084</v>
      </c>
      <c r="Z537" s="15">
        <f>(orders[[#This Row],[Unit Price]]-(orders[[#This Row],[Unit Price]]*(orders[[#This Row],[Discount]]/100)))</f>
        <v>1500.219515</v>
      </c>
      <c r="AA537" s="15">
        <f>orders[[#This Row],[discounted price]]*orders[[#This Row],[Quantity ordered new]]</f>
        <v>1500.219515</v>
      </c>
      <c r="AB537" s="18">
        <f t="shared" si="8"/>
        <v>-1.7107195335354857</v>
      </c>
    </row>
    <row r="538" spans="1:28" ht="12.75" customHeight="1" x14ac:dyDescent="0.3">
      <c r="A538" s="4">
        <v>19128</v>
      </c>
      <c r="B538" s="4" t="s">
        <v>106</v>
      </c>
      <c r="C538" s="21">
        <v>0.02</v>
      </c>
      <c r="D538" s="15">
        <v>48.04</v>
      </c>
      <c r="E538" s="15">
        <v>5.09</v>
      </c>
      <c r="F538" s="4">
        <v>950</v>
      </c>
      <c r="G538" s="4" t="s">
        <v>1067</v>
      </c>
      <c r="H538" s="4" t="s">
        <v>49</v>
      </c>
      <c r="I538" s="4" t="s">
        <v>114</v>
      </c>
      <c r="J538" s="4" t="s">
        <v>29</v>
      </c>
      <c r="K538" s="4" t="s">
        <v>93</v>
      </c>
      <c r="L538" s="4" t="s">
        <v>59</v>
      </c>
      <c r="M538" s="4" t="s">
        <v>621</v>
      </c>
      <c r="N538" s="29">
        <v>0.37</v>
      </c>
      <c r="O538" s="4" t="s">
        <v>33</v>
      </c>
      <c r="P538" s="4" t="s">
        <v>61</v>
      </c>
      <c r="Q538" s="4" t="s">
        <v>62</v>
      </c>
      <c r="R538" s="4" t="s">
        <v>63</v>
      </c>
      <c r="S538" s="4">
        <v>55372</v>
      </c>
      <c r="T538" s="9">
        <v>42085</v>
      </c>
      <c r="U538" s="9">
        <v>42089</v>
      </c>
      <c r="V538" s="15">
        <v>168.91889999999998</v>
      </c>
      <c r="W538" s="4">
        <v>5</v>
      </c>
      <c r="X538" s="15">
        <v>244.81</v>
      </c>
      <c r="Y538" s="4">
        <v>89084</v>
      </c>
      <c r="Z538" s="15">
        <f>(orders[[#This Row],[Unit Price]]-(orders[[#This Row],[Unit Price]]*(orders[[#This Row],[Discount]]/100)))</f>
        <v>48.030391999999999</v>
      </c>
      <c r="AA538" s="15">
        <f>orders[[#This Row],[discounted price]]*orders[[#This Row],[Quantity ordered new]]</f>
        <v>240.15196</v>
      </c>
      <c r="AB538" s="18">
        <f t="shared" si="8"/>
        <v>0.69</v>
      </c>
    </row>
    <row r="539" spans="1:28" ht="12.75" customHeight="1" x14ac:dyDescent="0.3">
      <c r="A539" s="4">
        <v>19129</v>
      </c>
      <c r="B539" s="4" t="s">
        <v>106</v>
      </c>
      <c r="C539" s="21">
        <v>0.03</v>
      </c>
      <c r="D539" s="15">
        <v>4.28</v>
      </c>
      <c r="E539" s="15">
        <v>1.6</v>
      </c>
      <c r="F539" s="4">
        <v>950</v>
      </c>
      <c r="G539" s="4" t="s">
        <v>1067</v>
      </c>
      <c r="H539" s="4" t="s">
        <v>49</v>
      </c>
      <c r="I539" s="4" t="s">
        <v>114</v>
      </c>
      <c r="J539" s="4" t="s">
        <v>29</v>
      </c>
      <c r="K539" s="4" t="s">
        <v>30</v>
      </c>
      <c r="L539" s="4" t="s">
        <v>31</v>
      </c>
      <c r="M539" s="4" t="s">
        <v>1069</v>
      </c>
      <c r="N539" s="29">
        <v>0.57999999999999996</v>
      </c>
      <c r="O539" s="4" t="s">
        <v>33</v>
      </c>
      <c r="P539" s="4" t="s">
        <v>61</v>
      </c>
      <c r="Q539" s="4" t="s">
        <v>62</v>
      </c>
      <c r="R539" s="4" t="s">
        <v>63</v>
      </c>
      <c r="S539" s="4">
        <v>55372</v>
      </c>
      <c r="T539" s="9">
        <v>42085</v>
      </c>
      <c r="U539" s="9">
        <v>42092</v>
      </c>
      <c r="V539" s="15">
        <v>-6.2</v>
      </c>
      <c r="W539" s="4">
        <v>1</v>
      </c>
      <c r="X539" s="15">
        <v>4.55</v>
      </c>
      <c r="Y539" s="4">
        <v>89084</v>
      </c>
      <c r="Z539" s="15">
        <f>(orders[[#This Row],[Unit Price]]-(orders[[#This Row],[Unit Price]]*(orders[[#This Row],[Discount]]/100)))</f>
        <v>4.2787160000000002</v>
      </c>
      <c r="AA539" s="15">
        <f>orders[[#This Row],[discounted price]]*orders[[#This Row],[Quantity ordered new]]</f>
        <v>4.2787160000000002</v>
      </c>
      <c r="AB539" s="18">
        <f t="shared" si="8"/>
        <v>-1.3626373626373627</v>
      </c>
    </row>
    <row r="540" spans="1:28" ht="12.75" customHeight="1" x14ac:dyDescent="0.3">
      <c r="A540" s="4">
        <v>20073</v>
      </c>
      <c r="B540" s="4" t="s">
        <v>106</v>
      </c>
      <c r="C540" s="21">
        <v>0.1</v>
      </c>
      <c r="D540" s="15">
        <v>7.31</v>
      </c>
      <c r="E540" s="15">
        <v>0.49</v>
      </c>
      <c r="F540" s="4">
        <v>954</v>
      </c>
      <c r="G540" s="4" t="s">
        <v>1070</v>
      </c>
      <c r="H540" s="4" t="s">
        <v>49</v>
      </c>
      <c r="I540" s="4" t="s">
        <v>58</v>
      </c>
      <c r="J540" s="4" t="s">
        <v>29</v>
      </c>
      <c r="K540" s="4" t="s">
        <v>134</v>
      </c>
      <c r="L540" s="4" t="s">
        <v>59</v>
      </c>
      <c r="M540" s="4" t="s">
        <v>1071</v>
      </c>
      <c r="N540" s="29">
        <v>0.38</v>
      </c>
      <c r="O540" s="4" t="s">
        <v>33</v>
      </c>
      <c r="P540" s="4" t="s">
        <v>61</v>
      </c>
      <c r="Q540" s="4" t="s">
        <v>130</v>
      </c>
      <c r="R540" s="4" t="s">
        <v>1072</v>
      </c>
      <c r="S540" s="4">
        <v>75067</v>
      </c>
      <c r="T540" s="9">
        <v>42047</v>
      </c>
      <c r="U540" s="9">
        <v>42056</v>
      </c>
      <c r="V540" s="15">
        <v>19.064699999999998</v>
      </c>
      <c r="W540" s="4">
        <v>4</v>
      </c>
      <c r="X540" s="15">
        <v>27.63</v>
      </c>
      <c r="Y540" s="4">
        <v>90771</v>
      </c>
      <c r="Z540" s="15">
        <f>(orders[[#This Row],[Unit Price]]-(orders[[#This Row],[Unit Price]]*(orders[[#This Row],[Discount]]/100)))</f>
        <v>7.3026899999999992</v>
      </c>
      <c r="AA540" s="15">
        <f>orders[[#This Row],[discounted price]]*orders[[#This Row],[Quantity ordered new]]</f>
        <v>29.210759999999997</v>
      </c>
      <c r="AB540" s="18">
        <f t="shared" si="8"/>
        <v>0.69</v>
      </c>
    </row>
    <row r="541" spans="1:28" ht="12.75" customHeight="1" x14ac:dyDescent="0.3">
      <c r="A541" s="4">
        <v>20074</v>
      </c>
      <c r="B541" s="4" t="s">
        <v>106</v>
      </c>
      <c r="C541" s="21">
        <v>0.08</v>
      </c>
      <c r="D541" s="15">
        <v>6.7</v>
      </c>
      <c r="E541" s="15">
        <v>1.56</v>
      </c>
      <c r="F541" s="4">
        <v>954</v>
      </c>
      <c r="G541" s="4" t="s">
        <v>1070</v>
      </c>
      <c r="H541" s="4" t="s">
        <v>49</v>
      </c>
      <c r="I541" s="4" t="s">
        <v>58</v>
      </c>
      <c r="J541" s="4" t="s">
        <v>29</v>
      </c>
      <c r="K541" s="4" t="s">
        <v>30</v>
      </c>
      <c r="L541" s="4" t="s">
        <v>31</v>
      </c>
      <c r="M541" s="4" t="s">
        <v>1073</v>
      </c>
      <c r="N541" s="29">
        <v>0.52</v>
      </c>
      <c r="O541" s="4" t="s">
        <v>33</v>
      </c>
      <c r="P541" s="4" t="s">
        <v>61</v>
      </c>
      <c r="Q541" s="4" t="s">
        <v>130</v>
      </c>
      <c r="R541" s="4" t="s">
        <v>1072</v>
      </c>
      <c r="S541" s="4">
        <v>75067</v>
      </c>
      <c r="T541" s="9">
        <v>42047</v>
      </c>
      <c r="U541" s="9">
        <v>42047</v>
      </c>
      <c r="V541" s="15">
        <v>10.56</v>
      </c>
      <c r="W541" s="4">
        <v>5</v>
      </c>
      <c r="X541" s="15">
        <v>31.21</v>
      </c>
      <c r="Y541" s="4">
        <v>90771</v>
      </c>
      <c r="Z541" s="15">
        <f>(orders[[#This Row],[Unit Price]]-(orders[[#This Row],[Unit Price]]*(orders[[#This Row],[Discount]]/100)))</f>
        <v>6.6946400000000006</v>
      </c>
      <c r="AA541" s="15">
        <f>orders[[#This Row],[discounted price]]*orders[[#This Row],[Quantity ordered new]]</f>
        <v>33.473200000000006</v>
      </c>
      <c r="AB541" s="18">
        <f t="shared" si="8"/>
        <v>0.33835309195770585</v>
      </c>
    </row>
    <row r="542" spans="1:28" ht="12.75" customHeight="1" x14ac:dyDescent="0.3">
      <c r="A542" s="4">
        <v>25795</v>
      </c>
      <c r="B542" s="4" t="s">
        <v>37</v>
      </c>
      <c r="C542" s="21">
        <v>0.01</v>
      </c>
      <c r="D542" s="15">
        <v>145.44999999999999</v>
      </c>
      <c r="E542" s="15">
        <v>17.850000000000001</v>
      </c>
      <c r="F542" s="4">
        <v>959</v>
      </c>
      <c r="G542" s="4" t="s">
        <v>1074</v>
      </c>
      <c r="H542" s="4" t="s">
        <v>39</v>
      </c>
      <c r="I542" s="4" t="s">
        <v>28</v>
      </c>
      <c r="J542" s="4" t="s">
        <v>77</v>
      </c>
      <c r="K542" s="4" t="s">
        <v>85</v>
      </c>
      <c r="L542" s="4" t="s">
        <v>43</v>
      </c>
      <c r="M542" s="4" t="s">
        <v>1075</v>
      </c>
      <c r="N542" s="29">
        <v>0.56000000000000005</v>
      </c>
      <c r="O542" s="4" t="s">
        <v>33</v>
      </c>
      <c r="P542" s="4" t="s">
        <v>61</v>
      </c>
      <c r="Q542" s="4" t="s">
        <v>130</v>
      </c>
      <c r="R542" s="4" t="s">
        <v>1032</v>
      </c>
      <c r="S542" s="4">
        <v>76028</v>
      </c>
      <c r="T542" s="9">
        <v>42085</v>
      </c>
      <c r="U542" s="9">
        <v>42086</v>
      </c>
      <c r="V542" s="15">
        <v>837.68069999999989</v>
      </c>
      <c r="W542" s="4">
        <v>8</v>
      </c>
      <c r="X542" s="15">
        <v>1214.03</v>
      </c>
      <c r="Y542" s="4">
        <v>91581</v>
      </c>
      <c r="Z542" s="15">
        <f>(orders[[#This Row],[Unit Price]]-(orders[[#This Row],[Unit Price]]*(orders[[#This Row],[Discount]]/100)))</f>
        <v>145.43545499999999</v>
      </c>
      <c r="AA542" s="15">
        <f>orders[[#This Row],[discounted price]]*orders[[#This Row],[Quantity ordered new]]</f>
        <v>1163.4836399999999</v>
      </c>
      <c r="AB542" s="18">
        <f t="shared" si="8"/>
        <v>0.69</v>
      </c>
    </row>
    <row r="543" spans="1:28" ht="12.75" customHeight="1" x14ac:dyDescent="0.3">
      <c r="A543" s="4">
        <v>20428</v>
      </c>
      <c r="B543" s="4" t="s">
        <v>106</v>
      </c>
      <c r="C543" s="21">
        <v>0.03</v>
      </c>
      <c r="D543" s="15">
        <v>2.94</v>
      </c>
      <c r="E543" s="15">
        <v>0.96</v>
      </c>
      <c r="F543" s="4">
        <v>960</v>
      </c>
      <c r="G543" s="4" t="s">
        <v>1076</v>
      </c>
      <c r="H543" s="4" t="s">
        <v>49</v>
      </c>
      <c r="I543" s="4" t="s">
        <v>40</v>
      </c>
      <c r="J543" s="4" t="s">
        <v>29</v>
      </c>
      <c r="K543" s="4" t="s">
        <v>30</v>
      </c>
      <c r="L543" s="4" t="s">
        <v>31</v>
      </c>
      <c r="M543" s="4" t="s">
        <v>599</v>
      </c>
      <c r="N543" s="29">
        <v>0.57999999999999996</v>
      </c>
      <c r="O543" s="4" t="s">
        <v>33</v>
      </c>
      <c r="P543" s="4" t="s">
        <v>34</v>
      </c>
      <c r="Q543" s="4" t="s">
        <v>45</v>
      </c>
      <c r="R543" s="4" t="s">
        <v>1054</v>
      </c>
      <c r="S543" s="4">
        <v>90278</v>
      </c>
      <c r="T543" s="9">
        <v>42039</v>
      </c>
      <c r="U543" s="9">
        <v>42043</v>
      </c>
      <c r="V543" s="15">
        <v>-4.2</v>
      </c>
      <c r="W543" s="4">
        <v>1</v>
      </c>
      <c r="X543" s="15">
        <v>3.51</v>
      </c>
      <c r="Y543" s="4">
        <v>89401</v>
      </c>
      <c r="Z543" s="15">
        <f>(orders[[#This Row],[Unit Price]]-(orders[[#This Row],[Unit Price]]*(orders[[#This Row],[Discount]]/100)))</f>
        <v>2.9391180000000001</v>
      </c>
      <c r="AA543" s="15">
        <f>orders[[#This Row],[discounted price]]*orders[[#This Row],[Quantity ordered new]]</f>
        <v>2.9391180000000001</v>
      </c>
      <c r="AB543" s="18">
        <f t="shared" si="8"/>
        <v>-1.1965811965811968</v>
      </c>
    </row>
    <row r="544" spans="1:28" ht="12.75" customHeight="1" x14ac:dyDescent="0.3">
      <c r="A544" s="4">
        <v>20685</v>
      </c>
      <c r="B544" s="4" t="s">
        <v>37</v>
      </c>
      <c r="C544" s="21">
        <v>0.05</v>
      </c>
      <c r="D544" s="15">
        <v>124.49</v>
      </c>
      <c r="E544" s="15">
        <v>51.94</v>
      </c>
      <c r="F544" s="4">
        <v>961</v>
      </c>
      <c r="G544" s="4" t="s">
        <v>1077</v>
      </c>
      <c r="H544" s="4" t="s">
        <v>39</v>
      </c>
      <c r="I544" s="4" t="s">
        <v>40</v>
      </c>
      <c r="J544" s="4" t="s">
        <v>41</v>
      </c>
      <c r="K544" s="4" t="s">
        <v>152</v>
      </c>
      <c r="L544" s="4" t="s">
        <v>121</v>
      </c>
      <c r="M544" s="4" t="s">
        <v>462</v>
      </c>
      <c r="N544" s="29">
        <v>0.63</v>
      </c>
      <c r="O544" s="4" t="s">
        <v>33</v>
      </c>
      <c r="P544" s="4" t="s">
        <v>34</v>
      </c>
      <c r="Q544" s="4" t="s">
        <v>45</v>
      </c>
      <c r="R544" s="4" t="s">
        <v>1078</v>
      </c>
      <c r="S544" s="4">
        <v>94061</v>
      </c>
      <c r="T544" s="9">
        <v>42059</v>
      </c>
      <c r="U544" s="9">
        <v>42059</v>
      </c>
      <c r="V544" s="15">
        <v>-44.163600000000002</v>
      </c>
      <c r="W544" s="4">
        <v>1</v>
      </c>
      <c r="X544" s="15">
        <v>120.12</v>
      </c>
      <c r="Y544" s="4">
        <v>89402</v>
      </c>
      <c r="Z544" s="15">
        <f>(orders[[#This Row],[Unit Price]]-(orders[[#This Row],[Unit Price]]*(orders[[#This Row],[Discount]]/100)))</f>
        <v>124.42775499999999</v>
      </c>
      <c r="AA544" s="15">
        <f>orders[[#This Row],[discounted price]]*orders[[#This Row],[Quantity ordered new]]</f>
        <v>124.42775499999999</v>
      </c>
      <c r="AB544" s="18">
        <f t="shared" si="8"/>
        <v>-0.36766233766233769</v>
      </c>
    </row>
    <row r="545" spans="1:28" ht="12.75" customHeight="1" x14ac:dyDescent="0.3">
      <c r="A545" s="4">
        <v>2428</v>
      </c>
      <c r="B545" s="4" t="s">
        <v>106</v>
      </c>
      <c r="C545" s="21">
        <v>0.03</v>
      </c>
      <c r="D545" s="15">
        <v>2.94</v>
      </c>
      <c r="E545" s="15">
        <v>0.96</v>
      </c>
      <c r="F545" s="4">
        <v>962</v>
      </c>
      <c r="G545" s="4" t="s">
        <v>1079</v>
      </c>
      <c r="H545" s="4" t="s">
        <v>49</v>
      </c>
      <c r="I545" s="4" t="s">
        <v>40</v>
      </c>
      <c r="J545" s="4" t="s">
        <v>29</v>
      </c>
      <c r="K545" s="4" t="s">
        <v>30</v>
      </c>
      <c r="L545" s="4" t="s">
        <v>31</v>
      </c>
      <c r="M545" s="4" t="s">
        <v>599</v>
      </c>
      <c r="N545" s="29">
        <v>0.57999999999999996</v>
      </c>
      <c r="O545" s="4" t="s">
        <v>33</v>
      </c>
      <c r="P545" s="4" t="s">
        <v>61</v>
      </c>
      <c r="Q545" s="4" t="s">
        <v>178</v>
      </c>
      <c r="R545" s="4" t="s">
        <v>179</v>
      </c>
      <c r="S545" s="4">
        <v>60610</v>
      </c>
      <c r="T545" s="9">
        <v>42039</v>
      </c>
      <c r="U545" s="9">
        <v>42043</v>
      </c>
      <c r="V545" s="15">
        <v>-4.2</v>
      </c>
      <c r="W545" s="4">
        <v>2</v>
      </c>
      <c r="X545" s="15">
        <v>7.01</v>
      </c>
      <c r="Y545" s="4">
        <v>17636</v>
      </c>
      <c r="Z545" s="15">
        <f>(orders[[#This Row],[Unit Price]]-(orders[[#This Row],[Unit Price]]*(orders[[#This Row],[Discount]]/100)))</f>
        <v>2.9391180000000001</v>
      </c>
      <c r="AA545" s="15">
        <f>orders[[#This Row],[discounted price]]*orders[[#This Row],[Quantity ordered new]]</f>
        <v>5.8782360000000002</v>
      </c>
      <c r="AB545" s="18">
        <f t="shared" si="8"/>
        <v>-0.59914407988587737</v>
      </c>
    </row>
    <row r="546" spans="1:28" ht="12.75" customHeight="1" x14ac:dyDescent="0.3">
      <c r="A546" s="4">
        <v>25093</v>
      </c>
      <c r="B546" s="4" t="s">
        <v>56</v>
      </c>
      <c r="C546" s="21">
        <v>0</v>
      </c>
      <c r="D546" s="15">
        <v>170.98</v>
      </c>
      <c r="E546" s="15">
        <v>35.89</v>
      </c>
      <c r="F546" s="4">
        <v>970</v>
      </c>
      <c r="G546" s="4" t="s">
        <v>1080</v>
      </c>
      <c r="H546" s="4" t="s">
        <v>39</v>
      </c>
      <c r="I546" s="4" t="s">
        <v>114</v>
      </c>
      <c r="J546" s="4" t="s">
        <v>41</v>
      </c>
      <c r="K546" s="4" t="s">
        <v>191</v>
      </c>
      <c r="L546" s="4" t="s">
        <v>121</v>
      </c>
      <c r="M546" s="4" t="s">
        <v>1047</v>
      </c>
      <c r="N546" s="29">
        <v>0.66</v>
      </c>
      <c r="O546" s="4" t="s">
        <v>33</v>
      </c>
      <c r="P546" s="4" t="s">
        <v>136</v>
      </c>
      <c r="Q546" s="4" t="s">
        <v>137</v>
      </c>
      <c r="R546" s="4" t="s">
        <v>799</v>
      </c>
      <c r="S546" s="4">
        <v>24281</v>
      </c>
      <c r="T546" s="9">
        <v>42114</v>
      </c>
      <c r="U546" s="9">
        <v>42115</v>
      </c>
      <c r="V546" s="15">
        <v>-102.66200000000001</v>
      </c>
      <c r="W546" s="4">
        <v>8</v>
      </c>
      <c r="X546" s="15">
        <v>1452.18</v>
      </c>
      <c r="Y546" s="4">
        <v>86173</v>
      </c>
      <c r="Z546" s="15">
        <f>(orders[[#This Row],[Unit Price]]-(orders[[#This Row],[Unit Price]]*(orders[[#This Row],[Discount]]/100)))</f>
        <v>170.98</v>
      </c>
      <c r="AA546" s="15">
        <f>orders[[#This Row],[discounted price]]*orders[[#This Row],[Quantity ordered new]]</f>
        <v>1367.84</v>
      </c>
      <c r="AB546" s="18">
        <f t="shared" si="8"/>
        <v>-7.0695092894820205E-2</v>
      </c>
    </row>
    <row r="547" spans="1:28" ht="12.75" customHeight="1" x14ac:dyDescent="0.3">
      <c r="A547" s="4">
        <v>20536</v>
      </c>
      <c r="B547" s="4" t="s">
        <v>106</v>
      </c>
      <c r="C547" s="21">
        <v>0.03</v>
      </c>
      <c r="D547" s="15">
        <v>284.98</v>
      </c>
      <c r="E547" s="15">
        <v>69.55</v>
      </c>
      <c r="F547" s="4">
        <v>972</v>
      </c>
      <c r="G547" s="4" t="s">
        <v>1081</v>
      </c>
      <c r="H547" s="4" t="s">
        <v>39</v>
      </c>
      <c r="I547" s="4" t="s">
        <v>28</v>
      </c>
      <c r="J547" s="4" t="s">
        <v>41</v>
      </c>
      <c r="K547" s="4" t="s">
        <v>42</v>
      </c>
      <c r="L547" s="4" t="s">
        <v>43</v>
      </c>
      <c r="M547" s="4" t="s">
        <v>1082</v>
      </c>
      <c r="N547" s="29">
        <v>0.6</v>
      </c>
      <c r="O547" s="4" t="s">
        <v>33</v>
      </c>
      <c r="P547" s="4" t="s">
        <v>34</v>
      </c>
      <c r="Q547" s="4" t="s">
        <v>45</v>
      </c>
      <c r="R547" s="4" t="s">
        <v>1083</v>
      </c>
      <c r="S547" s="4">
        <v>92503</v>
      </c>
      <c r="T547" s="9">
        <v>42063</v>
      </c>
      <c r="U547" s="9">
        <v>42068</v>
      </c>
      <c r="V547" s="15">
        <v>-116.584</v>
      </c>
      <c r="W547" s="4">
        <v>2</v>
      </c>
      <c r="X547" s="15">
        <v>619.38</v>
      </c>
      <c r="Y547" s="4">
        <v>87259</v>
      </c>
      <c r="Z547" s="15">
        <f>(orders[[#This Row],[Unit Price]]-(orders[[#This Row],[Unit Price]]*(orders[[#This Row],[Discount]]/100)))</f>
        <v>284.89450600000004</v>
      </c>
      <c r="AA547" s="15">
        <f>orders[[#This Row],[discounted price]]*orders[[#This Row],[Quantity ordered new]]</f>
        <v>569.78901200000007</v>
      </c>
      <c r="AB547" s="18">
        <f t="shared" si="8"/>
        <v>-0.18822693661403339</v>
      </c>
    </row>
    <row r="548" spans="1:28" ht="12.75" customHeight="1" x14ac:dyDescent="0.3">
      <c r="A548" s="4">
        <v>20537</v>
      </c>
      <c r="B548" s="4" t="s">
        <v>106</v>
      </c>
      <c r="C548" s="21">
        <v>0</v>
      </c>
      <c r="D548" s="15">
        <v>12.99</v>
      </c>
      <c r="E548" s="15">
        <v>14.37</v>
      </c>
      <c r="F548" s="4">
        <v>972</v>
      </c>
      <c r="G548" s="4" t="s">
        <v>1081</v>
      </c>
      <c r="H548" s="4" t="s">
        <v>49</v>
      </c>
      <c r="I548" s="4" t="s">
        <v>28</v>
      </c>
      <c r="J548" s="4" t="s">
        <v>41</v>
      </c>
      <c r="K548" s="4" t="s">
        <v>50</v>
      </c>
      <c r="L548" s="4" t="s">
        <v>236</v>
      </c>
      <c r="M548" s="4" t="s">
        <v>568</v>
      </c>
      <c r="N548" s="29">
        <v>0.73</v>
      </c>
      <c r="O548" s="4" t="s">
        <v>33</v>
      </c>
      <c r="P548" s="4" t="s">
        <v>34</v>
      </c>
      <c r="Q548" s="4" t="s">
        <v>45</v>
      </c>
      <c r="R548" s="4" t="s">
        <v>1083</v>
      </c>
      <c r="S548" s="4">
        <v>92503</v>
      </c>
      <c r="T548" s="9">
        <v>42063</v>
      </c>
      <c r="U548" s="9">
        <v>42063</v>
      </c>
      <c r="V548" s="15">
        <v>12.896100000000001</v>
      </c>
      <c r="W548" s="4">
        <v>1</v>
      </c>
      <c r="X548" s="15">
        <v>18.690000000000001</v>
      </c>
      <c r="Y548" s="4">
        <v>87259</v>
      </c>
      <c r="Z548" s="15">
        <f>(orders[[#This Row],[Unit Price]]-(orders[[#This Row],[Unit Price]]*(orders[[#This Row],[Discount]]/100)))</f>
        <v>12.99</v>
      </c>
      <c r="AA548" s="15">
        <f>orders[[#This Row],[discounted price]]*orders[[#This Row],[Quantity ordered new]]</f>
        <v>12.99</v>
      </c>
      <c r="AB548" s="18">
        <f t="shared" si="8"/>
        <v>0.69</v>
      </c>
    </row>
    <row r="549" spans="1:28" ht="12.75" customHeight="1" x14ac:dyDescent="0.3">
      <c r="A549" s="4">
        <v>24298</v>
      </c>
      <c r="B549" s="4" t="s">
        <v>106</v>
      </c>
      <c r="C549" s="21">
        <v>0.1</v>
      </c>
      <c r="D549" s="15">
        <v>2.2200000000000002</v>
      </c>
      <c r="E549" s="15">
        <v>5</v>
      </c>
      <c r="F549" s="4">
        <v>975</v>
      </c>
      <c r="G549" s="4" t="s">
        <v>1084</v>
      </c>
      <c r="H549" s="4" t="s">
        <v>49</v>
      </c>
      <c r="I549" s="4" t="s">
        <v>28</v>
      </c>
      <c r="J549" s="4" t="s">
        <v>29</v>
      </c>
      <c r="K549" s="4" t="s">
        <v>257</v>
      </c>
      <c r="L549" s="4" t="s">
        <v>59</v>
      </c>
      <c r="M549" s="4" t="s">
        <v>1085</v>
      </c>
      <c r="N549" s="29">
        <v>0.55000000000000004</v>
      </c>
      <c r="O549" s="4" t="s">
        <v>33</v>
      </c>
      <c r="P549" s="4" t="s">
        <v>53</v>
      </c>
      <c r="Q549" s="4" t="s">
        <v>193</v>
      </c>
      <c r="R549" s="4" t="s">
        <v>194</v>
      </c>
      <c r="S549" s="4">
        <v>2108</v>
      </c>
      <c r="T549" s="9">
        <v>42098</v>
      </c>
      <c r="U549" s="9">
        <v>42103</v>
      </c>
      <c r="V549" s="15">
        <v>-21.319199999999999</v>
      </c>
      <c r="W549" s="4">
        <v>3</v>
      </c>
      <c r="X549" s="15">
        <v>8.8000000000000007</v>
      </c>
      <c r="Y549" s="4">
        <v>87260</v>
      </c>
      <c r="Z549" s="15">
        <f>(orders[[#This Row],[Unit Price]]-(orders[[#This Row],[Unit Price]]*(orders[[#This Row],[Discount]]/100)))</f>
        <v>2.2177800000000003</v>
      </c>
      <c r="AA549" s="15">
        <f>orders[[#This Row],[discounted price]]*orders[[#This Row],[Quantity ordered new]]</f>
        <v>6.6533400000000009</v>
      </c>
      <c r="AB549" s="18">
        <f t="shared" si="8"/>
        <v>-2.4226363636363635</v>
      </c>
    </row>
    <row r="550" spans="1:28" ht="12.75" customHeight="1" x14ac:dyDescent="0.3">
      <c r="A550" s="4">
        <v>22646</v>
      </c>
      <c r="B550" s="4" t="s">
        <v>56</v>
      </c>
      <c r="C550" s="21">
        <v>0</v>
      </c>
      <c r="D550" s="15">
        <v>37.76</v>
      </c>
      <c r="E550" s="15">
        <v>12.9</v>
      </c>
      <c r="F550" s="4">
        <v>980</v>
      </c>
      <c r="G550" s="4" t="s">
        <v>1086</v>
      </c>
      <c r="H550" s="4" t="s">
        <v>49</v>
      </c>
      <c r="I550" s="4" t="s">
        <v>28</v>
      </c>
      <c r="J550" s="4" t="s">
        <v>29</v>
      </c>
      <c r="K550" s="4" t="s">
        <v>141</v>
      </c>
      <c r="L550" s="4" t="s">
        <v>59</v>
      </c>
      <c r="M550" s="4" t="s">
        <v>1087</v>
      </c>
      <c r="N550" s="29">
        <v>0.56999999999999995</v>
      </c>
      <c r="O550" s="4" t="s">
        <v>33</v>
      </c>
      <c r="P550" s="4" t="s">
        <v>53</v>
      </c>
      <c r="Q550" s="4" t="s">
        <v>149</v>
      </c>
      <c r="R550" s="4" t="s">
        <v>778</v>
      </c>
      <c r="S550" s="4">
        <v>5403</v>
      </c>
      <c r="T550" s="9">
        <v>42040</v>
      </c>
      <c r="U550" s="9">
        <v>42041</v>
      </c>
      <c r="V550" s="15">
        <v>93.846800000000002</v>
      </c>
      <c r="W550" s="4">
        <v>12</v>
      </c>
      <c r="X550" s="15">
        <v>477.2</v>
      </c>
      <c r="Y550" s="4">
        <v>87258</v>
      </c>
      <c r="Z550" s="15">
        <f>(orders[[#This Row],[Unit Price]]-(orders[[#This Row],[Unit Price]]*(orders[[#This Row],[Discount]]/100)))</f>
        <v>37.76</v>
      </c>
      <c r="AA550" s="15">
        <f>orders[[#This Row],[discounted price]]*orders[[#This Row],[Quantity ordered new]]</f>
        <v>453.12</v>
      </c>
      <c r="AB550" s="18">
        <f t="shared" si="8"/>
        <v>0.19666135792120704</v>
      </c>
    </row>
    <row r="551" spans="1:28" ht="12.75" customHeight="1" x14ac:dyDescent="0.3">
      <c r="A551" s="4">
        <v>20010</v>
      </c>
      <c r="B551" s="4" t="s">
        <v>106</v>
      </c>
      <c r="C551" s="21">
        <v>0.09</v>
      </c>
      <c r="D551" s="15">
        <v>300.97000000000003</v>
      </c>
      <c r="E551" s="15">
        <v>7.18</v>
      </c>
      <c r="F551" s="4">
        <v>983</v>
      </c>
      <c r="G551" s="4" t="s">
        <v>1088</v>
      </c>
      <c r="H551" s="4" t="s">
        <v>49</v>
      </c>
      <c r="I551" s="4" t="s">
        <v>28</v>
      </c>
      <c r="J551" s="4" t="s">
        <v>77</v>
      </c>
      <c r="K551" s="4" t="s">
        <v>180</v>
      </c>
      <c r="L551" s="4" t="s">
        <v>59</v>
      </c>
      <c r="M551" s="4" t="s">
        <v>1089</v>
      </c>
      <c r="N551" s="29">
        <v>0.48</v>
      </c>
      <c r="O551" s="4" t="s">
        <v>33</v>
      </c>
      <c r="P551" s="4" t="s">
        <v>136</v>
      </c>
      <c r="Q551" s="4" t="s">
        <v>958</v>
      </c>
      <c r="R551" s="4" t="s">
        <v>1090</v>
      </c>
      <c r="S551" s="4">
        <v>72143</v>
      </c>
      <c r="T551" s="9">
        <v>42121</v>
      </c>
      <c r="U551" s="9">
        <v>42121</v>
      </c>
      <c r="V551" s="15">
        <v>17.771999999999998</v>
      </c>
      <c r="W551" s="4">
        <v>10</v>
      </c>
      <c r="X551" s="15">
        <v>2848.38</v>
      </c>
      <c r="Y551" s="4">
        <v>90201</v>
      </c>
      <c r="Z551" s="15">
        <f>(orders[[#This Row],[Unit Price]]-(orders[[#This Row],[Unit Price]]*(orders[[#This Row],[Discount]]/100)))</f>
        <v>300.69912700000003</v>
      </c>
      <c r="AA551" s="15">
        <f>orders[[#This Row],[discounted price]]*orders[[#This Row],[Quantity ordered new]]</f>
        <v>3006.9912700000004</v>
      </c>
      <c r="AB551" s="18">
        <f t="shared" si="8"/>
        <v>6.2393360436458611E-3</v>
      </c>
    </row>
    <row r="552" spans="1:28" ht="12.75" customHeight="1" x14ac:dyDescent="0.3">
      <c r="A552" s="4">
        <v>25895</v>
      </c>
      <c r="B552" s="4" t="s">
        <v>25</v>
      </c>
      <c r="C552" s="21">
        <v>0.05</v>
      </c>
      <c r="D552" s="15">
        <v>4.28</v>
      </c>
      <c r="E552" s="15">
        <v>5.17</v>
      </c>
      <c r="F552" s="4">
        <v>993</v>
      </c>
      <c r="G552" s="4" t="s">
        <v>1091</v>
      </c>
      <c r="H552" s="4" t="s">
        <v>49</v>
      </c>
      <c r="I552" s="4" t="s">
        <v>58</v>
      </c>
      <c r="J552" s="4" t="s">
        <v>29</v>
      </c>
      <c r="K552" s="4" t="s">
        <v>93</v>
      </c>
      <c r="L552" s="4" t="s">
        <v>59</v>
      </c>
      <c r="M552" s="4" t="s">
        <v>481</v>
      </c>
      <c r="N552" s="29">
        <v>0.4</v>
      </c>
      <c r="O552" s="4" t="s">
        <v>33</v>
      </c>
      <c r="P552" s="4" t="s">
        <v>34</v>
      </c>
      <c r="Q552" s="4" t="s">
        <v>45</v>
      </c>
      <c r="R552" s="4" t="s">
        <v>1092</v>
      </c>
      <c r="S552" s="4">
        <v>93030</v>
      </c>
      <c r="T552" s="9">
        <v>42054</v>
      </c>
      <c r="U552" s="9">
        <v>42054</v>
      </c>
      <c r="V552" s="15">
        <v>-104.57</v>
      </c>
      <c r="W552" s="4">
        <v>9</v>
      </c>
      <c r="X552" s="15">
        <v>38.58</v>
      </c>
      <c r="Y552" s="4">
        <v>89432</v>
      </c>
      <c r="Z552" s="15">
        <f>(orders[[#This Row],[Unit Price]]-(orders[[#This Row],[Unit Price]]*(orders[[#This Row],[Discount]]/100)))</f>
        <v>4.2778600000000004</v>
      </c>
      <c r="AA552" s="15">
        <f>orders[[#This Row],[discounted price]]*orders[[#This Row],[Quantity ordered new]]</f>
        <v>38.500740000000008</v>
      </c>
      <c r="AB552" s="18">
        <f t="shared" si="8"/>
        <v>-2.7104717470191808</v>
      </c>
    </row>
    <row r="553" spans="1:28" ht="12.75" customHeight="1" x14ac:dyDescent="0.3">
      <c r="A553" s="4">
        <v>19004</v>
      </c>
      <c r="B553" s="4" t="s">
        <v>25</v>
      </c>
      <c r="C553" s="21">
        <v>0.1</v>
      </c>
      <c r="D553" s="15">
        <v>400.98</v>
      </c>
      <c r="E553" s="15">
        <v>76.37</v>
      </c>
      <c r="F553" s="4">
        <v>994</v>
      </c>
      <c r="G553" s="4" t="s">
        <v>1093</v>
      </c>
      <c r="H553" s="4" t="s">
        <v>39</v>
      </c>
      <c r="I553" s="4" t="s">
        <v>58</v>
      </c>
      <c r="J553" s="4" t="s">
        <v>41</v>
      </c>
      <c r="K553" s="4" t="s">
        <v>152</v>
      </c>
      <c r="L553" s="4" t="s">
        <v>121</v>
      </c>
      <c r="M553" s="4" t="s">
        <v>1094</v>
      </c>
      <c r="N553" s="29">
        <v>0.6</v>
      </c>
      <c r="O553" s="4" t="s">
        <v>33</v>
      </c>
      <c r="P553" s="4" t="s">
        <v>53</v>
      </c>
      <c r="Q553" s="4" t="s">
        <v>188</v>
      </c>
      <c r="R553" s="4" t="s">
        <v>433</v>
      </c>
      <c r="S553" s="4">
        <v>4073</v>
      </c>
      <c r="T553" s="9">
        <v>42077</v>
      </c>
      <c r="U553" s="9">
        <v>42078</v>
      </c>
      <c r="V553" s="15">
        <v>-969.0483660000001</v>
      </c>
      <c r="W553" s="4">
        <v>2</v>
      </c>
      <c r="X553" s="15">
        <v>810.47</v>
      </c>
      <c r="Y553" s="4">
        <v>89433</v>
      </c>
      <c r="Z553" s="15">
        <f>(orders[[#This Row],[Unit Price]]-(orders[[#This Row],[Unit Price]]*(orders[[#This Row],[Discount]]/100)))</f>
        <v>400.57902000000001</v>
      </c>
      <c r="AA553" s="15">
        <f>orders[[#This Row],[discounted price]]*orders[[#This Row],[Quantity ordered new]]</f>
        <v>801.15804000000003</v>
      </c>
      <c r="AB553" s="18">
        <f t="shared" si="8"/>
        <v>-1.1956622280898739</v>
      </c>
    </row>
    <row r="554" spans="1:28" ht="12.75" customHeight="1" x14ac:dyDescent="0.3">
      <c r="A554" s="4">
        <v>23840</v>
      </c>
      <c r="B554" s="4" t="s">
        <v>106</v>
      </c>
      <c r="C554" s="21">
        <v>0.09</v>
      </c>
      <c r="D554" s="15">
        <v>7.64</v>
      </c>
      <c r="E554" s="15">
        <v>5.83</v>
      </c>
      <c r="F554" s="4">
        <v>995</v>
      </c>
      <c r="G554" s="4" t="s">
        <v>1095</v>
      </c>
      <c r="H554" s="4" t="s">
        <v>49</v>
      </c>
      <c r="I554" s="4" t="s">
        <v>58</v>
      </c>
      <c r="J554" s="4" t="s">
        <v>29</v>
      </c>
      <c r="K554" s="4" t="s">
        <v>93</v>
      </c>
      <c r="L554" s="4" t="s">
        <v>31</v>
      </c>
      <c r="M554" s="4" t="s">
        <v>1026</v>
      </c>
      <c r="N554" s="29">
        <v>0.36</v>
      </c>
      <c r="O554" s="4" t="s">
        <v>33</v>
      </c>
      <c r="P554" s="4" t="s">
        <v>53</v>
      </c>
      <c r="Q554" s="4" t="s">
        <v>188</v>
      </c>
      <c r="R554" s="4" t="s">
        <v>1096</v>
      </c>
      <c r="S554" s="4">
        <v>4070</v>
      </c>
      <c r="T554" s="9">
        <v>42134</v>
      </c>
      <c r="U554" s="9">
        <v>42139</v>
      </c>
      <c r="V554" s="15">
        <v>4.0320000000000036</v>
      </c>
      <c r="W554" s="4">
        <v>9</v>
      </c>
      <c r="X554" s="15">
        <v>72.83</v>
      </c>
      <c r="Y554" s="4">
        <v>89434</v>
      </c>
      <c r="Z554" s="15">
        <f>(orders[[#This Row],[Unit Price]]-(orders[[#This Row],[Unit Price]]*(orders[[#This Row],[Discount]]/100)))</f>
        <v>7.6331239999999996</v>
      </c>
      <c r="AA554" s="15">
        <f>orders[[#This Row],[discounted price]]*orders[[#This Row],[Quantity ordered new]]</f>
        <v>68.698115999999999</v>
      </c>
      <c r="AB554" s="18">
        <f t="shared" si="8"/>
        <v>5.5361801455444233E-2</v>
      </c>
    </row>
    <row r="555" spans="1:28" ht="12.75" customHeight="1" x14ac:dyDescent="0.3">
      <c r="A555" s="4">
        <v>22639</v>
      </c>
      <c r="B555" s="4" t="s">
        <v>106</v>
      </c>
      <c r="C555" s="21">
        <v>0.08</v>
      </c>
      <c r="D555" s="15">
        <v>67.84</v>
      </c>
      <c r="E555" s="15">
        <v>0.99</v>
      </c>
      <c r="F555" s="4">
        <v>997</v>
      </c>
      <c r="G555" s="4" t="s">
        <v>1097</v>
      </c>
      <c r="H555" s="4" t="s">
        <v>49</v>
      </c>
      <c r="I555" s="4" t="s">
        <v>58</v>
      </c>
      <c r="J555" s="4" t="s">
        <v>29</v>
      </c>
      <c r="K555" s="4" t="s">
        <v>257</v>
      </c>
      <c r="L555" s="4" t="s">
        <v>59</v>
      </c>
      <c r="M555" s="4" t="s">
        <v>1098</v>
      </c>
      <c r="N555" s="29">
        <v>0.57999999999999996</v>
      </c>
      <c r="O555" s="4" t="s">
        <v>33</v>
      </c>
      <c r="P555" s="4" t="s">
        <v>53</v>
      </c>
      <c r="Q555" s="4" t="s">
        <v>54</v>
      </c>
      <c r="R555" s="4" t="s">
        <v>1063</v>
      </c>
      <c r="S555" s="4">
        <v>7002</v>
      </c>
      <c r="T555" s="9">
        <v>42028</v>
      </c>
      <c r="U555" s="9">
        <v>42033</v>
      </c>
      <c r="V555" s="15">
        <v>-23.634399999999999</v>
      </c>
      <c r="W555" s="4">
        <v>1</v>
      </c>
      <c r="X555" s="15">
        <v>63.66</v>
      </c>
      <c r="Y555" s="4">
        <v>89431</v>
      </c>
      <c r="Z555" s="15">
        <f>(orders[[#This Row],[Unit Price]]-(orders[[#This Row],[Unit Price]]*(orders[[#This Row],[Discount]]/100)))</f>
        <v>67.785728000000006</v>
      </c>
      <c r="AA555" s="15">
        <f>orders[[#This Row],[discounted price]]*orders[[#This Row],[Quantity ordered new]]</f>
        <v>67.785728000000006</v>
      </c>
      <c r="AB555" s="18">
        <f t="shared" si="8"/>
        <v>-0.37125981778196671</v>
      </c>
    </row>
    <row r="556" spans="1:28" ht="12.75" customHeight="1" x14ac:dyDescent="0.3">
      <c r="A556" s="4">
        <v>19003</v>
      </c>
      <c r="B556" s="4" t="s">
        <v>25</v>
      </c>
      <c r="C556" s="21">
        <v>0.08</v>
      </c>
      <c r="D556" s="15">
        <v>45.19</v>
      </c>
      <c r="E556" s="15">
        <v>1.99</v>
      </c>
      <c r="F556" s="4">
        <v>999</v>
      </c>
      <c r="G556" s="4" t="s">
        <v>1099</v>
      </c>
      <c r="H556" s="4" t="s">
        <v>49</v>
      </c>
      <c r="I556" s="4" t="s">
        <v>58</v>
      </c>
      <c r="J556" s="4" t="s">
        <v>77</v>
      </c>
      <c r="K556" s="4" t="s">
        <v>180</v>
      </c>
      <c r="L556" s="4" t="s">
        <v>51</v>
      </c>
      <c r="M556" s="4" t="s">
        <v>1100</v>
      </c>
      <c r="N556" s="29">
        <v>0.55000000000000004</v>
      </c>
      <c r="O556" s="4" t="s">
        <v>33</v>
      </c>
      <c r="P556" s="4" t="s">
        <v>53</v>
      </c>
      <c r="Q556" s="4" t="s">
        <v>54</v>
      </c>
      <c r="R556" s="4" t="s">
        <v>1101</v>
      </c>
      <c r="S556" s="4">
        <v>7450</v>
      </c>
      <c r="T556" s="9">
        <v>42077</v>
      </c>
      <c r="U556" s="9">
        <v>42078</v>
      </c>
      <c r="V556" s="15">
        <v>-71.83</v>
      </c>
      <c r="W556" s="4">
        <v>3</v>
      </c>
      <c r="X556" s="15">
        <v>127.22</v>
      </c>
      <c r="Y556" s="4">
        <v>89433</v>
      </c>
      <c r="Z556" s="15">
        <f>(orders[[#This Row],[Unit Price]]-(orders[[#This Row],[Unit Price]]*(orders[[#This Row],[Discount]]/100)))</f>
        <v>45.153847999999996</v>
      </c>
      <c r="AA556" s="15">
        <f>orders[[#This Row],[discounted price]]*orders[[#This Row],[Quantity ordered new]]</f>
        <v>135.461544</v>
      </c>
      <c r="AB556" s="18">
        <f t="shared" si="8"/>
        <v>-0.56461248231410155</v>
      </c>
    </row>
    <row r="557" spans="1:28" ht="12.75" customHeight="1" x14ac:dyDescent="0.3">
      <c r="A557" s="4">
        <v>19002</v>
      </c>
      <c r="B557" s="4" t="s">
        <v>25</v>
      </c>
      <c r="C557" s="21">
        <v>0.03</v>
      </c>
      <c r="D557" s="15">
        <v>33.979999999999997</v>
      </c>
      <c r="E557" s="15">
        <v>19.989999999999998</v>
      </c>
      <c r="F557" s="4">
        <v>1000</v>
      </c>
      <c r="G557" s="4" t="s">
        <v>1102</v>
      </c>
      <c r="H557" s="4" t="s">
        <v>49</v>
      </c>
      <c r="I557" s="4" t="s">
        <v>58</v>
      </c>
      <c r="J557" s="4" t="s">
        <v>41</v>
      </c>
      <c r="K557" s="4" t="s">
        <v>50</v>
      </c>
      <c r="L557" s="4" t="s">
        <v>59</v>
      </c>
      <c r="M557" s="4" t="s">
        <v>1103</v>
      </c>
      <c r="N557" s="29">
        <v>0.55000000000000004</v>
      </c>
      <c r="O557" s="4" t="s">
        <v>33</v>
      </c>
      <c r="P557" s="4" t="s">
        <v>53</v>
      </c>
      <c r="Q557" s="4" t="s">
        <v>149</v>
      </c>
      <c r="R557" s="4" t="s">
        <v>1104</v>
      </c>
      <c r="S557" s="4">
        <v>5201</v>
      </c>
      <c r="T557" s="9">
        <v>42077</v>
      </c>
      <c r="U557" s="9">
        <v>42078</v>
      </c>
      <c r="V557" s="15">
        <v>-0.74000000000000909</v>
      </c>
      <c r="W557" s="4">
        <v>12</v>
      </c>
      <c r="X557" s="15">
        <v>432.44</v>
      </c>
      <c r="Y557" s="4">
        <v>89433</v>
      </c>
      <c r="Z557" s="15">
        <f>(orders[[#This Row],[Unit Price]]-(orders[[#This Row],[Unit Price]]*(orders[[#This Row],[Discount]]/100)))</f>
        <v>33.969805999999998</v>
      </c>
      <c r="AA557" s="15">
        <f>orders[[#This Row],[discounted price]]*orders[[#This Row],[Quantity ordered new]]</f>
        <v>407.63767199999995</v>
      </c>
      <c r="AB557" s="18">
        <f t="shared" si="8"/>
        <v>-1.7112200536490822E-3</v>
      </c>
    </row>
    <row r="558" spans="1:28" ht="12.75" customHeight="1" x14ac:dyDescent="0.3">
      <c r="A558" s="4">
        <v>19380</v>
      </c>
      <c r="B558" s="4" t="s">
        <v>106</v>
      </c>
      <c r="C558" s="21">
        <v>0.06</v>
      </c>
      <c r="D558" s="15">
        <v>10.14</v>
      </c>
      <c r="E558" s="15">
        <v>2.27</v>
      </c>
      <c r="F558" s="4">
        <v>1005</v>
      </c>
      <c r="G558" s="4" t="s">
        <v>1105</v>
      </c>
      <c r="H558" s="4" t="s">
        <v>49</v>
      </c>
      <c r="I558" s="4" t="s">
        <v>58</v>
      </c>
      <c r="J558" s="4" t="s">
        <v>29</v>
      </c>
      <c r="K558" s="4" t="s">
        <v>93</v>
      </c>
      <c r="L558" s="4" t="s">
        <v>31</v>
      </c>
      <c r="M558" s="4" t="s">
        <v>270</v>
      </c>
      <c r="N558" s="29">
        <v>0.36</v>
      </c>
      <c r="O558" s="4" t="s">
        <v>33</v>
      </c>
      <c r="P558" s="4" t="s">
        <v>61</v>
      </c>
      <c r="Q558" s="4" t="s">
        <v>178</v>
      </c>
      <c r="R558" s="4" t="s">
        <v>766</v>
      </c>
      <c r="S558" s="4">
        <v>60089</v>
      </c>
      <c r="T558" s="9">
        <v>42067</v>
      </c>
      <c r="U558" s="9">
        <v>42067</v>
      </c>
      <c r="V558" s="15">
        <v>-3.88</v>
      </c>
      <c r="W558" s="4">
        <v>1</v>
      </c>
      <c r="X558" s="15">
        <v>12.18</v>
      </c>
      <c r="Y558" s="4">
        <v>90043</v>
      </c>
      <c r="Z558" s="15">
        <f>(orders[[#This Row],[Unit Price]]-(orders[[#This Row],[Unit Price]]*(orders[[#This Row],[Discount]]/100)))</f>
        <v>10.133916000000001</v>
      </c>
      <c r="AA558" s="15">
        <f>orders[[#This Row],[discounted price]]*orders[[#This Row],[Quantity ordered new]]</f>
        <v>10.133916000000001</v>
      </c>
      <c r="AB558" s="18">
        <f t="shared" si="8"/>
        <v>-0.31855500821018062</v>
      </c>
    </row>
    <row r="559" spans="1:28" ht="12.75" customHeight="1" x14ac:dyDescent="0.3">
      <c r="A559" s="4">
        <v>20167</v>
      </c>
      <c r="B559" s="4" t="s">
        <v>25</v>
      </c>
      <c r="C559" s="21">
        <v>0.02</v>
      </c>
      <c r="D559" s="15">
        <v>40.99</v>
      </c>
      <c r="E559" s="15">
        <v>17.48</v>
      </c>
      <c r="F559" s="4">
        <v>1005</v>
      </c>
      <c r="G559" s="4" t="s">
        <v>1105</v>
      </c>
      <c r="H559" s="4" t="s">
        <v>49</v>
      </c>
      <c r="I559" s="4" t="s">
        <v>58</v>
      </c>
      <c r="J559" s="4" t="s">
        <v>29</v>
      </c>
      <c r="K559" s="4" t="s">
        <v>93</v>
      </c>
      <c r="L559" s="4" t="s">
        <v>59</v>
      </c>
      <c r="M559" s="4" t="s">
        <v>1106</v>
      </c>
      <c r="N559" s="29">
        <v>0.36</v>
      </c>
      <c r="O559" s="4" t="s">
        <v>33</v>
      </c>
      <c r="P559" s="4" t="s">
        <v>61</v>
      </c>
      <c r="Q559" s="4" t="s">
        <v>178</v>
      </c>
      <c r="R559" s="4" t="s">
        <v>766</v>
      </c>
      <c r="S559" s="4">
        <v>60089</v>
      </c>
      <c r="T559" s="9">
        <v>42062</v>
      </c>
      <c r="U559" s="9">
        <v>42063</v>
      </c>
      <c r="V559" s="15">
        <v>551.09280000000001</v>
      </c>
      <c r="W559" s="4">
        <v>23</v>
      </c>
      <c r="X559" s="15">
        <v>950.43</v>
      </c>
      <c r="Y559" s="4">
        <v>90044</v>
      </c>
      <c r="Z559" s="15">
        <f>(orders[[#This Row],[Unit Price]]-(orders[[#This Row],[Unit Price]]*(orders[[#This Row],[Discount]]/100)))</f>
        <v>40.981802000000002</v>
      </c>
      <c r="AA559" s="15">
        <f>orders[[#This Row],[discounted price]]*orders[[#This Row],[Quantity ordered new]]</f>
        <v>942.58144600000003</v>
      </c>
      <c r="AB559" s="18">
        <f t="shared" si="8"/>
        <v>0.57983523247372248</v>
      </c>
    </row>
    <row r="560" spans="1:28" ht="12.75" customHeight="1" x14ac:dyDescent="0.3">
      <c r="A560" s="4">
        <v>18529</v>
      </c>
      <c r="B560" s="4" t="s">
        <v>25</v>
      </c>
      <c r="C560" s="21">
        <v>0.01</v>
      </c>
      <c r="D560" s="15">
        <v>3.15</v>
      </c>
      <c r="E560" s="15">
        <v>0.49</v>
      </c>
      <c r="F560" s="4">
        <v>1008</v>
      </c>
      <c r="G560" s="4" t="s">
        <v>1107</v>
      </c>
      <c r="H560" s="4" t="s">
        <v>49</v>
      </c>
      <c r="I560" s="4" t="s">
        <v>40</v>
      </c>
      <c r="J560" s="4" t="s">
        <v>29</v>
      </c>
      <c r="K560" s="4" t="s">
        <v>134</v>
      </c>
      <c r="L560" s="4" t="s">
        <v>59</v>
      </c>
      <c r="M560" s="4" t="s">
        <v>1108</v>
      </c>
      <c r="N560" s="29">
        <v>0.37</v>
      </c>
      <c r="O560" s="4" t="s">
        <v>33</v>
      </c>
      <c r="P560" s="4" t="s">
        <v>53</v>
      </c>
      <c r="Q560" s="4" t="s">
        <v>188</v>
      </c>
      <c r="R560" s="4" t="s">
        <v>1109</v>
      </c>
      <c r="S560" s="4">
        <v>4038</v>
      </c>
      <c r="T560" s="9">
        <v>42149</v>
      </c>
      <c r="U560" s="9">
        <v>42151</v>
      </c>
      <c r="V560" s="15">
        <v>17.505299999999998</v>
      </c>
      <c r="W560" s="4">
        <v>8</v>
      </c>
      <c r="X560" s="15">
        <v>25.37</v>
      </c>
      <c r="Y560" s="4">
        <v>88371</v>
      </c>
      <c r="Z560" s="15">
        <f>(orders[[#This Row],[Unit Price]]-(orders[[#This Row],[Unit Price]]*(orders[[#This Row],[Discount]]/100)))</f>
        <v>3.1496849999999998</v>
      </c>
      <c r="AA560" s="15">
        <f>orders[[#This Row],[discounted price]]*orders[[#This Row],[Quantity ordered new]]</f>
        <v>25.197479999999999</v>
      </c>
      <c r="AB560" s="18">
        <f t="shared" si="8"/>
        <v>0.69</v>
      </c>
    </row>
    <row r="561" spans="1:28" ht="12.75" customHeight="1" x14ac:dyDescent="0.3">
      <c r="A561" s="4">
        <v>18886</v>
      </c>
      <c r="B561" s="4" t="s">
        <v>25</v>
      </c>
      <c r="C561" s="21">
        <v>0.1</v>
      </c>
      <c r="D561" s="15">
        <v>550.98</v>
      </c>
      <c r="E561" s="15">
        <v>45.7</v>
      </c>
      <c r="F561" s="4">
        <v>1009</v>
      </c>
      <c r="G561" s="4" t="s">
        <v>1110</v>
      </c>
      <c r="H561" s="4" t="s">
        <v>39</v>
      </c>
      <c r="I561" s="4" t="s">
        <v>28</v>
      </c>
      <c r="J561" s="4" t="s">
        <v>41</v>
      </c>
      <c r="K561" s="4" t="s">
        <v>152</v>
      </c>
      <c r="L561" s="4" t="s">
        <v>121</v>
      </c>
      <c r="M561" s="4" t="s">
        <v>1111</v>
      </c>
      <c r="N561" s="29">
        <v>0.71</v>
      </c>
      <c r="O561" s="4" t="s">
        <v>33</v>
      </c>
      <c r="P561" s="4" t="s">
        <v>53</v>
      </c>
      <c r="Q561" s="4" t="s">
        <v>188</v>
      </c>
      <c r="R561" s="4" t="s">
        <v>1112</v>
      </c>
      <c r="S561" s="4">
        <v>4072</v>
      </c>
      <c r="T561" s="9">
        <v>42174</v>
      </c>
      <c r="U561" s="9">
        <v>42176</v>
      </c>
      <c r="V561" s="15">
        <v>818.54617499999995</v>
      </c>
      <c r="W561" s="4">
        <v>14</v>
      </c>
      <c r="X561" s="15">
        <v>6963.67</v>
      </c>
      <c r="Y561" s="4">
        <v>88372</v>
      </c>
      <c r="Z561" s="15">
        <f>(orders[[#This Row],[Unit Price]]-(orders[[#This Row],[Unit Price]]*(orders[[#This Row],[Discount]]/100)))</f>
        <v>550.42902000000004</v>
      </c>
      <c r="AA561" s="15">
        <f>orders[[#This Row],[discounted price]]*orders[[#This Row],[Quantity ordered new]]</f>
        <v>7706.0062800000005</v>
      </c>
      <c r="AB561" s="18">
        <f t="shared" si="8"/>
        <v>0.11754522758832626</v>
      </c>
    </row>
    <row r="562" spans="1:28" ht="12.75" customHeight="1" x14ac:dyDescent="0.3">
      <c r="A562" s="4">
        <v>21184</v>
      </c>
      <c r="B562" s="4" t="s">
        <v>47</v>
      </c>
      <c r="C562" s="21">
        <v>0.09</v>
      </c>
      <c r="D562" s="15">
        <v>28.48</v>
      </c>
      <c r="E562" s="15">
        <v>1.99</v>
      </c>
      <c r="F562" s="4">
        <v>1014</v>
      </c>
      <c r="G562" s="4" t="s">
        <v>1113</v>
      </c>
      <c r="H562" s="4" t="s">
        <v>49</v>
      </c>
      <c r="I562" s="4" t="s">
        <v>40</v>
      </c>
      <c r="J562" s="4" t="s">
        <v>77</v>
      </c>
      <c r="K562" s="4" t="s">
        <v>180</v>
      </c>
      <c r="L562" s="4" t="s">
        <v>51</v>
      </c>
      <c r="M562" s="4" t="s">
        <v>407</v>
      </c>
      <c r="N562" s="29">
        <v>0.4</v>
      </c>
      <c r="O562" s="4" t="s">
        <v>33</v>
      </c>
      <c r="P562" s="4" t="s">
        <v>136</v>
      </c>
      <c r="Q562" s="4" t="s">
        <v>958</v>
      </c>
      <c r="R562" s="4" t="s">
        <v>1114</v>
      </c>
      <c r="S562" s="4">
        <v>72022</v>
      </c>
      <c r="T562" s="9">
        <v>42064</v>
      </c>
      <c r="U562" s="9">
        <v>42065</v>
      </c>
      <c r="V562" s="15">
        <v>-17.149999999999999</v>
      </c>
      <c r="W562" s="4">
        <v>6</v>
      </c>
      <c r="X562" s="15">
        <v>160.16999999999999</v>
      </c>
      <c r="Y562" s="4">
        <v>88387</v>
      </c>
      <c r="Z562" s="15">
        <f>(orders[[#This Row],[Unit Price]]-(orders[[#This Row],[Unit Price]]*(orders[[#This Row],[Discount]]/100)))</f>
        <v>28.454367999999999</v>
      </c>
      <c r="AA562" s="15">
        <f>orders[[#This Row],[discounted price]]*orders[[#This Row],[Quantity ordered new]]</f>
        <v>170.72620799999999</v>
      </c>
      <c r="AB562" s="18">
        <f t="shared" si="8"/>
        <v>-0.1070737341574577</v>
      </c>
    </row>
    <row r="563" spans="1:28" ht="12.75" customHeight="1" x14ac:dyDescent="0.3">
      <c r="A563" s="4">
        <v>21185</v>
      </c>
      <c r="B563" s="4" t="s">
        <v>47</v>
      </c>
      <c r="C563" s="21">
        <v>0</v>
      </c>
      <c r="D563" s="15">
        <v>2.08</v>
      </c>
      <c r="E563" s="15">
        <v>5.33</v>
      </c>
      <c r="F563" s="4">
        <v>1014</v>
      </c>
      <c r="G563" s="4" t="s">
        <v>1113</v>
      </c>
      <c r="H563" s="4" t="s">
        <v>49</v>
      </c>
      <c r="I563" s="4" t="s">
        <v>40</v>
      </c>
      <c r="J563" s="4" t="s">
        <v>41</v>
      </c>
      <c r="K563" s="4" t="s">
        <v>50</v>
      </c>
      <c r="L563" s="4" t="s">
        <v>59</v>
      </c>
      <c r="M563" s="4" t="s">
        <v>744</v>
      </c>
      <c r="N563" s="29">
        <v>0.43</v>
      </c>
      <c r="O563" s="4" t="s">
        <v>33</v>
      </c>
      <c r="P563" s="4" t="s">
        <v>136</v>
      </c>
      <c r="Q563" s="4" t="s">
        <v>958</v>
      </c>
      <c r="R563" s="4" t="s">
        <v>1114</v>
      </c>
      <c r="S563" s="4">
        <v>72022</v>
      </c>
      <c r="T563" s="9">
        <v>42064</v>
      </c>
      <c r="U563" s="9">
        <v>42066</v>
      </c>
      <c r="V563" s="15">
        <v>-29.540000000000003</v>
      </c>
      <c r="W563" s="4">
        <v>3</v>
      </c>
      <c r="X563" s="15">
        <v>7.47</v>
      </c>
      <c r="Y563" s="4">
        <v>88387</v>
      </c>
      <c r="Z563" s="15">
        <f>(orders[[#This Row],[Unit Price]]-(orders[[#This Row],[Unit Price]]*(orders[[#This Row],[Discount]]/100)))</f>
        <v>2.08</v>
      </c>
      <c r="AA563" s="15">
        <f>orders[[#This Row],[discounted price]]*orders[[#This Row],[Quantity ordered new]]</f>
        <v>6.24</v>
      </c>
      <c r="AB563" s="18">
        <f t="shared" si="8"/>
        <v>-3.954484605087015</v>
      </c>
    </row>
    <row r="564" spans="1:28" ht="12.75" customHeight="1" x14ac:dyDescent="0.3">
      <c r="A564" s="4">
        <v>21186</v>
      </c>
      <c r="B564" s="4" t="s">
        <v>47</v>
      </c>
      <c r="C564" s="21">
        <v>0.06</v>
      </c>
      <c r="D564" s="15">
        <v>45.99</v>
      </c>
      <c r="E564" s="15">
        <v>4.99</v>
      </c>
      <c r="F564" s="4">
        <v>1014</v>
      </c>
      <c r="G564" s="4" t="s">
        <v>1113</v>
      </c>
      <c r="H564" s="4" t="s">
        <v>27</v>
      </c>
      <c r="I564" s="4" t="s">
        <v>40</v>
      </c>
      <c r="J564" s="4" t="s">
        <v>77</v>
      </c>
      <c r="K564" s="4" t="s">
        <v>78</v>
      </c>
      <c r="L564" s="4" t="s">
        <v>59</v>
      </c>
      <c r="M564" s="4" t="s">
        <v>1115</v>
      </c>
      <c r="N564" s="29">
        <v>0.56000000000000005</v>
      </c>
      <c r="O564" s="4" t="s">
        <v>33</v>
      </c>
      <c r="P564" s="4" t="s">
        <v>136</v>
      </c>
      <c r="Q564" s="4" t="s">
        <v>958</v>
      </c>
      <c r="R564" s="4" t="s">
        <v>1114</v>
      </c>
      <c r="S564" s="4">
        <v>72022</v>
      </c>
      <c r="T564" s="9">
        <v>42064</v>
      </c>
      <c r="U564" s="9">
        <v>42065</v>
      </c>
      <c r="V564" s="15">
        <v>-329.78399999999999</v>
      </c>
      <c r="W564" s="4">
        <v>10</v>
      </c>
      <c r="X564" s="15">
        <v>370.81</v>
      </c>
      <c r="Y564" s="4">
        <v>88387</v>
      </c>
      <c r="Z564" s="15">
        <f>(orders[[#This Row],[Unit Price]]-(orders[[#This Row],[Unit Price]]*(orders[[#This Row],[Discount]]/100)))</f>
        <v>45.962406000000001</v>
      </c>
      <c r="AA564" s="15">
        <f>orders[[#This Row],[discounted price]]*orders[[#This Row],[Quantity ordered new]]</f>
        <v>459.62405999999999</v>
      </c>
      <c r="AB564" s="18">
        <f t="shared" si="8"/>
        <v>-0.88936112834065961</v>
      </c>
    </row>
    <row r="565" spans="1:28" ht="12.75" customHeight="1" x14ac:dyDescent="0.3">
      <c r="A565" s="4">
        <v>20880</v>
      </c>
      <c r="B565" s="4" t="s">
        <v>37</v>
      </c>
      <c r="C565" s="21">
        <v>0.08</v>
      </c>
      <c r="D565" s="15">
        <v>10.91</v>
      </c>
      <c r="E565" s="15">
        <v>2.99</v>
      </c>
      <c r="F565" s="4">
        <v>1014</v>
      </c>
      <c r="G565" s="4" t="s">
        <v>1113</v>
      </c>
      <c r="H565" s="4" t="s">
        <v>49</v>
      </c>
      <c r="I565" s="4" t="s">
        <v>40</v>
      </c>
      <c r="J565" s="4" t="s">
        <v>29</v>
      </c>
      <c r="K565" s="4" t="s">
        <v>109</v>
      </c>
      <c r="L565" s="4" t="s">
        <v>59</v>
      </c>
      <c r="M565" s="4" t="s">
        <v>1116</v>
      </c>
      <c r="N565" s="29">
        <v>0.38</v>
      </c>
      <c r="O565" s="4" t="s">
        <v>33</v>
      </c>
      <c r="P565" s="4" t="s">
        <v>136</v>
      </c>
      <c r="Q565" s="4" t="s">
        <v>958</v>
      </c>
      <c r="R565" s="4" t="s">
        <v>1114</v>
      </c>
      <c r="S565" s="4">
        <v>72022</v>
      </c>
      <c r="T565" s="9">
        <v>42068</v>
      </c>
      <c r="U565" s="9">
        <v>42069</v>
      </c>
      <c r="V565" s="15">
        <v>-2.1</v>
      </c>
      <c r="W565" s="4">
        <v>11</v>
      </c>
      <c r="X565" s="15">
        <v>119.99</v>
      </c>
      <c r="Y565" s="4">
        <v>88388</v>
      </c>
      <c r="Z565" s="15">
        <f>(orders[[#This Row],[Unit Price]]-(orders[[#This Row],[Unit Price]]*(orders[[#This Row],[Discount]]/100)))</f>
        <v>10.901272000000001</v>
      </c>
      <c r="AA565" s="15">
        <f>orders[[#This Row],[discounted price]]*orders[[#This Row],[Quantity ordered new]]</f>
        <v>119.91399200000001</v>
      </c>
      <c r="AB565" s="18">
        <f t="shared" si="8"/>
        <v>-1.7501458454871242E-2</v>
      </c>
    </row>
    <row r="566" spans="1:28" ht="12.75" customHeight="1" x14ac:dyDescent="0.3">
      <c r="A566" s="4">
        <v>20531</v>
      </c>
      <c r="B566" s="4" t="s">
        <v>56</v>
      </c>
      <c r="C566" s="21">
        <v>0</v>
      </c>
      <c r="D566" s="15">
        <v>43.98</v>
      </c>
      <c r="E566" s="15">
        <v>8.99</v>
      </c>
      <c r="F566" s="4">
        <v>1015</v>
      </c>
      <c r="G566" s="4" t="s">
        <v>1117</v>
      </c>
      <c r="H566" s="4" t="s">
        <v>49</v>
      </c>
      <c r="I566" s="4" t="s">
        <v>40</v>
      </c>
      <c r="J566" s="4" t="s">
        <v>29</v>
      </c>
      <c r="K566" s="4" t="s">
        <v>30</v>
      </c>
      <c r="L566" s="4" t="s">
        <v>51</v>
      </c>
      <c r="M566" s="4" t="s">
        <v>1118</v>
      </c>
      <c r="N566" s="29">
        <v>0.57999999999999996</v>
      </c>
      <c r="O566" s="4" t="s">
        <v>33</v>
      </c>
      <c r="P566" s="4" t="s">
        <v>136</v>
      </c>
      <c r="Q566" s="4" t="s">
        <v>322</v>
      </c>
      <c r="R566" s="4" t="s">
        <v>1119</v>
      </c>
      <c r="S566" s="4">
        <v>27502</v>
      </c>
      <c r="T566" s="9">
        <v>42081</v>
      </c>
      <c r="U566" s="9">
        <v>42081</v>
      </c>
      <c r="V566" s="15">
        <v>829.46699999999998</v>
      </c>
      <c r="W566" s="4">
        <v>14</v>
      </c>
      <c r="X566" s="15">
        <v>650.70000000000005</v>
      </c>
      <c r="Y566" s="4">
        <v>88390</v>
      </c>
      <c r="Z566" s="15">
        <f>(orders[[#This Row],[Unit Price]]-(orders[[#This Row],[Unit Price]]*(orders[[#This Row],[Discount]]/100)))</f>
        <v>43.98</v>
      </c>
      <c r="AA566" s="15">
        <f>orders[[#This Row],[discounted price]]*orders[[#This Row],[Quantity ordered new]]</f>
        <v>615.71999999999991</v>
      </c>
      <c r="AB566" s="18">
        <f t="shared" si="8"/>
        <v>1.2747302904564315</v>
      </c>
    </row>
    <row r="567" spans="1:28" ht="12.75" customHeight="1" x14ac:dyDescent="0.3">
      <c r="A567" s="4">
        <v>24752</v>
      </c>
      <c r="B567" s="4" t="s">
        <v>25</v>
      </c>
      <c r="C567" s="21">
        <v>0.02</v>
      </c>
      <c r="D567" s="15">
        <v>6.48</v>
      </c>
      <c r="E567" s="15">
        <v>7.86</v>
      </c>
      <c r="F567" s="4">
        <v>1016</v>
      </c>
      <c r="G567" s="4" t="s">
        <v>1120</v>
      </c>
      <c r="H567" s="4" t="s">
        <v>27</v>
      </c>
      <c r="I567" s="4" t="s">
        <v>40</v>
      </c>
      <c r="J567" s="4" t="s">
        <v>29</v>
      </c>
      <c r="K567" s="4" t="s">
        <v>93</v>
      </c>
      <c r="L567" s="4" t="s">
        <v>59</v>
      </c>
      <c r="M567" s="4" t="s">
        <v>1121</v>
      </c>
      <c r="N567" s="29">
        <v>0.37</v>
      </c>
      <c r="O567" s="4" t="s">
        <v>33</v>
      </c>
      <c r="P567" s="4" t="s">
        <v>136</v>
      </c>
      <c r="Q567" s="4" t="s">
        <v>322</v>
      </c>
      <c r="R567" s="4" t="s">
        <v>1122</v>
      </c>
      <c r="S567" s="4">
        <v>28806</v>
      </c>
      <c r="T567" s="9">
        <v>42167</v>
      </c>
      <c r="U567" s="9">
        <v>42168</v>
      </c>
      <c r="V567" s="15">
        <v>111.22199999999999</v>
      </c>
      <c r="W567" s="4">
        <v>1</v>
      </c>
      <c r="X567" s="15">
        <v>11.41</v>
      </c>
      <c r="Y567" s="4">
        <v>88389</v>
      </c>
      <c r="Z567" s="15">
        <f>(orders[[#This Row],[Unit Price]]-(orders[[#This Row],[Unit Price]]*(orders[[#This Row],[Discount]]/100)))</f>
        <v>6.4787040000000005</v>
      </c>
      <c r="AA567" s="15">
        <f>orders[[#This Row],[discounted price]]*orders[[#This Row],[Quantity ordered new]]</f>
        <v>6.4787040000000005</v>
      </c>
      <c r="AB567" s="18">
        <f t="shared" si="8"/>
        <v>9.7477651183172647</v>
      </c>
    </row>
    <row r="568" spans="1:28" ht="12.75" customHeight="1" x14ac:dyDescent="0.3">
      <c r="A568" s="4">
        <v>25027</v>
      </c>
      <c r="B568" s="4" t="s">
        <v>56</v>
      </c>
      <c r="C568" s="21">
        <v>0.05</v>
      </c>
      <c r="D568" s="15">
        <v>35.89</v>
      </c>
      <c r="E568" s="15">
        <v>14.72</v>
      </c>
      <c r="F568" s="4">
        <v>1018</v>
      </c>
      <c r="G568" s="4" t="s">
        <v>1123</v>
      </c>
      <c r="H568" s="4" t="s">
        <v>49</v>
      </c>
      <c r="I568" s="4" t="s">
        <v>40</v>
      </c>
      <c r="J568" s="4" t="s">
        <v>29</v>
      </c>
      <c r="K568" s="4" t="s">
        <v>69</v>
      </c>
      <c r="L568" s="4" t="s">
        <v>59</v>
      </c>
      <c r="M568" s="4" t="s">
        <v>1124</v>
      </c>
      <c r="N568" s="29">
        <v>0.4</v>
      </c>
      <c r="O568" s="4" t="s">
        <v>33</v>
      </c>
      <c r="P568" s="4" t="s">
        <v>136</v>
      </c>
      <c r="Q568" s="4" t="s">
        <v>322</v>
      </c>
      <c r="R568" s="4" t="s">
        <v>1125</v>
      </c>
      <c r="S568" s="4">
        <v>27511</v>
      </c>
      <c r="T568" s="9">
        <v>42102</v>
      </c>
      <c r="U568" s="9">
        <v>42103</v>
      </c>
      <c r="V568" s="15">
        <v>22.866</v>
      </c>
      <c r="W568" s="4">
        <v>19</v>
      </c>
      <c r="X568" s="15">
        <v>680.39</v>
      </c>
      <c r="Y568" s="4">
        <v>88391</v>
      </c>
      <c r="Z568" s="15">
        <f>(orders[[#This Row],[Unit Price]]-(orders[[#This Row],[Unit Price]]*(orders[[#This Row],[Discount]]/100)))</f>
        <v>35.872055000000003</v>
      </c>
      <c r="AA568" s="15">
        <f>orders[[#This Row],[discounted price]]*orders[[#This Row],[Quantity ordered new]]</f>
        <v>681.56904500000007</v>
      </c>
      <c r="AB568" s="18">
        <f t="shared" si="8"/>
        <v>3.3607195872955214E-2</v>
      </c>
    </row>
    <row r="569" spans="1:28" ht="12.75" customHeight="1" x14ac:dyDescent="0.3">
      <c r="A569" s="4">
        <v>25028</v>
      </c>
      <c r="B569" s="4" t="s">
        <v>56</v>
      </c>
      <c r="C569" s="21">
        <v>0</v>
      </c>
      <c r="D569" s="15">
        <v>11.48</v>
      </c>
      <c r="E569" s="15">
        <v>5.43</v>
      </c>
      <c r="F569" s="4">
        <v>1018</v>
      </c>
      <c r="G569" s="4" t="s">
        <v>1123</v>
      </c>
      <c r="H569" s="4" t="s">
        <v>49</v>
      </c>
      <c r="I569" s="4" t="s">
        <v>40</v>
      </c>
      <c r="J569" s="4" t="s">
        <v>29</v>
      </c>
      <c r="K569" s="4" t="s">
        <v>93</v>
      </c>
      <c r="L569" s="4" t="s">
        <v>59</v>
      </c>
      <c r="M569" s="4" t="s">
        <v>1126</v>
      </c>
      <c r="N569" s="29">
        <v>0.36</v>
      </c>
      <c r="O569" s="4" t="s">
        <v>33</v>
      </c>
      <c r="P569" s="4" t="s">
        <v>136</v>
      </c>
      <c r="Q569" s="4" t="s">
        <v>322</v>
      </c>
      <c r="R569" s="4" t="s">
        <v>1125</v>
      </c>
      <c r="S569" s="4">
        <v>27511</v>
      </c>
      <c r="T569" s="9">
        <v>42102</v>
      </c>
      <c r="U569" s="9">
        <v>42102</v>
      </c>
      <c r="V569" s="15">
        <v>115.72799999999999</v>
      </c>
      <c r="W569" s="4">
        <v>6</v>
      </c>
      <c r="X569" s="15">
        <v>75.52</v>
      </c>
      <c r="Y569" s="4">
        <v>88391</v>
      </c>
      <c r="Z569" s="15">
        <f>(orders[[#This Row],[Unit Price]]-(orders[[#This Row],[Unit Price]]*(orders[[#This Row],[Discount]]/100)))</f>
        <v>11.48</v>
      </c>
      <c r="AA569" s="15">
        <f>orders[[#This Row],[discounted price]]*orders[[#This Row],[Quantity ordered new]]</f>
        <v>68.88</v>
      </c>
      <c r="AB569" s="18">
        <f t="shared" si="8"/>
        <v>1.5324152542372882</v>
      </c>
    </row>
    <row r="570" spans="1:28" ht="12.75" customHeight="1" x14ac:dyDescent="0.3">
      <c r="A570" s="4">
        <v>24926</v>
      </c>
      <c r="B570" s="4" t="s">
        <v>47</v>
      </c>
      <c r="C570" s="21">
        <v>0.09</v>
      </c>
      <c r="D570" s="15">
        <v>517.48</v>
      </c>
      <c r="E570" s="15">
        <v>16.63</v>
      </c>
      <c r="F570" s="4">
        <v>1020</v>
      </c>
      <c r="G570" s="4" t="s">
        <v>1127</v>
      </c>
      <c r="H570" s="4" t="s">
        <v>39</v>
      </c>
      <c r="I570" s="4" t="s">
        <v>58</v>
      </c>
      <c r="J570" s="4" t="s">
        <v>77</v>
      </c>
      <c r="K570" s="4" t="s">
        <v>85</v>
      </c>
      <c r="L570" s="4" t="s">
        <v>121</v>
      </c>
      <c r="M570" s="4" t="s">
        <v>1128</v>
      </c>
      <c r="N570" s="29">
        <v>0.59</v>
      </c>
      <c r="O570" s="4" t="s">
        <v>33</v>
      </c>
      <c r="P570" s="4" t="s">
        <v>61</v>
      </c>
      <c r="Q570" s="4" t="s">
        <v>183</v>
      </c>
      <c r="R570" s="4" t="s">
        <v>1129</v>
      </c>
      <c r="S570" s="4">
        <v>66762</v>
      </c>
      <c r="T570" s="9">
        <v>42070</v>
      </c>
      <c r="U570" s="9">
        <v>42070</v>
      </c>
      <c r="V570" s="15">
        <v>909.36</v>
      </c>
      <c r="W570" s="4">
        <v>5</v>
      </c>
      <c r="X570" s="15">
        <v>2354.54</v>
      </c>
      <c r="Y570" s="4">
        <v>88632</v>
      </c>
      <c r="Z570" s="15">
        <f>(orders[[#This Row],[Unit Price]]-(orders[[#This Row],[Unit Price]]*(orders[[#This Row],[Discount]]/100)))</f>
        <v>517.01426800000002</v>
      </c>
      <c r="AA570" s="15">
        <f>orders[[#This Row],[discounted price]]*orders[[#This Row],[Quantity ordered new]]</f>
        <v>2585.07134</v>
      </c>
      <c r="AB570" s="18">
        <f t="shared" si="8"/>
        <v>0.38621556652254796</v>
      </c>
    </row>
    <row r="571" spans="1:28" ht="12.75" customHeight="1" x14ac:dyDescent="0.3">
      <c r="A571" s="4">
        <v>23562</v>
      </c>
      <c r="B571" s="4" t="s">
        <v>47</v>
      </c>
      <c r="C571" s="21">
        <v>7.0000000000000007E-2</v>
      </c>
      <c r="D571" s="15">
        <v>4.13</v>
      </c>
      <c r="E571" s="15">
        <v>5.04</v>
      </c>
      <c r="F571" s="4">
        <v>1020</v>
      </c>
      <c r="G571" s="4" t="s">
        <v>1127</v>
      </c>
      <c r="H571" s="4" t="s">
        <v>49</v>
      </c>
      <c r="I571" s="4" t="s">
        <v>58</v>
      </c>
      <c r="J571" s="4" t="s">
        <v>29</v>
      </c>
      <c r="K571" s="4" t="s">
        <v>109</v>
      </c>
      <c r="L571" s="4" t="s">
        <v>59</v>
      </c>
      <c r="M571" s="4" t="s">
        <v>677</v>
      </c>
      <c r="N571" s="29">
        <v>0.38</v>
      </c>
      <c r="O571" s="4" t="s">
        <v>33</v>
      </c>
      <c r="P571" s="4" t="s">
        <v>61</v>
      </c>
      <c r="Q571" s="4" t="s">
        <v>183</v>
      </c>
      <c r="R571" s="4" t="s">
        <v>1129</v>
      </c>
      <c r="S571" s="4">
        <v>66762</v>
      </c>
      <c r="T571" s="9">
        <v>42041</v>
      </c>
      <c r="U571" s="9">
        <v>42042</v>
      </c>
      <c r="V571" s="15">
        <v>-76.424400000000006</v>
      </c>
      <c r="W571" s="4">
        <v>20</v>
      </c>
      <c r="X571" s="15">
        <v>79.06</v>
      </c>
      <c r="Y571" s="4">
        <v>88634</v>
      </c>
      <c r="Z571" s="15">
        <f>(orders[[#This Row],[Unit Price]]-(orders[[#This Row],[Unit Price]]*(orders[[#This Row],[Discount]]/100)))</f>
        <v>4.1271089999999999</v>
      </c>
      <c r="AA571" s="15">
        <f>orders[[#This Row],[discounted price]]*orders[[#This Row],[Quantity ordered new]]</f>
        <v>82.542180000000002</v>
      </c>
      <c r="AB571" s="18">
        <f t="shared" si="8"/>
        <v>-0.96666329370098658</v>
      </c>
    </row>
    <row r="572" spans="1:28" ht="12.75" customHeight="1" x14ac:dyDescent="0.3">
      <c r="A572" s="4">
        <v>23563</v>
      </c>
      <c r="B572" s="4" t="s">
        <v>47</v>
      </c>
      <c r="C572" s="21">
        <v>0</v>
      </c>
      <c r="D572" s="15">
        <v>4.4800000000000004</v>
      </c>
      <c r="E572" s="15">
        <v>2.5</v>
      </c>
      <c r="F572" s="4">
        <v>1020</v>
      </c>
      <c r="G572" s="4" t="s">
        <v>1127</v>
      </c>
      <c r="H572" s="4" t="s">
        <v>49</v>
      </c>
      <c r="I572" s="4" t="s">
        <v>58</v>
      </c>
      <c r="J572" s="4" t="s">
        <v>29</v>
      </c>
      <c r="K572" s="4" t="s">
        <v>69</v>
      </c>
      <c r="L572" s="4" t="s">
        <v>59</v>
      </c>
      <c r="M572" s="4" t="s">
        <v>1130</v>
      </c>
      <c r="N572" s="29">
        <v>0.37</v>
      </c>
      <c r="O572" s="4" t="s">
        <v>33</v>
      </c>
      <c r="P572" s="4" t="s">
        <v>61</v>
      </c>
      <c r="Q572" s="4" t="s">
        <v>183</v>
      </c>
      <c r="R572" s="4" t="s">
        <v>1129</v>
      </c>
      <c r="S572" s="4">
        <v>66762</v>
      </c>
      <c r="T572" s="9">
        <v>42041</v>
      </c>
      <c r="U572" s="9">
        <v>42043</v>
      </c>
      <c r="V572" s="15">
        <v>8.7319999999999993</v>
      </c>
      <c r="W572" s="4">
        <v>14</v>
      </c>
      <c r="X572" s="15">
        <v>65.14</v>
      </c>
      <c r="Y572" s="4">
        <v>88634</v>
      </c>
      <c r="Z572" s="15">
        <f>(orders[[#This Row],[Unit Price]]-(orders[[#This Row],[Unit Price]]*(orders[[#This Row],[Discount]]/100)))</f>
        <v>4.4800000000000004</v>
      </c>
      <c r="AA572" s="15">
        <f>orders[[#This Row],[discounted price]]*orders[[#This Row],[Quantity ordered new]]</f>
        <v>62.720000000000006</v>
      </c>
      <c r="AB572" s="18">
        <f t="shared" si="8"/>
        <v>0.13404973902364137</v>
      </c>
    </row>
    <row r="573" spans="1:28" ht="12.75" customHeight="1" x14ac:dyDescent="0.3">
      <c r="A573" s="4">
        <v>18921</v>
      </c>
      <c r="B573" s="4" t="s">
        <v>47</v>
      </c>
      <c r="C573" s="21">
        <v>0.02</v>
      </c>
      <c r="D573" s="15">
        <v>39.06</v>
      </c>
      <c r="E573" s="15">
        <v>10.55</v>
      </c>
      <c r="F573" s="4">
        <v>1023</v>
      </c>
      <c r="G573" s="4" t="s">
        <v>1131</v>
      </c>
      <c r="H573" s="4" t="s">
        <v>49</v>
      </c>
      <c r="I573" s="4" t="s">
        <v>58</v>
      </c>
      <c r="J573" s="4" t="s">
        <v>29</v>
      </c>
      <c r="K573" s="4" t="s">
        <v>109</v>
      </c>
      <c r="L573" s="4" t="s">
        <v>59</v>
      </c>
      <c r="M573" s="4" t="s">
        <v>1132</v>
      </c>
      <c r="N573" s="29">
        <v>0.37</v>
      </c>
      <c r="O573" s="4" t="s">
        <v>33</v>
      </c>
      <c r="P573" s="4" t="s">
        <v>53</v>
      </c>
      <c r="Q573" s="4" t="s">
        <v>234</v>
      </c>
      <c r="R573" s="4" t="s">
        <v>1133</v>
      </c>
      <c r="S573" s="4">
        <v>15221</v>
      </c>
      <c r="T573" s="9">
        <v>42139</v>
      </c>
      <c r="U573" s="9">
        <v>42139</v>
      </c>
      <c r="V573" s="15">
        <v>442.0899</v>
      </c>
      <c r="W573" s="4">
        <v>16</v>
      </c>
      <c r="X573" s="15">
        <v>640.71</v>
      </c>
      <c r="Y573" s="4">
        <v>88633</v>
      </c>
      <c r="Z573" s="15">
        <f>(orders[[#This Row],[Unit Price]]-(orders[[#This Row],[Unit Price]]*(orders[[#This Row],[Discount]]/100)))</f>
        <v>39.052188000000001</v>
      </c>
      <c r="AA573" s="15">
        <f>orders[[#This Row],[discounted price]]*orders[[#This Row],[Quantity ordered new]]</f>
        <v>624.83500800000002</v>
      </c>
      <c r="AB573" s="18">
        <f t="shared" si="8"/>
        <v>0.69</v>
      </c>
    </row>
    <row r="574" spans="1:28" ht="12.75" customHeight="1" x14ac:dyDescent="0.3">
      <c r="A574" s="4">
        <v>18922</v>
      </c>
      <c r="B574" s="4" t="s">
        <v>47</v>
      </c>
      <c r="C574" s="21">
        <v>0.1</v>
      </c>
      <c r="D574" s="15">
        <v>37.700000000000003</v>
      </c>
      <c r="E574" s="15">
        <v>2.99</v>
      </c>
      <c r="F574" s="4">
        <v>1023</v>
      </c>
      <c r="G574" s="4" t="s">
        <v>1131</v>
      </c>
      <c r="H574" s="4" t="s">
        <v>49</v>
      </c>
      <c r="I574" s="4" t="s">
        <v>58</v>
      </c>
      <c r="J574" s="4" t="s">
        <v>29</v>
      </c>
      <c r="K574" s="4" t="s">
        <v>109</v>
      </c>
      <c r="L574" s="4" t="s">
        <v>59</v>
      </c>
      <c r="M574" s="4" t="s">
        <v>552</v>
      </c>
      <c r="N574" s="29">
        <v>0.35</v>
      </c>
      <c r="O574" s="4" t="s">
        <v>33</v>
      </c>
      <c r="P574" s="4" t="s">
        <v>53</v>
      </c>
      <c r="Q574" s="4" t="s">
        <v>234</v>
      </c>
      <c r="R574" s="4" t="s">
        <v>1133</v>
      </c>
      <c r="S574" s="4">
        <v>15221</v>
      </c>
      <c r="T574" s="9">
        <v>42139</v>
      </c>
      <c r="U574" s="9">
        <v>42140</v>
      </c>
      <c r="V574" s="15">
        <v>455.12399999999997</v>
      </c>
      <c r="W574" s="4">
        <v>18</v>
      </c>
      <c r="X574" s="15">
        <v>659.6</v>
      </c>
      <c r="Y574" s="4">
        <v>88633</v>
      </c>
      <c r="Z574" s="15">
        <f>(orders[[#This Row],[Unit Price]]-(orders[[#This Row],[Unit Price]]*(orders[[#This Row],[Discount]]/100)))</f>
        <v>37.662300000000002</v>
      </c>
      <c r="AA574" s="15">
        <f>orders[[#This Row],[discounted price]]*orders[[#This Row],[Quantity ordered new]]</f>
        <v>677.92140000000006</v>
      </c>
      <c r="AB574" s="18">
        <f t="shared" si="8"/>
        <v>0.69</v>
      </c>
    </row>
    <row r="575" spans="1:28" ht="12.75" customHeight="1" x14ac:dyDescent="0.3">
      <c r="A575" s="4">
        <v>21402</v>
      </c>
      <c r="B575" s="4" t="s">
        <v>37</v>
      </c>
      <c r="C575" s="21">
        <v>0.08</v>
      </c>
      <c r="D575" s="15">
        <v>65.989999999999995</v>
      </c>
      <c r="E575" s="15">
        <v>5.92</v>
      </c>
      <c r="F575" s="4">
        <v>1026</v>
      </c>
      <c r="G575" s="4" t="s">
        <v>1134</v>
      </c>
      <c r="H575" s="4" t="s">
        <v>49</v>
      </c>
      <c r="I575" s="4" t="s">
        <v>58</v>
      </c>
      <c r="J575" s="4" t="s">
        <v>77</v>
      </c>
      <c r="K575" s="4" t="s">
        <v>78</v>
      </c>
      <c r="L575" s="4" t="s">
        <v>59</v>
      </c>
      <c r="M575" s="4" t="s">
        <v>1135</v>
      </c>
      <c r="N575" s="29">
        <v>0.57999999999999996</v>
      </c>
      <c r="O575" s="4" t="s">
        <v>33</v>
      </c>
      <c r="P575" s="4" t="s">
        <v>53</v>
      </c>
      <c r="Q575" s="4" t="s">
        <v>71</v>
      </c>
      <c r="R575" s="4" t="s">
        <v>1136</v>
      </c>
      <c r="S575" s="4">
        <v>11722</v>
      </c>
      <c r="T575" s="9">
        <v>42042</v>
      </c>
      <c r="U575" s="9">
        <v>42042</v>
      </c>
      <c r="V575" s="15">
        <v>624.40163999999993</v>
      </c>
      <c r="W575" s="4">
        <v>22</v>
      </c>
      <c r="X575" s="15">
        <v>1137.5999999999999</v>
      </c>
      <c r="Y575" s="4">
        <v>89005</v>
      </c>
      <c r="Z575" s="15">
        <f>(orders[[#This Row],[Unit Price]]-(orders[[#This Row],[Unit Price]]*(orders[[#This Row],[Discount]]/100)))</f>
        <v>65.937207999999998</v>
      </c>
      <c r="AA575" s="15">
        <f>orders[[#This Row],[discounted price]]*orders[[#This Row],[Quantity ordered new]]</f>
        <v>1450.6185759999998</v>
      </c>
      <c r="AB575" s="18">
        <f t="shared" si="8"/>
        <v>0.54887626582278481</v>
      </c>
    </row>
    <row r="576" spans="1:28" ht="12.75" customHeight="1" x14ac:dyDescent="0.3">
      <c r="A576" s="4">
        <v>20872</v>
      </c>
      <c r="B576" s="4" t="s">
        <v>25</v>
      </c>
      <c r="C576" s="21">
        <v>0.1</v>
      </c>
      <c r="D576" s="15">
        <v>5.98</v>
      </c>
      <c r="E576" s="15">
        <v>3.85</v>
      </c>
      <c r="F576" s="4">
        <v>1026</v>
      </c>
      <c r="G576" s="4" t="s">
        <v>1134</v>
      </c>
      <c r="H576" s="4" t="s">
        <v>49</v>
      </c>
      <c r="I576" s="4" t="s">
        <v>58</v>
      </c>
      <c r="J576" s="4" t="s">
        <v>77</v>
      </c>
      <c r="K576" s="4" t="s">
        <v>180</v>
      </c>
      <c r="L576" s="4" t="s">
        <v>51</v>
      </c>
      <c r="M576" s="4" t="s">
        <v>1137</v>
      </c>
      <c r="N576" s="29">
        <v>0.68</v>
      </c>
      <c r="O576" s="4" t="s">
        <v>33</v>
      </c>
      <c r="P576" s="4" t="s">
        <v>53</v>
      </c>
      <c r="Q576" s="4" t="s">
        <v>71</v>
      </c>
      <c r="R576" s="4" t="s">
        <v>1136</v>
      </c>
      <c r="S576" s="4">
        <v>11722</v>
      </c>
      <c r="T576" s="9">
        <v>42153</v>
      </c>
      <c r="U576" s="9">
        <v>42154</v>
      </c>
      <c r="V576" s="15">
        <v>18.922000000000011</v>
      </c>
      <c r="W576" s="4">
        <v>26</v>
      </c>
      <c r="X576" s="15">
        <v>151.55000000000001</v>
      </c>
      <c r="Y576" s="4">
        <v>89008</v>
      </c>
      <c r="Z576" s="15">
        <f>(orders[[#This Row],[Unit Price]]-(orders[[#This Row],[Unit Price]]*(orders[[#This Row],[Discount]]/100)))</f>
        <v>5.9740200000000003</v>
      </c>
      <c r="AA576" s="15">
        <f>orders[[#This Row],[discounted price]]*orders[[#This Row],[Quantity ordered new]]</f>
        <v>155.32452000000001</v>
      </c>
      <c r="AB576" s="18">
        <f t="shared" si="8"/>
        <v>0.12485648300890802</v>
      </c>
    </row>
    <row r="577" spans="1:28" ht="12.75" customHeight="1" x14ac:dyDescent="0.3">
      <c r="A577" s="4">
        <v>20873</v>
      </c>
      <c r="B577" s="4" t="s">
        <v>25</v>
      </c>
      <c r="C577" s="21">
        <v>7.0000000000000007E-2</v>
      </c>
      <c r="D577" s="15">
        <v>2.61</v>
      </c>
      <c r="E577" s="15">
        <v>0.5</v>
      </c>
      <c r="F577" s="4">
        <v>1026</v>
      </c>
      <c r="G577" s="4" t="s">
        <v>1134</v>
      </c>
      <c r="H577" s="4" t="s">
        <v>49</v>
      </c>
      <c r="I577" s="4" t="s">
        <v>58</v>
      </c>
      <c r="J577" s="4" t="s">
        <v>29</v>
      </c>
      <c r="K577" s="4" t="s">
        <v>134</v>
      </c>
      <c r="L577" s="4" t="s">
        <v>59</v>
      </c>
      <c r="M577" s="4" t="s">
        <v>1138</v>
      </c>
      <c r="N577" s="29">
        <v>0.39</v>
      </c>
      <c r="O577" s="4" t="s">
        <v>33</v>
      </c>
      <c r="P577" s="4" t="s">
        <v>53</v>
      </c>
      <c r="Q577" s="4" t="s">
        <v>71</v>
      </c>
      <c r="R577" s="4" t="s">
        <v>1136</v>
      </c>
      <c r="S577" s="4">
        <v>11722</v>
      </c>
      <c r="T577" s="9">
        <v>42153</v>
      </c>
      <c r="U577" s="9">
        <v>42156</v>
      </c>
      <c r="V577" s="15">
        <v>39.350699999999996</v>
      </c>
      <c r="W577" s="4">
        <v>22</v>
      </c>
      <c r="X577" s="15">
        <v>57.03</v>
      </c>
      <c r="Y577" s="4">
        <v>89008</v>
      </c>
      <c r="Z577" s="15">
        <f>(orders[[#This Row],[Unit Price]]-(orders[[#This Row],[Unit Price]]*(orders[[#This Row],[Discount]]/100)))</f>
        <v>2.6081729999999999</v>
      </c>
      <c r="AA577" s="15">
        <f>orders[[#This Row],[discounted price]]*orders[[#This Row],[Quantity ordered new]]</f>
        <v>57.379805999999995</v>
      </c>
      <c r="AB577" s="18">
        <f t="shared" si="8"/>
        <v>0.69</v>
      </c>
    </row>
    <row r="578" spans="1:28" ht="12.75" customHeight="1" x14ac:dyDescent="0.3">
      <c r="A578" s="4">
        <v>22662</v>
      </c>
      <c r="B578" s="4" t="s">
        <v>25</v>
      </c>
      <c r="C578" s="21">
        <v>0.1</v>
      </c>
      <c r="D578" s="15">
        <v>73.98</v>
      </c>
      <c r="E578" s="15">
        <v>4</v>
      </c>
      <c r="F578" s="4">
        <v>1027</v>
      </c>
      <c r="G578" s="4" t="s">
        <v>1139</v>
      </c>
      <c r="H578" s="4" t="s">
        <v>49</v>
      </c>
      <c r="I578" s="4" t="s">
        <v>58</v>
      </c>
      <c r="J578" s="4" t="s">
        <v>77</v>
      </c>
      <c r="K578" s="4" t="s">
        <v>180</v>
      </c>
      <c r="L578" s="4" t="s">
        <v>59</v>
      </c>
      <c r="M578" s="4" t="s">
        <v>1140</v>
      </c>
      <c r="N578" s="29">
        <v>0.79</v>
      </c>
      <c r="O578" s="4" t="s">
        <v>33</v>
      </c>
      <c r="P578" s="4" t="s">
        <v>53</v>
      </c>
      <c r="Q578" s="4" t="s">
        <v>71</v>
      </c>
      <c r="R578" s="4" t="s">
        <v>1141</v>
      </c>
      <c r="S578" s="4">
        <v>14225</v>
      </c>
      <c r="T578" s="9">
        <v>42075</v>
      </c>
      <c r="U578" s="9">
        <v>42076</v>
      </c>
      <c r="V578" s="15">
        <v>-229.87</v>
      </c>
      <c r="W578" s="4">
        <v>5</v>
      </c>
      <c r="X578" s="15">
        <v>347.23</v>
      </c>
      <c r="Y578" s="4">
        <v>89004</v>
      </c>
      <c r="Z578" s="15">
        <f>(orders[[#This Row],[Unit Price]]-(orders[[#This Row],[Unit Price]]*(orders[[#This Row],[Discount]]/100)))</f>
        <v>73.906019999999998</v>
      </c>
      <c r="AA578" s="15">
        <f>orders[[#This Row],[discounted price]]*orders[[#This Row],[Quantity ordered new]]</f>
        <v>369.5301</v>
      </c>
      <c r="AB578" s="18">
        <f t="shared" ref="AB578:AB641" si="9">(V578/X578)</f>
        <v>-0.66201077095873051</v>
      </c>
    </row>
    <row r="579" spans="1:28" ht="12.75" customHeight="1" x14ac:dyDescent="0.3">
      <c r="A579" s="4">
        <v>22663</v>
      </c>
      <c r="B579" s="4" t="s">
        <v>25</v>
      </c>
      <c r="C579" s="21">
        <v>0.05</v>
      </c>
      <c r="D579" s="15">
        <v>51.98</v>
      </c>
      <c r="E579" s="15">
        <v>10.17</v>
      </c>
      <c r="F579" s="4">
        <v>1027</v>
      </c>
      <c r="G579" s="4" t="s">
        <v>1139</v>
      </c>
      <c r="H579" s="4" t="s">
        <v>49</v>
      </c>
      <c r="I579" s="4" t="s">
        <v>58</v>
      </c>
      <c r="J579" s="4" t="s">
        <v>77</v>
      </c>
      <c r="K579" s="4" t="s">
        <v>85</v>
      </c>
      <c r="L579" s="4" t="s">
        <v>86</v>
      </c>
      <c r="M579" s="4" t="s">
        <v>1142</v>
      </c>
      <c r="N579" s="29">
        <v>0.37</v>
      </c>
      <c r="O579" s="4" t="s">
        <v>33</v>
      </c>
      <c r="P579" s="4" t="s">
        <v>53</v>
      </c>
      <c r="Q579" s="4" t="s">
        <v>71</v>
      </c>
      <c r="R579" s="4" t="s">
        <v>1141</v>
      </c>
      <c r="S579" s="4">
        <v>14225</v>
      </c>
      <c r="T579" s="9">
        <v>42075</v>
      </c>
      <c r="U579" s="9">
        <v>42076</v>
      </c>
      <c r="V579" s="15">
        <v>329.9787</v>
      </c>
      <c r="W579" s="4">
        <v>9</v>
      </c>
      <c r="X579" s="15">
        <v>478.23</v>
      </c>
      <c r="Y579" s="4">
        <v>89004</v>
      </c>
      <c r="Z579" s="15">
        <f>(orders[[#This Row],[Unit Price]]-(orders[[#This Row],[Unit Price]]*(orders[[#This Row],[Discount]]/100)))</f>
        <v>51.954009999999997</v>
      </c>
      <c r="AA579" s="15">
        <f>orders[[#This Row],[discounted price]]*orders[[#This Row],[Quantity ordered new]]</f>
        <v>467.58608999999996</v>
      </c>
      <c r="AB579" s="18">
        <f t="shared" si="9"/>
        <v>0.69</v>
      </c>
    </row>
    <row r="580" spans="1:28" ht="12.75" customHeight="1" x14ac:dyDescent="0.3">
      <c r="A580" s="4">
        <v>24325</v>
      </c>
      <c r="B580" s="4" t="s">
        <v>56</v>
      </c>
      <c r="C580" s="21">
        <v>7.0000000000000007E-2</v>
      </c>
      <c r="D580" s="15">
        <v>7.08</v>
      </c>
      <c r="E580" s="15">
        <v>2.35</v>
      </c>
      <c r="F580" s="4">
        <v>1028</v>
      </c>
      <c r="G580" s="4" t="s">
        <v>1143</v>
      </c>
      <c r="H580" s="4" t="s">
        <v>27</v>
      </c>
      <c r="I580" s="4" t="s">
        <v>58</v>
      </c>
      <c r="J580" s="4" t="s">
        <v>29</v>
      </c>
      <c r="K580" s="4" t="s">
        <v>30</v>
      </c>
      <c r="L580" s="4" t="s">
        <v>31</v>
      </c>
      <c r="M580" s="4" t="s">
        <v>1144</v>
      </c>
      <c r="N580" s="29">
        <v>0.47</v>
      </c>
      <c r="O580" s="4" t="s">
        <v>33</v>
      </c>
      <c r="P580" s="4" t="s">
        <v>53</v>
      </c>
      <c r="Q580" s="4" t="s">
        <v>71</v>
      </c>
      <c r="R580" s="4" t="s">
        <v>1145</v>
      </c>
      <c r="S580" s="4">
        <v>11725</v>
      </c>
      <c r="T580" s="9">
        <v>42092</v>
      </c>
      <c r="U580" s="9">
        <v>42093</v>
      </c>
      <c r="V580" s="15">
        <v>30.49</v>
      </c>
      <c r="W580" s="4">
        <v>13</v>
      </c>
      <c r="X580" s="15">
        <v>93.82</v>
      </c>
      <c r="Y580" s="4">
        <v>89006</v>
      </c>
      <c r="Z580" s="15">
        <f>(orders[[#This Row],[Unit Price]]-(orders[[#This Row],[Unit Price]]*(orders[[#This Row],[Discount]]/100)))</f>
        <v>7.0750440000000001</v>
      </c>
      <c r="AA580" s="15">
        <f>orders[[#This Row],[discounted price]]*orders[[#This Row],[Quantity ordered new]]</f>
        <v>91.975572</v>
      </c>
      <c r="AB580" s="18">
        <f t="shared" si="9"/>
        <v>0.32498401193775317</v>
      </c>
    </row>
    <row r="581" spans="1:28" ht="12.75" customHeight="1" x14ac:dyDescent="0.3">
      <c r="A581" s="4">
        <v>23398</v>
      </c>
      <c r="B581" s="4" t="s">
        <v>37</v>
      </c>
      <c r="C581" s="21">
        <v>0.05</v>
      </c>
      <c r="D581" s="15">
        <v>83.1</v>
      </c>
      <c r="E581" s="15">
        <v>6.13</v>
      </c>
      <c r="F581" s="4">
        <v>1028</v>
      </c>
      <c r="G581" s="4" t="s">
        <v>1143</v>
      </c>
      <c r="H581" s="4" t="s">
        <v>27</v>
      </c>
      <c r="I581" s="4" t="s">
        <v>58</v>
      </c>
      <c r="J581" s="4" t="s">
        <v>77</v>
      </c>
      <c r="K581" s="4" t="s">
        <v>180</v>
      </c>
      <c r="L581" s="4" t="s">
        <v>59</v>
      </c>
      <c r="M581" s="4" t="s">
        <v>1146</v>
      </c>
      <c r="N581" s="29">
        <v>0.45</v>
      </c>
      <c r="O581" s="4" t="s">
        <v>33</v>
      </c>
      <c r="P581" s="4" t="s">
        <v>53</v>
      </c>
      <c r="Q581" s="4" t="s">
        <v>71</v>
      </c>
      <c r="R581" s="4" t="s">
        <v>1145</v>
      </c>
      <c r="S581" s="4">
        <v>11725</v>
      </c>
      <c r="T581" s="9">
        <v>42132</v>
      </c>
      <c r="U581" s="9">
        <v>42133</v>
      </c>
      <c r="V581" s="15">
        <v>1152.5276999999999</v>
      </c>
      <c r="W581" s="4">
        <v>20</v>
      </c>
      <c r="X581" s="15">
        <v>1670.33</v>
      </c>
      <c r="Y581" s="4">
        <v>89007</v>
      </c>
      <c r="Z581" s="15">
        <f>(orders[[#This Row],[Unit Price]]-(orders[[#This Row],[Unit Price]]*(orders[[#This Row],[Discount]]/100)))</f>
        <v>83.058449999999993</v>
      </c>
      <c r="AA581" s="15">
        <f>orders[[#This Row],[discounted price]]*orders[[#This Row],[Quantity ordered new]]</f>
        <v>1661.1689999999999</v>
      </c>
      <c r="AB581" s="18">
        <f t="shared" si="9"/>
        <v>0.69</v>
      </c>
    </row>
    <row r="582" spans="1:28" ht="12.75" customHeight="1" x14ac:dyDescent="0.3">
      <c r="A582" s="4">
        <v>21959</v>
      </c>
      <c r="B582" s="4" t="s">
        <v>47</v>
      </c>
      <c r="C582" s="21">
        <v>7.0000000000000007E-2</v>
      </c>
      <c r="D582" s="15">
        <v>125.99</v>
      </c>
      <c r="E582" s="15">
        <v>2.5</v>
      </c>
      <c r="F582" s="4">
        <v>1035</v>
      </c>
      <c r="G582" s="4" t="s">
        <v>1147</v>
      </c>
      <c r="H582" s="4" t="s">
        <v>49</v>
      </c>
      <c r="I582" s="4" t="s">
        <v>40</v>
      </c>
      <c r="J582" s="4" t="s">
        <v>77</v>
      </c>
      <c r="K582" s="4" t="s">
        <v>78</v>
      </c>
      <c r="L582" s="4" t="s">
        <v>59</v>
      </c>
      <c r="M582" s="4" t="s">
        <v>1148</v>
      </c>
      <c r="N582" s="29">
        <v>0.6</v>
      </c>
      <c r="O582" s="4" t="s">
        <v>33</v>
      </c>
      <c r="P582" s="4" t="s">
        <v>53</v>
      </c>
      <c r="Q582" s="4" t="s">
        <v>154</v>
      </c>
      <c r="R582" s="4" t="s">
        <v>1149</v>
      </c>
      <c r="S582" s="4">
        <v>43015</v>
      </c>
      <c r="T582" s="9">
        <v>42076</v>
      </c>
      <c r="U582" s="9">
        <v>42076</v>
      </c>
      <c r="V582" s="15">
        <v>-604.40600000000006</v>
      </c>
      <c r="W582" s="4">
        <v>1</v>
      </c>
      <c r="X582" s="15">
        <v>100.59</v>
      </c>
      <c r="Y582" s="4">
        <v>90710</v>
      </c>
      <c r="Z582" s="15">
        <f>(orders[[#This Row],[Unit Price]]-(orders[[#This Row],[Unit Price]]*(orders[[#This Row],[Discount]]/100)))</f>
        <v>125.90180699999999</v>
      </c>
      <c r="AA582" s="15">
        <f>orders[[#This Row],[discounted price]]*orders[[#This Row],[Quantity ordered new]]</f>
        <v>125.90180699999999</v>
      </c>
      <c r="AB582" s="18">
        <f t="shared" si="9"/>
        <v>-6.00860920568645</v>
      </c>
    </row>
    <row r="583" spans="1:28" ht="12.75" customHeight="1" x14ac:dyDescent="0.3">
      <c r="A583" s="4">
        <v>21960</v>
      </c>
      <c r="B583" s="4" t="s">
        <v>47</v>
      </c>
      <c r="C583" s="21">
        <v>0.03</v>
      </c>
      <c r="D583" s="15">
        <v>99.99</v>
      </c>
      <c r="E583" s="15">
        <v>19.989999999999998</v>
      </c>
      <c r="F583" s="4">
        <v>1036</v>
      </c>
      <c r="G583" s="4" t="s">
        <v>1150</v>
      </c>
      <c r="H583" s="4" t="s">
        <v>49</v>
      </c>
      <c r="I583" s="4" t="s">
        <v>40</v>
      </c>
      <c r="J583" s="4" t="s">
        <v>77</v>
      </c>
      <c r="K583" s="4" t="s">
        <v>180</v>
      </c>
      <c r="L583" s="4" t="s">
        <v>59</v>
      </c>
      <c r="M583" s="4" t="s">
        <v>1151</v>
      </c>
      <c r="N583" s="29">
        <v>0.52</v>
      </c>
      <c r="O583" s="4" t="s">
        <v>33</v>
      </c>
      <c r="P583" s="4" t="s">
        <v>53</v>
      </c>
      <c r="Q583" s="4" t="s">
        <v>154</v>
      </c>
      <c r="R583" s="4" t="s">
        <v>1152</v>
      </c>
      <c r="S583" s="4">
        <v>43017</v>
      </c>
      <c r="T583" s="9">
        <v>42076</v>
      </c>
      <c r="U583" s="9">
        <v>42077</v>
      </c>
      <c r="V583" s="15">
        <v>293.66000000000003</v>
      </c>
      <c r="W583" s="4">
        <v>6</v>
      </c>
      <c r="X583" s="15">
        <v>598.38</v>
      </c>
      <c r="Y583" s="4">
        <v>90710</v>
      </c>
      <c r="Z583" s="15">
        <f>(orders[[#This Row],[Unit Price]]-(orders[[#This Row],[Unit Price]]*(orders[[#This Row],[Discount]]/100)))</f>
        <v>99.960003</v>
      </c>
      <c r="AA583" s="15">
        <f>orders[[#This Row],[discounted price]]*orders[[#This Row],[Quantity ordered new]]</f>
        <v>599.76001799999995</v>
      </c>
      <c r="AB583" s="18">
        <f t="shared" si="9"/>
        <v>0.49075838096193058</v>
      </c>
    </row>
    <row r="584" spans="1:28" ht="12.75" customHeight="1" x14ac:dyDescent="0.3">
      <c r="A584" s="4">
        <v>20669</v>
      </c>
      <c r="B584" s="4" t="s">
        <v>47</v>
      </c>
      <c r="C584" s="21">
        <v>0.1</v>
      </c>
      <c r="D584" s="15">
        <v>7.64</v>
      </c>
      <c r="E584" s="15">
        <v>5.83</v>
      </c>
      <c r="F584" s="4">
        <v>1038</v>
      </c>
      <c r="G584" s="4" t="s">
        <v>1153</v>
      </c>
      <c r="H584" s="4" t="s">
        <v>49</v>
      </c>
      <c r="I584" s="4" t="s">
        <v>28</v>
      </c>
      <c r="J584" s="4" t="s">
        <v>29</v>
      </c>
      <c r="K584" s="4" t="s">
        <v>93</v>
      </c>
      <c r="L584" s="4" t="s">
        <v>31</v>
      </c>
      <c r="M584" s="4" t="s">
        <v>1026</v>
      </c>
      <c r="N584" s="29">
        <v>0.36</v>
      </c>
      <c r="O584" s="4" t="s">
        <v>33</v>
      </c>
      <c r="P584" s="4" t="s">
        <v>136</v>
      </c>
      <c r="Q584" s="4" t="s">
        <v>362</v>
      </c>
      <c r="R584" s="4" t="s">
        <v>1154</v>
      </c>
      <c r="S584" s="4">
        <v>33430</v>
      </c>
      <c r="T584" s="9">
        <v>42171</v>
      </c>
      <c r="U584" s="9">
        <v>42172</v>
      </c>
      <c r="V584" s="15">
        <v>-403.18739999999997</v>
      </c>
      <c r="W584" s="4">
        <v>5</v>
      </c>
      <c r="X584" s="15">
        <v>39.36</v>
      </c>
      <c r="Y584" s="4">
        <v>90641</v>
      </c>
      <c r="Z584" s="15">
        <f>(orders[[#This Row],[Unit Price]]-(orders[[#This Row],[Unit Price]]*(orders[[#This Row],[Discount]]/100)))</f>
        <v>7.6323599999999994</v>
      </c>
      <c r="AA584" s="15">
        <f>orders[[#This Row],[discounted price]]*orders[[#This Row],[Quantity ordered new]]</f>
        <v>38.161799999999999</v>
      </c>
      <c r="AB584" s="18">
        <f t="shared" si="9"/>
        <v>-10.243582317073169</v>
      </c>
    </row>
    <row r="585" spans="1:28" ht="12.75" customHeight="1" x14ac:dyDescent="0.3">
      <c r="A585" s="4">
        <v>18404</v>
      </c>
      <c r="B585" s="4" t="s">
        <v>47</v>
      </c>
      <c r="C585" s="21">
        <v>0.06</v>
      </c>
      <c r="D585" s="15">
        <v>55.94</v>
      </c>
      <c r="E585" s="15">
        <v>4</v>
      </c>
      <c r="F585" s="4">
        <v>1041</v>
      </c>
      <c r="G585" s="4" t="s">
        <v>1155</v>
      </c>
      <c r="H585" s="4" t="s">
        <v>49</v>
      </c>
      <c r="I585" s="4" t="s">
        <v>58</v>
      </c>
      <c r="J585" s="4" t="s">
        <v>77</v>
      </c>
      <c r="K585" s="4" t="s">
        <v>180</v>
      </c>
      <c r="L585" s="4" t="s">
        <v>59</v>
      </c>
      <c r="M585" s="4" t="s">
        <v>1156</v>
      </c>
      <c r="N585" s="29">
        <v>0.74</v>
      </c>
      <c r="O585" s="4" t="s">
        <v>33</v>
      </c>
      <c r="P585" s="4" t="s">
        <v>34</v>
      </c>
      <c r="Q585" s="4" t="s">
        <v>45</v>
      </c>
      <c r="R585" s="4" t="s">
        <v>1157</v>
      </c>
      <c r="S585" s="4">
        <v>95695</v>
      </c>
      <c r="T585" s="9">
        <v>42111</v>
      </c>
      <c r="U585" s="9">
        <v>42112</v>
      </c>
      <c r="V585" s="15">
        <v>-13.77</v>
      </c>
      <c r="W585" s="4">
        <v>6</v>
      </c>
      <c r="X585" s="15">
        <v>322.77</v>
      </c>
      <c r="Y585" s="4">
        <v>87846</v>
      </c>
      <c r="Z585" s="15">
        <f>(orders[[#This Row],[Unit Price]]-(orders[[#This Row],[Unit Price]]*(orders[[#This Row],[Discount]]/100)))</f>
        <v>55.906435999999999</v>
      </c>
      <c r="AA585" s="15">
        <f>orders[[#This Row],[discounted price]]*orders[[#This Row],[Quantity ordered new]]</f>
        <v>335.43861600000002</v>
      </c>
      <c r="AB585" s="18">
        <f t="shared" si="9"/>
        <v>-4.266195743098801E-2</v>
      </c>
    </row>
    <row r="586" spans="1:28" ht="12.75" customHeight="1" x14ac:dyDescent="0.3">
      <c r="A586" s="4">
        <v>18405</v>
      </c>
      <c r="B586" s="4" t="s">
        <v>47</v>
      </c>
      <c r="C586" s="21">
        <v>7.0000000000000007E-2</v>
      </c>
      <c r="D586" s="15">
        <v>6.3</v>
      </c>
      <c r="E586" s="15">
        <v>0.5</v>
      </c>
      <c r="F586" s="4">
        <v>1041</v>
      </c>
      <c r="G586" s="4" t="s">
        <v>1155</v>
      </c>
      <c r="H586" s="4" t="s">
        <v>49</v>
      </c>
      <c r="I586" s="4" t="s">
        <v>58</v>
      </c>
      <c r="J586" s="4" t="s">
        <v>29</v>
      </c>
      <c r="K586" s="4" t="s">
        <v>134</v>
      </c>
      <c r="L586" s="4" t="s">
        <v>59</v>
      </c>
      <c r="M586" s="4" t="s">
        <v>1158</v>
      </c>
      <c r="N586" s="29">
        <v>0.39</v>
      </c>
      <c r="O586" s="4" t="s">
        <v>33</v>
      </c>
      <c r="P586" s="4" t="s">
        <v>34</v>
      </c>
      <c r="Q586" s="4" t="s">
        <v>45</v>
      </c>
      <c r="R586" s="4" t="s">
        <v>1157</v>
      </c>
      <c r="S586" s="4">
        <v>95695</v>
      </c>
      <c r="T586" s="9">
        <v>42111</v>
      </c>
      <c r="U586" s="9">
        <v>42111</v>
      </c>
      <c r="V586" s="15">
        <v>44.912100000000002</v>
      </c>
      <c r="W586" s="4">
        <v>11</v>
      </c>
      <c r="X586" s="15">
        <v>65.09</v>
      </c>
      <c r="Y586" s="4">
        <v>87846</v>
      </c>
      <c r="Z586" s="15">
        <f>(orders[[#This Row],[Unit Price]]-(orders[[#This Row],[Unit Price]]*(orders[[#This Row],[Discount]]/100)))</f>
        <v>6.2955899999999998</v>
      </c>
      <c r="AA586" s="15">
        <f>orders[[#This Row],[discounted price]]*orders[[#This Row],[Quantity ordered new]]</f>
        <v>69.251490000000004</v>
      </c>
      <c r="AB586" s="18">
        <f t="shared" si="9"/>
        <v>0.69</v>
      </c>
    </row>
    <row r="587" spans="1:28" ht="12.75" customHeight="1" x14ac:dyDescent="0.3">
      <c r="A587" s="4">
        <v>20937</v>
      </c>
      <c r="B587" s="4" t="s">
        <v>47</v>
      </c>
      <c r="C587" s="21">
        <v>0</v>
      </c>
      <c r="D587" s="15">
        <v>14.42</v>
      </c>
      <c r="E587" s="15">
        <v>6.75</v>
      </c>
      <c r="F587" s="4">
        <v>1042</v>
      </c>
      <c r="G587" s="4" t="s">
        <v>1159</v>
      </c>
      <c r="H587" s="4" t="s">
        <v>27</v>
      </c>
      <c r="I587" s="4" t="s">
        <v>58</v>
      </c>
      <c r="J587" s="4" t="s">
        <v>29</v>
      </c>
      <c r="K587" s="4" t="s">
        <v>257</v>
      </c>
      <c r="L587" s="4" t="s">
        <v>86</v>
      </c>
      <c r="M587" s="4" t="s">
        <v>571</v>
      </c>
      <c r="N587" s="29">
        <v>0.52</v>
      </c>
      <c r="O587" s="4" t="s">
        <v>33</v>
      </c>
      <c r="P587" s="4" t="s">
        <v>34</v>
      </c>
      <c r="Q587" s="4" t="s">
        <v>45</v>
      </c>
      <c r="R587" s="4" t="s">
        <v>1160</v>
      </c>
      <c r="S587" s="4">
        <v>95991</v>
      </c>
      <c r="T587" s="9">
        <v>42140</v>
      </c>
      <c r="U587" s="9">
        <v>42141</v>
      </c>
      <c r="V587" s="15">
        <v>9.33</v>
      </c>
      <c r="W587" s="4">
        <v>6</v>
      </c>
      <c r="X587" s="15">
        <v>98.96</v>
      </c>
      <c r="Y587" s="4">
        <v>87847</v>
      </c>
      <c r="Z587" s="15">
        <f>(orders[[#This Row],[Unit Price]]-(orders[[#This Row],[Unit Price]]*(orders[[#This Row],[Discount]]/100)))</f>
        <v>14.42</v>
      </c>
      <c r="AA587" s="15">
        <f>orders[[#This Row],[discounted price]]*orders[[#This Row],[Quantity ordered new]]</f>
        <v>86.52</v>
      </c>
      <c r="AB587" s="18">
        <f t="shared" si="9"/>
        <v>9.4280517380759904E-2</v>
      </c>
    </row>
    <row r="588" spans="1:28" ht="12.75" customHeight="1" x14ac:dyDescent="0.3">
      <c r="A588" s="4">
        <v>3926</v>
      </c>
      <c r="B588" s="4" t="s">
        <v>47</v>
      </c>
      <c r="C588" s="21">
        <v>0.02</v>
      </c>
      <c r="D588" s="15">
        <v>209.84</v>
      </c>
      <c r="E588" s="15">
        <v>21.21</v>
      </c>
      <c r="F588" s="4">
        <v>1044</v>
      </c>
      <c r="G588" s="4" t="s">
        <v>1161</v>
      </c>
      <c r="H588" s="4" t="s">
        <v>49</v>
      </c>
      <c r="I588" s="4" t="s">
        <v>40</v>
      </c>
      <c r="J588" s="4" t="s">
        <v>41</v>
      </c>
      <c r="K588" s="4" t="s">
        <v>50</v>
      </c>
      <c r="L588" s="4" t="s">
        <v>236</v>
      </c>
      <c r="M588" s="4" t="s">
        <v>1162</v>
      </c>
      <c r="N588" s="29">
        <v>0.59</v>
      </c>
      <c r="O588" s="4" t="s">
        <v>33</v>
      </c>
      <c r="P588" s="4" t="s">
        <v>34</v>
      </c>
      <c r="Q588" s="4" t="s">
        <v>45</v>
      </c>
      <c r="R588" s="4" t="s">
        <v>663</v>
      </c>
      <c r="S588" s="4">
        <v>90004</v>
      </c>
      <c r="T588" s="9">
        <v>42169</v>
      </c>
      <c r="U588" s="9">
        <v>42169</v>
      </c>
      <c r="V588" s="15">
        <v>2593.14</v>
      </c>
      <c r="W588" s="4">
        <v>62</v>
      </c>
      <c r="X588" s="15">
        <v>13546.94</v>
      </c>
      <c r="Y588" s="4">
        <v>28001</v>
      </c>
      <c r="Z588" s="15">
        <f>(orders[[#This Row],[Unit Price]]-(orders[[#This Row],[Unit Price]]*(orders[[#This Row],[Discount]]/100)))</f>
        <v>209.79803200000001</v>
      </c>
      <c r="AA588" s="15">
        <f>orders[[#This Row],[discounted price]]*orders[[#This Row],[Quantity ordered new]]</f>
        <v>13007.477984000001</v>
      </c>
      <c r="AB588" s="18">
        <f t="shared" si="9"/>
        <v>0.19141887393020118</v>
      </c>
    </row>
    <row r="589" spans="1:28" ht="12.75" customHeight="1" x14ac:dyDescent="0.3">
      <c r="A589" s="4">
        <v>3927</v>
      </c>
      <c r="B589" s="4" t="s">
        <v>47</v>
      </c>
      <c r="C589" s="21">
        <v>0.01</v>
      </c>
      <c r="D589" s="15">
        <v>194.3</v>
      </c>
      <c r="E589" s="15">
        <v>11.54</v>
      </c>
      <c r="F589" s="4">
        <v>1044</v>
      </c>
      <c r="G589" s="4" t="s">
        <v>1161</v>
      </c>
      <c r="H589" s="4" t="s">
        <v>49</v>
      </c>
      <c r="I589" s="4" t="s">
        <v>40</v>
      </c>
      <c r="J589" s="4" t="s">
        <v>41</v>
      </c>
      <c r="K589" s="4" t="s">
        <v>50</v>
      </c>
      <c r="L589" s="4" t="s">
        <v>236</v>
      </c>
      <c r="M589" s="4" t="s">
        <v>1163</v>
      </c>
      <c r="N589" s="29">
        <v>0.59</v>
      </c>
      <c r="O589" s="4" t="s">
        <v>33</v>
      </c>
      <c r="P589" s="4" t="s">
        <v>34</v>
      </c>
      <c r="Q589" s="4" t="s">
        <v>45</v>
      </c>
      <c r="R589" s="4" t="s">
        <v>663</v>
      </c>
      <c r="S589" s="4">
        <v>90004</v>
      </c>
      <c r="T589" s="9">
        <v>42169</v>
      </c>
      <c r="U589" s="9">
        <v>42171</v>
      </c>
      <c r="V589" s="15">
        <v>1162.76</v>
      </c>
      <c r="W589" s="4">
        <v>32</v>
      </c>
      <c r="X589" s="15">
        <v>6401.65</v>
      </c>
      <c r="Y589" s="4">
        <v>28001</v>
      </c>
      <c r="Z589" s="15">
        <f>(orders[[#This Row],[Unit Price]]-(orders[[#This Row],[Unit Price]]*(orders[[#This Row],[Discount]]/100)))</f>
        <v>194.28057000000001</v>
      </c>
      <c r="AA589" s="15">
        <f>orders[[#This Row],[discounted price]]*orders[[#This Row],[Quantity ordered new]]</f>
        <v>6216.9782400000004</v>
      </c>
      <c r="AB589" s="18">
        <f t="shared" si="9"/>
        <v>0.18163442237548133</v>
      </c>
    </row>
    <row r="590" spans="1:28" ht="12.75" customHeight="1" x14ac:dyDescent="0.3">
      <c r="A590" s="4">
        <v>6711</v>
      </c>
      <c r="B590" s="4" t="s">
        <v>25</v>
      </c>
      <c r="C590" s="21">
        <v>0</v>
      </c>
      <c r="D590" s="15">
        <v>6.68</v>
      </c>
      <c r="E590" s="15">
        <v>5.66</v>
      </c>
      <c r="F590" s="4">
        <v>1044</v>
      </c>
      <c r="G590" s="4" t="s">
        <v>1161</v>
      </c>
      <c r="H590" s="4" t="s">
        <v>49</v>
      </c>
      <c r="I590" s="4" t="s">
        <v>40</v>
      </c>
      <c r="J590" s="4" t="s">
        <v>29</v>
      </c>
      <c r="K590" s="4" t="s">
        <v>93</v>
      </c>
      <c r="L590" s="4" t="s">
        <v>59</v>
      </c>
      <c r="M590" s="4" t="s">
        <v>1164</v>
      </c>
      <c r="N590" s="29">
        <v>0.37</v>
      </c>
      <c r="O590" s="4" t="s">
        <v>33</v>
      </c>
      <c r="P590" s="4" t="s">
        <v>34</v>
      </c>
      <c r="Q590" s="4" t="s">
        <v>45</v>
      </c>
      <c r="R590" s="4" t="s">
        <v>663</v>
      </c>
      <c r="S590" s="4">
        <v>90004</v>
      </c>
      <c r="T590" s="9">
        <v>42062</v>
      </c>
      <c r="U590" s="9">
        <v>42063</v>
      </c>
      <c r="V590" s="15">
        <v>-76.94</v>
      </c>
      <c r="W590" s="4">
        <v>90</v>
      </c>
      <c r="X590" s="15">
        <v>617.4</v>
      </c>
      <c r="Y590" s="4">
        <v>47813</v>
      </c>
      <c r="Z590" s="15">
        <f>(orders[[#This Row],[Unit Price]]-(orders[[#This Row],[Unit Price]]*(orders[[#This Row],[Discount]]/100)))</f>
        <v>6.68</v>
      </c>
      <c r="AA590" s="15">
        <f>orders[[#This Row],[discounted price]]*orders[[#This Row],[Quantity ordered new]]</f>
        <v>601.19999999999993</v>
      </c>
      <c r="AB590" s="18">
        <f t="shared" si="9"/>
        <v>-0.12461937155814706</v>
      </c>
    </row>
    <row r="591" spans="1:28" ht="12.75" customHeight="1" x14ac:dyDescent="0.3">
      <c r="A591" s="4">
        <v>24711</v>
      </c>
      <c r="B591" s="4" t="s">
        <v>25</v>
      </c>
      <c r="C591" s="21">
        <v>0</v>
      </c>
      <c r="D591" s="15">
        <v>6.68</v>
      </c>
      <c r="E591" s="15">
        <v>5.66</v>
      </c>
      <c r="F591" s="4">
        <v>1047</v>
      </c>
      <c r="G591" s="4" t="s">
        <v>1165</v>
      </c>
      <c r="H591" s="4" t="s">
        <v>49</v>
      </c>
      <c r="I591" s="4" t="s">
        <v>40</v>
      </c>
      <c r="J591" s="4" t="s">
        <v>29</v>
      </c>
      <c r="K591" s="4" t="s">
        <v>93</v>
      </c>
      <c r="L591" s="4" t="s">
        <v>59</v>
      </c>
      <c r="M591" s="4" t="s">
        <v>1164</v>
      </c>
      <c r="N591" s="29">
        <v>0.37</v>
      </c>
      <c r="O591" s="4" t="s">
        <v>33</v>
      </c>
      <c r="P591" s="4" t="s">
        <v>53</v>
      </c>
      <c r="Q591" s="4" t="s">
        <v>193</v>
      </c>
      <c r="R591" s="4" t="s">
        <v>194</v>
      </c>
      <c r="S591" s="4">
        <v>2109</v>
      </c>
      <c r="T591" s="9">
        <v>42062</v>
      </c>
      <c r="U591" s="9">
        <v>42063</v>
      </c>
      <c r="V591" s="15">
        <v>-40.008800000000001</v>
      </c>
      <c r="W591" s="4">
        <v>23</v>
      </c>
      <c r="X591" s="15">
        <v>157.78</v>
      </c>
      <c r="Y591" s="4">
        <v>89389</v>
      </c>
      <c r="Z591" s="15">
        <f>(orders[[#This Row],[Unit Price]]-(orders[[#This Row],[Unit Price]]*(orders[[#This Row],[Discount]]/100)))</f>
        <v>6.68</v>
      </c>
      <c r="AA591" s="15">
        <f>orders[[#This Row],[discounted price]]*orders[[#This Row],[Quantity ordered new]]</f>
        <v>153.63999999999999</v>
      </c>
      <c r="AB591" s="18">
        <f t="shared" si="9"/>
        <v>-0.25357332995309928</v>
      </c>
    </row>
    <row r="592" spans="1:28" ht="14" x14ac:dyDescent="0.3">
      <c r="A592" s="4">
        <v>26259</v>
      </c>
      <c r="B592" s="4" t="s">
        <v>37</v>
      </c>
      <c r="C592" s="21">
        <v>0.03</v>
      </c>
      <c r="D592" s="15">
        <v>5.44</v>
      </c>
      <c r="E592" s="15">
        <v>7.46</v>
      </c>
      <c r="F592" s="4">
        <v>1054</v>
      </c>
      <c r="G592" s="4" t="s">
        <v>1166</v>
      </c>
      <c r="H592" s="4" t="s">
        <v>27</v>
      </c>
      <c r="I592" s="4" t="s">
        <v>28</v>
      </c>
      <c r="J592" s="4" t="s">
        <v>29</v>
      </c>
      <c r="K592" s="4" t="s">
        <v>109</v>
      </c>
      <c r="L592" s="4" t="s">
        <v>59</v>
      </c>
      <c r="M592" s="4" t="s">
        <v>1167</v>
      </c>
      <c r="N592" s="29">
        <v>0.36</v>
      </c>
      <c r="O592" s="4" t="s">
        <v>33</v>
      </c>
      <c r="P592" s="4" t="s">
        <v>34</v>
      </c>
      <c r="Q592" s="4" t="s">
        <v>378</v>
      </c>
      <c r="R592" s="4" t="s">
        <v>1168</v>
      </c>
      <c r="S592" s="4">
        <v>85374</v>
      </c>
      <c r="T592" s="9">
        <v>42149</v>
      </c>
      <c r="U592" s="9">
        <v>42151</v>
      </c>
      <c r="V592" s="15">
        <v>-51.704000000000001</v>
      </c>
      <c r="W592" s="4">
        <v>4</v>
      </c>
      <c r="X592" s="15">
        <v>26.31</v>
      </c>
      <c r="Y592" s="4">
        <v>90069</v>
      </c>
      <c r="Z592" s="15">
        <f>(orders[[#This Row],[Unit Price]]-(orders[[#This Row],[Unit Price]]*(orders[[#This Row],[Discount]]/100)))</f>
        <v>5.4383680000000005</v>
      </c>
      <c r="AA592" s="15">
        <f>orders[[#This Row],[discounted price]]*orders[[#This Row],[Quantity ordered new]]</f>
        <v>21.753472000000002</v>
      </c>
      <c r="AB592" s="18">
        <f t="shared" si="9"/>
        <v>-1.9651843405549223</v>
      </c>
    </row>
    <row r="593" spans="1:28" ht="14" x14ac:dyDescent="0.3">
      <c r="A593" s="4">
        <v>26260</v>
      </c>
      <c r="B593" s="4" t="s">
        <v>37</v>
      </c>
      <c r="C593" s="21">
        <v>0.08</v>
      </c>
      <c r="D593" s="15">
        <v>26.38</v>
      </c>
      <c r="E593" s="15">
        <v>5.58</v>
      </c>
      <c r="F593" s="4">
        <v>1054</v>
      </c>
      <c r="G593" s="4" t="s">
        <v>1166</v>
      </c>
      <c r="H593" s="4" t="s">
        <v>49</v>
      </c>
      <c r="I593" s="4" t="s">
        <v>28</v>
      </c>
      <c r="J593" s="4" t="s">
        <v>29</v>
      </c>
      <c r="K593" s="4" t="s">
        <v>93</v>
      </c>
      <c r="L593" s="4" t="s">
        <v>59</v>
      </c>
      <c r="M593" s="4" t="s">
        <v>1169</v>
      </c>
      <c r="N593" s="29">
        <v>0.39</v>
      </c>
      <c r="O593" s="4" t="s">
        <v>33</v>
      </c>
      <c r="P593" s="4" t="s">
        <v>34</v>
      </c>
      <c r="Q593" s="4" t="s">
        <v>378</v>
      </c>
      <c r="R593" s="4" t="s">
        <v>1168</v>
      </c>
      <c r="S593" s="4">
        <v>85374</v>
      </c>
      <c r="T593" s="9">
        <v>42149</v>
      </c>
      <c r="U593" s="9">
        <v>42150</v>
      </c>
      <c r="V593" s="15">
        <v>144.7482</v>
      </c>
      <c r="W593" s="4">
        <v>8</v>
      </c>
      <c r="X593" s="15">
        <v>209.78</v>
      </c>
      <c r="Y593" s="4">
        <v>90069</v>
      </c>
      <c r="Z593" s="15">
        <f>(orders[[#This Row],[Unit Price]]-(orders[[#This Row],[Unit Price]]*(orders[[#This Row],[Discount]]/100)))</f>
        <v>26.358895999999998</v>
      </c>
      <c r="AA593" s="15">
        <f>orders[[#This Row],[discounted price]]*orders[[#This Row],[Quantity ordered new]]</f>
        <v>210.87116799999998</v>
      </c>
      <c r="AB593" s="18">
        <f t="shared" si="9"/>
        <v>0.69</v>
      </c>
    </row>
    <row r="594" spans="1:28" ht="14" x14ac:dyDescent="0.3">
      <c r="A594" s="4">
        <v>26261</v>
      </c>
      <c r="B594" s="4" t="s">
        <v>37</v>
      </c>
      <c r="C594" s="21">
        <v>0.06</v>
      </c>
      <c r="D594" s="15">
        <v>20.99</v>
      </c>
      <c r="E594" s="15">
        <v>2.5</v>
      </c>
      <c r="F594" s="4">
        <v>1054</v>
      </c>
      <c r="G594" s="4" t="s">
        <v>1166</v>
      </c>
      <c r="H594" s="4" t="s">
        <v>49</v>
      </c>
      <c r="I594" s="4" t="s">
        <v>28</v>
      </c>
      <c r="J594" s="4" t="s">
        <v>77</v>
      </c>
      <c r="K594" s="4" t="s">
        <v>78</v>
      </c>
      <c r="L594" s="4" t="s">
        <v>31</v>
      </c>
      <c r="M594" s="4" t="s">
        <v>1170</v>
      </c>
      <c r="N594" s="29">
        <v>0.81</v>
      </c>
      <c r="O594" s="4" t="s">
        <v>33</v>
      </c>
      <c r="P594" s="4" t="s">
        <v>34</v>
      </c>
      <c r="Q594" s="4" t="s">
        <v>378</v>
      </c>
      <c r="R594" s="4" t="s">
        <v>1168</v>
      </c>
      <c r="S594" s="4">
        <v>85374</v>
      </c>
      <c r="T594" s="9">
        <v>42149</v>
      </c>
      <c r="U594" s="9">
        <v>42151</v>
      </c>
      <c r="V594" s="15">
        <v>-112.18899999999999</v>
      </c>
      <c r="W594" s="4">
        <v>1</v>
      </c>
      <c r="X594" s="15">
        <v>17.829999999999998</v>
      </c>
      <c r="Y594" s="4">
        <v>90069</v>
      </c>
      <c r="Z594" s="15">
        <f>(orders[[#This Row],[Unit Price]]-(orders[[#This Row],[Unit Price]]*(orders[[#This Row],[Discount]]/100)))</f>
        <v>20.977405999999998</v>
      </c>
      <c r="AA594" s="15">
        <f>orders[[#This Row],[discounted price]]*orders[[#This Row],[Quantity ordered new]]</f>
        <v>20.977405999999998</v>
      </c>
      <c r="AB594" s="18">
        <f t="shared" si="9"/>
        <v>-6.2921480650588899</v>
      </c>
    </row>
    <row r="595" spans="1:28" ht="12.75" customHeight="1" x14ac:dyDescent="0.3">
      <c r="A595" s="4">
        <v>8200</v>
      </c>
      <c r="B595" s="4" t="s">
        <v>56</v>
      </c>
      <c r="C595" s="21">
        <v>0.09</v>
      </c>
      <c r="D595" s="15">
        <v>138.75</v>
      </c>
      <c r="E595" s="15">
        <v>52.42</v>
      </c>
      <c r="F595" s="4">
        <v>1060</v>
      </c>
      <c r="G595" s="4" t="s">
        <v>1171</v>
      </c>
      <c r="H595" s="4" t="s">
        <v>39</v>
      </c>
      <c r="I595" s="4" t="s">
        <v>58</v>
      </c>
      <c r="J595" s="4" t="s">
        <v>41</v>
      </c>
      <c r="K595" s="4" t="s">
        <v>152</v>
      </c>
      <c r="L595" s="4" t="s">
        <v>121</v>
      </c>
      <c r="M595" s="4" t="s">
        <v>1172</v>
      </c>
      <c r="N595" s="29">
        <v>0.74</v>
      </c>
      <c r="O595" s="4" t="s">
        <v>33</v>
      </c>
      <c r="P595" s="4" t="s">
        <v>136</v>
      </c>
      <c r="Q595" s="4" t="s">
        <v>387</v>
      </c>
      <c r="R595" s="4" t="s">
        <v>580</v>
      </c>
      <c r="S595" s="4">
        <v>30318</v>
      </c>
      <c r="T595" s="9">
        <v>42087</v>
      </c>
      <c r="U595" s="9">
        <v>42088</v>
      </c>
      <c r="V595" s="15">
        <v>-445.97177625000006</v>
      </c>
      <c r="W595" s="4">
        <v>23</v>
      </c>
      <c r="X595" s="15">
        <v>2527.79</v>
      </c>
      <c r="Y595" s="4">
        <v>58628</v>
      </c>
      <c r="Z595" s="15">
        <f>(orders[[#This Row],[Unit Price]]-(orders[[#This Row],[Unit Price]]*(orders[[#This Row],[Discount]]/100)))</f>
        <v>138.625125</v>
      </c>
      <c r="AA595" s="15">
        <f>orders[[#This Row],[discounted price]]*orders[[#This Row],[Quantity ordered new]]</f>
        <v>3188.3778750000001</v>
      </c>
      <c r="AB595" s="18">
        <f t="shared" si="9"/>
        <v>-0.17642754194375326</v>
      </c>
    </row>
    <row r="596" spans="1:28" ht="12.75" customHeight="1" x14ac:dyDescent="0.3">
      <c r="A596" s="4">
        <v>7980</v>
      </c>
      <c r="B596" s="4" t="s">
        <v>106</v>
      </c>
      <c r="C596" s="21">
        <v>7.0000000000000007E-2</v>
      </c>
      <c r="D596" s="15">
        <v>6.3</v>
      </c>
      <c r="E596" s="15">
        <v>0.5</v>
      </c>
      <c r="F596" s="4">
        <v>1060</v>
      </c>
      <c r="G596" s="4" t="s">
        <v>1171</v>
      </c>
      <c r="H596" s="4" t="s">
        <v>49</v>
      </c>
      <c r="I596" s="4" t="s">
        <v>58</v>
      </c>
      <c r="J596" s="4" t="s">
        <v>29</v>
      </c>
      <c r="K596" s="4" t="s">
        <v>134</v>
      </c>
      <c r="L596" s="4" t="s">
        <v>59</v>
      </c>
      <c r="M596" s="4" t="s">
        <v>211</v>
      </c>
      <c r="N596" s="29">
        <v>0.39</v>
      </c>
      <c r="O596" s="4" t="s">
        <v>33</v>
      </c>
      <c r="P596" s="4" t="s">
        <v>136</v>
      </c>
      <c r="Q596" s="4" t="s">
        <v>387</v>
      </c>
      <c r="R596" s="4" t="s">
        <v>580</v>
      </c>
      <c r="S596" s="4">
        <v>30318</v>
      </c>
      <c r="T596" s="9">
        <v>42154</v>
      </c>
      <c r="U596" s="9">
        <v>42154</v>
      </c>
      <c r="V596" s="15">
        <v>4.1673999999999998</v>
      </c>
      <c r="W596" s="4">
        <v>20</v>
      </c>
      <c r="X596" s="15">
        <v>121.87</v>
      </c>
      <c r="Y596" s="4">
        <v>57061</v>
      </c>
      <c r="Z596" s="15">
        <f>(orders[[#This Row],[Unit Price]]-(orders[[#This Row],[Unit Price]]*(orders[[#This Row],[Discount]]/100)))</f>
        <v>6.2955899999999998</v>
      </c>
      <c r="AA596" s="15">
        <f>orders[[#This Row],[discounted price]]*orders[[#This Row],[Quantity ordered new]]</f>
        <v>125.9118</v>
      </c>
      <c r="AB596" s="18">
        <f t="shared" si="9"/>
        <v>3.4195454172478865E-2</v>
      </c>
    </row>
    <row r="597" spans="1:28" ht="12.75" customHeight="1" x14ac:dyDescent="0.3">
      <c r="A597" s="4">
        <v>26200</v>
      </c>
      <c r="B597" s="4" t="s">
        <v>56</v>
      </c>
      <c r="C597" s="21">
        <v>0.09</v>
      </c>
      <c r="D597" s="15">
        <v>138.75</v>
      </c>
      <c r="E597" s="15">
        <v>52.42</v>
      </c>
      <c r="F597" s="4">
        <v>1062</v>
      </c>
      <c r="G597" s="4" t="s">
        <v>1173</v>
      </c>
      <c r="H597" s="4" t="s">
        <v>39</v>
      </c>
      <c r="I597" s="4" t="s">
        <v>58</v>
      </c>
      <c r="J597" s="4" t="s">
        <v>41</v>
      </c>
      <c r="K597" s="4" t="s">
        <v>152</v>
      </c>
      <c r="L597" s="4" t="s">
        <v>121</v>
      </c>
      <c r="M597" s="4" t="s">
        <v>1172</v>
      </c>
      <c r="N597" s="29">
        <v>0.74</v>
      </c>
      <c r="O597" s="4" t="s">
        <v>33</v>
      </c>
      <c r="P597" s="4" t="s">
        <v>53</v>
      </c>
      <c r="Q597" s="4" t="s">
        <v>71</v>
      </c>
      <c r="R597" s="4" t="s">
        <v>1174</v>
      </c>
      <c r="S597" s="4">
        <v>11727</v>
      </c>
      <c r="T597" s="9">
        <v>42087</v>
      </c>
      <c r="U597" s="9">
        <v>42088</v>
      </c>
      <c r="V597" s="15">
        <v>-335.31712500000003</v>
      </c>
      <c r="W597" s="4">
        <v>6</v>
      </c>
      <c r="X597" s="15">
        <v>659.42</v>
      </c>
      <c r="Y597" s="4">
        <v>91354</v>
      </c>
      <c r="Z597" s="15">
        <f>(orders[[#This Row],[Unit Price]]-(orders[[#This Row],[Unit Price]]*(orders[[#This Row],[Discount]]/100)))</f>
        <v>138.625125</v>
      </c>
      <c r="AA597" s="15">
        <f>orders[[#This Row],[discounted price]]*orders[[#This Row],[Quantity ordered new]]</f>
        <v>831.75074999999993</v>
      </c>
      <c r="AB597" s="18">
        <f t="shared" si="9"/>
        <v>-0.50850311637499634</v>
      </c>
    </row>
    <row r="598" spans="1:28" ht="12.75" customHeight="1" x14ac:dyDescent="0.3">
      <c r="A598" s="4">
        <v>25979</v>
      </c>
      <c r="B598" s="4" t="s">
        <v>106</v>
      </c>
      <c r="C598" s="21">
        <v>0.04</v>
      </c>
      <c r="D598" s="15">
        <v>22.38</v>
      </c>
      <c r="E598" s="15">
        <v>15.1</v>
      </c>
      <c r="F598" s="4">
        <v>1062</v>
      </c>
      <c r="G598" s="4" t="s">
        <v>1173</v>
      </c>
      <c r="H598" s="4" t="s">
        <v>49</v>
      </c>
      <c r="I598" s="4" t="s">
        <v>58</v>
      </c>
      <c r="J598" s="4" t="s">
        <v>29</v>
      </c>
      <c r="K598" s="4" t="s">
        <v>109</v>
      </c>
      <c r="L598" s="4" t="s">
        <v>59</v>
      </c>
      <c r="M598" s="4" t="s">
        <v>1175</v>
      </c>
      <c r="N598" s="29">
        <v>0.38</v>
      </c>
      <c r="O598" s="4" t="s">
        <v>33</v>
      </c>
      <c r="P598" s="4" t="s">
        <v>53</v>
      </c>
      <c r="Q598" s="4" t="s">
        <v>71</v>
      </c>
      <c r="R598" s="4" t="s">
        <v>1174</v>
      </c>
      <c r="S598" s="4">
        <v>11727</v>
      </c>
      <c r="T598" s="9">
        <v>42154</v>
      </c>
      <c r="U598" s="9">
        <v>42162</v>
      </c>
      <c r="V598" s="15">
        <v>16.021800000000013</v>
      </c>
      <c r="W598" s="4">
        <v>18</v>
      </c>
      <c r="X598" s="15">
        <v>403.53</v>
      </c>
      <c r="Y598" s="4">
        <v>91355</v>
      </c>
      <c r="Z598" s="15">
        <f>(orders[[#This Row],[Unit Price]]-(orders[[#This Row],[Unit Price]]*(orders[[#This Row],[Discount]]/100)))</f>
        <v>22.371047999999998</v>
      </c>
      <c r="AA598" s="15">
        <f>orders[[#This Row],[discounted price]]*orders[[#This Row],[Quantity ordered new]]</f>
        <v>402.67886399999998</v>
      </c>
      <c r="AB598" s="18">
        <f t="shared" si="9"/>
        <v>3.9704111218496804E-2</v>
      </c>
    </row>
    <row r="599" spans="1:28" ht="12.75" customHeight="1" x14ac:dyDescent="0.3">
      <c r="A599" s="4">
        <v>25981</v>
      </c>
      <c r="B599" s="4" t="s">
        <v>106</v>
      </c>
      <c r="C599" s="21">
        <v>0.06</v>
      </c>
      <c r="D599" s="15">
        <v>17.78</v>
      </c>
      <c r="E599" s="15">
        <v>5.03</v>
      </c>
      <c r="F599" s="4">
        <v>1062</v>
      </c>
      <c r="G599" s="4" t="s">
        <v>1173</v>
      </c>
      <c r="H599" s="4" t="s">
        <v>49</v>
      </c>
      <c r="I599" s="4" t="s">
        <v>58</v>
      </c>
      <c r="J599" s="4" t="s">
        <v>41</v>
      </c>
      <c r="K599" s="4" t="s">
        <v>50</v>
      </c>
      <c r="L599" s="4" t="s">
        <v>59</v>
      </c>
      <c r="M599" s="4" t="s">
        <v>1176</v>
      </c>
      <c r="N599" s="29">
        <v>0.54</v>
      </c>
      <c r="O599" s="4" t="s">
        <v>33</v>
      </c>
      <c r="P599" s="4" t="s">
        <v>53</v>
      </c>
      <c r="Q599" s="4" t="s">
        <v>71</v>
      </c>
      <c r="R599" s="4" t="s">
        <v>1174</v>
      </c>
      <c r="S599" s="4">
        <v>11727</v>
      </c>
      <c r="T599" s="9">
        <v>42154</v>
      </c>
      <c r="U599" s="9">
        <v>42157</v>
      </c>
      <c r="V599" s="15">
        <v>38.067299999999996</v>
      </c>
      <c r="W599" s="4">
        <v>3</v>
      </c>
      <c r="X599" s="15">
        <v>55.17</v>
      </c>
      <c r="Y599" s="4">
        <v>91355</v>
      </c>
      <c r="Z599" s="15">
        <f>(orders[[#This Row],[Unit Price]]-(orders[[#This Row],[Unit Price]]*(orders[[#This Row],[Discount]]/100)))</f>
        <v>17.769332000000002</v>
      </c>
      <c r="AA599" s="15">
        <f>orders[[#This Row],[discounted price]]*orders[[#This Row],[Quantity ordered new]]</f>
        <v>53.307996000000003</v>
      </c>
      <c r="AB599" s="18">
        <f t="shared" si="9"/>
        <v>0.69</v>
      </c>
    </row>
    <row r="600" spans="1:28" ht="12.75" customHeight="1" x14ac:dyDescent="0.3">
      <c r="A600" s="4">
        <v>19445</v>
      </c>
      <c r="B600" s="4" t="s">
        <v>47</v>
      </c>
      <c r="C600" s="21">
        <v>0.01</v>
      </c>
      <c r="D600" s="15">
        <v>15.99</v>
      </c>
      <c r="E600" s="15">
        <v>13.18</v>
      </c>
      <c r="F600" s="4">
        <v>1065</v>
      </c>
      <c r="G600" s="4" t="s">
        <v>1177</v>
      </c>
      <c r="H600" s="4" t="s">
        <v>49</v>
      </c>
      <c r="I600" s="4" t="s">
        <v>28</v>
      </c>
      <c r="J600" s="4" t="s">
        <v>29</v>
      </c>
      <c r="K600" s="4" t="s">
        <v>109</v>
      </c>
      <c r="L600" s="4" t="s">
        <v>59</v>
      </c>
      <c r="M600" s="4" t="s">
        <v>638</v>
      </c>
      <c r="N600" s="29">
        <v>0.37</v>
      </c>
      <c r="O600" s="4" t="s">
        <v>33</v>
      </c>
      <c r="P600" s="4" t="s">
        <v>61</v>
      </c>
      <c r="Q600" s="4" t="s">
        <v>178</v>
      </c>
      <c r="R600" s="4" t="s">
        <v>1178</v>
      </c>
      <c r="S600" s="4">
        <v>60459</v>
      </c>
      <c r="T600" s="9">
        <v>42053</v>
      </c>
      <c r="U600" s="9">
        <v>42055</v>
      </c>
      <c r="V600" s="15">
        <v>-99.435440000000014</v>
      </c>
      <c r="W600" s="4">
        <v>23</v>
      </c>
      <c r="X600" s="15">
        <v>377.44</v>
      </c>
      <c r="Y600" s="4">
        <v>88899</v>
      </c>
      <c r="Z600" s="15">
        <f>(orders[[#This Row],[Unit Price]]-(orders[[#This Row],[Unit Price]]*(orders[[#This Row],[Discount]]/100)))</f>
        <v>15.988401</v>
      </c>
      <c r="AA600" s="15">
        <f>orders[[#This Row],[discounted price]]*orders[[#This Row],[Quantity ordered new]]</f>
        <v>367.73322300000001</v>
      </c>
      <c r="AB600" s="18">
        <f t="shared" si="9"/>
        <v>-0.26344701144552779</v>
      </c>
    </row>
    <row r="601" spans="1:28" ht="12.75" customHeight="1" x14ac:dyDescent="0.3">
      <c r="A601" s="4">
        <v>20445</v>
      </c>
      <c r="B601" s="4" t="s">
        <v>106</v>
      </c>
      <c r="C601" s="21">
        <v>0.04</v>
      </c>
      <c r="D601" s="15">
        <v>22.84</v>
      </c>
      <c r="E601" s="15">
        <v>16.87</v>
      </c>
      <c r="F601" s="4">
        <v>1068</v>
      </c>
      <c r="G601" s="4" t="s">
        <v>1179</v>
      </c>
      <c r="H601" s="4" t="s">
        <v>49</v>
      </c>
      <c r="I601" s="4" t="s">
        <v>40</v>
      </c>
      <c r="J601" s="4" t="s">
        <v>29</v>
      </c>
      <c r="K601" s="4" t="s">
        <v>93</v>
      </c>
      <c r="L601" s="4" t="s">
        <v>59</v>
      </c>
      <c r="M601" s="4" t="s">
        <v>1180</v>
      </c>
      <c r="N601" s="29">
        <v>0.39</v>
      </c>
      <c r="O601" s="4" t="s">
        <v>33</v>
      </c>
      <c r="P601" s="4" t="s">
        <v>61</v>
      </c>
      <c r="Q601" s="4" t="s">
        <v>178</v>
      </c>
      <c r="R601" s="4" t="s">
        <v>1181</v>
      </c>
      <c r="S601" s="4">
        <v>60409</v>
      </c>
      <c r="T601" s="9">
        <v>42079</v>
      </c>
      <c r="U601" s="9">
        <v>42079</v>
      </c>
      <c r="V601" s="15">
        <v>-97.28</v>
      </c>
      <c r="W601" s="4">
        <v>12</v>
      </c>
      <c r="X601" s="15">
        <v>286.39999999999998</v>
      </c>
      <c r="Y601" s="4">
        <v>87109</v>
      </c>
      <c r="Z601" s="15">
        <f>(orders[[#This Row],[Unit Price]]-(orders[[#This Row],[Unit Price]]*(orders[[#This Row],[Discount]]/100)))</f>
        <v>22.830863999999998</v>
      </c>
      <c r="AA601" s="15">
        <f>orders[[#This Row],[discounted price]]*orders[[#This Row],[Quantity ordered new]]</f>
        <v>273.97036800000001</v>
      </c>
      <c r="AB601" s="18">
        <f t="shared" si="9"/>
        <v>-0.33966480446927377</v>
      </c>
    </row>
    <row r="602" spans="1:28" ht="12.75" customHeight="1" x14ac:dyDescent="0.3">
      <c r="A602" s="4">
        <v>24737</v>
      </c>
      <c r="B602" s="4" t="s">
        <v>56</v>
      </c>
      <c r="C602" s="21">
        <v>0.02</v>
      </c>
      <c r="D602" s="15">
        <v>15.94</v>
      </c>
      <c r="E602" s="15">
        <v>5.45</v>
      </c>
      <c r="F602" s="4">
        <v>1069</v>
      </c>
      <c r="G602" s="4" t="s">
        <v>1182</v>
      </c>
      <c r="H602" s="4" t="s">
        <v>49</v>
      </c>
      <c r="I602" s="4" t="s">
        <v>40</v>
      </c>
      <c r="J602" s="4" t="s">
        <v>29</v>
      </c>
      <c r="K602" s="4" t="s">
        <v>30</v>
      </c>
      <c r="L602" s="4" t="s">
        <v>51</v>
      </c>
      <c r="M602" s="4" t="s">
        <v>1183</v>
      </c>
      <c r="N602" s="29">
        <v>0.55000000000000004</v>
      </c>
      <c r="O602" s="4" t="s">
        <v>33</v>
      </c>
      <c r="P602" s="4" t="s">
        <v>61</v>
      </c>
      <c r="Q602" s="4" t="s">
        <v>178</v>
      </c>
      <c r="R602" s="4" t="s">
        <v>1184</v>
      </c>
      <c r="S602" s="4">
        <v>62901</v>
      </c>
      <c r="T602" s="9">
        <v>42138</v>
      </c>
      <c r="U602" s="9">
        <v>42139</v>
      </c>
      <c r="V602" s="15">
        <v>139.61200000000002</v>
      </c>
      <c r="W602" s="4">
        <v>41</v>
      </c>
      <c r="X602" s="15">
        <v>664.34</v>
      </c>
      <c r="Y602" s="4">
        <v>87110</v>
      </c>
      <c r="Z602" s="15">
        <f>(orders[[#This Row],[Unit Price]]-(orders[[#This Row],[Unit Price]]*(orders[[#This Row],[Discount]]/100)))</f>
        <v>15.936812</v>
      </c>
      <c r="AA602" s="15">
        <f>orders[[#This Row],[discounted price]]*orders[[#This Row],[Quantity ordered new]]</f>
        <v>653.40929199999994</v>
      </c>
      <c r="AB602" s="18">
        <f t="shared" si="9"/>
        <v>0.21015142848541413</v>
      </c>
    </row>
    <row r="603" spans="1:28" ht="12.75" customHeight="1" x14ac:dyDescent="0.3">
      <c r="A603" s="4">
        <v>22685</v>
      </c>
      <c r="B603" s="4" t="s">
        <v>37</v>
      </c>
      <c r="C603" s="21">
        <v>0.01</v>
      </c>
      <c r="D603" s="15">
        <v>150.88999999999999</v>
      </c>
      <c r="E603" s="15">
        <v>60.2</v>
      </c>
      <c r="F603" s="4">
        <v>1072</v>
      </c>
      <c r="G603" s="4" t="s">
        <v>1185</v>
      </c>
      <c r="H603" s="4" t="s">
        <v>39</v>
      </c>
      <c r="I603" s="4" t="s">
        <v>28</v>
      </c>
      <c r="J603" s="4" t="s">
        <v>41</v>
      </c>
      <c r="K603" s="4" t="s">
        <v>42</v>
      </c>
      <c r="L603" s="4" t="s">
        <v>43</v>
      </c>
      <c r="M603" s="4" t="s">
        <v>1186</v>
      </c>
      <c r="N603" s="29">
        <v>0.77</v>
      </c>
      <c r="O603" s="4" t="s">
        <v>33</v>
      </c>
      <c r="P603" s="4" t="s">
        <v>53</v>
      </c>
      <c r="Q603" s="4" t="s">
        <v>234</v>
      </c>
      <c r="R603" s="4" t="s">
        <v>1187</v>
      </c>
      <c r="S603" s="4">
        <v>18018</v>
      </c>
      <c r="T603" s="9">
        <v>42090</v>
      </c>
      <c r="U603" s="9">
        <v>42093</v>
      </c>
      <c r="V603" s="15">
        <v>-505.76</v>
      </c>
      <c r="W603" s="4">
        <v>3</v>
      </c>
      <c r="X603" s="15">
        <v>473.53</v>
      </c>
      <c r="Y603" s="4">
        <v>89631</v>
      </c>
      <c r="Z603" s="15">
        <f>(orders[[#This Row],[Unit Price]]-(orders[[#This Row],[Unit Price]]*(orders[[#This Row],[Discount]]/100)))</f>
        <v>150.874911</v>
      </c>
      <c r="AA603" s="15">
        <f>orders[[#This Row],[discounted price]]*orders[[#This Row],[Quantity ordered new]]</f>
        <v>452.62473299999999</v>
      </c>
      <c r="AB603" s="18">
        <f t="shared" si="9"/>
        <v>-1.0680632694866219</v>
      </c>
    </row>
    <row r="604" spans="1:28" ht="12.75" customHeight="1" x14ac:dyDescent="0.3">
      <c r="A604" s="4">
        <v>26176</v>
      </c>
      <c r="B604" s="4" t="s">
        <v>25</v>
      </c>
      <c r="C604" s="21">
        <v>0.04</v>
      </c>
      <c r="D604" s="15">
        <v>19.23</v>
      </c>
      <c r="E604" s="15">
        <v>6.15</v>
      </c>
      <c r="F604" s="4">
        <v>1075</v>
      </c>
      <c r="G604" s="4" t="s">
        <v>1188</v>
      </c>
      <c r="H604" s="4" t="s">
        <v>49</v>
      </c>
      <c r="I604" s="4" t="s">
        <v>40</v>
      </c>
      <c r="J604" s="4" t="s">
        <v>41</v>
      </c>
      <c r="K604" s="4" t="s">
        <v>50</v>
      </c>
      <c r="L604" s="4" t="s">
        <v>51</v>
      </c>
      <c r="M604" s="4" t="s">
        <v>472</v>
      </c>
      <c r="N604" s="29">
        <v>0.44</v>
      </c>
      <c r="O604" s="4" t="s">
        <v>33</v>
      </c>
      <c r="P604" s="4" t="s">
        <v>61</v>
      </c>
      <c r="Q604" s="4" t="s">
        <v>178</v>
      </c>
      <c r="R604" s="4" t="s">
        <v>1189</v>
      </c>
      <c r="S604" s="4">
        <v>60441</v>
      </c>
      <c r="T604" s="9">
        <v>42072</v>
      </c>
      <c r="U604" s="9">
        <v>42073</v>
      </c>
      <c r="V604" s="15">
        <v>152.43479999999997</v>
      </c>
      <c r="W604" s="4">
        <v>11</v>
      </c>
      <c r="X604" s="15">
        <v>220.92</v>
      </c>
      <c r="Y604" s="4">
        <v>86422</v>
      </c>
      <c r="Z604" s="15">
        <f>(orders[[#This Row],[Unit Price]]-(orders[[#This Row],[Unit Price]]*(orders[[#This Row],[Discount]]/100)))</f>
        <v>19.222308000000002</v>
      </c>
      <c r="AA604" s="15">
        <f>orders[[#This Row],[discounted price]]*orders[[#This Row],[Quantity ordered new]]</f>
        <v>211.44538800000001</v>
      </c>
      <c r="AB604" s="18">
        <f t="shared" si="9"/>
        <v>0.68999999999999984</v>
      </c>
    </row>
    <row r="605" spans="1:28" ht="12.75" customHeight="1" x14ac:dyDescent="0.3">
      <c r="A605" s="4">
        <v>23312</v>
      </c>
      <c r="B605" s="4" t="s">
        <v>37</v>
      </c>
      <c r="C605" s="21">
        <v>0.08</v>
      </c>
      <c r="D605" s="15">
        <v>13.9</v>
      </c>
      <c r="E605" s="15">
        <v>7.59</v>
      </c>
      <c r="F605" s="4">
        <v>1080</v>
      </c>
      <c r="G605" s="4" t="s">
        <v>1190</v>
      </c>
      <c r="H605" s="4" t="s">
        <v>49</v>
      </c>
      <c r="I605" s="4" t="s">
        <v>28</v>
      </c>
      <c r="J605" s="4" t="s">
        <v>29</v>
      </c>
      <c r="K605" s="4" t="s">
        <v>174</v>
      </c>
      <c r="L605" s="4" t="s">
        <v>51</v>
      </c>
      <c r="M605" s="4" t="s">
        <v>694</v>
      </c>
      <c r="N605" s="29">
        <v>0.56000000000000005</v>
      </c>
      <c r="O605" s="4" t="s">
        <v>33</v>
      </c>
      <c r="P605" s="4" t="s">
        <v>61</v>
      </c>
      <c r="Q605" s="4" t="s">
        <v>178</v>
      </c>
      <c r="R605" s="4" t="s">
        <v>1191</v>
      </c>
      <c r="S605" s="4">
        <v>60174</v>
      </c>
      <c r="T605" s="9">
        <v>42132</v>
      </c>
      <c r="U605" s="9">
        <v>42133</v>
      </c>
      <c r="V605" s="15">
        <v>9.862000000000009</v>
      </c>
      <c r="W605" s="4">
        <v>14</v>
      </c>
      <c r="X605" s="15">
        <v>196.41</v>
      </c>
      <c r="Y605" s="4">
        <v>88461</v>
      </c>
      <c r="Z605" s="15">
        <f>(orders[[#This Row],[Unit Price]]-(orders[[#This Row],[Unit Price]]*(orders[[#This Row],[Discount]]/100)))</f>
        <v>13.88888</v>
      </c>
      <c r="AA605" s="15">
        <f>orders[[#This Row],[discounted price]]*orders[[#This Row],[Quantity ordered new]]</f>
        <v>194.44432</v>
      </c>
      <c r="AB605" s="18">
        <f t="shared" si="9"/>
        <v>5.021129270403752E-2</v>
      </c>
    </row>
    <row r="606" spans="1:28" ht="12.75" customHeight="1" x14ac:dyDescent="0.3">
      <c r="A606" s="4">
        <v>24324</v>
      </c>
      <c r="B606" s="4" t="s">
        <v>37</v>
      </c>
      <c r="C606" s="21">
        <v>7.0000000000000007E-2</v>
      </c>
      <c r="D606" s="15">
        <v>55.99</v>
      </c>
      <c r="E606" s="15">
        <v>5</v>
      </c>
      <c r="F606" s="4">
        <v>1083</v>
      </c>
      <c r="G606" s="4" t="s">
        <v>1192</v>
      </c>
      <c r="H606" s="4" t="s">
        <v>27</v>
      </c>
      <c r="I606" s="4" t="s">
        <v>28</v>
      </c>
      <c r="J606" s="4" t="s">
        <v>77</v>
      </c>
      <c r="K606" s="4" t="s">
        <v>78</v>
      </c>
      <c r="L606" s="4" t="s">
        <v>51</v>
      </c>
      <c r="M606" s="4" t="s">
        <v>398</v>
      </c>
      <c r="N606" s="29">
        <v>0.83</v>
      </c>
      <c r="O606" s="4" t="s">
        <v>33</v>
      </c>
      <c r="P606" s="4" t="s">
        <v>61</v>
      </c>
      <c r="Q606" s="4" t="s">
        <v>178</v>
      </c>
      <c r="R606" s="4" t="s">
        <v>1193</v>
      </c>
      <c r="S606" s="4">
        <v>62701</v>
      </c>
      <c r="T606" s="9">
        <v>42094</v>
      </c>
      <c r="U606" s="9">
        <v>42096</v>
      </c>
      <c r="V606" s="15">
        <v>-232.99100000000001</v>
      </c>
      <c r="W606" s="4">
        <v>1</v>
      </c>
      <c r="X606" s="15">
        <v>54.08</v>
      </c>
      <c r="Y606" s="4">
        <v>88460</v>
      </c>
      <c r="Z606" s="15">
        <f>(orders[[#This Row],[Unit Price]]-(orders[[#This Row],[Unit Price]]*(orders[[#This Row],[Discount]]/100)))</f>
        <v>55.950807000000005</v>
      </c>
      <c r="AA606" s="15">
        <f>orders[[#This Row],[discounted price]]*orders[[#This Row],[Quantity ordered new]]</f>
        <v>55.950807000000005</v>
      </c>
      <c r="AB606" s="18">
        <f t="shared" si="9"/>
        <v>-4.3082655325443788</v>
      </c>
    </row>
    <row r="607" spans="1:28" ht="12.75" customHeight="1" x14ac:dyDescent="0.3">
      <c r="A607" s="4">
        <v>18047</v>
      </c>
      <c r="B607" s="4" t="s">
        <v>37</v>
      </c>
      <c r="C607" s="21">
        <v>0.05</v>
      </c>
      <c r="D607" s="15">
        <v>7.64</v>
      </c>
      <c r="E607" s="15">
        <v>5.83</v>
      </c>
      <c r="F607" s="4">
        <v>1085</v>
      </c>
      <c r="G607" s="4" t="s">
        <v>1194</v>
      </c>
      <c r="H607" s="4" t="s">
        <v>49</v>
      </c>
      <c r="I607" s="4" t="s">
        <v>40</v>
      </c>
      <c r="J607" s="4" t="s">
        <v>29</v>
      </c>
      <c r="K607" s="4" t="s">
        <v>93</v>
      </c>
      <c r="L607" s="4" t="s">
        <v>31</v>
      </c>
      <c r="M607" s="4" t="s">
        <v>1026</v>
      </c>
      <c r="N607" s="29">
        <v>0.36</v>
      </c>
      <c r="O607" s="4" t="s">
        <v>33</v>
      </c>
      <c r="P607" s="4" t="s">
        <v>53</v>
      </c>
      <c r="Q607" s="4" t="s">
        <v>71</v>
      </c>
      <c r="R607" s="4" t="s">
        <v>1195</v>
      </c>
      <c r="S607" s="4">
        <v>11729</v>
      </c>
      <c r="T607" s="9">
        <v>42009</v>
      </c>
      <c r="U607" s="9">
        <v>42010</v>
      </c>
      <c r="V607" s="15">
        <v>-40.275199999999998</v>
      </c>
      <c r="W607" s="4">
        <v>6</v>
      </c>
      <c r="X607" s="15">
        <v>47.18</v>
      </c>
      <c r="Y607" s="4">
        <v>86122</v>
      </c>
      <c r="Z607" s="15">
        <f>(orders[[#This Row],[Unit Price]]-(orders[[#This Row],[Unit Price]]*(orders[[#This Row],[Discount]]/100)))</f>
        <v>7.6361799999999995</v>
      </c>
      <c r="AA607" s="15">
        <f>orders[[#This Row],[discounted price]]*orders[[#This Row],[Quantity ordered new]]</f>
        <v>45.817079999999997</v>
      </c>
      <c r="AB607" s="18">
        <f t="shared" si="9"/>
        <v>-0.85364985163204743</v>
      </c>
    </row>
    <row r="608" spans="1:28" ht="12.75" customHeight="1" x14ac:dyDescent="0.3">
      <c r="A608" s="4">
        <v>25279</v>
      </c>
      <c r="B608" s="4" t="s">
        <v>25</v>
      </c>
      <c r="C608" s="21">
        <v>0.04</v>
      </c>
      <c r="D608" s="15">
        <v>9.06</v>
      </c>
      <c r="E608" s="15">
        <v>9.86</v>
      </c>
      <c r="F608" s="4">
        <v>1085</v>
      </c>
      <c r="G608" s="4" t="s">
        <v>1194</v>
      </c>
      <c r="H608" s="4" t="s">
        <v>49</v>
      </c>
      <c r="I608" s="4" t="s">
        <v>40</v>
      </c>
      <c r="J608" s="4" t="s">
        <v>29</v>
      </c>
      <c r="K608" s="4" t="s">
        <v>93</v>
      </c>
      <c r="L608" s="4" t="s">
        <v>59</v>
      </c>
      <c r="M608" s="4" t="s">
        <v>601</v>
      </c>
      <c r="N608" s="29">
        <v>0.4</v>
      </c>
      <c r="O608" s="4" t="s">
        <v>33</v>
      </c>
      <c r="P608" s="4" t="s">
        <v>53</v>
      </c>
      <c r="Q608" s="4" t="s">
        <v>71</v>
      </c>
      <c r="R608" s="4" t="s">
        <v>1195</v>
      </c>
      <c r="S608" s="4">
        <v>11729</v>
      </c>
      <c r="T608" s="9">
        <v>42118</v>
      </c>
      <c r="U608" s="9">
        <v>42119</v>
      </c>
      <c r="V608" s="15">
        <v>-53.25</v>
      </c>
      <c r="W608" s="4">
        <v>3</v>
      </c>
      <c r="X608" s="15">
        <v>30.87</v>
      </c>
      <c r="Y608" s="4">
        <v>86123</v>
      </c>
      <c r="Z608" s="15">
        <f>(orders[[#This Row],[Unit Price]]-(orders[[#This Row],[Unit Price]]*(orders[[#This Row],[Discount]]/100)))</f>
        <v>9.0563760000000002</v>
      </c>
      <c r="AA608" s="15">
        <f>orders[[#This Row],[discounted price]]*orders[[#This Row],[Quantity ordered new]]</f>
        <v>27.169128000000001</v>
      </c>
      <c r="AB608" s="18">
        <f t="shared" si="9"/>
        <v>-1.7249757045675413</v>
      </c>
    </row>
    <row r="609" spans="1:28" ht="12.75" customHeight="1" x14ac:dyDescent="0.3">
      <c r="A609" s="4">
        <v>23104</v>
      </c>
      <c r="B609" s="4" t="s">
        <v>37</v>
      </c>
      <c r="C609" s="21">
        <v>0.06</v>
      </c>
      <c r="D609" s="15">
        <v>30.42</v>
      </c>
      <c r="E609" s="15">
        <v>8.65</v>
      </c>
      <c r="F609" s="4">
        <v>1085</v>
      </c>
      <c r="G609" s="4" t="s">
        <v>1194</v>
      </c>
      <c r="H609" s="4" t="s">
        <v>49</v>
      </c>
      <c r="I609" s="4" t="s">
        <v>28</v>
      </c>
      <c r="J609" s="4" t="s">
        <v>77</v>
      </c>
      <c r="K609" s="4" t="s">
        <v>180</v>
      </c>
      <c r="L609" s="4" t="s">
        <v>59</v>
      </c>
      <c r="M609" s="4" t="s">
        <v>1196</v>
      </c>
      <c r="N609" s="29">
        <v>0.74</v>
      </c>
      <c r="O609" s="4" t="s">
        <v>33</v>
      </c>
      <c r="P609" s="4" t="s">
        <v>53</v>
      </c>
      <c r="Q609" s="4" t="s">
        <v>71</v>
      </c>
      <c r="R609" s="4" t="s">
        <v>1195</v>
      </c>
      <c r="S609" s="4">
        <v>11729</v>
      </c>
      <c r="T609" s="9">
        <v>42137</v>
      </c>
      <c r="U609" s="9">
        <v>42139</v>
      </c>
      <c r="V609" s="15">
        <v>-159.25</v>
      </c>
      <c r="W609" s="4">
        <v>10</v>
      </c>
      <c r="X609" s="15">
        <v>309.05</v>
      </c>
      <c r="Y609" s="4">
        <v>86124</v>
      </c>
      <c r="Z609" s="15">
        <f>(orders[[#This Row],[Unit Price]]-(orders[[#This Row],[Unit Price]]*(orders[[#This Row],[Discount]]/100)))</f>
        <v>30.401748000000001</v>
      </c>
      <c r="AA609" s="15">
        <f>orders[[#This Row],[discounted price]]*orders[[#This Row],[Quantity ordered new]]</f>
        <v>304.01748000000003</v>
      </c>
      <c r="AB609" s="18">
        <f t="shared" si="9"/>
        <v>-0.51528878822197055</v>
      </c>
    </row>
    <row r="610" spans="1:28" ht="12.75" customHeight="1" x14ac:dyDescent="0.3">
      <c r="A610" s="4">
        <v>23105</v>
      </c>
      <c r="B610" s="4" t="s">
        <v>37</v>
      </c>
      <c r="C610" s="21">
        <v>0.02</v>
      </c>
      <c r="D610" s="15">
        <v>37.94</v>
      </c>
      <c r="E610" s="15">
        <v>5.08</v>
      </c>
      <c r="F610" s="4">
        <v>1085</v>
      </c>
      <c r="G610" s="4" t="s">
        <v>1194</v>
      </c>
      <c r="H610" s="4" t="s">
        <v>49</v>
      </c>
      <c r="I610" s="4" t="s">
        <v>28</v>
      </c>
      <c r="J610" s="4" t="s">
        <v>29</v>
      </c>
      <c r="K610" s="4" t="s">
        <v>93</v>
      </c>
      <c r="L610" s="4" t="s">
        <v>31</v>
      </c>
      <c r="M610" s="4" t="s">
        <v>892</v>
      </c>
      <c r="N610" s="29">
        <v>0.38</v>
      </c>
      <c r="O610" s="4" t="s">
        <v>33</v>
      </c>
      <c r="P610" s="4" t="s">
        <v>53</v>
      </c>
      <c r="Q610" s="4" t="s">
        <v>71</v>
      </c>
      <c r="R610" s="4" t="s">
        <v>1195</v>
      </c>
      <c r="S610" s="4">
        <v>11729</v>
      </c>
      <c r="T610" s="9">
        <v>42137</v>
      </c>
      <c r="U610" s="9">
        <v>42138</v>
      </c>
      <c r="V610" s="15">
        <v>206.517</v>
      </c>
      <c r="W610" s="4">
        <v>8</v>
      </c>
      <c r="X610" s="15">
        <v>299.3</v>
      </c>
      <c r="Y610" s="4">
        <v>86124</v>
      </c>
      <c r="Z610" s="15">
        <f>(orders[[#This Row],[Unit Price]]-(orders[[#This Row],[Unit Price]]*(orders[[#This Row],[Discount]]/100)))</f>
        <v>37.932411999999999</v>
      </c>
      <c r="AA610" s="15">
        <f>orders[[#This Row],[discounted price]]*orders[[#This Row],[Quantity ordered new]]</f>
        <v>303.45929599999999</v>
      </c>
      <c r="AB610" s="18">
        <f t="shared" si="9"/>
        <v>0.69</v>
      </c>
    </row>
    <row r="611" spans="1:28" ht="12.75" customHeight="1" x14ac:dyDescent="0.3">
      <c r="A611" s="4">
        <v>25280</v>
      </c>
      <c r="B611" s="4" t="s">
        <v>25</v>
      </c>
      <c r="C611" s="21">
        <v>0.04</v>
      </c>
      <c r="D611" s="15">
        <v>14.27</v>
      </c>
      <c r="E611" s="15">
        <v>7.27</v>
      </c>
      <c r="F611" s="4">
        <v>1086</v>
      </c>
      <c r="G611" s="4" t="s">
        <v>1197</v>
      </c>
      <c r="H611" s="4" t="s">
        <v>49</v>
      </c>
      <c r="I611" s="4" t="s">
        <v>40</v>
      </c>
      <c r="J611" s="4" t="s">
        <v>29</v>
      </c>
      <c r="K611" s="4" t="s">
        <v>109</v>
      </c>
      <c r="L611" s="4" t="s">
        <v>59</v>
      </c>
      <c r="M611" s="4" t="s">
        <v>1198</v>
      </c>
      <c r="N611" s="29">
        <v>0.38</v>
      </c>
      <c r="O611" s="4" t="s">
        <v>33</v>
      </c>
      <c r="P611" s="4" t="s">
        <v>53</v>
      </c>
      <c r="Q611" s="4" t="s">
        <v>71</v>
      </c>
      <c r="R611" s="4" t="s">
        <v>1199</v>
      </c>
      <c r="S611" s="4">
        <v>11746</v>
      </c>
      <c r="T611" s="9">
        <v>42118</v>
      </c>
      <c r="U611" s="9">
        <v>42119</v>
      </c>
      <c r="V611" s="15">
        <v>2.125</v>
      </c>
      <c r="W611" s="4">
        <v>3</v>
      </c>
      <c r="X611" s="15">
        <v>45.24</v>
      </c>
      <c r="Y611" s="4">
        <v>86123</v>
      </c>
      <c r="Z611" s="15">
        <f>(orders[[#This Row],[Unit Price]]-(orders[[#This Row],[Unit Price]]*(orders[[#This Row],[Discount]]/100)))</f>
        <v>14.264291999999999</v>
      </c>
      <c r="AA611" s="15">
        <f>orders[[#This Row],[discounted price]]*orders[[#This Row],[Quantity ordered new]]</f>
        <v>42.792876</v>
      </c>
      <c r="AB611" s="18">
        <f t="shared" si="9"/>
        <v>4.6971706454465072E-2</v>
      </c>
    </row>
    <row r="612" spans="1:28" ht="12.75" customHeight="1" x14ac:dyDescent="0.3">
      <c r="A612" s="4">
        <v>22537</v>
      </c>
      <c r="B612" s="4" t="s">
        <v>56</v>
      </c>
      <c r="C612" s="21">
        <v>0.02</v>
      </c>
      <c r="D612" s="15">
        <v>15.14</v>
      </c>
      <c r="E612" s="15">
        <v>4.53</v>
      </c>
      <c r="F612" s="4">
        <v>1101</v>
      </c>
      <c r="G612" s="4" t="s">
        <v>1200</v>
      </c>
      <c r="H612" s="4" t="s">
        <v>49</v>
      </c>
      <c r="I612" s="4" t="s">
        <v>58</v>
      </c>
      <c r="J612" s="4" t="s">
        <v>29</v>
      </c>
      <c r="K612" s="4" t="s">
        <v>141</v>
      </c>
      <c r="L612" s="4" t="s">
        <v>59</v>
      </c>
      <c r="M612" s="4" t="s">
        <v>1201</v>
      </c>
      <c r="N612" s="29">
        <v>0.81</v>
      </c>
      <c r="O612" s="4" t="s">
        <v>33</v>
      </c>
      <c r="P612" s="4" t="s">
        <v>34</v>
      </c>
      <c r="Q612" s="4" t="s">
        <v>45</v>
      </c>
      <c r="R612" s="4" t="s">
        <v>1092</v>
      </c>
      <c r="S612" s="4">
        <v>93030</v>
      </c>
      <c r="T612" s="9">
        <v>42129</v>
      </c>
      <c r="U612" s="9">
        <v>42130</v>
      </c>
      <c r="V612" s="15">
        <v>5.8840000000000074</v>
      </c>
      <c r="W612" s="4">
        <v>3</v>
      </c>
      <c r="X612" s="15">
        <v>51.02</v>
      </c>
      <c r="Y612" s="4">
        <v>91488</v>
      </c>
      <c r="Z612" s="15">
        <f>(orders[[#This Row],[Unit Price]]-(orders[[#This Row],[Unit Price]]*(orders[[#This Row],[Discount]]/100)))</f>
        <v>15.136972</v>
      </c>
      <c r="AA612" s="15">
        <f>orders[[#This Row],[discounted price]]*orders[[#This Row],[Quantity ordered new]]</f>
        <v>45.410916</v>
      </c>
      <c r="AB612" s="18">
        <f t="shared" si="9"/>
        <v>0.11532732261858109</v>
      </c>
    </row>
    <row r="613" spans="1:28" ht="12.75" customHeight="1" x14ac:dyDescent="0.3">
      <c r="A613" s="4">
        <v>21847</v>
      </c>
      <c r="B613" s="4" t="s">
        <v>37</v>
      </c>
      <c r="C613" s="21">
        <v>0.05</v>
      </c>
      <c r="D613" s="15">
        <v>328.14</v>
      </c>
      <c r="E613" s="15">
        <v>91.05</v>
      </c>
      <c r="F613" s="4">
        <v>1103</v>
      </c>
      <c r="G613" s="4" t="s">
        <v>1202</v>
      </c>
      <c r="H613" s="4" t="s">
        <v>39</v>
      </c>
      <c r="I613" s="4" t="s">
        <v>40</v>
      </c>
      <c r="J613" s="4" t="s">
        <v>29</v>
      </c>
      <c r="K613" s="4" t="s">
        <v>257</v>
      </c>
      <c r="L613" s="4" t="s">
        <v>43</v>
      </c>
      <c r="M613" s="4" t="s">
        <v>468</v>
      </c>
      <c r="N613" s="29">
        <v>0.56999999999999995</v>
      </c>
      <c r="O613" s="4" t="s">
        <v>33</v>
      </c>
      <c r="P613" s="4" t="s">
        <v>61</v>
      </c>
      <c r="Q613" s="4" t="s">
        <v>496</v>
      </c>
      <c r="R613" s="4" t="s">
        <v>1203</v>
      </c>
      <c r="S613" s="4">
        <v>68046</v>
      </c>
      <c r="T613" s="9">
        <v>42104</v>
      </c>
      <c r="U613" s="9">
        <v>42105</v>
      </c>
      <c r="V613" s="15">
        <v>772.04</v>
      </c>
      <c r="W613" s="4">
        <v>7</v>
      </c>
      <c r="X613" s="15">
        <v>2291.39</v>
      </c>
      <c r="Y613" s="4">
        <v>90977</v>
      </c>
      <c r="Z613" s="15">
        <f>(orders[[#This Row],[Unit Price]]-(orders[[#This Row],[Unit Price]]*(orders[[#This Row],[Discount]]/100)))</f>
        <v>327.97593000000001</v>
      </c>
      <c r="AA613" s="15">
        <f>orders[[#This Row],[discounted price]]*orders[[#This Row],[Quantity ordered new]]</f>
        <v>2295.83151</v>
      </c>
      <c r="AB613" s="18">
        <f t="shared" si="9"/>
        <v>0.33693085856183363</v>
      </c>
    </row>
    <row r="614" spans="1:28" ht="12.75" customHeight="1" x14ac:dyDescent="0.3">
      <c r="A614" s="4">
        <v>3847</v>
      </c>
      <c r="B614" s="4" t="s">
        <v>37</v>
      </c>
      <c r="C614" s="21">
        <v>0.05</v>
      </c>
      <c r="D614" s="15">
        <v>328.14</v>
      </c>
      <c r="E614" s="15">
        <v>91.05</v>
      </c>
      <c r="F614" s="4">
        <v>1104</v>
      </c>
      <c r="G614" s="4" t="s">
        <v>1204</v>
      </c>
      <c r="H614" s="4" t="s">
        <v>39</v>
      </c>
      <c r="I614" s="4" t="s">
        <v>40</v>
      </c>
      <c r="J614" s="4" t="s">
        <v>29</v>
      </c>
      <c r="K614" s="4" t="s">
        <v>257</v>
      </c>
      <c r="L614" s="4" t="s">
        <v>43</v>
      </c>
      <c r="M614" s="4" t="s">
        <v>468</v>
      </c>
      <c r="N614" s="29">
        <v>0.56999999999999995</v>
      </c>
      <c r="O614" s="4" t="s">
        <v>33</v>
      </c>
      <c r="P614" s="4" t="s">
        <v>53</v>
      </c>
      <c r="Q614" s="4" t="s">
        <v>71</v>
      </c>
      <c r="R614" s="4" t="s">
        <v>90</v>
      </c>
      <c r="S614" s="4">
        <v>10282</v>
      </c>
      <c r="T614" s="9">
        <v>42104</v>
      </c>
      <c r="U614" s="9">
        <v>42105</v>
      </c>
      <c r="V614" s="15">
        <v>772.04</v>
      </c>
      <c r="W614" s="4">
        <v>29</v>
      </c>
      <c r="X614" s="15">
        <v>9492.92</v>
      </c>
      <c r="Y614" s="4">
        <v>27456</v>
      </c>
      <c r="Z614" s="15">
        <f>(orders[[#This Row],[Unit Price]]-(orders[[#This Row],[Unit Price]]*(orders[[#This Row],[Discount]]/100)))</f>
        <v>327.97593000000001</v>
      </c>
      <c r="AA614" s="15">
        <f>orders[[#This Row],[discounted price]]*orders[[#This Row],[Quantity ordered new]]</f>
        <v>9511.3019700000004</v>
      </c>
      <c r="AB614" s="18">
        <f t="shared" si="9"/>
        <v>8.1327979167632292E-2</v>
      </c>
    </row>
    <row r="615" spans="1:28" ht="12.75" customHeight="1" x14ac:dyDescent="0.3">
      <c r="A615" s="4">
        <v>2808</v>
      </c>
      <c r="B615" s="4" t="s">
        <v>56</v>
      </c>
      <c r="C615" s="21">
        <v>0.04</v>
      </c>
      <c r="D615" s="15">
        <v>6.35</v>
      </c>
      <c r="E615" s="15">
        <v>1.02</v>
      </c>
      <c r="F615" s="4">
        <v>1106</v>
      </c>
      <c r="G615" s="4" t="s">
        <v>1205</v>
      </c>
      <c r="H615" s="4" t="s">
        <v>49</v>
      </c>
      <c r="I615" s="4" t="s">
        <v>58</v>
      </c>
      <c r="J615" s="4" t="s">
        <v>29</v>
      </c>
      <c r="K615" s="4" t="s">
        <v>93</v>
      </c>
      <c r="L615" s="4" t="s">
        <v>31</v>
      </c>
      <c r="M615" s="4" t="s">
        <v>887</v>
      </c>
      <c r="N615" s="29">
        <v>0.39</v>
      </c>
      <c r="O615" s="4" t="s">
        <v>33</v>
      </c>
      <c r="P615" s="4" t="s">
        <v>61</v>
      </c>
      <c r="Q615" s="4" t="s">
        <v>130</v>
      </c>
      <c r="R615" s="4" t="s">
        <v>787</v>
      </c>
      <c r="S615" s="4">
        <v>75220</v>
      </c>
      <c r="T615" s="9">
        <v>42144</v>
      </c>
      <c r="U615" s="9">
        <v>42147</v>
      </c>
      <c r="V615" s="15">
        <v>81.91</v>
      </c>
      <c r="W615" s="4">
        <v>52</v>
      </c>
      <c r="X615" s="15">
        <v>318.47000000000003</v>
      </c>
      <c r="Y615" s="4">
        <v>20261</v>
      </c>
      <c r="Z615" s="15">
        <f>(orders[[#This Row],[Unit Price]]-(orders[[#This Row],[Unit Price]]*(orders[[#This Row],[Discount]]/100)))</f>
        <v>6.3474599999999999</v>
      </c>
      <c r="AA615" s="15">
        <f>orders[[#This Row],[discounted price]]*orders[[#This Row],[Quantity ordered new]]</f>
        <v>330.06792000000002</v>
      </c>
      <c r="AB615" s="18">
        <f t="shared" si="9"/>
        <v>0.25719848023361697</v>
      </c>
    </row>
    <row r="616" spans="1:28" ht="12.75" customHeight="1" x14ac:dyDescent="0.3">
      <c r="A616" s="4">
        <v>106</v>
      </c>
      <c r="B616" s="4" t="s">
        <v>25</v>
      </c>
      <c r="C616" s="21">
        <v>0.01</v>
      </c>
      <c r="D616" s="15">
        <v>9.31</v>
      </c>
      <c r="E616" s="15">
        <v>3.98</v>
      </c>
      <c r="F616" s="4">
        <v>1106</v>
      </c>
      <c r="G616" s="4" t="s">
        <v>1205</v>
      </c>
      <c r="H616" s="4" t="s">
        <v>49</v>
      </c>
      <c r="I616" s="4" t="s">
        <v>58</v>
      </c>
      <c r="J616" s="4" t="s">
        <v>29</v>
      </c>
      <c r="K616" s="4" t="s">
        <v>174</v>
      </c>
      <c r="L616" s="4" t="s">
        <v>51</v>
      </c>
      <c r="M616" s="4" t="s">
        <v>1206</v>
      </c>
      <c r="N616" s="29">
        <v>0.56000000000000005</v>
      </c>
      <c r="O616" s="4" t="s">
        <v>33</v>
      </c>
      <c r="P616" s="4" t="s">
        <v>61</v>
      </c>
      <c r="Q616" s="4" t="s">
        <v>130</v>
      </c>
      <c r="R616" s="4" t="s">
        <v>787</v>
      </c>
      <c r="S616" s="4">
        <v>75220</v>
      </c>
      <c r="T616" s="9">
        <v>42145</v>
      </c>
      <c r="U616" s="9">
        <v>42146</v>
      </c>
      <c r="V616" s="15">
        <v>-10.9</v>
      </c>
      <c r="W616" s="4">
        <v>61</v>
      </c>
      <c r="X616" s="15">
        <v>586.96</v>
      </c>
      <c r="Y616" s="4">
        <v>646</v>
      </c>
      <c r="Z616" s="15">
        <f>(orders[[#This Row],[Unit Price]]-(orders[[#This Row],[Unit Price]]*(orders[[#This Row],[Discount]]/100)))</f>
        <v>9.3090690000000009</v>
      </c>
      <c r="AA616" s="15">
        <f>orders[[#This Row],[discounted price]]*orders[[#This Row],[Quantity ordered new]]</f>
        <v>567.85320900000011</v>
      </c>
      <c r="AB616" s="18">
        <f t="shared" si="9"/>
        <v>-1.8570260324383261E-2</v>
      </c>
    </row>
    <row r="617" spans="1:28" ht="12.75" customHeight="1" x14ac:dyDescent="0.3">
      <c r="A617" s="4">
        <v>6443</v>
      </c>
      <c r="B617" s="4" t="s">
        <v>37</v>
      </c>
      <c r="C617" s="21">
        <v>0.08</v>
      </c>
      <c r="D617" s="15">
        <v>140.81</v>
      </c>
      <c r="E617" s="15">
        <v>24.49</v>
      </c>
      <c r="F617" s="4">
        <v>1106</v>
      </c>
      <c r="G617" s="4" t="s">
        <v>1205</v>
      </c>
      <c r="H617" s="4" t="s">
        <v>49</v>
      </c>
      <c r="I617" s="4" t="s">
        <v>114</v>
      </c>
      <c r="J617" s="4" t="s">
        <v>41</v>
      </c>
      <c r="K617" s="4" t="s">
        <v>42</v>
      </c>
      <c r="L617" s="4" t="s">
        <v>236</v>
      </c>
      <c r="M617" s="4" t="s">
        <v>1207</v>
      </c>
      <c r="N617" s="29">
        <v>0.56999999999999995</v>
      </c>
      <c r="O617" s="4" t="s">
        <v>33</v>
      </c>
      <c r="P617" s="4" t="s">
        <v>61</v>
      </c>
      <c r="Q617" s="4" t="s">
        <v>130</v>
      </c>
      <c r="R617" s="4" t="s">
        <v>787</v>
      </c>
      <c r="S617" s="4">
        <v>75220</v>
      </c>
      <c r="T617" s="9">
        <v>42161</v>
      </c>
      <c r="U617" s="9">
        <v>42163</v>
      </c>
      <c r="V617" s="15">
        <v>1232.79</v>
      </c>
      <c r="W617" s="4">
        <v>81</v>
      </c>
      <c r="X617" s="15">
        <v>11272.77</v>
      </c>
      <c r="Y617" s="4">
        <v>45824</v>
      </c>
      <c r="Z617" s="15">
        <f>(orders[[#This Row],[Unit Price]]-(orders[[#This Row],[Unit Price]]*(orders[[#This Row],[Discount]]/100)))</f>
        <v>140.697352</v>
      </c>
      <c r="AA617" s="15">
        <f>orders[[#This Row],[discounted price]]*orders[[#This Row],[Quantity ordered new]]</f>
        <v>11396.485511999999</v>
      </c>
      <c r="AB617" s="18">
        <f t="shared" si="9"/>
        <v>0.10935998871617179</v>
      </c>
    </row>
    <row r="618" spans="1:28" ht="12.75" customHeight="1" x14ac:dyDescent="0.3">
      <c r="A618" s="4">
        <v>18106</v>
      </c>
      <c r="B618" s="4" t="s">
        <v>25</v>
      </c>
      <c r="C618" s="21">
        <v>0.01</v>
      </c>
      <c r="D618" s="15">
        <v>9.31</v>
      </c>
      <c r="E618" s="15">
        <v>3.98</v>
      </c>
      <c r="F618" s="4">
        <v>1107</v>
      </c>
      <c r="G618" s="4" t="s">
        <v>1208</v>
      </c>
      <c r="H618" s="4" t="s">
        <v>49</v>
      </c>
      <c r="I618" s="4" t="s">
        <v>58</v>
      </c>
      <c r="J618" s="4" t="s">
        <v>29</v>
      </c>
      <c r="K618" s="4" t="s">
        <v>174</v>
      </c>
      <c r="L618" s="4" t="s">
        <v>51</v>
      </c>
      <c r="M618" s="4" t="s">
        <v>1206</v>
      </c>
      <c r="N618" s="29">
        <v>0.56000000000000005</v>
      </c>
      <c r="O618" s="4" t="s">
        <v>33</v>
      </c>
      <c r="P618" s="4" t="s">
        <v>61</v>
      </c>
      <c r="Q618" s="4" t="s">
        <v>130</v>
      </c>
      <c r="R618" s="4" t="s">
        <v>1209</v>
      </c>
      <c r="S618" s="4">
        <v>77566</v>
      </c>
      <c r="T618" s="9">
        <v>42145</v>
      </c>
      <c r="U618" s="9">
        <v>42146</v>
      </c>
      <c r="V618" s="15">
        <v>2.1800000000000015</v>
      </c>
      <c r="W618" s="4">
        <v>15</v>
      </c>
      <c r="X618" s="15">
        <v>144.33000000000001</v>
      </c>
      <c r="Y618" s="4">
        <v>86411</v>
      </c>
      <c r="Z618" s="15">
        <f>(orders[[#This Row],[Unit Price]]-(orders[[#This Row],[Unit Price]]*(orders[[#This Row],[Discount]]/100)))</f>
        <v>9.3090690000000009</v>
      </c>
      <c r="AA618" s="15">
        <f>orders[[#This Row],[discounted price]]*orders[[#This Row],[Quantity ordered new]]</f>
        <v>139.63603500000002</v>
      </c>
      <c r="AB618" s="18">
        <f t="shared" si="9"/>
        <v>1.510427492551792E-2</v>
      </c>
    </row>
    <row r="619" spans="1:28" ht="12.75" customHeight="1" x14ac:dyDescent="0.3">
      <c r="A619" s="4">
        <v>20807</v>
      </c>
      <c r="B619" s="4" t="s">
        <v>56</v>
      </c>
      <c r="C619" s="21">
        <v>0.09</v>
      </c>
      <c r="D619" s="15">
        <v>31.74</v>
      </c>
      <c r="E619" s="15">
        <v>12.62</v>
      </c>
      <c r="F619" s="4">
        <v>1108</v>
      </c>
      <c r="G619" s="4" t="s">
        <v>1210</v>
      </c>
      <c r="H619" s="4" t="s">
        <v>27</v>
      </c>
      <c r="I619" s="4" t="s">
        <v>58</v>
      </c>
      <c r="J619" s="4" t="s">
        <v>29</v>
      </c>
      <c r="K619" s="4" t="s">
        <v>109</v>
      </c>
      <c r="L619" s="4" t="s">
        <v>59</v>
      </c>
      <c r="M619" s="4" t="s">
        <v>1058</v>
      </c>
      <c r="N619" s="29">
        <v>0.37</v>
      </c>
      <c r="O619" s="4" t="s">
        <v>33</v>
      </c>
      <c r="P619" s="4" t="s">
        <v>61</v>
      </c>
      <c r="Q619" s="4" t="s">
        <v>130</v>
      </c>
      <c r="R619" s="4" t="s">
        <v>1211</v>
      </c>
      <c r="S619" s="4">
        <v>75146</v>
      </c>
      <c r="T619" s="9">
        <v>42144</v>
      </c>
      <c r="U619" s="9">
        <v>42144</v>
      </c>
      <c r="V619" s="15">
        <v>67.107500000000002</v>
      </c>
      <c r="W619" s="4">
        <v>9</v>
      </c>
      <c r="X619" s="15">
        <v>270.55</v>
      </c>
      <c r="Y619" s="4">
        <v>86409</v>
      </c>
      <c r="Z619" s="15">
        <f>(orders[[#This Row],[Unit Price]]-(orders[[#This Row],[Unit Price]]*(orders[[#This Row],[Discount]]/100)))</f>
        <v>31.711433999999997</v>
      </c>
      <c r="AA619" s="15">
        <f>orders[[#This Row],[discounted price]]*orders[[#This Row],[Quantity ordered new]]</f>
        <v>285.40290599999997</v>
      </c>
      <c r="AB619" s="18">
        <f t="shared" si="9"/>
        <v>0.24804102753649973</v>
      </c>
    </row>
    <row r="620" spans="1:28" ht="12.75" customHeight="1" x14ac:dyDescent="0.3">
      <c r="A620" s="4">
        <v>20808</v>
      </c>
      <c r="B620" s="4" t="s">
        <v>56</v>
      </c>
      <c r="C620" s="21">
        <v>0.04</v>
      </c>
      <c r="D620" s="15">
        <v>6.35</v>
      </c>
      <c r="E620" s="15">
        <v>1.02</v>
      </c>
      <c r="F620" s="4">
        <v>1108</v>
      </c>
      <c r="G620" s="4" t="s">
        <v>1210</v>
      </c>
      <c r="H620" s="4" t="s">
        <v>49</v>
      </c>
      <c r="I620" s="4" t="s">
        <v>58</v>
      </c>
      <c r="J620" s="4" t="s">
        <v>29</v>
      </c>
      <c r="K620" s="4" t="s">
        <v>93</v>
      </c>
      <c r="L620" s="4" t="s">
        <v>31</v>
      </c>
      <c r="M620" s="4" t="s">
        <v>887</v>
      </c>
      <c r="N620" s="29">
        <v>0.39</v>
      </c>
      <c r="O620" s="4" t="s">
        <v>33</v>
      </c>
      <c r="P620" s="4" t="s">
        <v>61</v>
      </c>
      <c r="Q620" s="4" t="s">
        <v>130</v>
      </c>
      <c r="R620" s="4" t="s">
        <v>1211</v>
      </c>
      <c r="S620" s="4">
        <v>75146</v>
      </c>
      <c r="T620" s="9">
        <v>42144</v>
      </c>
      <c r="U620" s="9">
        <v>42147</v>
      </c>
      <c r="V620" s="15">
        <v>54.937799999999996</v>
      </c>
      <c r="W620" s="4">
        <v>13</v>
      </c>
      <c r="X620" s="15">
        <v>79.62</v>
      </c>
      <c r="Y620" s="4">
        <v>86409</v>
      </c>
      <c r="Z620" s="15">
        <f>(orders[[#This Row],[Unit Price]]-(orders[[#This Row],[Unit Price]]*(orders[[#This Row],[Discount]]/100)))</f>
        <v>6.3474599999999999</v>
      </c>
      <c r="AA620" s="15">
        <f>orders[[#This Row],[discounted price]]*orders[[#This Row],[Quantity ordered new]]</f>
        <v>82.516980000000004</v>
      </c>
      <c r="AB620" s="18">
        <f t="shared" si="9"/>
        <v>0.69</v>
      </c>
    </row>
    <row r="621" spans="1:28" ht="12.75" customHeight="1" x14ac:dyDescent="0.3">
      <c r="A621" s="4">
        <v>20809</v>
      </c>
      <c r="B621" s="4" t="s">
        <v>56</v>
      </c>
      <c r="C621" s="21">
        <v>0.02</v>
      </c>
      <c r="D621" s="15">
        <v>65.989999999999995</v>
      </c>
      <c r="E621" s="15">
        <v>8.99</v>
      </c>
      <c r="F621" s="4">
        <v>1108</v>
      </c>
      <c r="G621" s="4" t="s">
        <v>1210</v>
      </c>
      <c r="H621" s="4" t="s">
        <v>27</v>
      </c>
      <c r="I621" s="4" t="s">
        <v>58</v>
      </c>
      <c r="J621" s="4" t="s">
        <v>77</v>
      </c>
      <c r="K621" s="4" t="s">
        <v>78</v>
      </c>
      <c r="L621" s="4" t="s">
        <v>59</v>
      </c>
      <c r="M621" s="4" t="s">
        <v>615</v>
      </c>
      <c r="N621" s="29">
        <v>0.56000000000000005</v>
      </c>
      <c r="O621" s="4" t="s">
        <v>33</v>
      </c>
      <c r="P621" s="4" t="s">
        <v>61</v>
      </c>
      <c r="Q621" s="4" t="s">
        <v>130</v>
      </c>
      <c r="R621" s="4" t="s">
        <v>1211</v>
      </c>
      <c r="S621" s="4">
        <v>75146</v>
      </c>
      <c r="T621" s="9">
        <v>42144</v>
      </c>
      <c r="U621" s="9">
        <v>42145</v>
      </c>
      <c r="V621" s="15">
        <v>168.23699999999999</v>
      </c>
      <c r="W621" s="4">
        <v>8</v>
      </c>
      <c r="X621" s="15">
        <v>479.79</v>
      </c>
      <c r="Y621" s="4">
        <v>86409</v>
      </c>
      <c r="Z621" s="15">
        <f>(orders[[#This Row],[Unit Price]]-(orders[[#This Row],[Unit Price]]*(orders[[#This Row],[Discount]]/100)))</f>
        <v>65.976801999999992</v>
      </c>
      <c r="AA621" s="15">
        <f>orders[[#This Row],[discounted price]]*orders[[#This Row],[Quantity ordered new]]</f>
        <v>527.81441599999994</v>
      </c>
      <c r="AB621" s="18">
        <f t="shared" si="9"/>
        <v>0.35064715813168257</v>
      </c>
    </row>
    <row r="622" spans="1:28" ht="12.75" customHeight="1" x14ac:dyDescent="0.3">
      <c r="A622" s="4">
        <v>22480</v>
      </c>
      <c r="B622" s="4" t="s">
        <v>56</v>
      </c>
      <c r="C622" s="21">
        <v>0.08</v>
      </c>
      <c r="D622" s="15">
        <v>8.3699999999999992</v>
      </c>
      <c r="E622" s="15">
        <v>10.16</v>
      </c>
      <c r="F622" s="4">
        <v>1109</v>
      </c>
      <c r="G622" s="4" t="s">
        <v>1212</v>
      </c>
      <c r="H622" s="4" t="s">
        <v>49</v>
      </c>
      <c r="I622" s="4" t="s">
        <v>114</v>
      </c>
      <c r="J622" s="4" t="s">
        <v>41</v>
      </c>
      <c r="K622" s="4" t="s">
        <v>50</v>
      </c>
      <c r="L622" s="4" t="s">
        <v>236</v>
      </c>
      <c r="M622" s="4" t="s">
        <v>1213</v>
      </c>
      <c r="N622" s="29">
        <v>0.59</v>
      </c>
      <c r="O622" s="4" t="s">
        <v>33</v>
      </c>
      <c r="P622" s="4" t="s">
        <v>61</v>
      </c>
      <c r="Q622" s="4" t="s">
        <v>130</v>
      </c>
      <c r="R622" s="4" t="s">
        <v>1214</v>
      </c>
      <c r="S622" s="4">
        <v>78041</v>
      </c>
      <c r="T622" s="9">
        <v>42184</v>
      </c>
      <c r="U622" s="9">
        <v>42184</v>
      </c>
      <c r="V622" s="15">
        <v>-169.232</v>
      </c>
      <c r="W622" s="4">
        <v>13</v>
      </c>
      <c r="X622" s="15">
        <v>108.99</v>
      </c>
      <c r="Y622" s="4">
        <v>86410</v>
      </c>
      <c r="Z622" s="15">
        <f>(orders[[#This Row],[Unit Price]]-(orders[[#This Row],[Unit Price]]*(orders[[#This Row],[Discount]]/100)))</f>
        <v>8.3633039999999994</v>
      </c>
      <c r="AA622" s="15">
        <f>orders[[#This Row],[discounted price]]*orders[[#This Row],[Quantity ordered new]]</f>
        <v>108.72295199999999</v>
      </c>
      <c r="AB622" s="18">
        <f t="shared" si="9"/>
        <v>-1.5527296082209379</v>
      </c>
    </row>
    <row r="623" spans="1:28" ht="12.75" customHeight="1" x14ac:dyDescent="0.3">
      <c r="A623" s="4">
        <v>20176</v>
      </c>
      <c r="B623" s="4" t="s">
        <v>37</v>
      </c>
      <c r="C623" s="21">
        <v>0.03</v>
      </c>
      <c r="D623" s="15">
        <v>300.98</v>
      </c>
      <c r="E623" s="15">
        <v>54.92</v>
      </c>
      <c r="F623" s="4">
        <v>1112</v>
      </c>
      <c r="G623" s="4" t="s">
        <v>1215</v>
      </c>
      <c r="H623" s="4" t="s">
        <v>39</v>
      </c>
      <c r="I623" s="4" t="s">
        <v>28</v>
      </c>
      <c r="J623" s="4" t="s">
        <v>41</v>
      </c>
      <c r="K623" s="4" t="s">
        <v>191</v>
      </c>
      <c r="L623" s="4" t="s">
        <v>121</v>
      </c>
      <c r="M623" s="4" t="s">
        <v>192</v>
      </c>
      <c r="N623" s="29">
        <v>0.55000000000000004</v>
      </c>
      <c r="O623" s="4" t="s">
        <v>33</v>
      </c>
      <c r="P623" s="4" t="s">
        <v>34</v>
      </c>
      <c r="Q623" s="4" t="s">
        <v>45</v>
      </c>
      <c r="R623" s="4" t="s">
        <v>1216</v>
      </c>
      <c r="S623" s="4">
        <v>92399</v>
      </c>
      <c r="T623" s="9">
        <v>42096</v>
      </c>
      <c r="U623" s="9">
        <v>42098</v>
      </c>
      <c r="V623" s="15">
        <v>1272.5808</v>
      </c>
      <c r="W623" s="4">
        <v>12</v>
      </c>
      <c r="X623" s="15">
        <v>3527.82</v>
      </c>
      <c r="Y623" s="4">
        <v>90832</v>
      </c>
      <c r="Z623" s="15">
        <f>(orders[[#This Row],[Unit Price]]-(orders[[#This Row],[Unit Price]]*(orders[[#This Row],[Discount]]/100)))</f>
        <v>300.88970600000005</v>
      </c>
      <c r="AA623" s="15">
        <f>orders[[#This Row],[discounted price]]*orders[[#This Row],[Quantity ordered new]]</f>
        <v>3610.6764720000006</v>
      </c>
      <c r="AB623" s="18">
        <f t="shared" si="9"/>
        <v>0.36072724798884293</v>
      </c>
    </row>
    <row r="624" spans="1:28" ht="12.75" customHeight="1" x14ac:dyDescent="0.3">
      <c r="A624" s="4">
        <v>20177</v>
      </c>
      <c r="B624" s="4" t="s">
        <v>37</v>
      </c>
      <c r="C624" s="21">
        <v>0.02</v>
      </c>
      <c r="D624" s="15">
        <v>2550.14</v>
      </c>
      <c r="E624" s="15">
        <v>29.7</v>
      </c>
      <c r="F624" s="4">
        <v>1112</v>
      </c>
      <c r="G624" s="4" t="s">
        <v>1215</v>
      </c>
      <c r="H624" s="4" t="s">
        <v>39</v>
      </c>
      <c r="I624" s="4" t="s">
        <v>28</v>
      </c>
      <c r="J624" s="4" t="s">
        <v>77</v>
      </c>
      <c r="K624" s="4" t="s">
        <v>85</v>
      </c>
      <c r="L624" s="4" t="s">
        <v>43</v>
      </c>
      <c r="M624" s="4" t="s">
        <v>1217</v>
      </c>
      <c r="N624" s="29">
        <v>0.56999999999999995</v>
      </c>
      <c r="O624" s="4" t="s">
        <v>33</v>
      </c>
      <c r="P624" s="4" t="s">
        <v>34</v>
      </c>
      <c r="Q624" s="4" t="s">
        <v>45</v>
      </c>
      <c r="R624" s="4" t="s">
        <v>1216</v>
      </c>
      <c r="S624" s="4">
        <v>92399</v>
      </c>
      <c r="T624" s="9">
        <v>42096</v>
      </c>
      <c r="U624" s="9">
        <v>42098</v>
      </c>
      <c r="V624" s="15">
        <v>-5390.7388920000003</v>
      </c>
      <c r="W624" s="4">
        <v>2</v>
      </c>
      <c r="X624" s="15">
        <v>4698.21</v>
      </c>
      <c r="Y624" s="4">
        <v>90832</v>
      </c>
      <c r="Z624" s="15">
        <f>(orders[[#This Row],[Unit Price]]-(orders[[#This Row],[Unit Price]]*(orders[[#This Row],[Discount]]/100)))</f>
        <v>2549.6299719999997</v>
      </c>
      <c r="AA624" s="15">
        <f>orders[[#This Row],[discounted price]]*orders[[#This Row],[Quantity ordered new]]</f>
        <v>5099.2599439999995</v>
      </c>
      <c r="AB624" s="18">
        <f t="shared" si="9"/>
        <v>-1.1474027112453467</v>
      </c>
    </row>
    <row r="625" spans="1:28" ht="12.75" customHeight="1" x14ac:dyDescent="0.3">
      <c r="A625" s="4">
        <v>26060</v>
      </c>
      <c r="B625" s="4" t="s">
        <v>47</v>
      </c>
      <c r="C625" s="21">
        <v>0.01</v>
      </c>
      <c r="D625" s="15">
        <v>2.89</v>
      </c>
      <c r="E625" s="15">
        <v>0.5</v>
      </c>
      <c r="F625" s="4">
        <v>1113</v>
      </c>
      <c r="G625" s="4" t="s">
        <v>1218</v>
      </c>
      <c r="H625" s="4" t="s">
        <v>49</v>
      </c>
      <c r="I625" s="4" t="s">
        <v>28</v>
      </c>
      <c r="J625" s="4" t="s">
        <v>29</v>
      </c>
      <c r="K625" s="4" t="s">
        <v>134</v>
      </c>
      <c r="L625" s="4" t="s">
        <v>59</v>
      </c>
      <c r="M625" s="4" t="s">
        <v>789</v>
      </c>
      <c r="N625" s="29">
        <v>0.38</v>
      </c>
      <c r="O625" s="4" t="s">
        <v>33</v>
      </c>
      <c r="P625" s="4" t="s">
        <v>34</v>
      </c>
      <c r="Q625" s="4" t="s">
        <v>255</v>
      </c>
      <c r="R625" s="4" t="s">
        <v>1219</v>
      </c>
      <c r="S625" s="4">
        <v>80004</v>
      </c>
      <c r="T625" s="9">
        <v>42100</v>
      </c>
      <c r="U625" s="9">
        <v>42101</v>
      </c>
      <c r="V625" s="15">
        <v>29.725199999999997</v>
      </c>
      <c r="W625" s="4">
        <v>14</v>
      </c>
      <c r="X625" s="15">
        <v>43.08</v>
      </c>
      <c r="Y625" s="4">
        <v>90833</v>
      </c>
      <c r="Z625" s="15">
        <f>(orders[[#This Row],[Unit Price]]-(orders[[#This Row],[Unit Price]]*(orders[[#This Row],[Discount]]/100)))</f>
        <v>2.8897110000000001</v>
      </c>
      <c r="AA625" s="15">
        <f>orders[[#This Row],[discounted price]]*orders[[#This Row],[Quantity ordered new]]</f>
        <v>40.455954000000006</v>
      </c>
      <c r="AB625" s="18">
        <f t="shared" si="9"/>
        <v>0.69</v>
      </c>
    </row>
    <row r="626" spans="1:28" ht="12.75" customHeight="1" x14ac:dyDescent="0.3">
      <c r="A626" s="4">
        <v>26061</v>
      </c>
      <c r="B626" s="4" t="s">
        <v>47</v>
      </c>
      <c r="C626" s="21">
        <v>0</v>
      </c>
      <c r="D626" s="15">
        <v>55.99</v>
      </c>
      <c r="E626" s="15">
        <v>5</v>
      </c>
      <c r="F626" s="4">
        <v>1113</v>
      </c>
      <c r="G626" s="4" t="s">
        <v>1218</v>
      </c>
      <c r="H626" s="4" t="s">
        <v>49</v>
      </c>
      <c r="I626" s="4" t="s">
        <v>28</v>
      </c>
      <c r="J626" s="4" t="s">
        <v>77</v>
      </c>
      <c r="K626" s="4" t="s">
        <v>78</v>
      </c>
      <c r="L626" s="4" t="s">
        <v>51</v>
      </c>
      <c r="M626" s="4" t="s">
        <v>689</v>
      </c>
      <c r="N626" s="29">
        <v>0.8</v>
      </c>
      <c r="O626" s="4" t="s">
        <v>33</v>
      </c>
      <c r="P626" s="4" t="s">
        <v>34</v>
      </c>
      <c r="Q626" s="4" t="s">
        <v>255</v>
      </c>
      <c r="R626" s="4" t="s">
        <v>1219</v>
      </c>
      <c r="S626" s="4">
        <v>80004</v>
      </c>
      <c r="T626" s="9">
        <v>42100</v>
      </c>
      <c r="U626" s="9">
        <v>42102</v>
      </c>
      <c r="V626" s="15">
        <v>-187.11</v>
      </c>
      <c r="W626" s="4">
        <v>5</v>
      </c>
      <c r="X626" s="15">
        <v>258.93</v>
      </c>
      <c r="Y626" s="4">
        <v>90833</v>
      </c>
      <c r="Z626" s="15">
        <f>(orders[[#This Row],[Unit Price]]-(orders[[#This Row],[Unit Price]]*(orders[[#This Row],[Discount]]/100)))</f>
        <v>55.99</v>
      </c>
      <c r="AA626" s="15">
        <f>orders[[#This Row],[discounted price]]*orders[[#This Row],[Quantity ordered new]]</f>
        <v>279.95</v>
      </c>
      <c r="AB626" s="18">
        <f t="shared" si="9"/>
        <v>-0.72262773722627738</v>
      </c>
    </row>
    <row r="627" spans="1:28" ht="14" x14ac:dyDescent="0.3">
      <c r="A627" s="4">
        <v>21579</v>
      </c>
      <c r="B627" s="4" t="s">
        <v>37</v>
      </c>
      <c r="C627" s="21">
        <v>0.06</v>
      </c>
      <c r="D627" s="15">
        <v>64.650000000000006</v>
      </c>
      <c r="E627" s="15">
        <v>35</v>
      </c>
      <c r="F627" s="4">
        <v>1117</v>
      </c>
      <c r="G627" s="4" t="s">
        <v>1220</v>
      </c>
      <c r="H627" s="4" t="s">
        <v>49</v>
      </c>
      <c r="I627" s="4" t="s">
        <v>40</v>
      </c>
      <c r="J627" s="4" t="s">
        <v>29</v>
      </c>
      <c r="K627" s="4" t="s">
        <v>141</v>
      </c>
      <c r="L627" s="4" t="s">
        <v>236</v>
      </c>
      <c r="M627" s="4" t="s">
        <v>928</v>
      </c>
      <c r="N627" s="29">
        <v>0.8</v>
      </c>
      <c r="O627" s="4" t="s">
        <v>33</v>
      </c>
      <c r="P627" s="4" t="s">
        <v>34</v>
      </c>
      <c r="Q627" s="4" t="s">
        <v>378</v>
      </c>
      <c r="R627" s="4" t="s">
        <v>1221</v>
      </c>
      <c r="S627" s="4">
        <v>85705</v>
      </c>
      <c r="T627" s="9">
        <v>42040</v>
      </c>
      <c r="U627" s="9">
        <v>42041</v>
      </c>
      <c r="V627" s="15">
        <v>-139.28720000000001</v>
      </c>
      <c r="W627" s="4">
        <v>4</v>
      </c>
      <c r="X627" s="15">
        <v>277.60000000000002</v>
      </c>
      <c r="Y627" s="4">
        <v>86768</v>
      </c>
      <c r="Z627" s="15">
        <f>(orders[[#This Row],[Unit Price]]-(orders[[#This Row],[Unit Price]]*(orders[[#This Row],[Discount]]/100)))</f>
        <v>64.61121</v>
      </c>
      <c r="AA627" s="15">
        <f>orders[[#This Row],[discounted price]]*orders[[#This Row],[Quantity ordered new]]</f>
        <v>258.44484</v>
      </c>
      <c r="AB627" s="18">
        <f t="shared" si="9"/>
        <v>-0.50175504322766573</v>
      </c>
    </row>
    <row r="628" spans="1:28" ht="12.75" customHeight="1" x14ac:dyDescent="0.3">
      <c r="A628" s="4">
        <v>21329</v>
      </c>
      <c r="B628" s="4" t="s">
        <v>106</v>
      </c>
      <c r="C628" s="21">
        <v>0.04</v>
      </c>
      <c r="D628" s="15">
        <v>19.98</v>
      </c>
      <c r="E628" s="15">
        <v>8.68</v>
      </c>
      <c r="F628" s="4">
        <v>1121</v>
      </c>
      <c r="G628" s="4" t="s">
        <v>1222</v>
      </c>
      <c r="H628" s="4" t="s">
        <v>49</v>
      </c>
      <c r="I628" s="4" t="s">
        <v>114</v>
      </c>
      <c r="J628" s="4" t="s">
        <v>29</v>
      </c>
      <c r="K628" s="4" t="s">
        <v>93</v>
      </c>
      <c r="L628" s="4" t="s">
        <v>59</v>
      </c>
      <c r="M628" s="4" t="s">
        <v>1223</v>
      </c>
      <c r="N628" s="29">
        <v>0.37</v>
      </c>
      <c r="O628" s="4" t="s">
        <v>33</v>
      </c>
      <c r="P628" s="4" t="s">
        <v>34</v>
      </c>
      <c r="Q628" s="4" t="s">
        <v>45</v>
      </c>
      <c r="R628" s="4" t="s">
        <v>1224</v>
      </c>
      <c r="S628" s="4">
        <v>92592</v>
      </c>
      <c r="T628" s="9">
        <v>42042</v>
      </c>
      <c r="U628" s="9">
        <v>42049</v>
      </c>
      <c r="V628" s="15">
        <v>108</v>
      </c>
      <c r="W628" s="4">
        <v>8</v>
      </c>
      <c r="X628" s="15">
        <v>168.04</v>
      </c>
      <c r="Y628" s="4">
        <v>86767</v>
      </c>
      <c r="Z628" s="15">
        <f>(orders[[#This Row],[Unit Price]]-(orders[[#This Row],[Unit Price]]*(orders[[#This Row],[Discount]]/100)))</f>
        <v>19.972007999999999</v>
      </c>
      <c r="AA628" s="15">
        <f>orders[[#This Row],[discounted price]]*orders[[#This Row],[Quantity ordered new]]</f>
        <v>159.77606399999999</v>
      </c>
      <c r="AB628" s="18">
        <f t="shared" si="9"/>
        <v>0.64270411806712691</v>
      </c>
    </row>
    <row r="629" spans="1:28" ht="12.75" customHeight="1" x14ac:dyDescent="0.3">
      <c r="A629" s="4">
        <v>21330</v>
      </c>
      <c r="B629" s="4" t="s">
        <v>106</v>
      </c>
      <c r="C629" s="21">
        <v>0.08</v>
      </c>
      <c r="D629" s="15">
        <v>125.99</v>
      </c>
      <c r="E629" s="15">
        <v>7.69</v>
      </c>
      <c r="F629" s="4">
        <v>1121</v>
      </c>
      <c r="G629" s="4" t="s">
        <v>1222</v>
      </c>
      <c r="H629" s="4" t="s">
        <v>49</v>
      </c>
      <c r="I629" s="4" t="s">
        <v>114</v>
      </c>
      <c r="J629" s="4" t="s">
        <v>77</v>
      </c>
      <c r="K629" s="4" t="s">
        <v>78</v>
      </c>
      <c r="L629" s="4" t="s">
        <v>59</v>
      </c>
      <c r="M629" s="4" t="s">
        <v>1225</v>
      </c>
      <c r="N629" s="29">
        <v>0.57999999999999996</v>
      </c>
      <c r="O629" s="4" t="s">
        <v>33</v>
      </c>
      <c r="P629" s="4" t="s">
        <v>34</v>
      </c>
      <c r="Q629" s="4" t="s">
        <v>45</v>
      </c>
      <c r="R629" s="4" t="s">
        <v>1224</v>
      </c>
      <c r="S629" s="4">
        <v>92592</v>
      </c>
      <c r="T629" s="9">
        <v>42042</v>
      </c>
      <c r="U629" s="9">
        <v>42044</v>
      </c>
      <c r="V629" s="15">
        <v>377.154</v>
      </c>
      <c r="W629" s="4">
        <v>7</v>
      </c>
      <c r="X629" s="15">
        <v>703.46</v>
      </c>
      <c r="Y629" s="4">
        <v>86767</v>
      </c>
      <c r="Z629" s="15">
        <f>(orders[[#This Row],[Unit Price]]-(orders[[#This Row],[Unit Price]]*(orders[[#This Row],[Discount]]/100)))</f>
        <v>125.889208</v>
      </c>
      <c r="AA629" s="15">
        <f>orders[[#This Row],[discounted price]]*orders[[#This Row],[Quantity ordered new]]</f>
        <v>881.22445599999992</v>
      </c>
      <c r="AB629" s="18">
        <f t="shared" si="9"/>
        <v>0.53614135842833988</v>
      </c>
    </row>
    <row r="630" spans="1:28" ht="12.75" customHeight="1" x14ac:dyDescent="0.3">
      <c r="A630" s="4">
        <v>20612</v>
      </c>
      <c r="B630" s="4" t="s">
        <v>25</v>
      </c>
      <c r="C630" s="21">
        <v>0.03</v>
      </c>
      <c r="D630" s="15">
        <v>7.3</v>
      </c>
      <c r="E630" s="15">
        <v>7.72</v>
      </c>
      <c r="F630" s="4">
        <v>1123</v>
      </c>
      <c r="G630" s="4" t="s">
        <v>1226</v>
      </c>
      <c r="H630" s="4" t="s">
        <v>49</v>
      </c>
      <c r="I630" s="4" t="s">
        <v>58</v>
      </c>
      <c r="J630" s="4" t="s">
        <v>29</v>
      </c>
      <c r="K630" s="4" t="s">
        <v>109</v>
      </c>
      <c r="L630" s="4" t="s">
        <v>59</v>
      </c>
      <c r="M630" s="4" t="s">
        <v>1227</v>
      </c>
      <c r="N630" s="29">
        <v>0.38</v>
      </c>
      <c r="O630" s="4" t="s">
        <v>33</v>
      </c>
      <c r="P630" s="4" t="s">
        <v>34</v>
      </c>
      <c r="Q630" s="4" t="s">
        <v>45</v>
      </c>
      <c r="R630" s="4" t="s">
        <v>547</v>
      </c>
      <c r="S630" s="4">
        <v>95661</v>
      </c>
      <c r="T630" s="9">
        <v>42078</v>
      </c>
      <c r="U630" s="9">
        <v>42081</v>
      </c>
      <c r="V630" s="15">
        <v>-127.05200000000001</v>
      </c>
      <c r="W630" s="4">
        <v>14</v>
      </c>
      <c r="X630" s="15">
        <v>103.61</v>
      </c>
      <c r="Y630" s="4">
        <v>87015</v>
      </c>
      <c r="Z630" s="15">
        <f>(orders[[#This Row],[Unit Price]]-(orders[[#This Row],[Unit Price]]*(orders[[#This Row],[Discount]]/100)))</f>
        <v>7.2978100000000001</v>
      </c>
      <c r="AA630" s="15">
        <f>orders[[#This Row],[discounted price]]*orders[[#This Row],[Quantity ordered new]]</f>
        <v>102.16934000000001</v>
      </c>
      <c r="AB630" s="18">
        <f t="shared" si="9"/>
        <v>-1.2262522922497829</v>
      </c>
    </row>
    <row r="631" spans="1:28" ht="12.75" customHeight="1" x14ac:dyDescent="0.3">
      <c r="A631" s="4">
        <v>18212</v>
      </c>
      <c r="B631" s="4" t="s">
        <v>25</v>
      </c>
      <c r="C631" s="21">
        <v>0.09</v>
      </c>
      <c r="D631" s="15">
        <v>175.99</v>
      </c>
      <c r="E631" s="15">
        <v>4.99</v>
      </c>
      <c r="F631" s="4">
        <v>1123</v>
      </c>
      <c r="G631" s="4" t="s">
        <v>1226</v>
      </c>
      <c r="H631" s="4" t="s">
        <v>49</v>
      </c>
      <c r="I631" s="4" t="s">
        <v>58</v>
      </c>
      <c r="J631" s="4" t="s">
        <v>77</v>
      </c>
      <c r="K631" s="4" t="s">
        <v>78</v>
      </c>
      <c r="L631" s="4" t="s">
        <v>59</v>
      </c>
      <c r="M631" s="4" t="s">
        <v>139</v>
      </c>
      <c r="N631" s="29">
        <v>0.59</v>
      </c>
      <c r="O631" s="4" t="s">
        <v>33</v>
      </c>
      <c r="P631" s="4" t="s">
        <v>34</v>
      </c>
      <c r="Q631" s="4" t="s">
        <v>45</v>
      </c>
      <c r="R631" s="4" t="s">
        <v>547</v>
      </c>
      <c r="S631" s="4">
        <v>95661</v>
      </c>
      <c r="T631" s="9">
        <v>42175</v>
      </c>
      <c r="U631" s="9">
        <v>42177</v>
      </c>
      <c r="V631" s="15">
        <v>2169.7464</v>
      </c>
      <c r="W631" s="4">
        <v>22</v>
      </c>
      <c r="X631" s="15">
        <v>3144.56</v>
      </c>
      <c r="Y631" s="4">
        <v>87016</v>
      </c>
      <c r="Z631" s="15">
        <f>(orders[[#This Row],[Unit Price]]-(orders[[#This Row],[Unit Price]]*(orders[[#This Row],[Discount]]/100)))</f>
        <v>175.83160900000001</v>
      </c>
      <c r="AA631" s="15">
        <f>orders[[#This Row],[discounted price]]*orders[[#This Row],[Quantity ordered new]]</f>
        <v>3868.2953980000002</v>
      </c>
      <c r="AB631" s="18">
        <f t="shared" si="9"/>
        <v>0.69000000000000006</v>
      </c>
    </row>
    <row r="632" spans="1:28" ht="12.75" customHeight="1" x14ac:dyDescent="0.3">
      <c r="A632" s="4">
        <v>18211</v>
      </c>
      <c r="B632" s="4" t="s">
        <v>25</v>
      </c>
      <c r="C632" s="21">
        <v>0.09</v>
      </c>
      <c r="D632" s="15">
        <v>160.97999999999999</v>
      </c>
      <c r="E632" s="15">
        <v>35.020000000000003</v>
      </c>
      <c r="F632" s="4">
        <v>1124</v>
      </c>
      <c r="G632" s="4" t="s">
        <v>1228</v>
      </c>
      <c r="H632" s="4" t="s">
        <v>39</v>
      </c>
      <c r="I632" s="4" t="s">
        <v>58</v>
      </c>
      <c r="J632" s="4" t="s">
        <v>41</v>
      </c>
      <c r="K632" s="4" t="s">
        <v>191</v>
      </c>
      <c r="L632" s="4" t="s">
        <v>121</v>
      </c>
      <c r="M632" s="4" t="s">
        <v>748</v>
      </c>
      <c r="N632" s="29">
        <v>0.72</v>
      </c>
      <c r="O632" s="4" t="s">
        <v>33</v>
      </c>
      <c r="P632" s="4" t="s">
        <v>53</v>
      </c>
      <c r="Q632" s="4" t="s">
        <v>228</v>
      </c>
      <c r="R632" s="4" t="s">
        <v>1229</v>
      </c>
      <c r="S632" s="4">
        <v>6360</v>
      </c>
      <c r="T632" s="9">
        <v>42175</v>
      </c>
      <c r="U632" s="9">
        <v>42176</v>
      </c>
      <c r="V632" s="15">
        <v>-229.93</v>
      </c>
      <c r="W632" s="4">
        <v>18</v>
      </c>
      <c r="X632" s="15">
        <v>2653.02</v>
      </c>
      <c r="Y632" s="4">
        <v>87016</v>
      </c>
      <c r="Z632" s="15">
        <f>(orders[[#This Row],[Unit Price]]-(orders[[#This Row],[Unit Price]]*(orders[[#This Row],[Discount]]/100)))</f>
        <v>160.83511799999999</v>
      </c>
      <c r="AA632" s="15">
        <f>orders[[#This Row],[discounted price]]*orders[[#This Row],[Quantity ordered new]]</f>
        <v>2895.0321239999998</v>
      </c>
      <c r="AB632" s="18">
        <f t="shared" si="9"/>
        <v>-8.6667269752960782E-2</v>
      </c>
    </row>
    <row r="633" spans="1:28" ht="12.75" customHeight="1" x14ac:dyDescent="0.3">
      <c r="A633" s="4">
        <v>22052</v>
      </c>
      <c r="B633" s="4" t="s">
        <v>56</v>
      </c>
      <c r="C633" s="21">
        <v>0.02</v>
      </c>
      <c r="D633" s="15">
        <v>4.0599999999999996</v>
      </c>
      <c r="E633" s="15">
        <v>6.89</v>
      </c>
      <c r="F633" s="4">
        <v>1127</v>
      </c>
      <c r="G633" s="4" t="s">
        <v>1230</v>
      </c>
      <c r="H633" s="4" t="s">
        <v>49</v>
      </c>
      <c r="I633" s="4" t="s">
        <v>114</v>
      </c>
      <c r="J633" s="4" t="s">
        <v>29</v>
      </c>
      <c r="K633" s="4" t="s">
        <v>257</v>
      </c>
      <c r="L633" s="4" t="s">
        <v>59</v>
      </c>
      <c r="M633" s="4" t="s">
        <v>910</v>
      </c>
      <c r="N633" s="29">
        <v>0.6</v>
      </c>
      <c r="O633" s="4" t="s">
        <v>33</v>
      </c>
      <c r="P633" s="4" t="s">
        <v>61</v>
      </c>
      <c r="Q633" s="4" t="s">
        <v>130</v>
      </c>
      <c r="R633" s="4" t="s">
        <v>1231</v>
      </c>
      <c r="S633" s="4">
        <v>78852</v>
      </c>
      <c r="T633" s="9">
        <v>42059</v>
      </c>
      <c r="U633" s="9">
        <v>42061</v>
      </c>
      <c r="V633" s="15">
        <v>-93.735199999999992</v>
      </c>
      <c r="W633" s="4">
        <v>16</v>
      </c>
      <c r="X633" s="15">
        <v>66.81</v>
      </c>
      <c r="Y633" s="4">
        <v>87221</v>
      </c>
      <c r="Z633" s="15">
        <f>(orders[[#This Row],[Unit Price]]-(orders[[#This Row],[Unit Price]]*(orders[[#This Row],[Discount]]/100)))</f>
        <v>4.0591879999999998</v>
      </c>
      <c r="AA633" s="15">
        <f>orders[[#This Row],[discounted price]]*orders[[#This Row],[Quantity ordered new]]</f>
        <v>64.947007999999997</v>
      </c>
      <c r="AB633" s="18">
        <f t="shared" si="9"/>
        <v>-1.4030115252207751</v>
      </c>
    </row>
    <row r="634" spans="1:28" ht="12.75" customHeight="1" x14ac:dyDescent="0.3">
      <c r="A634" s="4">
        <v>26377</v>
      </c>
      <c r="B634" s="4" t="s">
        <v>106</v>
      </c>
      <c r="C634" s="21">
        <v>0.04</v>
      </c>
      <c r="D634" s="15">
        <v>4.71</v>
      </c>
      <c r="E634" s="15">
        <v>0.7</v>
      </c>
      <c r="F634" s="4">
        <v>1127</v>
      </c>
      <c r="G634" s="4" t="s">
        <v>1230</v>
      </c>
      <c r="H634" s="4" t="s">
        <v>49</v>
      </c>
      <c r="I634" s="4" t="s">
        <v>114</v>
      </c>
      <c r="J634" s="4" t="s">
        <v>29</v>
      </c>
      <c r="K634" s="4" t="s">
        <v>66</v>
      </c>
      <c r="L634" s="4" t="s">
        <v>31</v>
      </c>
      <c r="M634" s="4" t="s">
        <v>1232</v>
      </c>
      <c r="N634" s="29">
        <v>0.8</v>
      </c>
      <c r="O634" s="4" t="s">
        <v>33</v>
      </c>
      <c r="P634" s="4" t="s">
        <v>61</v>
      </c>
      <c r="Q634" s="4" t="s">
        <v>130</v>
      </c>
      <c r="R634" s="4" t="s">
        <v>1231</v>
      </c>
      <c r="S634" s="4">
        <v>78852</v>
      </c>
      <c r="T634" s="9">
        <v>42177</v>
      </c>
      <c r="U634" s="9">
        <v>42181</v>
      </c>
      <c r="V634" s="15">
        <v>4.53</v>
      </c>
      <c r="W634" s="4">
        <v>19</v>
      </c>
      <c r="X634" s="15">
        <v>90.52</v>
      </c>
      <c r="Y634" s="4">
        <v>87222</v>
      </c>
      <c r="Z634" s="15">
        <f>(orders[[#This Row],[Unit Price]]-(orders[[#This Row],[Unit Price]]*(orders[[#This Row],[Discount]]/100)))</f>
        <v>4.7081159999999995</v>
      </c>
      <c r="AA634" s="15">
        <f>orders[[#This Row],[discounted price]]*orders[[#This Row],[Quantity ordered new]]</f>
        <v>89.45420399999999</v>
      </c>
      <c r="AB634" s="18">
        <f t="shared" si="9"/>
        <v>5.0044189129474156E-2</v>
      </c>
    </row>
    <row r="635" spans="1:28" ht="12.75" customHeight="1" x14ac:dyDescent="0.3">
      <c r="A635" s="4">
        <v>26378</v>
      </c>
      <c r="B635" s="4" t="s">
        <v>106</v>
      </c>
      <c r="C635" s="21">
        <v>0.06</v>
      </c>
      <c r="D635" s="15">
        <v>4.2</v>
      </c>
      <c r="E635" s="15">
        <v>2.2599999999999998</v>
      </c>
      <c r="F635" s="4">
        <v>1128</v>
      </c>
      <c r="G635" s="4" t="s">
        <v>1233</v>
      </c>
      <c r="H635" s="4" t="s">
        <v>49</v>
      </c>
      <c r="I635" s="4" t="s">
        <v>114</v>
      </c>
      <c r="J635" s="4" t="s">
        <v>29</v>
      </c>
      <c r="K635" s="4" t="s">
        <v>93</v>
      </c>
      <c r="L635" s="4" t="s">
        <v>31</v>
      </c>
      <c r="M635" s="4" t="s">
        <v>1234</v>
      </c>
      <c r="N635" s="29">
        <v>0.36</v>
      </c>
      <c r="O635" s="4" t="s">
        <v>33</v>
      </c>
      <c r="P635" s="4" t="s">
        <v>61</v>
      </c>
      <c r="Q635" s="4" t="s">
        <v>130</v>
      </c>
      <c r="R635" s="4" t="s">
        <v>1235</v>
      </c>
      <c r="S635" s="4">
        <v>78539</v>
      </c>
      <c r="T635" s="9">
        <v>42177</v>
      </c>
      <c r="U635" s="9">
        <v>42182</v>
      </c>
      <c r="V635" s="15">
        <v>9.7799999999999994</v>
      </c>
      <c r="W635" s="4">
        <v>13</v>
      </c>
      <c r="X635" s="15">
        <v>55.97</v>
      </c>
      <c r="Y635" s="4">
        <v>87222</v>
      </c>
      <c r="Z635" s="15">
        <f>(orders[[#This Row],[Unit Price]]-(orders[[#This Row],[Unit Price]]*(orders[[#This Row],[Discount]]/100)))</f>
        <v>4.1974800000000005</v>
      </c>
      <c r="AA635" s="15">
        <f>orders[[#This Row],[discounted price]]*orders[[#This Row],[Quantity ordered new]]</f>
        <v>54.567240000000005</v>
      </c>
      <c r="AB635" s="18">
        <f t="shared" si="9"/>
        <v>0.17473646596390924</v>
      </c>
    </row>
    <row r="636" spans="1:28" ht="12.75" customHeight="1" x14ac:dyDescent="0.3">
      <c r="A636" s="4">
        <v>4501</v>
      </c>
      <c r="B636" s="4" t="s">
        <v>106</v>
      </c>
      <c r="C636" s="21">
        <v>0.04</v>
      </c>
      <c r="D636" s="15">
        <v>8.6</v>
      </c>
      <c r="E636" s="15">
        <v>6.19</v>
      </c>
      <c r="F636" s="4">
        <v>1129</v>
      </c>
      <c r="G636" s="4" t="s">
        <v>1236</v>
      </c>
      <c r="H636" s="4" t="s">
        <v>49</v>
      </c>
      <c r="I636" s="4" t="s">
        <v>40</v>
      </c>
      <c r="J636" s="4" t="s">
        <v>29</v>
      </c>
      <c r="K636" s="4" t="s">
        <v>109</v>
      </c>
      <c r="L636" s="4" t="s">
        <v>59</v>
      </c>
      <c r="M636" s="4" t="s">
        <v>924</v>
      </c>
      <c r="N636" s="29">
        <v>0.38</v>
      </c>
      <c r="O636" s="4" t="s">
        <v>33</v>
      </c>
      <c r="P636" s="4" t="s">
        <v>53</v>
      </c>
      <c r="Q636" s="4" t="s">
        <v>193</v>
      </c>
      <c r="R636" s="4" t="s">
        <v>194</v>
      </c>
      <c r="S636" s="4">
        <v>2118</v>
      </c>
      <c r="T636" s="9">
        <v>42051</v>
      </c>
      <c r="U636" s="9">
        <v>42058</v>
      </c>
      <c r="V636" s="15">
        <v>-63.813500000000005</v>
      </c>
      <c r="W636" s="4">
        <v>37</v>
      </c>
      <c r="X636" s="15">
        <v>311.66000000000003</v>
      </c>
      <c r="Y636" s="4">
        <v>32037</v>
      </c>
      <c r="Z636" s="15">
        <f>(orders[[#This Row],[Unit Price]]-(orders[[#This Row],[Unit Price]]*(orders[[#This Row],[Discount]]/100)))</f>
        <v>8.5965600000000002</v>
      </c>
      <c r="AA636" s="15">
        <f>orders[[#This Row],[discounted price]]*orders[[#This Row],[Quantity ordered new]]</f>
        <v>318.07272</v>
      </c>
      <c r="AB636" s="18">
        <f t="shared" si="9"/>
        <v>-0.20475357761663351</v>
      </c>
    </row>
    <row r="637" spans="1:28" ht="12.75" customHeight="1" x14ac:dyDescent="0.3">
      <c r="A637" s="4">
        <v>4502</v>
      </c>
      <c r="B637" s="4" t="s">
        <v>106</v>
      </c>
      <c r="C637" s="21">
        <v>7.0000000000000007E-2</v>
      </c>
      <c r="D637" s="15">
        <v>699.99</v>
      </c>
      <c r="E637" s="15">
        <v>24.49</v>
      </c>
      <c r="F637" s="4">
        <v>1129</v>
      </c>
      <c r="G637" s="4" t="s">
        <v>1236</v>
      </c>
      <c r="H637" s="4" t="s">
        <v>49</v>
      </c>
      <c r="I637" s="4" t="s">
        <v>40</v>
      </c>
      <c r="J637" s="4" t="s">
        <v>77</v>
      </c>
      <c r="K637" s="4" t="s">
        <v>587</v>
      </c>
      <c r="L637" s="4" t="s">
        <v>236</v>
      </c>
      <c r="M637" s="4" t="s">
        <v>1237</v>
      </c>
      <c r="N637" s="29">
        <v>0.54</v>
      </c>
      <c r="O637" s="4" t="s">
        <v>33</v>
      </c>
      <c r="P637" s="4" t="s">
        <v>53</v>
      </c>
      <c r="Q637" s="4" t="s">
        <v>193</v>
      </c>
      <c r="R637" s="4" t="s">
        <v>194</v>
      </c>
      <c r="S637" s="4">
        <v>2118</v>
      </c>
      <c r="T637" s="9">
        <v>42051</v>
      </c>
      <c r="U637" s="9">
        <v>42055</v>
      </c>
      <c r="V637" s="15">
        <v>325.29000000000002</v>
      </c>
      <c r="W637" s="4">
        <v>15</v>
      </c>
      <c r="X637" s="15">
        <v>9862.51</v>
      </c>
      <c r="Y637" s="4">
        <v>32037</v>
      </c>
      <c r="Z637" s="15">
        <f>(orders[[#This Row],[Unit Price]]-(orders[[#This Row],[Unit Price]]*(orders[[#This Row],[Discount]]/100)))</f>
        <v>699.50000699999998</v>
      </c>
      <c r="AA637" s="15">
        <f>orders[[#This Row],[discounted price]]*orders[[#This Row],[Quantity ordered new]]</f>
        <v>10492.500104999999</v>
      </c>
      <c r="AB637" s="18">
        <f t="shared" si="9"/>
        <v>3.2982476063395626E-2</v>
      </c>
    </row>
    <row r="638" spans="1:28" ht="12.75" customHeight="1" x14ac:dyDescent="0.3">
      <c r="A638" s="4">
        <v>6891</v>
      </c>
      <c r="B638" s="4" t="s">
        <v>37</v>
      </c>
      <c r="C638" s="21">
        <v>0.05</v>
      </c>
      <c r="D638" s="15">
        <v>5.78</v>
      </c>
      <c r="E638" s="15">
        <v>7.64</v>
      </c>
      <c r="F638" s="4">
        <v>1129</v>
      </c>
      <c r="G638" s="4" t="s">
        <v>1236</v>
      </c>
      <c r="H638" s="4" t="s">
        <v>27</v>
      </c>
      <c r="I638" s="4" t="s">
        <v>28</v>
      </c>
      <c r="J638" s="4" t="s">
        <v>29</v>
      </c>
      <c r="K638" s="4" t="s">
        <v>93</v>
      </c>
      <c r="L638" s="4" t="s">
        <v>59</v>
      </c>
      <c r="M638" s="4" t="s">
        <v>1238</v>
      </c>
      <c r="N638" s="29">
        <v>0.36</v>
      </c>
      <c r="O638" s="4" t="s">
        <v>33</v>
      </c>
      <c r="P638" s="4" t="s">
        <v>53</v>
      </c>
      <c r="Q638" s="4" t="s">
        <v>193</v>
      </c>
      <c r="R638" s="4" t="s">
        <v>194</v>
      </c>
      <c r="S638" s="4">
        <v>2118</v>
      </c>
      <c r="T638" s="9">
        <v>42092</v>
      </c>
      <c r="U638" s="9">
        <v>42094</v>
      </c>
      <c r="V638" s="15">
        <v>-116.05</v>
      </c>
      <c r="W638" s="4">
        <v>29</v>
      </c>
      <c r="X638" s="15">
        <v>177.41</v>
      </c>
      <c r="Y638" s="4">
        <v>49125</v>
      </c>
      <c r="Z638" s="15">
        <f>(orders[[#This Row],[Unit Price]]-(orders[[#This Row],[Unit Price]]*(orders[[#This Row],[Discount]]/100)))</f>
        <v>5.7771100000000004</v>
      </c>
      <c r="AA638" s="15">
        <f>orders[[#This Row],[discounted price]]*orders[[#This Row],[Quantity ordered new]]</f>
        <v>167.53619</v>
      </c>
      <c r="AB638" s="18">
        <f t="shared" si="9"/>
        <v>-0.65413449072769292</v>
      </c>
    </row>
    <row r="639" spans="1:28" ht="12.75" customHeight="1" x14ac:dyDescent="0.3">
      <c r="A639" s="4">
        <v>1917</v>
      </c>
      <c r="B639" s="4" t="s">
        <v>56</v>
      </c>
      <c r="C639" s="21">
        <v>0.02</v>
      </c>
      <c r="D639" s="15">
        <v>7.64</v>
      </c>
      <c r="E639" s="15">
        <v>1.39</v>
      </c>
      <c r="F639" s="4">
        <v>1129</v>
      </c>
      <c r="G639" s="4" t="s">
        <v>1236</v>
      </c>
      <c r="H639" s="4" t="s">
        <v>49</v>
      </c>
      <c r="I639" s="4" t="s">
        <v>40</v>
      </c>
      <c r="J639" s="4" t="s">
        <v>29</v>
      </c>
      <c r="K639" s="4" t="s">
        <v>69</v>
      </c>
      <c r="L639" s="4" t="s">
        <v>59</v>
      </c>
      <c r="M639" s="4" t="s">
        <v>1239</v>
      </c>
      <c r="N639" s="29">
        <v>0.36</v>
      </c>
      <c r="O639" s="4" t="s">
        <v>33</v>
      </c>
      <c r="P639" s="4" t="s">
        <v>53</v>
      </c>
      <c r="Q639" s="4" t="s">
        <v>193</v>
      </c>
      <c r="R639" s="4" t="s">
        <v>194</v>
      </c>
      <c r="S639" s="4">
        <v>2118</v>
      </c>
      <c r="T639" s="9">
        <v>42145</v>
      </c>
      <c r="U639" s="9">
        <v>42147</v>
      </c>
      <c r="V639" s="15">
        <v>117.38</v>
      </c>
      <c r="W639" s="4">
        <v>52</v>
      </c>
      <c r="X639" s="15">
        <v>406.91</v>
      </c>
      <c r="Y639" s="4">
        <v>13735</v>
      </c>
      <c r="Z639" s="15">
        <f>(orders[[#This Row],[Unit Price]]-(orders[[#This Row],[Unit Price]]*(orders[[#This Row],[Discount]]/100)))</f>
        <v>7.6384719999999993</v>
      </c>
      <c r="AA639" s="15">
        <f>orders[[#This Row],[discounted price]]*orders[[#This Row],[Quantity ordered new]]</f>
        <v>397.20054399999998</v>
      </c>
      <c r="AB639" s="18">
        <f t="shared" si="9"/>
        <v>0.2884667371163156</v>
      </c>
    </row>
    <row r="640" spans="1:28" ht="12.75" customHeight="1" x14ac:dyDescent="0.3">
      <c r="A640" s="4">
        <v>5568</v>
      </c>
      <c r="B640" s="4" t="s">
        <v>106</v>
      </c>
      <c r="C640" s="21">
        <v>0.03</v>
      </c>
      <c r="D640" s="15">
        <v>30.98</v>
      </c>
      <c r="E640" s="15">
        <v>6.5</v>
      </c>
      <c r="F640" s="4">
        <v>1129</v>
      </c>
      <c r="G640" s="4" t="s">
        <v>1236</v>
      </c>
      <c r="H640" s="4" t="s">
        <v>49</v>
      </c>
      <c r="I640" s="4" t="s">
        <v>28</v>
      </c>
      <c r="J640" s="4" t="s">
        <v>77</v>
      </c>
      <c r="K640" s="4" t="s">
        <v>180</v>
      </c>
      <c r="L640" s="4" t="s">
        <v>59</v>
      </c>
      <c r="M640" s="4" t="s">
        <v>1240</v>
      </c>
      <c r="N640" s="29">
        <v>0.79</v>
      </c>
      <c r="O640" s="4" t="s">
        <v>33</v>
      </c>
      <c r="P640" s="4" t="s">
        <v>53</v>
      </c>
      <c r="Q640" s="4" t="s">
        <v>193</v>
      </c>
      <c r="R640" s="4" t="s">
        <v>194</v>
      </c>
      <c r="S640" s="4">
        <v>2118</v>
      </c>
      <c r="T640" s="9">
        <v>42168</v>
      </c>
      <c r="U640" s="9">
        <v>42172</v>
      </c>
      <c r="V640" s="15">
        <v>-144.19999999999999</v>
      </c>
      <c r="W640" s="4">
        <v>44</v>
      </c>
      <c r="X640" s="15">
        <v>1332.09</v>
      </c>
      <c r="Y640" s="4">
        <v>39430</v>
      </c>
      <c r="Z640" s="15">
        <f>(orders[[#This Row],[Unit Price]]-(orders[[#This Row],[Unit Price]]*(orders[[#This Row],[Discount]]/100)))</f>
        <v>30.970706</v>
      </c>
      <c r="AA640" s="15">
        <f>orders[[#This Row],[discounted price]]*orders[[#This Row],[Quantity ordered new]]</f>
        <v>1362.7110640000001</v>
      </c>
      <c r="AB640" s="18">
        <f t="shared" si="9"/>
        <v>-0.10825094400528493</v>
      </c>
    </row>
    <row r="641" spans="1:28" ht="12.75" customHeight="1" x14ac:dyDescent="0.3">
      <c r="A641" s="4">
        <v>8099</v>
      </c>
      <c r="B641" s="4" t="s">
        <v>106</v>
      </c>
      <c r="C641" s="21">
        <v>0.02</v>
      </c>
      <c r="D641" s="15">
        <v>4.9800000000000004</v>
      </c>
      <c r="E641" s="15">
        <v>6.07</v>
      </c>
      <c r="F641" s="4">
        <v>1129</v>
      </c>
      <c r="G641" s="4" t="s">
        <v>1236</v>
      </c>
      <c r="H641" s="4" t="s">
        <v>49</v>
      </c>
      <c r="I641" s="4" t="s">
        <v>40</v>
      </c>
      <c r="J641" s="4" t="s">
        <v>29</v>
      </c>
      <c r="K641" s="4" t="s">
        <v>93</v>
      </c>
      <c r="L641" s="4" t="s">
        <v>59</v>
      </c>
      <c r="M641" s="4" t="s">
        <v>173</v>
      </c>
      <c r="N641" s="29">
        <v>0.36</v>
      </c>
      <c r="O641" s="4" t="s">
        <v>33</v>
      </c>
      <c r="P641" s="4" t="s">
        <v>53</v>
      </c>
      <c r="Q641" s="4" t="s">
        <v>193</v>
      </c>
      <c r="R641" s="4" t="s">
        <v>194</v>
      </c>
      <c r="S641" s="4">
        <v>2118</v>
      </c>
      <c r="T641" s="9">
        <v>42030</v>
      </c>
      <c r="U641" s="9">
        <v>42032</v>
      </c>
      <c r="V641" s="15">
        <v>-46.92</v>
      </c>
      <c r="W641" s="4">
        <v>19</v>
      </c>
      <c r="X641" s="15">
        <v>105.5</v>
      </c>
      <c r="Y641" s="4">
        <v>57794</v>
      </c>
      <c r="Z641" s="15">
        <f>(orders[[#This Row],[Unit Price]]-(orders[[#This Row],[Unit Price]]*(orders[[#This Row],[Discount]]/100)))</f>
        <v>4.9790040000000007</v>
      </c>
      <c r="AA641" s="15">
        <f>orders[[#This Row],[discounted price]]*orders[[#This Row],[Quantity ordered new]]</f>
        <v>94.601076000000006</v>
      </c>
      <c r="AB641" s="18">
        <f t="shared" si="9"/>
        <v>-0.44473933649289099</v>
      </c>
    </row>
    <row r="642" spans="1:28" ht="12.75" customHeight="1" x14ac:dyDescent="0.3">
      <c r="A642" s="4">
        <v>19917</v>
      </c>
      <c r="B642" s="4" t="s">
        <v>56</v>
      </c>
      <c r="C642" s="21">
        <v>0.02</v>
      </c>
      <c r="D642" s="15">
        <v>7.64</v>
      </c>
      <c r="E642" s="15">
        <v>1.39</v>
      </c>
      <c r="F642" s="4">
        <v>1131</v>
      </c>
      <c r="G642" s="4" t="s">
        <v>1241</v>
      </c>
      <c r="H642" s="4" t="s">
        <v>49</v>
      </c>
      <c r="I642" s="4" t="s">
        <v>40</v>
      </c>
      <c r="J642" s="4" t="s">
        <v>29</v>
      </c>
      <c r="K642" s="4" t="s">
        <v>69</v>
      </c>
      <c r="L642" s="4" t="s">
        <v>59</v>
      </c>
      <c r="M642" s="4" t="s">
        <v>1239</v>
      </c>
      <c r="N642" s="29">
        <v>0.36</v>
      </c>
      <c r="O642" s="4" t="s">
        <v>33</v>
      </c>
      <c r="P642" s="4" t="s">
        <v>61</v>
      </c>
      <c r="Q642" s="4" t="s">
        <v>130</v>
      </c>
      <c r="R642" s="4" t="s">
        <v>1242</v>
      </c>
      <c r="S642" s="4">
        <v>79907</v>
      </c>
      <c r="T642" s="9">
        <v>42145</v>
      </c>
      <c r="U642" s="9">
        <v>42147</v>
      </c>
      <c r="V642" s="15">
        <v>70.193699999999993</v>
      </c>
      <c r="W642" s="4">
        <v>13</v>
      </c>
      <c r="X642" s="15">
        <v>101.73</v>
      </c>
      <c r="Y642" s="4">
        <v>88103</v>
      </c>
      <c r="Z642" s="15">
        <f>(orders[[#This Row],[Unit Price]]-(orders[[#This Row],[Unit Price]]*(orders[[#This Row],[Discount]]/100)))</f>
        <v>7.6384719999999993</v>
      </c>
      <c r="AA642" s="15">
        <f>orders[[#This Row],[discounted price]]*orders[[#This Row],[Quantity ordered new]]</f>
        <v>99.300135999999995</v>
      </c>
      <c r="AB642" s="18">
        <f t="shared" ref="AB642:AB705" si="10">(V642/X642)</f>
        <v>0.69</v>
      </c>
    </row>
    <row r="643" spans="1:28" ht="12.75" customHeight="1" x14ac:dyDescent="0.3">
      <c r="A643" s="4">
        <v>23860</v>
      </c>
      <c r="B643" s="4" t="s">
        <v>56</v>
      </c>
      <c r="C643" s="21">
        <v>0.06</v>
      </c>
      <c r="D643" s="15">
        <v>6.37</v>
      </c>
      <c r="E643" s="15">
        <v>5.19</v>
      </c>
      <c r="F643" s="4">
        <v>1132</v>
      </c>
      <c r="G643" s="4" t="s">
        <v>1243</v>
      </c>
      <c r="H643" s="4" t="s">
        <v>49</v>
      </c>
      <c r="I643" s="4" t="s">
        <v>28</v>
      </c>
      <c r="J643" s="4" t="s">
        <v>29</v>
      </c>
      <c r="K643" s="4" t="s">
        <v>109</v>
      </c>
      <c r="L643" s="4" t="s">
        <v>59</v>
      </c>
      <c r="M643" s="4" t="s">
        <v>623</v>
      </c>
      <c r="N643" s="29">
        <v>0.38</v>
      </c>
      <c r="O643" s="4" t="s">
        <v>33</v>
      </c>
      <c r="P643" s="4" t="s">
        <v>61</v>
      </c>
      <c r="Q643" s="4" t="s">
        <v>130</v>
      </c>
      <c r="R643" s="4" t="s">
        <v>1244</v>
      </c>
      <c r="S643" s="4">
        <v>76039</v>
      </c>
      <c r="T643" s="9">
        <v>42045</v>
      </c>
      <c r="U643" s="9">
        <v>42046</v>
      </c>
      <c r="V643" s="15">
        <v>-48.219499999999996</v>
      </c>
      <c r="W643" s="4">
        <v>6</v>
      </c>
      <c r="X643" s="15">
        <v>37.700000000000003</v>
      </c>
      <c r="Y643" s="4">
        <v>88101</v>
      </c>
      <c r="Z643" s="15">
        <f>(orders[[#This Row],[Unit Price]]-(orders[[#This Row],[Unit Price]]*(orders[[#This Row],[Discount]]/100)))</f>
        <v>6.3661779999999997</v>
      </c>
      <c r="AA643" s="15">
        <f>orders[[#This Row],[discounted price]]*orders[[#This Row],[Quantity ordered new]]</f>
        <v>38.197068000000002</v>
      </c>
      <c r="AB643" s="18">
        <f t="shared" si="10"/>
        <v>-1.2790318302387267</v>
      </c>
    </row>
    <row r="644" spans="1:28" ht="12.75" customHeight="1" x14ac:dyDescent="0.3">
      <c r="A644" s="4">
        <v>22501</v>
      </c>
      <c r="B644" s="4" t="s">
        <v>106</v>
      </c>
      <c r="C644" s="21">
        <v>0.04</v>
      </c>
      <c r="D644" s="15">
        <v>8.6</v>
      </c>
      <c r="E644" s="15">
        <v>6.19</v>
      </c>
      <c r="F644" s="4">
        <v>1132</v>
      </c>
      <c r="G644" s="4" t="s">
        <v>1243</v>
      </c>
      <c r="H644" s="4" t="s">
        <v>49</v>
      </c>
      <c r="I644" s="4" t="s">
        <v>40</v>
      </c>
      <c r="J644" s="4" t="s">
        <v>29</v>
      </c>
      <c r="K644" s="4" t="s">
        <v>109</v>
      </c>
      <c r="L644" s="4" t="s">
        <v>59</v>
      </c>
      <c r="M644" s="4" t="s">
        <v>924</v>
      </c>
      <c r="N644" s="29">
        <v>0.38</v>
      </c>
      <c r="O644" s="4" t="s">
        <v>33</v>
      </c>
      <c r="P644" s="4" t="s">
        <v>61</v>
      </c>
      <c r="Q644" s="4" t="s">
        <v>130</v>
      </c>
      <c r="R644" s="4" t="s">
        <v>1244</v>
      </c>
      <c r="S644" s="4">
        <v>76039</v>
      </c>
      <c r="T644" s="9">
        <v>42051</v>
      </c>
      <c r="U644" s="9">
        <v>42058</v>
      </c>
      <c r="V644" s="15">
        <v>-63.813500000000005</v>
      </c>
      <c r="W644" s="4">
        <v>9</v>
      </c>
      <c r="X644" s="15">
        <v>75.81</v>
      </c>
      <c r="Y644" s="4">
        <v>88102</v>
      </c>
      <c r="Z644" s="15">
        <f>(orders[[#This Row],[Unit Price]]-(orders[[#This Row],[Unit Price]]*(orders[[#This Row],[Discount]]/100)))</f>
        <v>8.5965600000000002</v>
      </c>
      <c r="AA644" s="15">
        <f>orders[[#This Row],[discounted price]]*orders[[#This Row],[Quantity ordered new]]</f>
        <v>77.369039999999998</v>
      </c>
      <c r="AB644" s="18">
        <f t="shared" si="10"/>
        <v>-0.84175570505210395</v>
      </c>
    </row>
    <row r="645" spans="1:28" ht="12.75" customHeight="1" x14ac:dyDescent="0.3">
      <c r="A645" s="4">
        <v>22502</v>
      </c>
      <c r="B645" s="4" t="s">
        <v>106</v>
      </c>
      <c r="C645" s="21">
        <v>7.0000000000000007E-2</v>
      </c>
      <c r="D645" s="15">
        <v>699.99</v>
      </c>
      <c r="E645" s="15">
        <v>24.49</v>
      </c>
      <c r="F645" s="4">
        <v>1132</v>
      </c>
      <c r="G645" s="4" t="s">
        <v>1243</v>
      </c>
      <c r="H645" s="4" t="s">
        <v>49</v>
      </c>
      <c r="I645" s="4" t="s">
        <v>40</v>
      </c>
      <c r="J645" s="4" t="s">
        <v>77</v>
      </c>
      <c r="K645" s="4" t="s">
        <v>587</v>
      </c>
      <c r="L645" s="4" t="s">
        <v>236</v>
      </c>
      <c r="M645" s="4" t="s">
        <v>1237</v>
      </c>
      <c r="N645" s="29">
        <v>0.54</v>
      </c>
      <c r="O645" s="4" t="s">
        <v>33</v>
      </c>
      <c r="P645" s="4" t="s">
        <v>61</v>
      </c>
      <c r="Q645" s="4" t="s">
        <v>130</v>
      </c>
      <c r="R645" s="4" t="s">
        <v>1244</v>
      </c>
      <c r="S645" s="4">
        <v>76039</v>
      </c>
      <c r="T645" s="9">
        <v>42051</v>
      </c>
      <c r="U645" s="9">
        <v>42055</v>
      </c>
      <c r="V645" s="15">
        <v>325.29000000000002</v>
      </c>
      <c r="W645" s="4">
        <v>4</v>
      </c>
      <c r="X645" s="15">
        <v>2630</v>
      </c>
      <c r="Y645" s="4">
        <v>88102</v>
      </c>
      <c r="Z645" s="15">
        <f>(orders[[#This Row],[Unit Price]]-(orders[[#This Row],[Unit Price]]*(orders[[#This Row],[Discount]]/100)))</f>
        <v>699.50000699999998</v>
      </c>
      <c r="AA645" s="15">
        <f>orders[[#This Row],[discounted price]]*orders[[#This Row],[Quantity ordered new]]</f>
        <v>2798.0000279999999</v>
      </c>
      <c r="AB645" s="18">
        <f t="shared" si="10"/>
        <v>0.12368441064638784</v>
      </c>
    </row>
    <row r="646" spans="1:28" ht="12.75" customHeight="1" x14ac:dyDescent="0.3">
      <c r="A646" s="4">
        <v>23568</v>
      </c>
      <c r="B646" s="4" t="s">
        <v>106</v>
      </c>
      <c r="C646" s="21">
        <v>0.03</v>
      </c>
      <c r="D646" s="15">
        <v>30.98</v>
      </c>
      <c r="E646" s="15">
        <v>6.5</v>
      </c>
      <c r="F646" s="4">
        <v>1132</v>
      </c>
      <c r="G646" s="4" t="s">
        <v>1243</v>
      </c>
      <c r="H646" s="4" t="s">
        <v>49</v>
      </c>
      <c r="I646" s="4" t="s">
        <v>28</v>
      </c>
      <c r="J646" s="4" t="s">
        <v>77</v>
      </c>
      <c r="K646" s="4" t="s">
        <v>180</v>
      </c>
      <c r="L646" s="4" t="s">
        <v>59</v>
      </c>
      <c r="M646" s="4" t="s">
        <v>1240</v>
      </c>
      <c r="N646" s="29">
        <v>0.79</v>
      </c>
      <c r="O646" s="4" t="s">
        <v>33</v>
      </c>
      <c r="P646" s="4" t="s">
        <v>61</v>
      </c>
      <c r="Q646" s="4" t="s">
        <v>130</v>
      </c>
      <c r="R646" s="4" t="s">
        <v>1244</v>
      </c>
      <c r="S646" s="4">
        <v>76039</v>
      </c>
      <c r="T646" s="9">
        <v>42168</v>
      </c>
      <c r="U646" s="9">
        <v>42172</v>
      </c>
      <c r="V646" s="15">
        <v>-115.35999999999999</v>
      </c>
      <c r="W646" s="4">
        <v>11</v>
      </c>
      <c r="X646" s="15">
        <v>333.02</v>
      </c>
      <c r="Y646" s="4">
        <v>88104</v>
      </c>
      <c r="Z646" s="15">
        <f>(orders[[#This Row],[Unit Price]]-(orders[[#This Row],[Unit Price]]*(orders[[#This Row],[Discount]]/100)))</f>
        <v>30.970706</v>
      </c>
      <c r="AA646" s="15">
        <f>orders[[#This Row],[discounted price]]*orders[[#This Row],[Quantity ordered new]]</f>
        <v>340.67776600000002</v>
      </c>
      <c r="AB646" s="18">
        <f t="shared" si="10"/>
        <v>-0.34640562128400693</v>
      </c>
    </row>
    <row r="647" spans="1:28" ht="12.75" customHeight="1" x14ac:dyDescent="0.3">
      <c r="A647" s="4">
        <v>26099</v>
      </c>
      <c r="B647" s="4" t="s">
        <v>106</v>
      </c>
      <c r="C647" s="21">
        <v>0.02</v>
      </c>
      <c r="D647" s="15">
        <v>4.9800000000000004</v>
      </c>
      <c r="E647" s="15">
        <v>6.07</v>
      </c>
      <c r="F647" s="4">
        <v>1133</v>
      </c>
      <c r="G647" s="4" t="s">
        <v>1245</v>
      </c>
      <c r="H647" s="4" t="s">
        <v>49</v>
      </c>
      <c r="I647" s="4" t="s">
        <v>40</v>
      </c>
      <c r="J647" s="4" t="s">
        <v>29</v>
      </c>
      <c r="K647" s="4" t="s">
        <v>93</v>
      </c>
      <c r="L647" s="4" t="s">
        <v>59</v>
      </c>
      <c r="M647" s="4" t="s">
        <v>173</v>
      </c>
      <c r="N647" s="29">
        <v>0.36</v>
      </c>
      <c r="O647" s="4" t="s">
        <v>33</v>
      </c>
      <c r="P647" s="4" t="s">
        <v>61</v>
      </c>
      <c r="Q647" s="4" t="s">
        <v>130</v>
      </c>
      <c r="R647" s="4" t="s">
        <v>1246</v>
      </c>
      <c r="S647" s="4">
        <v>75234</v>
      </c>
      <c r="T647" s="9">
        <v>42030</v>
      </c>
      <c r="U647" s="9">
        <v>42032</v>
      </c>
      <c r="V647" s="15">
        <v>-46.92</v>
      </c>
      <c r="W647" s="4">
        <v>5</v>
      </c>
      <c r="X647" s="15">
        <v>27.76</v>
      </c>
      <c r="Y647" s="4">
        <v>88105</v>
      </c>
      <c r="Z647" s="15">
        <f>(orders[[#This Row],[Unit Price]]-(orders[[#This Row],[Unit Price]]*(orders[[#This Row],[Discount]]/100)))</f>
        <v>4.9790040000000007</v>
      </c>
      <c r="AA647" s="15">
        <f>orders[[#This Row],[discounted price]]*orders[[#This Row],[Quantity ordered new]]</f>
        <v>24.895020000000002</v>
      </c>
      <c r="AB647" s="18">
        <f t="shared" si="10"/>
        <v>-1.6902017291066282</v>
      </c>
    </row>
    <row r="648" spans="1:28" ht="12.75" customHeight="1" x14ac:dyDescent="0.3">
      <c r="A648" s="4">
        <v>22119</v>
      </c>
      <c r="B648" s="4" t="s">
        <v>25</v>
      </c>
      <c r="C648" s="21">
        <v>0.09</v>
      </c>
      <c r="D648" s="15">
        <v>270.97000000000003</v>
      </c>
      <c r="E648" s="15">
        <v>28.06</v>
      </c>
      <c r="F648" s="4">
        <v>1136</v>
      </c>
      <c r="G648" s="4" t="s">
        <v>1247</v>
      </c>
      <c r="H648" s="4" t="s">
        <v>39</v>
      </c>
      <c r="I648" s="4" t="s">
        <v>114</v>
      </c>
      <c r="J648" s="4" t="s">
        <v>77</v>
      </c>
      <c r="K648" s="4" t="s">
        <v>85</v>
      </c>
      <c r="L648" s="4" t="s">
        <v>43</v>
      </c>
      <c r="M648" s="4" t="s">
        <v>1248</v>
      </c>
      <c r="N648" s="29">
        <v>0.56000000000000005</v>
      </c>
      <c r="O648" s="4" t="s">
        <v>33</v>
      </c>
      <c r="P648" s="4" t="s">
        <v>61</v>
      </c>
      <c r="Q648" s="4" t="s">
        <v>178</v>
      </c>
      <c r="R648" s="4" t="s">
        <v>1249</v>
      </c>
      <c r="S648" s="4">
        <v>60188</v>
      </c>
      <c r="T648" s="9">
        <v>42006</v>
      </c>
      <c r="U648" s="9">
        <v>42008</v>
      </c>
      <c r="V648" s="15">
        <v>2660.1432</v>
      </c>
      <c r="W648" s="4">
        <v>15</v>
      </c>
      <c r="X648" s="15">
        <v>3855.28</v>
      </c>
      <c r="Y648" s="4">
        <v>87940</v>
      </c>
      <c r="Z648" s="15">
        <f>(orders[[#This Row],[Unit Price]]-(orders[[#This Row],[Unit Price]]*(orders[[#This Row],[Discount]]/100)))</f>
        <v>270.72612700000002</v>
      </c>
      <c r="AA648" s="15">
        <f>orders[[#This Row],[discounted price]]*orders[[#This Row],[Quantity ordered new]]</f>
        <v>4060.8919050000004</v>
      </c>
      <c r="AB648" s="18">
        <f t="shared" si="10"/>
        <v>0.69</v>
      </c>
    </row>
    <row r="649" spans="1:28" ht="12.75" customHeight="1" x14ac:dyDescent="0.3">
      <c r="A649" s="4">
        <v>19357</v>
      </c>
      <c r="B649" s="4" t="s">
        <v>56</v>
      </c>
      <c r="C649" s="21">
        <v>0.02</v>
      </c>
      <c r="D649" s="15">
        <v>160.97999999999999</v>
      </c>
      <c r="E649" s="15">
        <v>30</v>
      </c>
      <c r="F649" s="4">
        <v>1138</v>
      </c>
      <c r="G649" s="4" t="s">
        <v>1250</v>
      </c>
      <c r="H649" s="4" t="s">
        <v>39</v>
      </c>
      <c r="I649" s="4" t="s">
        <v>40</v>
      </c>
      <c r="J649" s="4" t="s">
        <v>41</v>
      </c>
      <c r="K649" s="4" t="s">
        <v>42</v>
      </c>
      <c r="L649" s="4" t="s">
        <v>43</v>
      </c>
      <c r="M649" s="4" t="s">
        <v>177</v>
      </c>
      <c r="N649" s="29">
        <v>0.62</v>
      </c>
      <c r="O649" s="4" t="s">
        <v>33</v>
      </c>
      <c r="P649" s="4" t="s">
        <v>61</v>
      </c>
      <c r="Q649" s="4" t="s">
        <v>130</v>
      </c>
      <c r="R649" s="4" t="s">
        <v>1251</v>
      </c>
      <c r="S649" s="4">
        <v>75056</v>
      </c>
      <c r="T649" s="9">
        <v>42051</v>
      </c>
      <c r="U649" s="9">
        <v>42054</v>
      </c>
      <c r="V649" s="15">
        <v>-51.116</v>
      </c>
      <c r="W649" s="4">
        <v>1</v>
      </c>
      <c r="X649" s="15">
        <v>192.49</v>
      </c>
      <c r="Y649" s="4">
        <v>86574</v>
      </c>
      <c r="Z649" s="15">
        <f>(orders[[#This Row],[Unit Price]]-(orders[[#This Row],[Unit Price]]*(orders[[#This Row],[Discount]]/100)))</f>
        <v>160.94780399999999</v>
      </c>
      <c r="AA649" s="15">
        <f>orders[[#This Row],[discounted price]]*orders[[#This Row],[Quantity ordered new]]</f>
        <v>160.94780399999999</v>
      </c>
      <c r="AB649" s="18">
        <f t="shared" si="10"/>
        <v>-0.26555145721855677</v>
      </c>
    </row>
    <row r="650" spans="1:28" ht="12.75" customHeight="1" x14ac:dyDescent="0.3">
      <c r="A650" s="4">
        <v>25467</v>
      </c>
      <c r="B650" s="4" t="s">
        <v>56</v>
      </c>
      <c r="C650" s="21">
        <v>0.05</v>
      </c>
      <c r="D650" s="15">
        <v>363.25</v>
      </c>
      <c r="E650" s="15">
        <v>19.989999999999998</v>
      </c>
      <c r="F650" s="4">
        <v>1142</v>
      </c>
      <c r="G650" s="4" t="s">
        <v>1252</v>
      </c>
      <c r="H650" s="4" t="s">
        <v>49</v>
      </c>
      <c r="I650" s="4" t="s">
        <v>40</v>
      </c>
      <c r="J650" s="4" t="s">
        <v>29</v>
      </c>
      <c r="K650" s="4" t="s">
        <v>257</v>
      </c>
      <c r="L650" s="4" t="s">
        <v>59</v>
      </c>
      <c r="M650" s="4" t="s">
        <v>1253</v>
      </c>
      <c r="N650" s="29">
        <v>0.56999999999999995</v>
      </c>
      <c r="O650" s="4" t="s">
        <v>33</v>
      </c>
      <c r="P650" s="4" t="s">
        <v>61</v>
      </c>
      <c r="Q650" s="4" t="s">
        <v>130</v>
      </c>
      <c r="R650" s="4" t="s">
        <v>1254</v>
      </c>
      <c r="S650" s="4">
        <v>76706</v>
      </c>
      <c r="T650" s="9">
        <v>42008</v>
      </c>
      <c r="U650" s="9">
        <v>42010</v>
      </c>
      <c r="V650" s="15">
        <v>1766.7795000000001</v>
      </c>
      <c r="W650" s="4">
        <v>7</v>
      </c>
      <c r="X650" s="15">
        <v>2560.5500000000002</v>
      </c>
      <c r="Y650" s="4">
        <v>86573</v>
      </c>
      <c r="Z650" s="15">
        <f>(orders[[#This Row],[Unit Price]]-(orders[[#This Row],[Unit Price]]*(orders[[#This Row],[Discount]]/100)))</f>
        <v>363.068375</v>
      </c>
      <c r="AA650" s="15">
        <f>orders[[#This Row],[discounted price]]*orders[[#This Row],[Quantity ordered new]]</f>
        <v>2541.4786250000002</v>
      </c>
      <c r="AB650" s="18">
        <f t="shared" si="10"/>
        <v>0.69</v>
      </c>
    </row>
    <row r="651" spans="1:28" ht="12.75" customHeight="1" x14ac:dyDescent="0.3">
      <c r="A651" s="4">
        <v>24539</v>
      </c>
      <c r="B651" s="4" t="s">
        <v>56</v>
      </c>
      <c r="C651" s="21">
        <v>0.01</v>
      </c>
      <c r="D651" s="15">
        <v>18.97</v>
      </c>
      <c r="E651" s="15">
        <v>9.5399999999999991</v>
      </c>
      <c r="F651" s="4">
        <v>1142</v>
      </c>
      <c r="G651" s="4" t="s">
        <v>1252</v>
      </c>
      <c r="H651" s="4" t="s">
        <v>49</v>
      </c>
      <c r="I651" s="4" t="s">
        <v>40</v>
      </c>
      <c r="J651" s="4" t="s">
        <v>29</v>
      </c>
      <c r="K651" s="4" t="s">
        <v>93</v>
      </c>
      <c r="L651" s="4" t="s">
        <v>59</v>
      </c>
      <c r="M651" s="4" t="s">
        <v>223</v>
      </c>
      <c r="N651" s="29">
        <v>0.37</v>
      </c>
      <c r="O651" s="4" t="s">
        <v>33</v>
      </c>
      <c r="P651" s="4" t="s">
        <v>61</v>
      </c>
      <c r="Q651" s="4" t="s">
        <v>130</v>
      </c>
      <c r="R651" s="4" t="s">
        <v>1254</v>
      </c>
      <c r="S651" s="4">
        <v>76706</v>
      </c>
      <c r="T651" s="9">
        <v>42161</v>
      </c>
      <c r="U651" s="9">
        <v>42164</v>
      </c>
      <c r="V651" s="15">
        <v>85.875</v>
      </c>
      <c r="W651" s="4">
        <v>11</v>
      </c>
      <c r="X651" s="15">
        <v>227.67</v>
      </c>
      <c r="Y651" s="4">
        <v>86575</v>
      </c>
      <c r="Z651" s="15">
        <f>(orders[[#This Row],[Unit Price]]-(orders[[#This Row],[Unit Price]]*(orders[[#This Row],[Discount]]/100)))</f>
        <v>18.968102999999999</v>
      </c>
      <c r="AA651" s="15">
        <f>orders[[#This Row],[discounted price]]*orders[[#This Row],[Quantity ordered new]]</f>
        <v>208.64913300000001</v>
      </c>
      <c r="AB651" s="18">
        <f t="shared" si="10"/>
        <v>0.37719067070760315</v>
      </c>
    </row>
    <row r="652" spans="1:28" ht="12.75" customHeight="1" x14ac:dyDescent="0.3">
      <c r="A652" s="4">
        <v>25179</v>
      </c>
      <c r="B652" s="4" t="s">
        <v>106</v>
      </c>
      <c r="C652" s="21">
        <v>0.05</v>
      </c>
      <c r="D652" s="15">
        <v>7.59</v>
      </c>
      <c r="E652" s="15">
        <v>4</v>
      </c>
      <c r="F652" s="4">
        <v>1151</v>
      </c>
      <c r="G652" s="4" t="s">
        <v>1255</v>
      </c>
      <c r="H652" s="4" t="s">
        <v>49</v>
      </c>
      <c r="I652" s="4" t="s">
        <v>28</v>
      </c>
      <c r="J652" s="4" t="s">
        <v>41</v>
      </c>
      <c r="K652" s="4" t="s">
        <v>50</v>
      </c>
      <c r="L652" s="4" t="s">
        <v>31</v>
      </c>
      <c r="M652" s="4" t="s">
        <v>444</v>
      </c>
      <c r="N652" s="29">
        <v>0.42</v>
      </c>
      <c r="O652" s="4" t="s">
        <v>33</v>
      </c>
      <c r="P652" s="4" t="s">
        <v>53</v>
      </c>
      <c r="Q652" s="4" t="s">
        <v>193</v>
      </c>
      <c r="R652" s="4" t="s">
        <v>1256</v>
      </c>
      <c r="S652" s="4">
        <v>1075</v>
      </c>
      <c r="T652" s="9">
        <v>42164</v>
      </c>
      <c r="U652" s="9">
        <v>42164</v>
      </c>
      <c r="V652" s="15">
        <v>6.0926999999999998</v>
      </c>
      <c r="W652" s="4">
        <v>1</v>
      </c>
      <c r="X652" s="15">
        <v>8.83</v>
      </c>
      <c r="Y652" s="4">
        <v>91344</v>
      </c>
      <c r="Z652" s="15">
        <f>(orders[[#This Row],[Unit Price]]-(orders[[#This Row],[Unit Price]]*(orders[[#This Row],[Discount]]/100)))</f>
        <v>7.5862049999999996</v>
      </c>
      <c r="AA652" s="15">
        <f>orders[[#This Row],[discounted price]]*orders[[#This Row],[Quantity ordered new]]</f>
        <v>7.5862049999999996</v>
      </c>
      <c r="AB652" s="18">
        <f t="shared" si="10"/>
        <v>0.69</v>
      </c>
    </row>
    <row r="653" spans="1:28" ht="12.75" customHeight="1" x14ac:dyDescent="0.3">
      <c r="A653" s="4">
        <v>24224</v>
      </c>
      <c r="B653" s="4" t="s">
        <v>47</v>
      </c>
      <c r="C653" s="21">
        <v>0.09</v>
      </c>
      <c r="D653" s="15">
        <v>9.11</v>
      </c>
      <c r="E653" s="15">
        <v>2.15</v>
      </c>
      <c r="F653" s="4">
        <v>1155</v>
      </c>
      <c r="G653" s="4" t="s">
        <v>1257</v>
      </c>
      <c r="H653" s="4" t="s">
        <v>27</v>
      </c>
      <c r="I653" s="4" t="s">
        <v>114</v>
      </c>
      <c r="J653" s="4" t="s">
        <v>29</v>
      </c>
      <c r="K653" s="4" t="s">
        <v>93</v>
      </c>
      <c r="L653" s="4" t="s">
        <v>31</v>
      </c>
      <c r="M653" s="4" t="s">
        <v>1258</v>
      </c>
      <c r="N653" s="29">
        <v>0.4</v>
      </c>
      <c r="O653" s="4" t="s">
        <v>33</v>
      </c>
      <c r="P653" s="4" t="s">
        <v>34</v>
      </c>
      <c r="Q653" s="4" t="s">
        <v>45</v>
      </c>
      <c r="R653" s="4" t="s">
        <v>1259</v>
      </c>
      <c r="S653" s="4">
        <v>90640</v>
      </c>
      <c r="T653" s="9">
        <v>42006</v>
      </c>
      <c r="U653" s="9">
        <v>42008</v>
      </c>
      <c r="V653" s="15">
        <v>20.299600000000002</v>
      </c>
      <c r="W653" s="4">
        <v>4</v>
      </c>
      <c r="X653" s="15">
        <v>34.409999999999997</v>
      </c>
      <c r="Y653" s="4">
        <v>90853</v>
      </c>
      <c r="Z653" s="15">
        <f>(orders[[#This Row],[Unit Price]]-(orders[[#This Row],[Unit Price]]*(orders[[#This Row],[Discount]]/100)))</f>
        <v>9.101801</v>
      </c>
      <c r="AA653" s="15">
        <f>orders[[#This Row],[discounted price]]*orders[[#This Row],[Quantity ordered new]]</f>
        <v>36.407204</v>
      </c>
      <c r="AB653" s="18">
        <f t="shared" si="10"/>
        <v>0.58993315896541709</v>
      </c>
    </row>
    <row r="654" spans="1:28" ht="12.75" customHeight="1" x14ac:dyDescent="0.3">
      <c r="A654" s="4">
        <v>24225</v>
      </c>
      <c r="B654" s="4" t="s">
        <v>47</v>
      </c>
      <c r="C654" s="21">
        <v>0.08</v>
      </c>
      <c r="D654" s="15">
        <v>15.04</v>
      </c>
      <c r="E654" s="15">
        <v>1.97</v>
      </c>
      <c r="F654" s="4">
        <v>1155</v>
      </c>
      <c r="G654" s="4" t="s">
        <v>1257</v>
      </c>
      <c r="H654" s="4" t="s">
        <v>49</v>
      </c>
      <c r="I654" s="4" t="s">
        <v>114</v>
      </c>
      <c r="J654" s="4" t="s">
        <v>29</v>
      </c>
      <c r="K654" s="4" t="s">
        <v>93</v>
      </c>
      <c r="L654" s="4" t="s">
        <v>31</v>
      </c>
      <c r="M654" s="4" t="s">
        <v>659</v>
      </c>
      <c r="N654" s="29">
        <v>0.39</v>
      </c>
      <c r="O654" s="4" t="s">
        <v>33</v>
      </c>
      <c r="P654" s="4" t="s">
        <v>34</v>
      </c>
      <c r="Q654" s="4" t="s">
        <v>45</v>
      </c>
      <c r="R654" s="4" t="s">
        <v>1259</v>
      </c>
      <c r="S654" s="4">
        <v>90640</v>
      </c>
      <c r="T654" s="9">
        <v>42006</v>
      </c>
      <c r="U654" s="9">
        <v>42006</v>
      </c>
      <c r="V654" s="15">
        <v>108.5163</v>
      </c>
      <c r="W654" s="4">
        <v>11</v>
      </c>
      <c r="X654" s="15">
        <v>157.27000000000001</v>
      </c>
      <c r="Y654" s="4">
        <v>90853</v>
      </c>
      <c r="Z654" s="15">
        <f>(orders[[#This Row],[Unit Price]]-(orders[[#This Row],[Unit Price]]*(orders[[#This Row],[Discount]]/100)))</f>
        <v>15.027968</v>
      </c>
      <c r="AA654" s="15">
        <f>orders[[#This Row],[discounted price]]*orders[[#This Row],[Quantity ordered new]]</f>
        <v>165.307648</v>
      </c>
      <c r="AB654" s="18">
        <f t="shared" si="10"/>
        <v>0.69</v>
      </c>
    </row>
    <row r="655" spans="1:28" ht="12.75" customHeight="1" x14ac:dyDescent="0.3">
      <c r="A655" s="4">
        <v>20212</v>
      </c>
      <c r="B655" s="4" t="s">
        <v>25</v>
      </c>
      <c r="C655" s="21">
        <v>0.06</v>
      </c>
      <c r="D655" s="15">
        <v>175.99</v>
      </c>
      <c r="E655" s="15">
        <v>8.99</v>
      </c>
      <c r="F655" s="4">
        <v>1156</v>
      </c>
      <c r="G655" s="4" t="s">
        <v>1260</v>
      </c>
      <c r="H655" s="4" t="s">
        <v>49</v>
      </c>
      <c r="I655" s="4" t="s">
        <v>114</v>
      </c>
      <c r="J655" s="4" t="s">
        <v>77</v>
      </c>
      <c r="K655" s="4" t="s">
        <v>78</v>
      </c>
      <c r="L655" s="4" t="s">
        <v>59</v>
      </c>
      <c r="M655" s="4" t="s">
        <v>168</v>
      </c>
      <c r="N655" s="29">
        <v>0.56999999999999995</v>
      </c>
      <c r="O655" s="4" t="s">
        <v>33</v>
      </c>
      <c r="P655" s="4" t="s">
        <v>53</v>
      </c>
      <c r="Q655" s="4" t="s">
        <v>193</v>
      </c>
      <c r="R655" s="4" t="s">
        <v>1261</v>
      </c>
      <c r="S655" s="4">
        <v>1876</v>
      </c>
      <c r="T655" s="9">
        <v>42049</v>
      </c>
      <c r="U655" s="9">
        <v>42050</v>
      </c>
      <c r="V655" s="15">
        <v>48.47148</v>
      </c>
      <c r="W655" s="4">
        <v>7</v>
      </c>
      <c r="X655" s="15">
        <v>1013.84</v>
      </c>
      <c r="Y655" s="4">
        <v>90855</v>
      </c>
      <c r="Z655" s="15">
        <f>(orders[[#This Row],[Unit Price]]-(orders[[#This Row],[Unit Price]]*(orders[[#This Row],[Discount]]/100)))</f>
        <v>175.88440600000001</v>
      </c>
      <c r="AA655" s="15">
        <f>orders[[#This Row],[discounted price]]*orders[[#This Row],[Quantity ordered new]]</f>
        <v>1231.190842</v>
      </c>
      <c r="AB655" s="18">
        <f t="shared" si="10"/>
        <v>4.7809792472184962E-2</v>
      </c>
    </row>
    <row r="656" spans="1:28" ht="12.75" customHeight="1" x14ac:dyDescent="0.3">
      <c r="A656" s="4">
        <v>20897</v>
      </c>
      <c r="B656" s="4" t="s">
        <v>25</v>
      </c>
      <c r="C656" s="21">
        <v>0.04</v>
      </c>
      <c r="D656" s="15">
        <v>100.98</v>
      </c>
      <c r="E656" s="15">
        <v>35.840000000000003</v>
      </c>
      <c r="F656" s="4">
        <v>1159</v>
      </c>
      <c r="G656" s="4" t="s">
        <v>1262</v>
      </c>
      <c r="H656" s="4" t="s">
        <v>39</v>
      </c>
      <c r="I656" s="4" t="s">
        <v>114</v>
      </c>
      <c r="J656" s="4" t="s">
        <v>41</v>
      </c>
      <c r="K656" s="4" t="s">
        <v>191</v>
      </c>
      <c r="L656" s="4" t="s">
        <v>121</v>
      </c>
      <c r="M656" s="4" t="s">
        <v>260</v>
      </c>
      <c r="N656" s="29">
        <v>0.62</v>
      </c>
      <c r="O656" s="4" t="s">
        <v>33</v>
      </c>
      <c r="P656" s="4" t="s">
        <v>53</v>
      </c>
      <c r="Q656" s="4" t="s">
        <v>54</v>
      </c>
      <c r="R656" s="4" t="s">
        <v>1263</v>
      </c>
      <c r="S656" s="4">
        <v>7086</v>
      </c>
      <c r="T656" s="9">
        <v>42144</v>
      </c>
      <c r="U656" s="9">
        <v>42145</v>
      </c>
      <c r="V656" s="15">
        <v>-152.76</v>
      </c>
      <c r="W656" s="4">
        <v>1</v>
      </c>
      <c r="X656" s="15">
        <v>110.75</v>
      </c>
      <c r="Y656" s="4">
        <v>90854</v>
      </c>
      <c r="Z656" s="15">
        <f>(orders[[#This Row],[Unit Price]]-(orders[[#This Row],[Unit Price]]*(orders[[#This Row],[Discount]]/100)))</f>
        <v>100.93960800000001</v>
      </c>
      <c r="AA656" s="15">
        <f>orders[[#This Row],[discounted price]]*orders[[#This Row],[Quantity ordered new]]</f>
        <v>100.93960800000001</v>
      </c>
      <c r="AB656" s="18">
        <f t="shared" si="10"/>
        <v>-1.3793227990970653</v>
      </c>
    </row>
    <row r="657" spans="1:28" ht="12.75" customHeight="1" x14ac:dyDescent="0.3">
      <c r="A657" s="4">
        <v>18860</v>
      </c>
      <c r="B657" s="4" t="s">
        <v>37</v>
      </c>
      <c r="C657" s="21">
        <v>0.09</v>
      </c>
      <c r="D657" s="15">
        <v>9.7799999999999994</v>
      </c>
      <c r="E657" s="15">
        <v>1.39</v>
      </c>
      <c r="F657" s="4">
        <v>1170</v>
      </c>
      <c r="G657" s="4" t="s">
        <v>1264</v>
      </c>
      <c r="H657" s="4" t="s">
        <v>49</v>
      </c>
      <c r="I657" s="4" t="s">
        <v>114</v>
      </c>
      <c r="J657" s="4" t="s">
        <v>29</v>
      </c>
      <c r="K657" s="4" t="s">
        <v>69</v>
      </c>
      <c r="L657" s="4" t="s">
        <v>59</v>
      </c>
      <c r="M657" s="4" t="s">
        <v>1265</v>
      </c>
      <c r="N657" s="29">
        <v>0.39</v>
      </c>
      <c r="O657" s="4" t="s">
        <v>33</v>
      </c>
      <c r="P657" s="4" t="s">
        <v>53</v>
      </c>
      <c r="Q657" s="4" t="s">
        <v>1149</v>
      </c>
      <c r="R657" s="4" t="s">
        <v>401</v>
      </c>
      <c r="S657" s="4">
        <v>19711</v>
      </c>
      <c r="T657" s="9">
        <v>42157</v>
      </c>
      <c r="U657" s="9">
        <v>42158</v>
      </c>
      <c r="V657" s="15">
        <v>125.20739999999999</v>
      </c>
      <c r="W657" s="4">
        <v>19</v>
      </c>
      <c r="X657" s="15">
        <v>181.46</v>
      </c>
      <c r="Y657" s="4">
        <v>87520</v>
      </c>
      <c r="Z657" s="15">
        <f>(orders[[#This Row],[Unit Price]]-(orders[[#This Row],[Unit Price]]*(orders[[#This Row],[Discount]]/100)))</f>
        <v>9.7711980000000001</v>
      </c>
      <c r="AA657" s="15">
        <f>orders[[#This Row],[discounted price]]*orders[[#This Row],[Quantity ordered new]]</f>
        <v>185.652762</v>
      </c>
      <c r="AB657" s="18">
        <f t="shared" si="10"/>
        <v>0.69</v>
      </c>
    </row>
    <row r="658" spans="1:28" ht="12.75" customHeight="1" x14ac:dyDescent="0.3">
      <c r="A658" s="4">
        <v>18861</v>
      </c>
      <c r="B658" s="4" t="s">
        <v>37</v>
      </c>
      <c r="C658" s="21">
        <v>0</v>
      </c>
      <c r="D658" s="15">
        <v>200.99</v>
      </c>
      <c r="E658" s="15">
        <v>8.08</v>
      </c>
      <c r="F658" s="4">
        <v>1170</v>
      </c>
      <c r="G658" s="4" t="s">
        <v>1264</v>
      </c>
      <c r="H658" s="4" t="s">
        <v>49</v>
      </c>
      <c r="I658" s="4" t="s">
        <v>114</v>
      </c>
      <c r="J658" s="4" t="s">
        <v>77</v>
      </c>
      <c r="K658" s="4" t="s">
        <v>78</v>
      </c>
      <c r="L658" s="4" t="s">
        <v>59</v>
      </c>
      <c r="M658" s="4" t="s">
        <v>1266</v>
      </c>
      <c r="N658" s="29">
        <v>0.59</v>
      </c>
      <c r="O658" s="4" t="s">
        <v>33</v>
      </c>
      <c r="P658" s="4" t="s">
        <v>53</v>
      </c>
      <c r="Q658" s="4" t="s">
        <v>1149</v>
      </c>
      <c r="R658" s="4" t="s">
        <v>401</v>
      </c>
      <c r="S658" s="4">
        <v>19711</v>
      </c>
      <c r="T658" s="9">
        <v>42157</v>
      </c>
      <c r="U658" s="9">
        <v>42159</v>
      </c>
      <c r="V658" s="15">
        <v>281.53440000000001</v>
      </c>
      <c r="W658" s="4">
        <v>6</v>
      </c>
      <c r="X658" s="15">
        <v>1076.3</v>
      </c>
      <c r="Y658" s="4">
        <v>87520</v>
      </c>
      <c r="Z658" s="15">
        <f>(orders[[#This Row],[Unit Price]]-(orders[[#This Row],[Unit Price]]*(orders[[#This Row],[Discount]]/100)))</f>
        <v>200.99</v>
      </c>
      <c r="AA658" s="15">
        <f>orders[[#This Row],[discounted price]]*orders[[#This Row],[Quantity ordered new]]</f>
        <v>1205.94</v>
      </c>
      <c r="AB658" s="18">
        <f t="shared" si="10"/>
        <v>0.26157614048127847</v>
      </c>
    </row>
    <row r="659" spans="1:28" ht="12.75" customHeight="1" x14ac:dyDescent="0.3">
      <c r="A659" s="4">
        <v>19182</v>
      </c>
      <c r="B659" s="4" t="s">
        <v>25</v>
      </c>
      <c r="C659" s="21">
        <v>0.03</v>
      </c>
      <c r="D659" s="15">
        <v>4.4800000000000004</v>
      </c>
      <c r="E659" s="15">
        <v>49</v>
      </c>
      <c r="F659" s="4">
        <v>1178</v>
      </c>
      <c r="G659" s="4" t="s">
        <v>1267</v>
      </c>
      <c r="H659" s="4" t="s">
        <v>49</v>
      </c>
      <c r="I659" s="4" t="s">
        <v>114</v>
      </c>
      <c r="J659" s="4" t="s">
        <v>29</v>
      </c>
      <c r="K659" s="4" t="s">
        <v>257</v>
      </c>
      <c r="L659" s="4" t="s">
        <v>236</v>
      </c>
      <c r="M659" s="4" t="s">
        <v>680</v>
      </c>
      <c r="N659" s="29">
        <v>0.6</v>
      </c>
      <c r="O659" s="4" t="s">
        <v>33</v>
      </c>
      <c r="P659" s="4" t="s">
        <v>136</v>
      </c>
      <c r="Q659" s="4" t="s">
        <v>362</v>
      </c>
      <c r="R659" s="4" t="s">
        <v>1268</v>
      </c>
      <c r="S659" s="4">
        <v>32701</v>
      </c>
      <c r="T659" s="9">
        <v>42103</v>
      </c>
      <c r="U659" s="9">
        <v>42105</v>
      </c>
      <c r="V659" s="15">
        <v>64.265999999999991</v>
      </c>
      <c r="W659" s="4">
        <v>2</v>
      </c>
      <c r="X659" s="15">
        <v>21.46</v>
      </c>
      <c r="Y659" s="4">
        <v>89787</v>
      </c>
      <c r="Z659" s="15">
        <f>(orders[[#This Row],[Unit Price]]-(orders[[#This Row],[Unit Price]]*(orders[[#This Row],[Discount]]/100)))</f>
        <v>4.4786560000000009</v>
      </c>
      <c r="AA659" s="15">
        <f>orders[[#This Row],[discounted price]]*orders[[#This Row],[Quantity ordered new]]</f>
        <v>8.9573120000000017</v>
      </c>
      <c r="AB659" s="18">
        <f t="shared" si="10"/>
        <v>2.9946877912395147</v>
      </c>
    </row>
    <row r="660" spans="1:28" ht="12.75" customHeight="1" x14ac:dyDescent="0.3">
      <c r="A660" s="4">
        <v>19183</v>
      </c>
      <c r="B660" s="4" t="s">
        <v>25</v>
      </c>
      <c r="C660" s="21">
        <v>0.06</v>
      </c>
      <c r="D660" s="15">
        <v>350.99</v>
      </c>
      <c r="E660" s="15">
        <v>39</v>
      </c>
      <c r="F660" s="4">
        <v>1178</v>
      </c>
      <c r="G660" s="4" t="s">
        <v>1267</v>
      </c>
      <c r="H660" s="4" t="s">
        <v>39</v>
      </c>
      <c r="I660" s="4" t="s">
        <v>114</v>
      </c>
      <c r="J660" s="4" t="s">
        <v>41</v>
      </c>
      <c r="K660" s="4" t="s">
        <v>42</v>
      </c>
      <c r="L660" s="4" t="s">
        <v>43</v>
      </c>
      <c r="M660" s="4" t="s">
        <v>1269</v>
      </c>
      <c r="N660" s="29">
        <v>0.55000000000000004</v>
      </c>
      <c r="O660" s="4" t="s">
        <v>33</v>
      </c>
      <c r="P660" s="4" t="s">
        <v>136</v>
      </c>
      <c r="Q660" s="4" t="s">
        <v>362</v>
      </c>
      <c r="R660" s="4" t="s">
        <v>1268</v>
      </c>
      <c r="S660" s="4">
        <v>32701</v>
      </c>
      <c r="T660" s="9">
        <v>42103</v>
      </c>
      <c r="U660" s="9">
        <v>42105</v>
      </c>
      <c r="V660" s="15">
        <v>-302.61559999999997</v>
      </c>
      <c r="W660" s="4">
        <v>10</v>
      </c>
      <c r="X660" s="15">
        <v>3506.78</v>
      </c>
      <c r="Y660" s="4">
        <v>89787</v>
      </c>
      <c r="Z660" s="15">
        <f>(orders[[#This Row],[Unit Price]]-(orders[[#This Row],[Unit Price]]*(orders[[#This Row],[Discount]]/100)))</f>
        <v>350.77940599999999</v>
      </c>
      <c r="AA660" s="15">
        <f>orders[[#This Row],[discounted price]]*orders[[#This Row],[Quantity ordered new]]</f>
        <v>3507.7940600000002</v>
      </c>
      <c r="AB660" s="18">
        <f t="shared" si="10"/>
        <v>-8.6294435350948717E-2</v>
      </c>
    </row>
    <row r="661" spans="1:28" ht="12.75" customHeight="1" x14ac:dyDescent="0.3">
      <c r="A661" s="4">
        <v>19184</v>
      </c>
      <c r="B661" s="4" t="s">
        <v>25</v>
      </c>
      <c r="C661" s="21">
        <v>0.09</v>
      </c>
      <c r="D661" s="15">
        <v>40.98</v>
      </c>
      <c r="E661" s="15">
        <v>6.5</v>
      </c>
      <c r="F661" s="4">
        <v>1178</v>
      </c>
      <c r="G661" s="4" t="s">
        <v>1267</v>
      </c>
      <c r="H661" s="4" t="s">
        <v>27</v>
      </c>
      <c r="I661" s="4" t="s">
        <v>114</v>
      </c>
      <c r="J661" s="4" t="s">
        <v>77</v>
      </c>
      <c r="K661" s="4" t="s">
        <v>180</v>
      </c>
      <c r="L661" s="4" t="s">
        <v>59</v>
      </c>
      <c r="M661" s="4" t="s">
        <v>1270</v>
      </c>
      <c r="N661" s="29">
        <v>0.74</v>
      </c>
      <c r="O661" s="4" t="s">
        <v>33</v>
      </c>
      <c r="P661" s="4" t="s">
        <v>136</v>
      </c>
      <c r="Q661" s="4" t="s">
        <v>362</v>
      </c>
      <c r="R661" s="4" t="s">
        <v>1268</v>
      </c>
      <c r="S661" s="4">
        <v>32701</v>
      </c>
      <c r="T661" s="9">
        <v>42103</v>
      </c>
      <c r="U661" s="9">
        <v>42105</v>
      </c>
      <c r="V661" s="15">
        <v>5.6916000000000002</v>
      </c>
      <c r="W661" s="4">
        <v>7</v>
      </c>
      <c r="X661" s="15">
        <v>267.69</v>
      </c>
      <c r="Y661" s="4">
        <v>89787</v>
      </c>
      <c r="Z661" s="15">
        <f>(orders[[#This Row],[Unit Price]]-(orders[[#This Row],[Unit Price]]*(orders[[#This Row],[Discount]]/100)))</f>
        <v>40.943117999999998</v>
      </c>
      <c r="AA661" s="15">
        <f>orders[[#This Row],[discounted price]]*orders[[#This Row],[Quantity ordered new]]</f>
        <v>286.60182599999996</v>
      </c>
      <c r="AB661" s="18">
        <f t="shared" si="10"/>
        <v>2.1261907430236468E-2</v>
      </c>
    </row>
    <row r="662" spans="1:28" ht="12.75" customHeight="1" x14ac:dyDescent="0.3">
      <c r="A662" s="4">
        <v>19185</v>
      </c>
      <c r="B662" s="4" t="s">
        <v>25</v>
      </c>
      <c r="C662" s="21">
        <v>0.09</v>
      </c>
      <c r="D662" s="15">
        <v>349.45</v>
      </c>
      <c r="E662" s="15">
        <v>60</v>
      </c>
      <c r="F662" s="4">
        <v>1178</v>
      </c>
      <c r="G662" s="4" t="s">
        <v>1267</v>
      </c>
      <c r="H662" s="4" t="s">
        <v>39</v>
      </c>
      <c r="I662" s="4" t="s">
        <v>114</v>
      </c>
      <c r="J662" s="4" t="s">
        <v>41</v>
      </c>
      <c r="K662" s="4" t="s">
        <v>152</v>
      </c>
      <c r="L662" s="4" t="s">
        <v>43</v>
      </c>
      <c r="M662" s="4" t="s">
        <v>989</v>
      </c>
      <c r="N662" s="29"/>
      <c r="O662" s="4" t="s">
        <v>33</v>
      </c>
      <c r="P662" s="4" t="s">
        <v>136</v>
      </c>
      <c r="Q662" s="4" t="s">
        <v>362</v>
      </c>
      <c r="R662" s="4" t="s">
        <v>1268</v>
      </c>
      <c r="S662" s="4">
        <v>32701</v>
      </c>
      <c r="T662" s="9">
        <v>42103</v>
      </c>
      <c r="U662" s="9">
        <v>42104</v>
      </c>
      <c r="V662" s="15">
        <v>-369.10999999999996</v>
      </c>
      <c r="W662" s="4">
        <v>7</v>
      </c>
      <c r="X662" s="15">
        <v>2307.2600000000002</v>
      </c>
      <c r="Y662" s="4">
        <v>89787</v>
      </c>
      <c r="Z662" s="15">
        <f>(orders[[#This Row],[Unit Price]]-(orders[[#This Row],[Unit Price]]*(orders[[#This Row],[Discount]]/100)))</f>
        <v>349.13549499999999</v>
      </c>
      <c r="AA662" s="15">
        <f>orders[[#This Row],[discounted price]]*orders[[#This Row],[Quantity ordered new]]</f>
        <v>2443.9484649999999</v>
      </c>
      <c r="AB662" s="18">
        <f t="shared" si="10"/>
        <v>-0.15997763581044178</v>
      </c>
    </row>
    <row r="663" spans="1:28" ht="12.75" customHeight="1" x14ac:dyDescent="0.3">
      <c r="A663" s="4">
        <v>19484</v>
      </c>
      <c r="B663" s="4" t="s">
        <v>25</v>
      </c>
      <c r="C663" s="21">
        <v>7.0000000000000007E-2</v>
      </c>
      <c r="D663" s="15">
        <v>2.61</v>
      </c>
      <c r="E663" s="15">
        <v>0.5</v>
      </c>
      <c r="F663" s="4">
        <v>1182</v>
      </c>
      <c r="G663" s="4" t="s">
        <v>1271</v>
      </c>
      <c r="H663" s="4" t="s">
        <v>49</v>
      </c>
      <c r="I663" s="4" t="s">
        <v>40</v>
      </c>
      <c r="J663" s="4" t="s">
        <v>29</v>
      </c>
      <c r="K663" s="4" t="s">
        <v>134</v>
      </c>
      <c r="L663" s="4" t="s">
        <v>59</v>
      </c>
      <c r="M663" s="4" t="s">
        <v>1138</v>
      </c>
      <c r="N663" s="29">
        <v>0.39</v>
      </c>
      <c r="O663" s="4" t="s">
        <v>33</v>
      </c>
      <c r="P663" s="4" t="s">
        <v>34</v>
      </c>
      <c r="Q663" s="4" t="s">
        <v>212</v>
      </c>
      <c r="R663" s="4" t="s">
        <v>1272</v>
      </c>
      <c r="S663" s="4">
        <v>84660</v>
      </c>
      <c r="T663" s="9">
        <v>42147</v>
      </c>
      <c r="U663" s="9">
        <v>42147</v>
      </c>
      <c r="V663" s="15">
        <v>27.013499999999997</v>
      </c>
      <c r="W663" s="4">
        <v>15</v>
      </c>
      <c r="X663" s="15">
        <v>39.15</v>
      </c>
      <c r="Y663" s="4">
        <v>86913</v>
      </c>
      <c r="Z663" s="15">
        <f>(orders[[#This Row],[Unit Price]]-(orders[[#This Row],[Unit Price]]*(orders[[#This Row],[Discount]]/100)))</f>
        <v>2.6081729999999999</v>
      </c>
      <c r="AA663" s="15">
        <f>orders[[#This Row],[discounted price]]*orders[[#This Row],[Quantity ordered new]]</f>
        <v>39.122594999999997</v>
      </c>
      <c r="AB663" s="18">
        <f t="shared" si="10"/>
        <v>0.69</v>
      </c>
    </row>
    <row r="664" spans="1:28" ht="12.75" customHeight="1" x14ac:dyDescent="0.3">
      <c r="A664" s="4">
        <v>21522</v>
      </c>
      <c r="B664" s="4" t="s">
        <v>37</v>
      </c>
      <c r="C664" s="21">
        <v>0.04</v>
      </c>
      <c r="D664" s="15">
        <v>35.99</v>
      </c>
      <c r="E664" s="15">
        <v>3.3</v>
      </c>
      <c r="F664" s="4">
        <v>1183</v>
      </c>
      <c r="G664" s="4" t="s">
        <v>1273</v>
      </c>
      <c r="H664" s="4" t="s">
        <v>49</v>
      </c>
      <c r="I664" s="4" t="s">
        <v>40</v>
      </c>
      <c r="J664" s="4" t="s">
        <v>77</v>
      </c>
      <c r="K664" s="4" t="s">
        <v>78</v>
      </c>
      <c r="L664" s="4" t="s">
        <v>51</v>
      </c>
      <c r="M664" s="4" t="s">
        <v>1274</v>
      </c>
      <c r="N664" s="29">
        <v>0.39</v>
      </c>
      <c r="O664" s="4" t="s">
        <v>33</v>
      </c>
      <c r="P664" s="4" t="s">
        <v>34</v>
      </c>
      <c r="Q664" s="4" t="s">
        <v>212</v>
      </c>
      <c r="R664" s="4" t="s">
        <v>1275</v>
      </c>
      <c r="S664" s="4">
        <v>84663</v>
      </c>
      <c r="T664" s="9">
        <v>42184</v>
      </c>
      <c r="U664" s="9">
        <v>42184</v>
      </c>
      <c r="V664" s="15">
        <v>184.19549999999998</v>
      </c>
      <c r="W664" s="4">
        <v>9</v>
      </c>
      <c r="X664" s="15">
        <v>266.95</v>
      </c>
      <c r="Y664" s="4">
        <v>86914</v>
      </c>
      <c r="Z664" s="15">
        <f>(orders[[#This Row],[Unit Price]]-(orders[[#This Row],[Unit Price]]*(orders[[#This Row],[Discount]]/100)))</f>
        <v>35.975604000000004</v>
      </c>
      <c r="AA664" s="15">
        <f>orders[[#This Row],[discounted price]]*orders[[#This Row],[Quantity ordered new]]</f>
        <v>323.78043600000001</v>
      </c>
      <c r="AB664" s="18">
        <f t="shared" si="10"/>
        <v>0.69</v>
      </c>
    </row>
    <row r="665" spans="1:28" ht="12.75" customHeight="1" x14ac:dyDescent="0.3">
      <c r="A665" s="4">
        <v>22190</v>
      </c>
      <c r="B665" s="4" t="s">
        <v>56</v>
      </c>
      <c r="C665" s="21">
        <v>0</v>
      </c>
      <c r="D665" s="15">
        <v>6783.02</v>
      </c>
      <c r="E665" s="15">
        <v>24.49</v>
      </c>
      <c r="F665" s="4">
        <v>1185</v>
      </c>
      <c r="G665" s="4" t="s">
        <v>1276</v>
      </c>
      <c r="H665" s="4" t="s">
        <v>49</v>
      </c>
      <c r="I665" s="4" t="s">
        <v>114</v>
      </c>
      <c r="J665" s="4" t="s">
        <v>77</v>
      </c>
      <c r="K665" s="4" t="s">
        <v>85</v>
      </c>
      <c r="L665" s="4" t="s">
        <v>236</v>
      </c>
      <c r="M665" s="4" t="s">
        <v>1277</v>
      </c>
      <c r="N665" s="29">
        <v>0.39</v>
      </c>
      <c r="O665" s="4" t="s">
        <v>33</v>
      </c>
      <c r="P665" s="4" t="s">
        <v>136</v>
      </c>
      <c r="Q665" s="4" t="s">
        <v>1278</v>
      </c>
      <c r="R665" s="4" t="s">
        <v>1279</v>
      </c>
      <c r="S665" s="4">
        <v>35756</v>
      </c>
      <c r="T665" s="9">
        <v>42084</v>
      </c>
      <c r="U665" s="9">
        <v>42085</v>
      </c>
      <c r="V665" s="15">
        <v>4.1099999999999994</v>
      </c>
      <c r="W665" s="4">
        <v>3</v>
      </c>
      <c r="X665" s="15">
        <v>20552.55</v>
      </c>
      <c r="Y665" s="4">
        <v>85938</v>
      </c>
      <c r="Z665" s="15">
        <f>(orders[[#This Row],[Unit Price]]-(orders[[#This Row],[Unit Price]]*(orders[[#This Row],[Discount]]/100)))</f>
        <v>6783.02</v>
      </c>
      <c r="AA665" s="15">
        <f>orders[[#This Row],[discounted price]]*orders[[#This Row],[Quantity ordered new]]</f>
        <v>20349.060000000001</v>
      </c>
      <c r="AB665" s="18">
        <f t="shared" si="10"/>
        <v>1.9997518556091578E-4</v>
      </c>
    </row>
    <row r="666" spans="1:28" ht="12.75" customHeight="1" x14ac:dyDescent="0.3">
      <c r="A666" s="4">
        <v>20764</v>
      </c>
      <c r="B666" s="4" t="s">
        <v>37</v>
      </c>
      <c r="C666" s="21">
        <v>0.08</v>
      </c>
      <c r="D666" s="15">
        <v>11.7</v>
      </c>
      <c r="E666" s="15">
        <v>6.96</v>
      </c>
      <c r="F666" s="4">
        <v>1185</v>
      </c>
      <c r="G666" s="4" t="s">
        <v>1276</v>
      </c>
      <c r="H666" s="4" t="s">
        <v>49</v>
      </c>
      <c r="I666" s="4" t="s">
        <v>114</v>
      </c>
      <c r="J666" s="4" t="s">
        <v>29</v>
      </c>
      <c r="K666" s="4" t="s">
        <v>257</v>
      </c>
      <c r="L666" s="4" t="s">
        <v>86</v>
      </c>
      <c r="M666" s="4" t="s">
        <v>1280</v>
      </c>
      <c r="N666" s="29">
        <v>0.5</v>
      </c>
      <c r="O666" s="4" t="s">
        <v>33</v>
      </c>
      <c r="P666" s="4" t="s">
        <v>136</v>
      </c>
      <c r="Q666" s="4" t="s">
        <v>1278</v>
      </c>
      <c r="R666" s="4" t="s">
        <v>1279</v>
      </c>
      <c r="S666" s="4">
        <v>35756</v>
      </c>
      <c r="T666" s="9">
        <v>42104</v>
      </c>
      <c r="U666" s="9">
        <v>42107</v>
      </c>
      <c r="V666" s="15">
        <v>28.565999999999999</v>
      </c>
      <c r="W666" s="4">
        <v>8</v>
      </c>
      <c r="X666" s="15">
        <v>87.8</v>
      </c>
      <c r="Y666" s="4">
        <v>85940</v>
      </c>
      <c r="Z666" s="15">
        <f>(orders[[#This Row],[Unit Price]]-(orders[[#This Row],[Unit Price]]*(orders[[#This Row],[Discount]]/100)))</f>
        <v>11.69064</v>
      </c>
      <c r="AA666" s="15">
        <f>orders[[#This Row],[discounted price]]*orders[[#This Row],[Quantity ordered new]]</f>
        <v>93.525120000000001</v>
      </c>
      <c r="AB666" s="18">
        <f t="shared" si="10"/>
        <v>0.32535307517084283</v>
      </c>
    </row>
    <row r="667" spans="1:28" ht="12.75" customHeight="1" x14ac:dyDescent="0.3">
      <c r="A667" s="4">
        <v>24358</v>
      </c>
      <c r="B667" s="4" t="s">
        <v>47</v>
      </c>
      <c r="C667" s="21">
        <v>7.0000000000000007E-2</v>
      </c>
      <c r="D667" s="15">
        <v>400.97</v>
      </c>
      <c r="E667" s="15">
        <v>48.26</v>
      </c>
      <c r="F667" s="4">
        <v>1186</v>
      </c>
      <c r="G667" s="4" t="s">
        <v>1281</v>
      </c>
      <c r="H667" s="4" t="s">
        <v>39</v>
      </c>
      <c r="I667" s="4" t="s">
        <v>114</v>
      </c>
      <c r="J667" s="4" t="s">
        <v>77</v>
      </c>
      <c r="K667" s="4" t="s">
        <v>85</v>
      </c>
      <c r="L667" s="4" t="s">
        <v>121</v>
      </c>
      <c r="M667" s="4" t="s">
        <v>1282</v>
      </c>
      <c r="N667" s="29">
        <v>0.36</v>
      </c>
      <c r="O667" s="4" t="s">
        <v>33</v>
      </c>
      <c r="P667" s="4" t="s">
        <v>34</v>
      </c>
      <c r="Q667" s="4" t="s">
        <v>45</v>
      </c>
      <c r="R667" s="4" t="s">
        <v>1283</v>
      </c>
      <c r="S667" s="4">
        <v>92646</v>
      </c>
      <c r="T667" s="9">
        <v>42103</v>
      </c>
      <c r="U667" s="9">
        <v>42104</v>
      </c>
      <c r="V667" s="15">
        <v>2581.5590999999995</v>
      </c>
      <c r="W667" s="4">
        <v>10</v>
      </c>
      <c r="X667" s="15">
        <v>3741.39</v>
      </c>
      <c r="Y667" s="4">
        <v>85939</v>
      </c>
      <c r="Z667" s="15">
        <f>(orders[[#This Row],[Unit Price]]-(orders[[#This Row],[Unit Price]]*(orders[[#This Row],[Discount]]/100)))</f>
        <v>400.68932100000001</v>
      </c>
      <c r="AA667" s="15">
        <f>orders[[#This Row],[discounted price]]*orders[[#This Row],[Quantity ordered new]]</f>
        <v>4006.8932100000002</v>
      </c>
      <c r="AB667" s="18">
        <f t="shared" si="10"/>
        <v>0.68999999999999984</v>
      </c>
    </row>
    <row r="668" spans="1:28" ht="12.75" customHeight="1" x14ac:dyDescent="0.3">
      <c r="A668" s="4">
        <v>18829</v>
      </c>
      <c r="B668" s="4" t="s">
        <v>106</v>
      </c>
      <c r="C668" s="21">
        <v>0.06</v>
      </c>
      <c r="D668" s="15">
        <v>10.89</v>
      </c>
      <c r="E668" s="15">
        <v>4.5</v>
      </c>
      <c r="F668" s="4">
        <v>1189</v>
      </c>
      <c r="G668" s="4" t="s">
        <v>1284</v>
      </c>
      <c r="H668" s="4" t="s">
        <v>49</v>
      </c>
      <c r="I668" s="4" t="s">
        <v>114</v>
      </c>
      <c r="J668" s="4" t="s">
        <v>29</v>
      </c>
      <c r="K668" s="4" t="s">
        <v>257</v>
      </c>
      <c r="L668" s="4" t="s">
        <v>59</v>
      </c>
      <c r="M668" s="4" t="s">
        <v>258</v>
      </c>
      <c r="N668" s="29">
        <v>0.59</v>
      </c>
      <c r="O668" s="4" t="s">
        <v>33</v>
      </c>
      <c r="P668" s="4" t="s">
        <v>34</v>
      </c>
      <c r="Q668" s="4" t="s">
        <v>45</v>
      </c>
      <c r="R668" s="4" t="s">
        <v>1283</v>
      </c>
      <c r="S668" s="4">
        <v>92646</v>
      </c>
      <c r="T668" s="9">
        <v>42172</v>
      </c>
      <c r="U668" s="9">
        <v>42177</v>
      </c>
      <c r="V668" s="15">
        <v>-25.112000000000002</v>
      </c>
      <c r="W668" s="4">
        <v>14</v>
      </c>
      <c r="X668" s="15">
        <v>149.32</v>
      </c>
      <c r="Y668" s="4">
        <v>87584</v>
      </c>
      <c r="Z668" s="15">
        <f>(orders[[#This Row],[Unit Price]]-(orders[[#This Row],[Unit Price]]*(orders[[#This Row],[Discount]]/100)))</f>
        <v>10.883466</v>
      </c>
      <c r="AA668" s="15">
        <f>orders[[#This Row],[discounted price]]*orders[[#This Row],[Quantity ordered new]]</f>
        <v>152.36852400000001</v>
      </c>
      <c r="AB668" s="18">
        <f t="shared" si="10"/>
        <v>-0.16817572997589073</v>
      </c>
    </row>
    <row r="669" spans="1:28" ht="12.75" customHeight="1" x14ac:dyDescent="0.3">
      <c r="A669" s="4">
        <v>18830</v>
      </c>
      <c r="B669" s="4" t="s">
        <v>106</v>
      </c>
      <c r="C669" s="21">
        <v>0.03</v>
      </c>
      <c r="D669" s="15">
        <v>10.64</v>
      </c>
      <c r="E669" s="15">
        <v>5.16</v>
      </c>
      <c r="F669" s="4">
        <v>1189</v>
      </c>
      <c r="G669" s="4" t="s">
        <v>1284</v>
      </c>
      <c r="H669" s="4" t="s">
        <v>49</v>
      </c>
      <c r="I669" s="4" t="s">
        <v>114</v>
      </c>
      <c r="J669" s="4" t="s">
        <v>41</v>
      </c>
      <c r="K669" s="4" t="s">
        <v>50</v>
      </c>
      <c r="L669" s="4" t="s">
        <v>59</v>
      </c>
      <c r="M669" s="4" t="s">
        <v>851</v>
      </c>
      <c r="N669" s="29">
        <v>0.56999999999999995</v>
      </c>
      <c r="O669" s="4" t="s">
        <v>33</v>
      </c>
      <c r="P669" s="4" t="s">
        <v>34</v>
      </c>
      <c r="Q669" s="4" t="s">
        <v>45</v>
      </c>
      <c r="R669" s="4" t="s">
        <v>1283</v>
      </c>
      <c r="S669" s="4">
        <v>92646</v>
      </c>
      <c r="T669" s="9">
        <v>42172</v>
      </c>
      <c r="U669" s="9">
        <v>42177</v>
      </c>
      <c r="V669" s="15">
        <v>17.376000000000001</v>
      </c>
      <c r="W669" s="4">
        <v>16</v>
      </c>
      <c r="X669" s="15">
        <v>177.01</v>
      </c>
      <c r="Y669" s="4">
        <v>87584</v>
      </c>
      <c r="Z669" s="15">
        <f>(orders[[#This Row],[Unit Price]]-(orders[[#This Row],[Unit Price]]*(orders[[#This Row],[Discount]]/100)))</f>
        <v>10.636808</v>
      </c>
      <c r="AA669" s="15">
        <f>orders[[#This Row],[discounted price]]*orders[[#This Row],[Quantity ordered new]]</f>
        <v>170.188928</v>
      </c>
      <c r="AB669" s="18">
        <f t="shared" si="10"/>
        <v>9.8163945539800027E-2</v>
      </c>
    </row>
    <row r="670" spans="1:28" ht="12.75" customHeight="1" x14ac:dyDescent="0.3">
      <c r="A670" s="4">
        <v>18831</v>
      </c>
      <c r="B670" s="4" t="s">
        <v>106</v>
      </c>
      <c r="C670" s="21">
        <v>0.03</v>
      </c>
      <c r="D670" s="15">
        <v>7.96</v>
      </c>
      <c r="E670" s="15">
        <v>4.95</v>
      </c>
      <c r="F670" s="4">
        <v>1189</v>
      </c>
      <c r="G670" s="4" t="s">
        <v>1284</v>
      </c>
      <c r="H670" s="4" t="s">
        <v>49</v>
      </c>
      <c r="I670" s="4" t="s">
        <v>114</v>
      </c>
      <c r="J670" s="4" t="s">
        <v>41</v>
      </c>
      <c r="K670" s="4" t="s">
        <v>50</v>
      </c>
      <c r="L670" s="4" t="s">
        <v>59</v>
      </c>
      <c r="M670" s="4" t="s">
        <v>1285</v>
      </c>
      <c r="N670" s="29">
        <v>0.41</v>
      </c>
      <c r="O670" s="4" t="s">
        <v>33</v>
      </c>
      <c r="P670" s="4" t="s">
        <v>34</v>
      </c>
      <c r="Q670" s="4" t="s">
        <v>45</v>
      </c>
      <c r="R670" s="4" t="s">
        <v>1283</v>
      </c>
      <c r="S670" s="4">
        <v>92646</v>
      </c>
      <c r="T670" s="9">
        <v>42172</v>
      </c>
      <c r="U670" s="9">
        <v>42174</v>
      </c>
      <c r="V670" s="15">
        <v>24.260399999999997</v>
      </c>
      <c r="W670" s="4">
        <v>4</v>
      </c>
      <c r="X670" s="15">
        <v>35.159999999999997</v>
      </c>
      <c r="Y670" s="4">
        <v>87584</v>
      </c>
      <c r="Z670" s="15">
        <f>(orders[[#This Row],[Unit Price]]-(orders[[#This Row],[Unit Price]]*(orders[[#This Row],[Discount]]/100)))</f>
        <v>7.9576120000000001</v>
      </c>
      <c r="AA670" s="15">
        <f>orders[[#This Row],[discounted price]]*orders[[#This Row],[Quantity ordered new]]</f>
        <v>31.830448000000001</v>
      </c>
      <c r="AB670" s="18">
        <f t="shared" si="10"/>
        <v>0.69</v>
      </c>
    </row>
    <row r="671" spans="1:28" ht="12.75" customHeight="1" x14ac:dyDescent="0.3">
      <c r="A671" s="4">
        <v>19553</v>
      </c>
      <c r="B671" s="4" t="s">
        <v>106</v>
      </c>
      <c r="C671" s="21">
        <v>0.03</v>
      </c>
      <c r="D671" s="15">
        <v>28.53</v>
      </c>
      <c r="E671" s="15">
        <v>1.49</v>
      </c>
      <c r="F671" s="4">
        <v>1191</v>
      </c>
      <c r="G671" s="4" t="s">
        <v>1286</v>
      </c>
      <c r="H671" s="4" t="s">
        <v>49</v>
      </c>
      <c r="I671" s="4" t="s">
        <v>58</v>
      </c>
      <c r="J671" s="4" t="s">
        <v>29</v>
      </c>
      <c r="K671" s="4" t="s">
        <v>109</v>
      </c>
      <c r="L671" s="4" t="s">
        <v>59</v>
      </c>
      <c r="M671" s="4" t="s">
        <v>332</v>
      </c>
      <c r="N671" s="29">
        <v>0.38</v>
      </c>
      <c r="O671" s="4" t="s">
        <v>33</v>
      </c>
      <c r="P671" s="4" t="s">
        <v>53</v>
      </c>
      <c r="Q671" s="4" t="s">
        <v>228</v>
      </c>
      <c r="R671" s="4" t="s">
        <v>1287</v>
      </c>
      <c r="S671" s="4">
        <v>6050</v>
      </c>
      <c r="T671" s="9">
        <v>42183</v>
      </c>
      <c r="U671" s="9">
        <v>42186</v>
      </c>
      <c r="V671" s="15">
        <v>59.440499999999993</v>
      </c>
      <c r="W671" s="4">
        <v>3</v>
      </c>
      <c r="X671" s="15">
        <v>88.84</v>
      </c>
      <c r="Y671" s="4">
        <v>87587</v>
      </c>
      <c r="Z671" s="15">
        <f>(orders[[#This Row],[Unit Price]]-(orders[[#This Row],[Unit Price]]*(orders[[#This Row],[Discount]]/100)))</f>
        <v>28.521440999999999</v>
      </c>
      <c r="AA671" s="15">
        <f>orders[[#This Row],[discounted price]]*orders[[#This Row],[Quantity ordered new]]</f>
        <v>85.564323000000002</v>
      </c>
      <c r="AB671" s="18">
        <f t="shared" si="10"/>
        <v>0.66907361548851862</v>
      </c>
    </row>
    <row r="672" spans="1:28" ht="12.75" customHeight="1" x14ac:dyDescent="0.3">
      <c r="A672" s="4">
        <v>830</v>
      </c>
      <c r="B672" s="4" t="s">
        <v>106</v>
      </c>
      <c r="C672" s="21">
        <v>0.03</v>
      </c>
      <c r="D672" s="15">
        <v>10.64</v>
      </c>
      <c r="E672" s="15">
        <v>5.16</v>
      </c>
      <c r="F672" s="4">
        <v>1193</v>
      </c>
      <c r="G672" s="4" t="s">
        <v>1288</v>
      </c>
      <c r="H672" s="4" t="s">
        <v>49</v>
      </c>
      <c r="I672" s="4" t="s">
        <v>114</v>
      </c>
      <c r="J672" s="4" t="s">
        <v>41</v>
      </c>
      <c r="K672" s="4" t="s">
        <v>50</v>
      </c>
      <c r="L672" s="4" t="s">
        <v>59</v>
      </c>
      <c r="M672" s="4" t="s">
        <v>851</v>
      </c>
      <c r="N672" s="29">
        <v>0.56999999999999995</v>
      </c>
      <c r="O672" s="4" t="s">
        <v>33</v>
      </c>
      <c r="P672" s="4" t="s">
        <v>53</v>
      </c>
      <c r="Q672" s="4" t="s">
        <v>1008</v>
      </c>
      <c r="R672" s="4" t="s">
        <v>35</v>
      </c>
      <c r="S672" s="4">
        <v>20016</v>
      </c>
      <c r="T672" s="9">
        <v>42172</v>
      </c>
      <c r="U672" s="9">
        <v>42177</v>
      </c>
      <c r="V672" s="15">
        <v>14.48</v>
      </c>
      <c r="W672" s="4">
        <v>63</v>
      </c>
      <c r="X672" s="15">
        <v>696.96</v>
      </c>
      <c r="Y672" s="4">
        <v>5984</v>
      </c>
      <c r="Z672" s="15">
        <f>(orders[[#This Row],[Unit Price]]-(orders[[#This Row],[Unit Price]]*(orders[[#This Row],[Discount]]/100)))</f>
        <v>10.636808</v>
      </c>
      <c r="AA672" s="15">
        <f>orders[[#This Row],[discounted price]]*orders[[#This Row],[Quantity ordered new]]</f>
        <v>670.11890400000004</v>
      </c>
      <c r="AB672" s="18">
        <f t="shared" si="10"/>
        <v>2.0775941230486684E-2</v>
      </c>
    </row>
    <row r="673" spans="1:28" ht="12.75" customHeight="1" x14ac:dyDescent="0.3">
      <c r="A673" s="4">
        <v>831</v>
      </c>
      <c r="B673" s="4" t="s">
        <v>106</v>
      </c>
      <c r="C673" s="21">
        <v>0.03</v>
      </c>
      <c r="D673" s="15">
        <v>7.96</v>
      </c>
      <c r="E673" s="15">
        <v>4.95</v>
      </c>
      <c r="F673" s="4">
        <v>1193</v>
      </c>
      <c r="G673" s="4" t="s">
        <v>1288</v>
      </c>
      <c r="H673" s="4" t="s">
        <v>49</v>
      </c>
      <c r="I673" s="4" t="s">
        <v>114</v>
      </c>
      <c r="J673" s="4" t="s">
        <v>41</v>
      </c>
      <c r="K673" s="4" t="s">
        <v>50</v>
      </c>
      <c r="L673" s="4" t="s">
        <v>59</v>
      </c>
      <c r="M673" s="4" t="s">
        <v>1285</v>
      </c>
      <c r="N673" s="29">
        <v>0.41</v>
      </c>
      <c r="O673" s="4" t="s">
        <v>33</v>
      </c>
      <c r="P673" s="4" t="s">
        <v>53</v>
      </c>
      <c r="Q673" s="4" t="s">
        <v>1008</v>
      </c>
      <c r="R673" s="4" t="s">
        <v>35</v>
      </c>
      <c r="S673" s="4">
        <v>20016</v>
      </c>
      <c r="T673" s="9">
        <v>42172</v>
      </c>
      <c r="U673" s="9">
        <v>42174</v>
      </c>
      <c r="V673" s="15">
        <v>22.25</v>
      </c>
      <c r="W673" s="4">
        <v>17</v>
      </c>
      <c r="X673" s="15">
        <v>149.41</v>
      </c>
      <c r="Y673" s="4">
        <v>5984</v>
      </c>
      <c r="Z673" s="15">
        <f>(orders[[#This Row],[Unit Price]]-(orders[[#This Row],[Unit Price]]*(orders[[#This Row],[Discount]]/100)))</f>
        <v>7.9576120000000001</v>
      </c>
      <c r="AA673" s="15">
        <f>orders[[#This Row],[discounted price]]*orders[[#This Row],[Quantity ordered new]]</f>
        <v>135.279404</v>
      </c>
      <c r="AB673" s="18">
        <f t="shared" si="10"/>
        <v>0.14891908172143767</v>
      </c>
    </row>
    <row r="674" spans="1:28" ht="12.75" customHeight="1" x14ac:dyDescent="0.3">
      <c r="A674" s="4">
        <v>4131</v>
      </c>
      <c r="B674" s="4" t="s">
        <v>25</v>
      </c>
      <c r="C674" s="21">
        <v>0.05</v>
      </c>
      <c r="D674" s="15">
        <v>52.4</v>
      </c>
      <c r="E674" s="15">
        <v>16.11</v>
      </c>
      <c r="F674" s="4">
        <v>1193</v>
      </c>
      <c r="G674" s="4" t="s">
        <v>1288</v>
      </c>
      <c r="H674" s="4" t="s">
        <v>49</v>
      </c>
      <c r="I674" s="4" t="s">
        <v>114</v>
      </c>
      <c r="J674" s="4" t="s">
        <v>29</v>
      </c>
      <c r="K674" s="4" t="s">
        <v>109</v>
      </c>
      <c r="L674" s="4" t="s">
        <v>59</v>
      </c>
      <c r="M674" s="4" t="s">
        <v>1289</v>
      </c>
      <c r="N674" s="29">
        <v>0.39</v>
      </c>
      <c r="O674" s="4" t="s">
        <v>33</v>
      </c>
      <c r="P674" s="4" t="s">
        <v>53</v>
      </c>
      <c r="Q674" s="4" t="s">
        <v>1008</v>
      </c>
      <c r="R674" s="4" t="s">
        <v>35</v>
      </c>
      <c r="S674" s="4">
        <v>20016</v>
      </c>
      <c r="T674" s="9">
        <v>42060</v>
      </c>
      <c r="U674" s="9">
        <v>42062</v>
      </c>
      <c r="V674" s="15">
        <v>592.52650000000006</v>
      </c>
      <c r="W674" s="4">
        <v>85</v>
      </c>
      <c r="X674" s="15">
        <v>4556.63</v>
      </c>
      <c r="Y674" s="4">
        <v>29350</v>
      </c>
      <c r="Z674" s="15">
        <f>(orders[[#This Row],[Unit Price]]-(orders[[#This Row],[Unit Price]]*(orders[[#This Row],[Discount]]/100)))</f>
        <v>52.373799999999996</v>
      </c>
      <c r="AA674" s="15">
        <f>orders[[#This Row],[discounted price]]*orders[[#This Row],[Quantity ordered new]]</f>
        <v>4451.7729999999992</v>
      </c>
      <c r="AB674" s="18">
        <f t="shared" si="10"/>
        <v>0.13003612318753113</v>
      </c>
    </row>
    <row r="675" spans="1:28" ht="12.75" customHeight="1" x14ac:dyDescent="0.3">
      <c r="A675" s="4">
        <v>4133</v>
      </c>
      <c r="B675" s="4" t="s">
        <v>25</v>
      </c>
      <c r="C675" s="21">
        <v>0.05</v>
      </c>
      <c r="D675" s="15">
        <v>36.549999999999997</v>
      </c>
      <c r="E675" s="15">
        <v>13.89</v>
      </c>
      <c r="F675" s="4">
        <v>1193</v>
      </c>
      <c r="G675" s="4" t="s">
        <v>1288</v>
      </c>
      <c r="H675" s="4" t="s">
        <v>27</v>
      </c>
      <c r="I675" s="4" t="s">
        <v>114</v>
      </c>
      <c r="J675" s="4" t="s">
        <v>29</v>
      </c>
      <c r="K675" s="4" t="s">
        <v>30</v>
      </c>
      <c r="L675" s="4" t="s">
        <v>31</v>
      </c>
      <c r="M675" s="4" t="s">
        <v>1290</v>
      </c>
      <c r="N675" s="29">
        <v>0.41</v>
      </c>
      <c r="O675" s="4" t="s">
        <v>33</v>
      </c>
      <c r="P675" s="4" t="s">
        <v>53</v>
      </c>
      <c r="Q675" s="4" t="s">
        <v>1008</v>
      </c>
      <c r="R675" s="4" t="s">
        <v>35</v>
      </c>
      <c r="S675" s="4">
        <v>20016</v>
      </c>
      <c r="T675" s="9">
        <v>42060</v>
      </c>
      <c r="U675" s="9">
        <v>42061</v>
      </c>
      <c r="V675" s="15">
        <v>232.8</v>
      </c>
      <c r="W675" s="4">
        <v>83</v>
      </c>
      <c r="X675" s="15">
        <v>2948.61</v>
      </c>
      <c r="Y675" s="4">
        <v>29350</v>
      </c>
      <c r="Z675" s="15">
        <f>(orders[[#This Row],[Unit Price]]-(orders[[#This Row],[Unit Price]]*(orders[[#This Row],[Discount]]/100)))</f>
        <v>36.531724999999994</v>
      </c>
      <c r="AA675" s="15">
        <f>orders[[#This Row],[discounted price]]*orders[[#This Row],[Quantity ordered new]]</f>
        <v>3032.1331749999995</v>
      </c>
      <c r="AB675" s="18">
        <f t="shared" si="10"/>
        <v>7.8952455563808033E-2</v>
      </c>
    </row>
    <row r="676" spans="1:28" ht="12.75" customHeight="1" x14ac:dyDescent="0.3">
      <c r="A676" s="4">
        <v>5468</v>
      </c>
      <c r="B676" s="4" t="s">
        <v>37</v>
      </c>
      <c r="C676" s="21">
        <v>0.03</v>
      </c>
      <c r="D676" s="15">
        <v>5.98</v>
      </c>
      <c r="E676" s="15">
        <v>1.49</v>
      </c>
      <c r="F676" s="4">
        <v>1193</v>
      </c>
      <c r="G676" s="4" t="s">
        <v>1288</v>
      </c>
      <c r="H676" s="4" t="s">
        <v>49</v>
      </c>
      <c r="I676" s="4" t="s">
        <v>58</v>
      </c>
      <c r="J676" s="4" t="s">
        <v>29</v>
      </c>
      <c r="K676" s="4" t="s">
        <v>109</v>
      </c>
      <c r="L676" s="4" t="s">
        <v>59</v>
      </c>
      <c r="M676" s="4" t="s">
        <v>1020</v>
      </c>
      <c r="N676" s="29">
        <v>0.39</v>
      </c>
      <c r="O676" s="4" t="s">
        <v>33</v>
      </c>
      <c r="P676" s="4" t="s">
        <v>53</v>
      </c>
      <c r="Q676" s="4" t="s">
        <v>1008</v>
      </c>
      <c r="R676" s="4" t="s">
        <v>35</v>
      </c>
      <c r="S676" s="4">
        <v>20016</v>
      </c>
      <c r="T676" s="9">
        <v>42125</v>
      </c>
      <c r="U676" s="9">
        <v>42127</v>
      </c>
      <c r="V676" s="15">
        <v>38.08</v>
      </c>
      <c r="W676" s="4">
        <v>85</v>
      </c>
      <c r="X676" s="15">
        <v>517.85</v>
      </c>
      <c r="Y676" s="4">
        <v>38852</v>
      </c>
      <c r="Z676" s="15">
        <f>(orders[[#This Row],[Unit Price]]-(orders[[#This Row],[Unit Price]]*(orders[[#This Row],[Discount]]/100)))</f>
        <v>5.9782060000000001</v>
      </c>
      <c r="AA676" s="15">
        <f>orders[[#This Row],[discounted price]]*orders[[#This Row],[Quantity ordered new]]</f>
        <v>508.14751000000001</v>
      </c>
      <c r="AB676" s="18">
        <f t="shared" si="10"/>
        <v>7.3534807376653466E-2</v>
      </c>
    </row>
    <row r="677" spans="1:28" ht="12.75" customHeight="1" x14ac:dyDescent="0.3">
      <c r="A677" s="4">
        <v>1552</v>
      </c>
      <c r="B677" s="4" t="s">
        <v>106</v>
      </c>
      <c r="C677" s="21">
        <v>0.09</v>
      </c>
      <c r="D677" s="15">
        <v>49.99</v>
      </c>
      <c r="E677" s="15">
        <v>19.989999999999998</v>
      </c>
      <c r="F677" s="4">
        <v>1193</v>
      </c>
      <c r="G677" s="4" t="s">
        <v>1288</v>
      </c>
      <c r="H677" s="4" t="s">
        <v>49</v>
      </c>
      <c r="I677" s="4" t="s">
        <v>58</v>
      </c>
      <c r="J677" s="4" t="s">
        <v>77</v>
      </c>
      <c r="K677" s="4" t="s">
        <v>180</v>
      </c>
      <c r="L677" s="4" t="s">
        <v>59</v>
      </c>
      <c r="M677" s="4" t="s">
        <v>275</v>
      </c>
      <c r="N677" s="29">
        <v>0.41</v>
      </c>
      <c r="O677" s="4" t="s">
        <v>33</v>
      </c>
      <c r="P677" s="4" t="s">
        <v>53</v>
      </c>
      <c r="Q677" s="4" t="s">
        <v>1008</v>
      </c>
      <c r="R677" s="4" t="s">
        <v>35</v>
      </c>
      <c r="S677" s="4">
        <v>20016</v>
      </c>
      <c r="T677" s="9">
        <v>42183</v>
      </c>
      <c r="U677" s="9">
        <v>42185</v>
      </c>
      <c r="V677" s="15">
        <v>-17.03</v>
      </c>
      <c r="W677" s="4">
        <v>48</v>
      </c>
      <c r="X677" s="15">
        <v>2373.3200000000002</v>
      </c>
      <c r="Y677" s="4">
        <v>11206</v>
      </c>
      <c r="Z677" s="15">
        <f>(orders[[#This Row],[Unit Price]]-(orders[[#This Row],[Unit Price]]*(orders[[#This Row],[Discount]]/100)))</f>
        <v>49.945008999999999</v>
      </c>
      <c r="AA677" s="15">
        <f>orders[[#This Row],[discounted price]]*orders[[#This Row],[Quantity ordered new]]</f>
        <v>2397.3604319999999</v>
      </c>
      <c r="AB677" s="18">
        <f t="shared" si="10"/>
        <v>-7.1756021101242141E-3</v>
      </c>
    </row>
    <row r="678" spans="1:28" ht="12.75" customHeight="1" x14ac:dyDescent="0.3">
      <c r="A678" s="4">
        <v>1553</v>
      </c>
      <c r="B678" s="4" t="s">
        <v>106</v>
      </c>
      <c r="C678" s="21">
        <v>0.03</v>
      </c>
      <c r="D678" s="15">
        <v>28.53</v>
      </c>
      <c r="E678" s="15">
        <v>1.49</v>
      </c>
      <c r="F678" s="4">
        <v>1193</v>
      </c>
      <c r="G678" s="4" t="s">
        <v>1288</v>
      </c>
      <c r="H678" s="4" t="s">
        <v>49</v>
      </c>
      <c r="I678" s="4" t="s">
        <v>58</v>
      </c>
      <c r="J678" s="4" t="s">
        <v>29</v>
      </c>
      <c r="K678" s="4" t="s">
        <v>109</v>
      </c>
      <c r="L678" s="4" t="s">
        <v>59</v>
      </c>
      <c r="M678" s="4" t="s">
        <v>332</v>
      </c>
      <c r="N678" s="29">
        <v>0.38</v>
      </c>
      <c r="O678" s="4" t="s">
        <v>33</v>
      </c>
      <c r="P678" s="4" t="s">
        <v>53</v>
      </c>
      <c r="Q678" s="4" t="s">
        <v>1008</v>
      </c>
      <c r="R678" s="4" t="s">
        <v>35</v>
      </c>
      <c r="S678" s="4">
        <v>20016</v>
      </c>
      <c r="T678" s="9">
        <v>42183</v>
      </c>
      <c r="U678" s="9">
        <v>42186</v>
      </c>
      <c r="V678" s="15">
        <v>39.626999999999995</v>
      </c>
      <c r="W678" s="4">
        <v>11</v>
      </c>
      <c r="X678" s="15">
        <v>325.73</v>
      </c>
      <c r="Y678" s="4">
        <v>11206</v>
      </c>
      <c r="Z678" s="15">
        <f>(orders[[#This Row],[Unit Price]]-(orders[[#This Row],[Unit Price]]*(orders[[#This Row],[Discount]]/100)))</f>
        <v>28.521440999999999</v>
      </c>
      <c r="AA678" s="15">
        <f>orders[[#This Row],[discounted price]]*orders[[#This Row],[Quantity ordered new]]</f>
        <v>313.73585099999997</v>
      </c>
      <c r="AB678" s="18">
        <f t="shared" si="10"/>
        <v>0.12165597273815734</v>
      </c>
    </row>
    <row r="679" spans="1:28" ht="12.75" customHeight="1" x14ac:dyDescent="0.3">
      <c r="A679" s="4">
        <v>23468</v>
      </c>
      <c r="B679" s="4" t="s">
        <v>37</v>
      </c>
      <c r="C679" s="21">
        <v>0.03</v>
      </c>
      <c r="D679" s="15">
        <v>5.98</v>
      </c>
      <c r="E679" s="15">
        <v>1.49</v>
      </c>
      <c r="F679" s="4">
        <v>1194</v>
      </c>
      <c r="G679" s="4" t="s">
        <v>1291</v>
      </c>
      <c r="H679" s="4" t="s">
        <v>49</v>
      </c>
      <c r="I679" s="4" t="s">
        <v>58</v>
      </c>
      <c r="J679" s="4" t="s">
        <v>29</v>
      </c>
      <c r="K679" s="4" t="s">
        <v>109</v>
      </c>
      <c r="L679" s="4" t="s">
        <v>59</v>
      </c>
      <c r="M679" s="4" t="s">
        <v>1020</v>
      </c>
      <c r="N679" s="29">
        <v>0.39</v>
      </c>
      <c r="O679" s="4" t="s">
        <v>33</v>
      </c>
      <c r="P679" s="4" t="s">
        <v>136</v>
      </c>
      <c r="Q679" s="4" t="s">
        <v>362</v>
      </c>
      <c r="R679" s="4" t="s">
        <v>1292</v>
      </c>
      <c r="S679" s="4">
        <v>34142</v>
      </c>
      <c r="T679" s="9">
        <v>42125</v>
      </c>
      <c r="U679" s="9">
        <v>42127</v>
      </c>
      <c r="V679" s="15">
        <v>20.495999999999995</v>
      </c>
      <c r="W679" s="4">
        <v>21</v>
      </c>
      <c r="X679" s="15">
        <v>127.94</v>
      </c>
      <c r="Y679" s="4">
        <v>87586</v>
      </c>
      <c r="Z679" s="15">
        <f>(orders[[#This Row],[Unit Price]]-(orders[[#This Row],[Unit Price]]*(orders[[#This Row],[Discount]]/100)))</f>
        <v>5.9782060000000001</v>
      </c>
      <c r="AA679" s="15">
        <f>orders[[#This Row],[discounted price]]*orders[[#This Row],[Quantity ordered new]]</f>
        <v>125.542326</v>
      </c>
      <c r="AB679" s="18">
        <f t="shared" si="10"/>
        <v>0.16020009379396588</v>
      </c>
    </row>
    <row r="680" spans="1:28" ht="12.75" customHeight="1" x14ac:dyDescent="0.3">
      <c r="A680" s="4">
        <v>19358</v>
      </c>
      <c r="B680" s="4" t="s">
        <v>25</v>
      </c>
      <c r="C680" s="21">
        <v>0.08</v>
      </c>
      <c r="D680" s="15">
        <v>355.98</v>
      </c>
      <c r="E680" s="15">
        <v>58.92</v>
      </c>
      <c r="F680" s="4">
        <v>1197</v>
      </c>
      <c r="G680" s="4" t="s">
        <v>1293</v>
      </c>
      <c r="H680" s="4" t="s">
        <v>39</v>
      </c>
      <c r="I680" s="4" t="s">
        <v>58</v>
      </c>
      <c r="J680" s="4" t="s">
        <v>41</v>
      </c>
      <c r="K680" s="4" t="s">
        <v>42</v>
      </c>
      <c r="L680" s="4" t="s">
        <v>43</v>
      </c>
      <c r="M680" s="4" t="s">
        <v>1294</v>
      </c>
      <c r="N680" s="29">
        <v>0.64</v>
      </c>
      <c r="O680" s="4" t="s">
        <v>33</v>
      </c>
      <c r="P680" s="4" t="s">
        <v>53</v>
      </c>
      <c r="Q680" s="4" t="s">
        <v>193</v>
      </c>
      <c r="R680" s="4" t="s">
        <v>1295</v>
      </c>
      <c r="S680" s="4">
        <v>1776</v>
      </c>
      <c r="T680" s="9">
        <v>42081</v>
      </c>
      <c r="U680" s="9">
        <v>42083</v>
      </c>
      <c r="V680" s="15">
        <v>103.83</v>
      </c>
      <c r="W680" s="4">
        <v>4</v>
      </c>
      <c r="X680" s="15">
        <v>1350.94</v>
      </c>
      <c r="Y680" s="4">
        <v>87583</v>
      </c>
      <c r="Z680" s="15">
        <f>(orders[[#This Row],[Unit Price]]-(orders[[#This Row],[Unit Price]]*(orders[[#This Row],[Discount]]/100)))</f>
        <v>355.69521600000002</v>
      </c>
      <c r="AA680" s="15">
        <f>orders[[#This Row],[discounted price]]*orders[[#This Row],[Quantity ordered new]]</f>
        <v>1422.7808640000001</v>
      </c>
      <c r="AB680" s="18">
        <f t="shared" si="10"/>
        <v>7.6857595452055602E-2</v>
      </c>
    </row>
    <row r="681" spans="1:28" ht="12.75" customHeight="1" x14ac:dyDescent="0.3">
      <c r="A681" s="4">
        <v>22132</v>
      </c>
      <c r="B681" s="4" t="s">
        <v>25</v>
      </c>
      <c r="C681" s="21">
        <v>0.1</v>
      </c>
      <c r="D681" s="15">
        <v>15.14</v>
      </c>
      <c r="E681" s="15">
        <v>4.53</v>
      </c>
      <c r="F681" s="4">
        <v>1199</v>
      </c>
      <c r="G681" s="4" t="s">
        <v>1296</v>
      </c>
      <c r="H681" s="4" t="s">
        <v>49</v>
      </c>
      <c r="I681" s="4" t="s">
        <v>114</v>
      </c>
      <c r="J681" s="4" t="s">
        <v>29</v>
      </c>
      <c r="K681" s="4" t="s">
        <v>141</v>
      </c>
      <c r="L681" s="4" t="s">
        <v>59</v>
      </c>
      <c r="M681" s="4" t="s">
        <v>1201</v>
      </c>
      <c r="N681" s="29">
        <v>0.81</v>
      </c>
      <c r="O681" s="4" t="s">
        <v>33</v>
      </c>
      <c r="P681" s="4" t="s">
        <v>53</v>
      </c>
      <c r="Q681" s="4" t="s">
        <v>197</v>
      </c>
      <c r="R681" s="4" t="s">
        <v>1297</v>
      </c>
      <c r="S681" s="4">
        <v>3060</v>
      </c>
      <c r="T681" s="9">
        <v>42060</v>
      </c>
      <c r="U681" s="9">
        <v>42063</v>
      </c>
      <c r="V681" s="15">
        <v>-24.897600000000001</v>
      </c>
      <c r="W681" s="4">
        <v>5</v>
      </c>
      <c r="X681" s="15">
        <v>75.17</v>
      </c>
      <c r="Y681" s="4">
        <v>87585</v>
      </c>
      <c r="Z681" s="15">
        <f>(orders[[#This Row],[Unit Price]]-(orders[[#This Row],[Unit Price]]*(orders[[#This Row],[Discount]]/100)))</f>
        <v>15.12486</v>
      </c>
      <c r="AA681" s="15">
        <f>orders[[#This Row],[discounted price]]*orders[[#This Row],[Quantity ordered new]]</f>
        <v>75.624300000000005</v>
      </c>
      <c r="AB681" s="18">
        <f t="shared" si="10"/>
        <v>-0.33121724092058002</v>
      </c>
    </row>
    <row r="682" spans="1:28" ht="12.75" customHeight="1" x14ac:dyDescent="0.3">
      <c r="A682" s="4">
        <v>22131</v>
      </c>
      <c r="B682" s="4" t="s">
        <v>25</v>
      </c>
      <c r="C682" s="21">
        <v>0.05</v>
      </c>
      <c r="D682" s="15">
        <v>52.4</v>
      </c>
      <c r="E682" s="15">
        <v>16.11</v>
      </c>
      <c r="F682" s="4">
        <v>1200</v>
      </c>
      <c r="G682" s="4" t="s">
        <v>1298</v>
      </c>
      <c r="H682" s="4" t="s">
        <v>49</v>
      </c>
      <c r="I682" s="4" t="s">
        <v>114</v>
      </c>
      <c r="J682" s="4" t="s">
        <v>29</v>
      </c>
      <c r="K682" s="4" t="s">
        <v>109</v>
      </c>
      <c r="L682" s="4" t="s">
        <v>59</v>
      </c>
      <c r="M682" s="4" t="s">
        <v>1289</v>
      </c>
      <c r="N682" s="29">
        <v>0.39</v>
      </c>
      <c r="O682" s="4" t="s">
        <v>33</v>
      </c>
      <c r="P682" s="4" t="s">
        <v>53</v>
      </c>
      <c r="Q682" s="4" t="s">
        <v>54</v>
      </c>
      <c r="R682" s="4" t="s">
        <v>1299</v>
      </c>
      <c r="S682" s="4">
        <v>7407</v>
      </c>
      <c r="T682" s="9">
        <v>42060</v>
      </c>
      <c r="U682" s="9">
        <v>42062</v>
      </c>
      <c r="V682" s="15">
        <v>776.7743999999999</v>
      </c>
      <c r="W682" s="4">
        <v>21</v>
      </c>
      <c r="X682" s="15">
        <v>1125.76</v>
      </c>
      <c r="Y682" s="4">
        <v>87585</v>
      </c>
      <c r="Z682" s="15">
        <f>(orders[[#This Row],[Unit Price]]-(orders[[#This Row],[Unit Price]]*(orders[[#This Row],[Discount]]/100)))</f>
        <v>52.373799999999996</v>
      </c>
      <c r="AA682" s="15">
        <f>orders[[#This Row],[discounted price]]*orders[[#This Row],[Quantity ordered new]]</f>
        <v>1099.8498</v>
      </c>
      <c r="AB682" s="18">
        <f t="shared" si="10"/>
        <v>0.69</v>
      </c>
    </row>
    <row r="683" spans="1:28" ht="12.75" customHeight="1" x14ac:dyDescent="0.3">
      <c r="A683" s="4">
        <v>22133</v>
      </c>
      <c r="B683" s="4" t="s">
        <v>25</v>
      </c>
      <c r="C683" s="21">
        <v>0.05</v>
      </c>
      <c r="D683" s="15">
        <v>36.549999999999997</v>
      </c>
      <c r="E683" s="15">
        <v>13.89</v>
      </c>
      <c r="F683" s="4">
        <v>1202</v>
      </c>
      <c r="G683" s="4" t="s">
        <v>1300</v>
      </c>
      <c r="H683" s="4" t="s">
        <v>27</v>
      </c>
      <c r="I683" s="4" t="s">
        <v>114</v>
      </c>
      <c r="J683" s="4" t="s">
        <v>29</v>
      </c>
      <c r="K683" s="4" t="s">
        <v>30</v>
      </c>
      <c r="L683" s="4" t="s">
        <v>31</v>
      </c>
      <c r="M683" s="4" t="s">
        <v>1290</v>
      </c>
      <c r="N683" s="29">
        <v>0.41</v>
      </c>
      <c r="O683" s="4" t="s">
        <v>33</v>
      </c>
      <c r="P683" s="4" t="s">
        <v>53</v>
      </c>
      <c r="Q683" s="4" t="s">
        <v>54</v>
      </c>
      <c r="R683" s="4" t="s">
        <v>1301</v>
      </c>
      <c r="S683" s="4">
        <v>7079</v>
      </c>
      <c r="T683" s="9">
        <v>42060</v>
      </c>
      <c r="U683" s="9">
        <v>42061</v>
      </c>
      <c r="V683" s="15">
        <v>344.54399999999998</v>
      </c>
      <c r="W683" s="4">
        <v>21</v>
      </c>
      <c r="X683" s="15">
        <v>746.03</v>
      </c>
      <c r="Y683" s="4">
        <v>87585</v>
      </c>
      <c r="Z683" s="15">
        <f>(orders[[#This Row],[Unit Price]]-(orders[[#This Row],[Unit Price]]*(orders[[#This Row],[Discount]]/100)))</f>
        <v>36.531724999999994</v>
      </c>
      <c r="AA683" s="15">
        <f>orders[[#This Row],[discounted price]]*orders[[#This Row],[Quantity ordered new]]</f>
        <v>767.16622499999994</v>
      </c>
      <c r="AB683" s="18">
        <f t="shared" si="10"/>
        <v>0.46183665536238488</v>
      </c>
    </row>
    <row r="684" spans="1:28" ht="12.75" customHeight="1" x14ac:dyDescent="0.3">
      <c r="A684" s="4">
        <v>19552</v>
      </c>
      <c r="B684" s="4" t="s">
        <v>106</v>
      </c>
      <c r="C684" s="21">
        <v>0.09</v>
      </c>
      <c r="D684" s="15">
        <v>49.99</v>
      </c>
      <c r="E684" s="15">
        <v>19.989999999999998</v>
      </c>
      <c r="F684" s="4">
        <v>1203</v>
      </c>
      <c r="G684" s="4" t="s">
        <v>1302</v>
      </c>
      <c r="H684" s="4" t="s">
        <v>49</v>
      </c>
      <c r="I684" s="4" t="s">
        <v>58</v>
      </c>
      <c r="J684" s="4" t="s">
        <v>77</v>
      </c>
      <c r="K684" s="4" t="s">
        <v>180</v>
      </c>
      <c r="L684" s="4" t="s">
        <v>59</v>
      </c>
      <c r="M684" s="4" t="s">
        <v>275</v>
      </c>
      <c r="N684" s="29">
        <v>0.41</v>
      </c>
      <c r="O684" s="4" t="s">
        <v>33</v>
      </c>
      <c r="P684" s="4" t="s">
        <v>53</v>
      </c>
      <c r="Q684" s="4" t="s">
        <v>469</v>
      </c>
      <c r="R684" s="4" t="s">
        <v>470</v>
      </c>
      <c r="S684" s="4">
        <v>2920</v>
      </c>
      <c r="T684" s="9">
        <v>42183</v>
      </c>
      <c r="U684" s="9">
        <v>42185</v>
      </c>
      <c r="V684" s="15">
        <v>-8.5150000000000006</v>
      </c>
      <c r="W684" s="4">
        <v>12</v>
      </c>
      <c r="X684" s="15">
        <v>593.33000000000004</v>
      </c>
      <c r="Y684" s="4">
        <v>87587</v>
      </c>
      <c r="Z684" s="15">
        <f>(orders[[#This Row],[Unit Price]]-(orders[[#This Row],[Unit Price]]*(orders[[#This Row],[Discount]]/100)))</f>
        <v>49.945008999999999</v>
      </c>
      <c r="AA684" s="15">
        <f>orders[[#This Row],[discounted price]]*orders[[#This Row],[Quantity ordered new]]</f>
        <v>599.34010799999999</v>
      </c>
      <c r="AB684" s="18">
        <f t="shared" si="10"/>
        <v>-1.4351204220248428E-2</v>
      </c>
    </row>
    <row r="685" spans="1:28" ht="12.75" customHeight="1" x14ac:dyDescent="0.3">
      <c r="A685" s="4">
        <v>18636</v>
      </c>
      <c r="B685" s="4" t="s">
        <v>106</v>
      </c>
      <c r="C685" s="21">
        <v>0.01</v>
      </c>
      <c r="D685" s="15">
        <v>3.08</v>
      </c>
      <c r="E685" s="15">
        <v>0.5</v>
      </c>
      <c r="F685" s="4">
        <v>1211</v>
      </c>
      <c r="G685" s="4" t="s">
        <v>1303</v>
      </c>
      <c r="H685" s="4" t="s">
        <v>49</v>
      </c>
      <c r="I685" s="4" t="s">
        <v>28</v>
      </c>
      <c r="J685" s="4" t="s">
        <v>29</v>
      </c>
      <c r="K685" s="4" t="s">
        <v>134</v>
      </c>
      <c r="L685" s="4" t="s">
        <v>59</v>
      </c>
      <c r="M685" s="4" t="s">
        <v>1304</v>
      </c>
      <c r="N685" s="29">
        <v>0.37</v>
      </c>
      <c r="O685" s="4" t="s">
        <v>33</v>
      </c>
      <c r="P685" s="4" t="s">
        <v>61</v>
      </c>
      <c r="Q685" s="4" t="s">
        <v>703</v>
      </c>
      <c r="R685" s="4" t="s">
        <v>1305</v>
      </c>
      <c r="S685" s="4">
        <v>46806</v>
      </c>
      <c r="T685" s="9">
        <v>42036</v>
      </c>
      <c r="U685" s="9">
        <v>42041</v>
      </c>
      <c r="V685" s="15">
        <v>9.0045000000000002</v>
      </c>
      <c r="W685" s="4">
        <v>4</v>
      </c>
      <c r="X685" s="15">
        <v>13.05</v>
      </c>
      <c r="Y685" s="4">
        <v>88598</v>
      </c>
      <c r="Z685" s="15">
        <f>(orders[[#This Row],[Unit Price]]-(orders[[#This Row],[Unit Price]]*(orders[[#This Row],[Discount]]/100)))</f>
        <v>3.0796920000000001</v>
      </c>
      <c r="AA685" s="15">
        <f>orders[[#This Row],[discounted price]]*orders[[#This Row],[Quantity ordered new]]</f>
        <v>12.318768</v>
      </c>
      <c r="AB685" s="18">
        <f t="shared" si="10"/>
        <v>0.69</v>
      </c>
    </row>
    <row r="686" spans="1:28" ht="12.75" customHeight="1" x14ac:dyDescent="0.3">
      <c r="A686" s="4">
        <v>22528</v>
      </c>
      <c r="B686" s="4" t="s">
        <v>25</v>
      </c>
      <c r="C686" s="21">
        <v>0.08</v>
      </c>
      <c r="D686" s="15">
        <v>4.91</v>
      </c>
      <c r="E686" s="15">
        <v>4.97</v>
      </c>
      <c r="F686" s="4">
        <v>1212</v>
      </c>
      <c r="G686" s="4" t="s">
        <v>1306</v>
      </c>
      <c r="H686" s="4" t="s">
        <v>49</v>
      </c>
      <c r="I686" s="4" t="s">
        <v>28</v>
      </c>
      <c r="J686" s="4" t="s">
        <v>29</v>
      </c>
      <c r="K686" s="4" t="s">
        <v>109</v>
      </c>
      <c r="L686" s="4" t="s">
        <v>59</v>
      </c>
      <c r="M686" s="4" t="s">
        <v>1307</v>
      </c>
      <c r="N686" s="29">
        <v>0.38</v>
      </c>
      <c r="O686" s="4" t="s">
        <v>33</v>
      </c>
      <c r="P686" s="4" t="s">
        <v>61</v>
      </c>
      <c r="Q686" s="4" t="s">
        <v>703</v>
      </c>
      <c r="R686" s="4" t="s">
        <v>1308</v>
      </c>
      <c r="S686" s="4">
        <v>46404</v>
      </c>
      <c r="T686" s="9">
        <v>42019</v>
      </c>
      <c r="U686" s="9">
        <v>42020</v>
      </c>
      <c r="V686" s="15">
        <v>-99.762500000000003</v>
      </c>
      <c r="W686" s="4">
        <v>12</v>
      </c>
      <c r="X686" s="15">
        <v>58.95</v>
      </c>
      <c r="Y686" s="4">
        <v>88600</v>
      </c>
      <c r="Z686" s="15">
        <f>(orders[[#This Row],[Unit Price]]-(orders[[#This Row],[Unit Price]]*(orders[[#This Row],[Discount]]/100)))</f>
        <v>4.906072</v>
      </c>
      <c r="AA686" s="15">
        <f>orders[[#This Row],[discounted price]]*orders[[#This Row],[Quantity ordered new]]</f>
        <v>58.872864</v>
      </c>
      <c r="AB686" s="18">
        <f t="shared" si="10"/>
        <v>-1.6923240033927056</v>
      </c>
    </row>
    <row r="687" spans="1:28" ht="12.75" customHeight="1" x14ac:dyDescent="0.3">
      <c r="A687" s="4">
        <v>22529</v>
      </c>
      <c r="B687" s="4" t="s">
        <v>25</v>
      </c>
      <c r="C687" s="21">
        <v>0.01</v>
      </c>
      <c r="D687" s="15">
        <v>3499.99</v>
      </c>
      <c r="E687" s="15">
        <v>24.49</v>
      </c>
      <c r="F687" s="4">
        <v>1212</v>
      </c>
      <c r="G687" s="4" t="s">
        <v>1306</v>
      </c>
      <c r="H687" s="4" t="s">
        <v>49</v>
      </c>
      <c r="I687" s="4" t="s">
        <v>28</v>
      </c>
      <c r="J687" s="4" t="s">
        <v>77</v>
      </c>
      <c r="K687" s="4" t="s">
        <v>587</v>
      </c>
      <c r="L687" s="4" t="s">
        <v>236</v>
      </c>
      <c r="M687" s="4" t="s">
        <v>1309</v>
      </c>
      <c r="N687" s="29">
        <v>0.37</v>
      </c>
      <c r="O687" s="4" t="s">
        <v>33</v>
      </c>
      <c r="P687" s="4" t="s">
        <v>61</v>
      </c>
      <c r="Q687" s="4" t="s">
        <v>703</v>
      </c>
      <c r="R687" s="4" t="s">
        <v>1308</v>
      </c>
      <c r="S687" s="4">
        <v>46404</v>
      </c>
      <c r="T687" s="9">
        <v>42019</v>
      </c>
      <c r="U687" s="9">
        <v>42020</v>
      </c>
      <c r="V687" s="15">
        <v>-3061.82</v>
      </c>
      <c r="W687" s="4">
        <v>1</v>
      </c>
      <c r="X687" s="15">
        <v>3672.89</v>
      </c>
      <c r="Y687" s="4">
        <v>88600</v>
      </c>
      <c r="Z687" s="15">
        <f>(orders[[#This Row],[Unit Price]]-(orders[[#This Row],[Unit Price]]*(orders[[#This Row],[Discount]]/100)))</f>
        <v>3499.6400009999998</v>
      </c>
      <c r="AA687" s="15">
        <f>orders[[#This Row],[discounted price]]*orders[[#This Row],[Quantity ordered new]]</f>
        <v>3499.6400009999998</v>
      </c>
      <c r="AB687" s="18">
        <f t="shared" si="10"/>
        <v>-0.83362692593570742</v>
      </c>
    </row>
    <row r="688" spans="1:28" ht="12.75" customHeight="1" x14ac:dyDescent="0.3">
      <c r="A688" s="4">
        <v>24270</v>
      </c>
      <c r="B688" s="4" t="s">
        <v>106</v>
      </c>
      <c r="C688" s="21">
        <v>7.0000000000000007E-2</v>
      </c>
      <c r="D688" s="15">
        <v>29.89</v>
      </c>
      <c r="E688" s="15">
        <v>1.99</v>
      </c>
      <c r="F688" s="4">
        <v>1213</v>
      </c>
      <c r="G688" s="4" t="s">
        <v>1310</v>
      </c>
      <c r="H688" s="4" t="s">
        <v>27</v>
      </c>
      <c r="I688" s="4" t="s">
        <v>28</v>
      </c>
      <c r="J688" s="4" t="s">
        <v>77</v>
      </c>
      <c r="K688" s="4" t="s">
        <v>180</v>
      </c>
      <c r="L688" s="4" t="s">
        <v>51</v>
      </c>
      <c r="M688" s="4" t="s">
        <v>1311</v>
      </c>
      <c r="N688" s="29">
        <v>0.5</v>
      </c>
      <c r="O688" s="4" t="s">
        <v>33</v>
      </c>
      <c r="P688" s="4" t="s">
        <v>61</v>
      </c>
      <c r="Q688" s="4" t="s">
        <v>703</v>
      </c>
      <c r="R688" s="4" t="s">
        <v>1312</v>
      </c>
      <c r="S688" s="4">
        <v>46530</v>
      </c>
      <c r="T688" s="9">
        <v>42039</v>
      </c>
      <c r="U688" s="9">
        <v>42044</v>
      </c>
      <c r="V688" s="15">
        <v>258.6189</v>
      </c>
      <c r="W688" s="4">
        <v>13</v>
      </c>
      <c r="X688" s="15">
        <v>374.81</v>
      </c>
      <c r="Y688" s="4">
        <v>88599</v>
      </c>
      <c r="Z688" s="15">
        <f>(orders[[#This Row],[Unit Price]]-(orders[[#This Row],[Unit Price]]*(orders[[#This Row],[Discount]]/100)))</f>
        <v>29.869077000000001</v>
      </c>
      <c r="AA688" s="15">
        <f>orders[[#This Row],[discounted price]]*orders[[#This Row],[Quantity ordered new]]</f>
        <v>388.298001</v>
      </c>
      <c r="AB688" s="18">
        <f t="shared" si="10"/>
        <v>0.69</v>
      </c>
    </row>
    <row r="689" spans="1:28" ht="12.75" customHeight="1" x14ac:dyDescent="0.3">
      <c r="A689" s="4">
        <v>24271</v>
      </c>
      <c r="B689" s="4" t="s">
        <v>106</v>
      </c>
      <c r="C689" s="21">
        <v>0.03</v>
      </c>
      <c r="D689" s="15">
        <v>8.34</v>
      </c>
      <c r="E689" s="15">
        <v>4.82</v>
      </c>
      <c r="F689" s="4">
        <v>1213</v>
      </c>
      <c r="G689" s="4" t="s">
        <v>1310</v>
      </c>
      <c r="H689" s="4" t="s">
        <v>49</v>
      </c>
      <c r="I689" s="4" t="s">
        <v>28</v>
      </c>
      <c r="J689" s="4" t="s">
        <v>29</v>
      </c>
      <c r="K689" s="4" t="s">
        <v>93</v>
      </c>
      <c r="L689" s="4" t="s">
        <v>59</v>
      </c>
      <c r="M689" s="4" t="s">
        <v>918</v>
      </c>
      <c r="N689" s="29">
        <v>0.4</v>
      </c>
      <c r="O689" s="4" t="s">
        <v>33</v>
      </c>
      <c r="P689" s="4" t="s">
        <v>61</v>
      </c>
      <c r="Q689" s="4" t="s">
        <v>703</v>
      </c>
      <c r="R689" s="4" t="s">
        <v>1312</v>
      </c>
      <c r="S689" s="4">
        <v>46530</v>
      </c>
      <c r="T689" s="9">
        <v>42039</v>
      </c>
      <c r="U689" s="9">
        <v>42043</v>
      </c>
      <c r="V689" s="15">
        <v>-6.71</v>
      </c>
      <c r="W689" s="4">
        <v>5</v>
      </c>
      <c r="X689" s="15">
        <v>43.27</v>
      </c>
      <c r="Y689" s="4">
        <v>88599</v>
      </c>
      <c r="Z689" s="15">
        <f>(orders[[#This Row],[Unit Price]]-(orders[[#This Row],[Unit Price]]*(orders[[#This Row],[Discount]]/100)))</f>
        <v>8.3374980000000001</v>
      </c>
      <c r="AA689" s="15">
        <f>orders[[#This Row],[discounted price]]*orders[[#This Row],[Quantity ordered new]]</f>
        <v>41.687489999999997</v>
      </c>
      <c r="AB689" s="18">
        <f t="shared" si="10"/>
        <v>-0.15507279870580076</v>
      </c>
    </row>
    <row r="690" spans="1:28" ht="12.75" customHeight="1" x14ac:dyDescent="0.3">
      <c r="A690" s="4">
        <v>22530</v>
      </c>
      <c r="B690" s="4" t="s">
        <v>25</v>
      </c>
      <c r="C690" s="21">
        <v>0.03</v>
      </c>
      <c r="D690" s="15">
        <v>5.84</v>
      </c>
      <c r="E690" s="15">
        <v>1.2</v>
      </c>
      <c r="F690" s="4">
        <v>1213</v>
      </c>
      <c r="G690" s="4" t="s">
        <v>1310</v>
      </c>
      <c r="H690" s="4" t="s">
        <v>49</v>
      </c>
      <c r="I690" s="4" t="s">
        <v>28</v>
      </c>
      <c r="J690" s="4" t="s">
        <v>29</v>
      </c>
      <c r="K690" s="4" t="s">
        <v>30</v>
      </c>
      <c r="L690" s="4" t="s">
        <v>31</v>
      </c>
      <c r="M690" s="4" t="s">
        <v>1313</v>
      </c>
      <c r="N690" s="29">
        <v>0.55000000000000004</v>
      </c>
      <c r="O690" s="4" t="s">
        <v>33</v>
      </c>
      <c r="P690" s="4" t="s">
        <v>61</v>
      </c>
      <c r="Q690" s="4" t="s">
        <v>703</v>
      </c>
      <c r="R690" s="4" t="s">
        <v>1312</v>
      </c>
      <c r="S690" s="4">
        <v>46530</v>
      </c>
      <c r="T690" s="9">
        <v>42019</v>
      </c>
      <c r="U690" s="9">
        <v>42021</v>
      </c>
      <c r="V690" s="15">
        <v>-9.9999999999997868E-3</v>
      </c>
      <c r="W690" s="4">
        <v>2</v>
      </c>
      <c r="X690" s="15">
        <v>11.74</v>
      </c>
      <c r="Y690" s="4">
        <v>88600</v>
      </c>
      <c r="Z690" s="15">
        <f>(orders[[#This Row],[Unit Price]]-(orders[[#This Row],[Unit Price]]*(orders[[#This Row],[Discount]]/100)))</f>
        <v>5.8382480000000001</v>
      </c>
      <c r="AA690" s="15">
        <f>orders[[#This Row],[discounted price]]*orders[[#This Row],[Quantity ordered new]]</f>
        <v>11.676496</v>
      </c>
      <c r="AB690" s="18">
        <f t="shared" si="10"/>
        <v>-8.5178875638839747E-4</v>
      </c>
    </row>
    <row r="691" spans="1:28" ht="12.75" customHeight="1" x14ac:dyDescent="0.3">
      <c r="A691" s="4">
        <v>7632</v>
      </c>
      <c r="B691" s="4" t="s">
        <v>56</v>
      </c>
      <c r="C691" s="21">
        <v>0.09</v>
      </c>
      <c r="D691" s="15">
        <v>130.97999999999999</v>
      </c>
      <c r="E691" s="15">
        <v>30</v>
      </c>
      <c r="F691" s="4">
        <v>1217</v>
      </c>
      <c r="G691" s="4" t="s">
        <v>1314</v>
      </c>
      <c r="H691" s="4" t="s">
        <v>39</v>
      </c>
      <c r="I691" s="4" t="s">
        <v>58</v>
      </c>
      <c r="J691" s="4" t="s">
        <v>41</v>
      </c>
      <c r="K691" s="4" t="s">
        <v>42</v>
      </c>
      <c r="L691" s="4" t="s">
        <v>43</v>
      </c>
      <c r="M691" s="4" t="s">
        <v>546</v>
      </c>
      <c r="N691" s="29">
        <v>0.78</v>
      </c>
      <c r="O691" s="4" t="s">
        <v>33</v>
      </c>
      <c r="P691" s="4" t="s">
        <v>53</v>
      </c>
      <c r="Q691" s="4" t="s">
        <v>193</v>
      </c>
      <c r="R691" s="4" t="s">
        <v>194</v>
      </c>
      <c r="S691" s="4">
        <v>2112</v>
      </c>
      <c r="T691" s="9">
        <v>42122</v>
      </c>
      <c r="U691" s="9">
        <v>42125</v>
      </c>
      <c r="V691" s="15">
        <v>-421.76</v>
      </c>
      <c r="W691" s="4">
        <v>41</v>
      </c>
      <c r="X691" s="15">
        <v>5258.94</v>
      </c>
      <c r="Y691" s="4">
        <v>54595</v>
      </c>
      <c r="Z691" s="15">
        <f>(orders[[#This Row],[Unit Price]]-(orders[[#This Row],[Unit Price]]*(orders[[#This Row],[Discount]]/100)))</f>
        <v>130.86211799999998</v>
      </c>
      <c r="AA691" s="15">
        <f>orders[[#This Row],[discounted price]]*orders[[#This Row],[Quantity ordered new]]</f>
        <v>5365.3468379999995</v>
      </c>
      <c r="AB691" s="18">
        <f t="shared" si="10"/>
        <v>-8.0198671215111789E-2</v>
      </c>
    </row>
    <row r="692" spans="1:28" ht="12.75" customHeight="1" x14ac:dyDescent="0.3">
      <c r="A692" s="4">
        <v>25631</v>
      </c>
      <c r="B692" s="4" t="s">
        <v>56</v>
      </c>
      <c r="C692" s="21">
        <v>0.02</v>
      </c>
      <c r="D692" s="15">
        <v>8.34</v>
      </c>
      <c r="E692" s="15">
        <v>2.64</v>
      </c>
      <c r="F692" s="4">
        <v>1226</v>
      </c>
      <c r="G692" s="4" t="s">
        <v>1315</v>
      </c>
      <c r="H692" s="4" t="s">
        <v>49</v>
      </c>
      <c r="I692" s="4" t="s">
        <v>58</v>
      </c>
      <c r="J692" s="4" t="s">
        <v>29</v>
      </c>
      <c r="K692" s="4" t="s">
        <v>174</v>
      </c>
      <c r="L692" s="4" t="s">
        <v>51</v>
      </c>
      <c r="M692" s="4" t="s">
        <v>358</v>
      </c>
      <c r="N692" s="29">
        <v>0.59</v>
      </c>
      <c r="O692" s="4" t="s">
        <v>33</v>
      </c>
      <c r="P692" s="4" t="s">
        <v>53</v>
      </c>
      <c r="Q692" s="4" t="s">
        <v>469</v>
      </c>
      <c r="R692" s="4" t="s">
        <v>1316</v>
      </c>
      <c r="S692" s="4">
        <v>2861</v>
      </c>
      <c r="T692" s="9">
        <v>42122</v>
      </c>
      <c r="U692" s="9">
        <v>42124</v>
      </c>
      <c r="V692" s="15">
        <v>6.79</v>
      </c>
      <c r="W692" s="4">
        <v>8</v>
      </c>
      <c r="X692" s="15">
        <v>66.739999999999995</v>
      </c>
      <c r="Y692" s="4">
        <v>90800</v>
      </c>
      <c r="Z692" s="15">
        <f>(orders[[#This Row],[Unit Price]]-(orders[[#This Row],[Unit Price]]*(orders[[#This Row],[Discount]]/100)))</f>
        <v>8.3383319999999994</v>
      </c>
      <c r="AA692" s="15">
        <f>orders[[#This Row],[discounted price]]*orders[[#This Row],[Quantity ordered new]]</f>
        <v>66.706655999999995</v>
      </c>
      <c r="AB692" s="18">
        <f t="shared" si="10"/>
        <v>0.10173808810308661</v>
      </c>
    </row>
    <row r="693" spans="1:28" ht="12.75" customHeight="1" x14ac:dyDescent="0.3">
      <c r="A693" s="4">
        <v>25632</v>
      </c>
      <c r="B693" s="4" t="s">
        <v>56</v>
      </c>
      <c r="C693" s="21">
        <v>0.09</v>
      </c>
      <c r="D693" s="15">
        <v>130.97999999999999</v>
      </c>
      <c r="E693" s="15">
        <v>30</v>
      </c>
      <c r="F693" s="4">
        <v>1227</v>
      </c>
      <c r="G693" s="4" t="s">
        <v>1317</v>
      </c>
      <c r="H693" s="4" t="s">
        <v>39</v>
      </c>
      <c r="I693" s="4" t="s">
        <v>58</v>
      </c>
      <c r="J693" s="4" t="s">
        <v>41</v>
      </c>
      <c r="K693" s="4" t="s">
        <v>42</v>
      </c>
      <c r="L693" s="4" t="s">
        <v>43</v>
      </c>
      <c r="M693" s="4" t="s">
        <v>546</v>
      </c>
      <c r="N693" s="29">
        <v>0.78</v>
      </c>
      <c r="O693" s="4" t="s">
        <v>33</v>
      </c>
      <c r="P693" s="4" t="s">
        <v>53</v>
      </c>
      <c r="Q693" s="4" t="s">
        <v>149</v>
      </c>
      <c r="R693" s="4" t="s">
        <v>778</v>
      </c>
      <c r="S693" s="4">
        <v>5403</v>
      </c>
      <c r="T693" s="9">
        <v>42122</v>
      </c>
      <c r="U693" s="9">
        <v>42125</v>
      </c>
      <c r="V693" s="15">
        <v>-421.76</v>
      </c>
      <c r="W693" s="4">
        <v>10</v>
      </c>
      <c r="X693" s="15">
        <v>1282.67</v>
      </c>
      <c r="Y693" s="4">
        <v>90800</v>
      </c>
      <c r="Z693" s="15">
        <f>(orders[[#This Row],[Unit Price]]-(orders[[#This Row],[Unit Price]]*(orders[[#This Row],[Discount]]/100)))</f>
        <v>130.86211799999998</v>
      </c>
      <c r="AA693" s="15">
        <f>orders[[#This Row],[discounted price]]*orders[[#This Row],[Quantity ordered new]]</f>
        <v>1308.6211799999999</v>
      </c>
      <c r="AB693" s="18">
        <f t="shared" si="10"/>
        <v>-0.32881411430843471</v>
      </c>
    </row>
    <row r="694" spans="1:28" ht="12.75" customHeight="1" x14ac:dyDescent="0.3">
      <c r="A694" s="4">
        <v>7810</v>
      </c>
      <c r="B694" s="4" t="s">
        <v>56</v>
      </c>
      <c r="C694" s="21">
        <v>0</v>
      </c>
      <c r="D694" s="15">
        <v>7.1</v>
      </c>
      <c r="E694" s="15">
        <v>6.05</v>
      </c>
      <c r="F694" s="4">
        <v>1228</v>
      </c>
      <c r="G694" s="4" t="s">
        <v>1318</v>
      </c>
      <c r="H694" s="4" t="s">
        <v>49</v>
      </c>
      <c r="I694" s="4" t="s">
        <v>58</v>
      </c>
      <c r="J694" s="4" t="s">
        <v>29</v>
      </c>
      <c r="K694" s="4" t="s">
        <v>109</v>
      </c>
      <c r="L694" s="4" t="s">
        <v>59</v>
      </c>
      <c r="M694" s="4" t="s">
        <v>651</v>
      </c>
      <c r="N694" s="29">
        <v>0.39</v>
      </c>
      <c r="O694" s="4" t="s">
        <v>33</v>
      </c>
      <c r="P694" s="4" t="s">
        <v>53</v>
      </c>
      <c r="Q694" s="4" t="s">
        <v>234</v>
      </c>
      <c r="R694" s="4" t="s">
        <v>1319</v>
      </c>
      <c r="S694" s="4">
        <v>19140</v>
      </c>
      <c r="T694" s="9">
        <v>42051</v>
      </c>
      <c r="U694" s="9">
        <v>42052</v>
      </c>
      <c r="V694" s="15">
        <v>-60.145000000000003</v>
      </c>
      <c r="W694" s="4">
        <v>28</v>
      </c>
      <c r="X694" s="15">
        <v>208.83</v>
      </c>
      <c r="Y694" s="4">
        <v>55874</v>
      </c>
      <c r="Z694" s="15">
        <f>(orders[[#This Row],[Unit Price]]-(orders[[#This Row],[Unit Price]]*(orders[[#This Row],[Discount]]/100)))</f>
        <v>7.1</v>
      </c>
      <c r="AA694" s="15">
        <f>orders[[#This Row],[discounted price]]*orders[[#This Row],[Quantity ordered new]]</f>
        <v>198.79999999999998</v>
      </c>
      <c r="AB694" s="18">
        <f t="shared" si="10"/>
        <v>-0.28800938562467077</v>
      </c>
    </row>
    <row r="695" spans="1:28" ht="12.75" customHeight="1" x14ac:dyDescent="0.3">
      <c r="A695" s="4">
        <v>7811</v>
      </c>
      <c r="B695" s="4" t="s">
        <v>56</v>
      </c>
      <c r="C695" s="21">
        <v>0.01</v>
      </c>
      <c r="D695" s="15">
        <v>4.9800000000000004</v>
      </c>
      <c r="E695" s="15">
        <v>4.62</v>
      </c>
      <c r="F695" s="4">
        <v>1228</v>
      </c>
      <c r="G695" s="4" t="s">
        <v>1318</v>
      </c>
      <c r="H695" s="4" t="s">
        <v>27</v>
      </c>
      <c r="I695" s="4" t="s">
        <v>58</v>
      </c>
      <c r="J695" s="4" t="s">
        <v>77</v>
      </c>
      <c r="K695" s="4" t="s">
        <v>180</v>
      </c>
      <c r="L695" s="4" t="s">
        <v>51</v>
      </c>
      <c r="M695" s="4" t="s">
        <v>411</v>
      </c>
      <c r="N695" s="29">
        <v>0.64</v>
      </c>
      <c r="O695" s="4" t="s">
        <v>33</v>
      </c>
      <c r="P695" s="4" t="s">
        <v>53</v>
      </c>
      <c r="Q695" s="4" t="s">
        <v>234</v>
      </c>
      <c r="R695" s="4" t="s">
        <v>1319</v>
      </c>
      <c r="S695" s="4">
        <v>19140</v>
      </c>
      <c r="T695" s="9">
        <v>42051</v>
      </c>
      <c r="U695" s="9">
        <v>42053</v>
      </c>
      <c r="V695" s="15">
        <v>-111.72</v>
      </c>
      <c r="W695" s="4">
        <v>41</v>
      </c>
      <c r="X695" s="15">
        <v>228.3</v>
      </c>
      <c r="Y695" s="4">
        <v>55874</v>
      </c>
      <c r="Z695" s="15">
        <f>(orders[[#This Row],[Unit Price]]-(orders[[#This Row],[Unit Price]]*(orders[[#This Row],[Discount]]/100)))</f>
        <v>4.9795020000000001</v>
      </c>
      <c r="AA695" s="15">
        <f>orders[[#This Row],[discounted price]]*orders[[#This Row],[Quantity ordered new]]</f>
        <v>204.159582</v>
      </c>
      <c r="AB695" s="18">
        <f t="shared" si="10"/>
        <v>-0.48935611038107751</v>
      </c>
    </row>
    <row r="696" spans="1:28" ht="12.75" customHeight="1" x14ac:dyDescent="0.3">
      <c r="A696" s="4">
        <v>7812</v>
      </c>
      <c r="B696" s="4" t="s">
        <v>56</v>
      </c>
      <c r="C696" s="21">
        <v>0.06</v>
      </c>
      <c r="D696" s="15">
        <v>5.68</v>
      </c>
      <c r="E696" s="15">
        <v>1.39</v>
      </c>
      <c r="F696" s="4">
        <v>1228</v>
      </c>
      <c r="G696" s="4" t="s">
        <v>1318</v>
      </c>
      <c r="H696" s="4" t="s">
        <v>49</v>
      </c>
      <c r="I696" s="4" t="s">
        <v>58</v>
      </c>
      <c r="J696" s="4" t="s">
        <v>29</v>
      </c>
      <c r="K696" s="4" t="s">
        <v>69</v>
      </c>
      <c r="L696" s="4" t="s">
        <v>59</v>
      </c>
      <c r="M696" s="4" t="s">
        <v>998</v>
      </c>
      <c r="N696" s="29">
        <v>0.38</v>
      </c>
      <c r="O696" s="4" t="s">
        <v>33</v>
      </c>
      <c r="P696" s="4" t="s">
        <v>53</v>
      </c>
      <c r="Q696" s="4" t="s">
        <v>234</v>
      </c>
      <c r="R696" s="4" t="s">
        <v>1319</v>
      </c>
      <c r="S696" s="4">
        <v>19140</v>
      </c>
      <c r="T696" s="9">
        <v>42051</v>
      </c>
      <c r="U696" s="9">
        <v>42051</v>
      </c>
      <c r="V696" s="15">
        <v>33.01</v>
      </c>
      <c r="W696" s="4">
        <v>24</v>
      </c>
      <c r="X696" s="15">
        <v>129.53</v>
      </c>
      <c r="Y696" s="4">
        <v>55874</v>
      </c>
      <c r="Z696" s="15">
        <f>(orders[[#This Row],[Unit Price]]-(orders[[#This Row],[Unit Price]]*(orders[[#This Row],[Discount]]/100)))</f>
        <v>5.6765919999999994</v>
      </c>
      <c r="AA696" s="15">
        <f>orders[[#This Row],[discounted price]]*orders[[#This Row],[Quantity ordered new]]</f>
        <v>136.23820799999999</v>
      </c>
      <c r="AB696" s="18">
        <f t="shared" si="10"/>
        <v>0.25484443758202729</v>
      </c>
    </row>
    <row r="697" spans="1:28" ht="12.75" customHeight="1" x14ac:dyDescent="0.3">
      <c r="A697" s="4">
        <v>25811</v>
      </c>
      <c r="B697" s="4" t="s">
        <v>56</v>
      </c>
      <c r="C697" s="21">
        <v>0.01</v>
      </c>
      <c r="D697" s="15">
        <v>4.9800000000000004</v>
      </c>
      <c r="E697" s="15">
        <v>4.62</v>
      </c>
      <c r="F697" s="4">
        <v>1229</v>
      </c>
      <c r="G697" s="4" t="s">
        <v>1320</v>
      </c>
      <c r="H697" s="4" t="s">
        <v>27</v>
      </c>
      <c r="I697" s="4" t="s">
        <v>58</v>
      </c>
      <c r="J697" s="4" t="s">
        <v>77</v>
      </c>
      <c r="K697" s="4" t="s">
        <v>180</v>
      </c>
      <c r="L697" s="4" t="s">
        <v>51</v>
      </c>
      <c r="M697" s="4" t="s">
        <v>411</v>
      </c>
      <c r="N697" s="29">
        <v>0.64</v>
      </c>
      <c r="O697" s="4" t="s">
        <v>33</v>
      </c>
      <c r="P697" s="4" t="s">
        <v>61</v>
      </c>
      <c r="Q697" s="4" t="s">
        <v>130</v>
      </c>
      <c r="R697" s="4" t="s">
        <v>1321</v>
      </c>
      <c r="S697" s="4">
        <v>75482</v>
      </c>
      <c r="T697" s="9">
        <v>42051</v>
      </c>
      <c r="U697" s="9">
        <v>42053</v>
      </c>
      <c r="V697" s="15">
        <v>-111.72</v>
      </c>
      <c r="W697" s="4">
        <v>10</v>
      </c>
      <c r="X697" s="15">
        <v>55.68</v>
      </c>
      <c r="Y697" s="4">
        <v>90378</v>
      </c>
      <c r="Z697" s="15">
        <f>(orders[[#This Row],[Unit Price]]-(orders[[#This Row],[Unit Price]]*(orders[[#This Row],[Discount]]/100)))</f>
        <v>4.9795020000000001</v>
      </c>
      <c r="AA697" s="15">
        <f>orders[[#This Row],[discounted price]]*orders[[#This Row],[Quantity ordered new]]</f>
        <v>49.795020000000001</v>
      </c>
      <c r="AB697" s="18">
        <f t="shared" si="10"/>
        <v>-2.0064655172413794</v>
      </c>
    </row>
    <row r="698" spans="1:28" ht="12.75" customHeight="1" x14ac:dyDescent="0.3">
      <c r="A698" s="4">
        <v>21206</v>
      </c>
      <c r="B698" s="4" t="s">
        <v>47</v>
      </c>
      <c r="C698" s="21">
        <v>0.1</v>
      </c>
      <c r="D698" s="15">
        <v>120.98</v>
      </c>
      <c r="E698" s="15">
        <v>9.07</v>
      </c>
      <c r="F698" s="4">
        <v>1233</v>
      </c>
      <c r="G698" s="4" t="s">
        <v>1322</v>
      </c>
      <c r="H698" s="4" t="s">
        <v>27</v>
      </c>
      <c r="I698" s="4" t="s">
        <v>114</v>
      </c>
      <c r="J698" s="4" t="s">
        <v>29</v>
      </c>
      <c r="K698" s="4" t="s">
        <v>109</v>
      </c>
      <c r="L698" s="4" t="s">
        <v>59</v>
      </c>
      <c r="M698" s="4" t="s">
        <v>1323</v>
      </c>
      <c r="N698" s="29">
        <v>0.35</v>
      </c>
      <c r="O698" s="4" t="s">
        <v>33</v>
      </c>
      <c r="P698" s="4" t="s">
        <v>61</v>
      </c>
      <c r="Q698" s="4" t="s">
        <v>130</v>
      </c>
      <c r="R698" s="4" t="s">
        <v>1324</v>
      </c>
      <c r="S698" s="4">
        <v>75028</v>
      </c>
      <c r="T698" s="9">
        <v>42103</v>
      </c>
      <c r="U698" s="9">
        <v>42105</v>
      </c>
      <c r="V698" s="15">
        <v>297.45715999999999</v>
      </c>
      <c r="W698" s="4">
        <v>5</v>
      </c>
      <c r="X698" s="15">
        <v>568.24</v>
      </c>
      <c r="Y698" s="4">
        <v>89375</v>
      </c>
      <c r="Z698" s="15">
        <f>(orders[[#This Row],[Unit Price]]-(orders[[#This Row],[Unit Price]]*(orders[[#This Row],[Discount]]/100)))</f>
        <v>120.85902</v>
      </c>
      <c r="AA698" s="15">
        <f>orders[[#This Row],[discounted price]]*orders[[#This Row],[Quantity ordered new]]</f>
        <v>604.29510000000005</v>
      </c>
      <c r="AB698" s="18">
        <f t="shared" si="10"/>
        <v>0.52347099816978737</v>
      </c>
    </row>
    <row r="699" spans="1:28" ht="12.75" customHeight="1" x14ac:dyDescent="0.3">
      <c r="A699" s="4">
        <v>21207</v>
      </c>
      <c r="B699" s="4" t="s">
        <v>47</v>
      </c>
      <c r="C699" s="21">
        <v>0.02</v>
      </c>
      <c r="D699" s="15">
        <v>152.47999999999999</v>
      </c>
      <c r="E699" s="15">
        <v>6.5</v>
      </c>
      <c r="F699" s="4">
        <v>1233</v>
      </c>
      <c r="G699" s="4" t="s">
        <v>1322</v>
      </c>
      <c r="H699" s="4" t="s">
        <v>27</v>
      </c>
      <c r="I699" s="4" t="s">
        <v>114</v>
      </c>
      <c r="J699" s="4" t="s">
        <v>77</v>
      </c>
      <c r="K699" s="4" t="s">
        <v>180</v>
      </c>
      <c r="L699" s="4" t="s">
        <v>59</v>
      </c>
      <c r="M699" s="4" t="s">
        <v>609</v>
      </c>
      <c r="N699" s="29">
        <v>0.74</v>
      </c>
      <c r="O699" s="4" t="s">
        <v>33</v>
      </c>
      <c r="P699" s="4" t="s">
        <v>61</v>
      </c>
      <c r="Q699" s="4" t="s">
        <v>130</v>
      </c>
      <c r="R699" s="4" t="s">
        <v>1324</v>
      </c>
      <c r="S699" s="4">
        <v>75028</v>
      </c>
      <c r="T699" s="9">
        <v>42103</v>
      </c>
      <c r="U699" s="9">
        <v>42105</v>
      </c>
      <c r="V699" s="15">
        <v>-564.60239999999999</v>
      </c>
      <c r="W699" s="4">
        <v>1</v>
      </c>
      <c r="X699" s="15">
        <v>162.91</v>
      </c>
      <c r="Y699" s="4">
        <v>89375</v>
      </c>
      <c r="Z699" s="15">
        <f>(orders[[#This Row],[Unit Price]]-(orders[[#This Row],[Unit Price]]*(orders[[#This Row],[Discount]]/100)))</f>
        <v>152.44950399999999</v>
      </c>
      <c r="AA699" s="15">
        <f>orders[[#This Row],[discounted price]]*orders[[#This Row],[Quantity ordered new]]</f>
        <v>152.44950399999999</v>
      </c>
      <c r="AB699" s="18">
        <f t="shared" si="10"/>
        <v>-3.4657319992633968</v>
      </c>
    </row>
    <row r="700" spans="1:28" ht="12.75" customHeight="1" x14ac:dyDescent="0.3">
      <c r="A700" s="4">
        <v>19874</v>
      </c>
      <c r="B700" s="4" t="s">
        <v>25</v>
      </c>
      <c r="C700" s="21">
        <v>0.09</v>
      </c>
      <c r="D700" s="15">
        <v>99.99</v>
      </c>
      <c r="E700" s="15">
        <v>19.989999999999998</v>
      </c>
      <c r="F700" s="4">
        <v>1233</v>
      </c>
      <c r="G700" s="4" t="s">
        <v>1322</v>
      </c>
      <c r="H700" s="4" t="s">
        <v>49</v>
      </c>
      <c r="I700" s="4" t="s">
        <v>114</v>
      </c>
      <c r="J700" s="4" t="s">
        <v>77</v>
      </c>
      <c r="K700" s="4" t="s">
        <v>180</v>
      </c>
      <c r="L700" s="4" t="s">
        <v>59</v>
      </c>
      <c r="M700" s="4" t="s">
        <v>1151</v>
      </c>
      <c r="N700" s="29">
        <v>0.52</v>
      </c>
      <c r="O700" s="4" t="s">
        <v>33</v>
      </c>
      <c r="P700" s="4" t="s">
        <v>61</v>
      </c>
      <c r="Q700" s="4" t="s">
        <v>130</v>
      </c>
      <c r="R700" s="4" t="s">
        <v>1324</v>
      </c>
      <c r="S700" s="4">
        <v>75028</v>
      </c>
      <c r="T700" s="9">
        <v>42159</v>
      </c>
      <c r="U700" s="9">
        <v>42161</v>
      </c>
      <c r="V700" s="15">
        <v>-161.47499999999999</v>
      </c>
      <c r="W700" s="4">
        <v>1</v>
      </c>
      <c r="X700" s="15">
        <v>97.65</v>
      </c>
      <c r="Y700" s="4">
        <v>89376</v>
      </c>
      <c r="Z700" s="15">
        <f>(orders[[#This Row],[Unit Price]]-(orders[[#This Row],[Unit Price]]*(orders[[#This Row],[Discount]]/100)))</f>
        <v>99.900008999999997</v>
      </c>
      <c r="AA700" s="15">
        <f>orders[[#This Row],[discounted price]]*orders[[#This Row],[Quantity ordered new]]</f>
        <v>99.900008999999997</v>
      </c>
      <c r="AB700" s="18">
        <f t="shared" si="10"/>
        <v>-1.6536098310291858</v>
      </c>
    </row>
    <row r="701" spans="1:28" ht="12.75" customHeight="1" x14ac:dyDescent="0.3">
      <c r="A701" s="4">
        <v>19875</v>
      </c>
      <c r="B701" s="4" t="s">
        <v>25</v>
      </c>
      <c r="C701" s="21">
        <v>0.04</v>
      </c>
      <c r="D701" s="15">
        <v>205.99</v>
      </c>
      <c r="E701" s="15">
        <v>5.26</v>
      </c>
      <c r="F701" s="4">
        <v>1233</v>
      </c>
      <c r="G701" s="4" t="s">
        <v>1322</v>
      </c>
      <c r="H701" s="4" t="s">
        <v>49</v>
      </c>
      <c r="I701" s="4" t="s">
        <v>114</v>
      </c>
      <c r="J701" s="4" t="s">
        <v>77</v>
      </c>
      <c r="K701" s="4" t="s">
        <v>78</v>
      </c>
      <c r="L701" s="4" t="s">
        <v>59</v>
      </c>
      <c r="M701" s="4" t="s">
        <v>824</v>
      </c>
      <c r="N701" s="29">
        <v>0.56000000000000005</v>
      </c>
      <c r="O701" s="4" t="s">
        <v>33</v>
      </c>
      <c r="P701" s="4" t="s">
        <v>61</v>
      </c>
      <c r="Q701" s="4" t="s">
        <v>130</v>
      </c>
      <c r="R701" s="4" t="s">
        <v>1324</v>
      </c>
      <c r="S701" s="4">
        <v>75028</v>
      </c>
      <c r="T701" s="9">
        <v>42159</v>
      </c>
      <c r="U701" s="9">
        <v>42160</v>
      </c>
      <c r="V701" s="15">
        <v>-0.81400000000001005</v>
      </c>
      <c r="W701" s="4">
        <v>6</v>
      </c>
      <c r="X701" s="15">
        <v>1018.61</v>
      </c>
      <c r="Y701" s="4">
        <v>89376</v>
      </c>
      <c r="Z701" s="15">
        <f>(orders[[#This Row],[Unit Price]]-(orders[[#This Row],[Unit Price]]*(orders[[#This Row],[Discount]]/100)))</f>
        <v>205.90760400000002</v>
      </c>
      <c r="AA701" s="15">
        <f>orders[[#This Row],[discounted price]]*orders[[#This Row],[Quantity ordered new]]</f>
        <v>1235.4456240000002</v>
      </c>
      <c r="AB701" s="18">
        <f t="shared" si="10"/>
        <v>-7.9912822375591253E-4</v>
      </c>
    </row>
    <row r="702" spans="1:28" ht="12.75" customHeight="1" x14ac:dyDescent="0.3">
      <c r="A702" s="4">
        <v>20592</v>
      </c>
      <c r="B702" s="4" t="s">
        <v>56</v>
      </c>
      <c r="C702" s="21">
        <v>0.03</v>
      </c>
      <c r="D702" s="15">
        <v>128.24</v>
      </c>
      <c r="E702" s="15">
        <v>12.65</v>
      </c>
      <c r="F702" s="4">
        <v>1237</v>
      </c>
      <c r="G702" s="4" t="s">
        <v>1325</v>
      </c>
      <c r="H702" s="4" t="s">
        <v>49</v>
      </c>
      <c r="I702" s="4" t="s">
        <v>28</v>
      </c>
      <c r="J702" s="4" t="s">
        <v>41</v>
      </c>
      <c r="K702" s="4" t="s">
        <v>42</v>
      </c>
      <c r="L702" s="4" t="s">
        <v>86</v>
      </c>
      <c r="M702" s="4" t="s">
        <v>619</v>
      </c>
      <c r="N702" s="29"/>
      <c r="O702" s="4" t="s">
        <v>33</v>
      </c>
      <c r="P702" s="4" t="s">
        <v>61</v>
      </c>
      <c r="Q702" s="4" t="s">
        <v>130</v>
      </c>
      <c r="R702" s="4" t="s">
        <v>1326</v>
      </c>
      <c r="S702" s="4">
        <v>75007</v>
      </c>
      <c r="T702" s="9">
        <v>42035</v>
      </c>
      <c r="U702" s="9">
        <v>42037</v>
      </c>
      <c r="V702" s="15">
        <v>790.46399999999983</v>
      </c>
      <c r="W702" s="4">
        <v>9</v>
      </c>
      <c r="X702" s="15">
        <v>1145.5999999999999</v>
      </c>
      <c r="Y702" s="4">
        <v>86075</v>
      </c>
      <c r="Z702" s="15">
        <f>(orders[[#This Row],[Unit Price]]-(orders[[#This Row],[Unit Price]]*(orders[[#This Row],[Discount]]/100)))</f>
        <v>128.201528</v>
      </c>
      <c r="AA702" s="15">
        <f>orders[[#This Row],[discounted price]]*orders[[#This Row],[Quantity ordered new]]</f>
        <v>1153.813752</v>
      </c>
      <c r="AB702" s="18">
        <f t="shared" si="10"/>
        <v>0.69</v>
      </c>
    </row>
    <row r="703" spans="1:28" ht="12.75" customHeight="1" x14ac:dyDescent="0.3">
      <c r="A703" s="4">
        <v>18625</v>
      </c>
      <c r="B703" s="4" t="s">
        <v>37</v>
      </c>
      <c r="C703" s="21">
        <v>0.02</v>
      </c>
      <c r="D703" s="15">
        <v>7.38</v>
      </c>
      <c r="E703" s="15">
        <v>5.21</v>
      </c>
      <c r="F703" s="4">
        <v>1237</v>
      </c>
      <c r="G703" s="4" t="s">
        <v>1325</v>
      </c>
      <c r="H703" s="4" t="s">
        <v>49</v>
      </c>
      <c r="I703" s="4" t="s">
        <v>28</v>
      </c>
      <c r="J703" s="4" t="s">
        <v>41</v>
      </c>
      <c r="K703" s="4" t="s">
        <v>50</v>
      </c>
      <c r="L703" s="4" t="s">
        <v>59</v>
      </c>
      <c r="M703" s="4" t="s">
        <v>424</v>
      </c>
      <c r="N703" s="29">
        <v>0.56000000000000005</v>
      </c>
      <c r="O703" s="4" t="s">
        <v>33</v>
      </c>
      <c r="P703" s="4" t="s">
        <v>61</v>
      </c>
      <c r="Q703" s="4" t="s">
        <v>130</v>
      </c>
      <c r="R703" s="4" t="s">
        <v>1326</v>
      </c>
      <c r="S703" s="4">
        <v>75007</v>
      </c>
      <c r="T703" s="9">
        <v>42092</v>
      </c>
      <c r="U703" s="9">
        <v>42093</v>
      </c>
      <c r="V703" s="15">
        <v>7.74</v>
      </c>
      <c r="W703" s="4">
        <v>3</v>
      </c>
      <c r="X703" s="15">
        <v>24.52</v>
      </c>
      <c r="Y703" s="4">
        <v>86076</v>
      </c>
      <c r="Z703" s="15">
        <f>(orders[[#This Row],[Unit Price]]-(orders[[#This Row],[Unit Price]]*(orders[[#This Row],[Discount]]/100)))</f>
        <v>7.3785239999999996</v>
      </c>
      <c r="AA703" s="15">
        <f>orders[[#This Row],[discounted price]]*orders[[#This Row],[Quantity ordered new]]</f>
        <v>22.135572</v>
      </c>
      <c r="AB703" s="18">
        <f t="shared" si="10"/>
        <v>0.31566068515497553</v>
      </c>
    </row>
    <row r="704" spans="1:28" ht="12.75" customHeight="1" x14ac:dyDescent="0.3">
      <c r="A704" s="4">
        <v>20432</v>
      </c>
      <c r="B704" s="4" t="s">
        <v>56</v>
      </c>
      <c r="C704" s="21">
        <v>0.05</v>
      </c>
      <c r="D704" s="15">
        <v>300.98</v>
      </c>
      <c r="E704" s="15">
        <v>13.99</v>
      </c>
      <c r="F704" s="4">
        <v>1237</v>
      </c>
      <c r="G704" s="4" t="s">
        <v>1325</v>
      </c>
      <c r="H704" s="4" t="s">
        <v>49</v>
      </c>
      <c r="I704" s="4" t="s">
        <v>28</v>
      </c>
      <c r="J704" s="4" t="s">
        <v>77</v>
      </c>
      <c r="K704" s="4" t="s">
        <v>85</v>
      </c>
      <c r="L704" s="4" t="s">
        <v>86</v>
      </c>
      <c r="M704" s="4" t="s">
        <v>1327</v>
      </c>
      <c r="N704" s="29">
        <v>0.39</v>
      </c>
      <c r="O704" s="4" t="s">
        <v>33</v>
      </c>
      <c r="P704" s="4" t="s">
        <v>61</v>
      </c>
      <c r="Q704" s="4" t="s">
        <v>130</v>
      </c>
      <c r="R704" s="4" t="s">
        <v>1326</v>
      </c>
      <c r="S704" s="4">
        <v>75007</v>
      </c>
      <c r="T704" s="9">
        <v>42149</v>
      </c>
      <c r="U704" s="9">
        <v>42150</v>
      </c>
      <c r="V704" s="15">
        <v>3985.3089</v>
      </c>
      <c r="W704" s="4">
        <v>20</v>
      </c>
      <c r="X704" s="15">
        <v>5775.81</v>
      </c>
      <c r="Y704" s="4">
        <v>86077</v>
      </c>
      <c r="Z704" s="15">
        <f>(orders[[#This Row],[Unit Price]]-(orders[[#This Row],[Unit Price]]*(orders[[#This Row],[Discount]]/100)))</f>
        <v>300.82951000000003</v>
      </c>
      <c r="AA704" s="15">
        <f>orders[[#This Row],[discounted price]]*orders[[#This Row],[Quantity ordered new]]</f>
        <v>6016.5902000000006</v>
      </c>
      <c r="AB704" s="18">
        <f t="shared" si="10"/>
        <v>0.69</v>
      </c>
    </row>
    <row r="705" spans="1:28" ht="12.75" customHeight="1" x14ac:dyDescent="0.3">
      <c r="A705" s="4">
        <v>20433</v>
      </c>
      <c r="B705" s="4" t="s">
        <v>56</v>
      </c>
      <c r="C705" s="21">
        <v>0.04</v>
      </c>
      <c r="D705" s="15">
        <v>205.99</v>
      </c>
      <c r="E705" s="15">
        <v>5</v>
      </c>
      <c r="F705" s="4">
        <v>1237</v>
      </c>
      <c r="G705" s="4" t="s">
        <v>1325</v>
      </c>
      <c r="H705" s="4" t="s">
        <v>27</v>
      </c>
      <c r="I705" s="4" t="s">
        <v>28</v>
      </c>
      <c r="J705" s="4" t="s">
        <v>77</v>
      </c>
      <c r="K705" s="4" t="s">
        <v>78</v>
      </c>
      <c r="L705" s="4" t="s">
        <v>59</v>
      </c>
      <c r="M705" s="4" t="s">
        <v>1328</v>
      </c>
      <c r="N705" s="29">
        <v>0.59</v>
      </c>
      <c r="O705" s="4" t="s">
        <v>33</v>
      </c>
      <c r="P705" s="4" t="s">
        <v>61</v>
      </c>
      <c r="Q705" s="4" t="s">
        <v>130</v>
      </c>
      <c r="R705" s="4" t="s">
        <v>1326</v>
      </c>
      <c r="S705" s="4">
        <v>75007</v>
      </c>
      <c r="T705" s="9">
        <v>42149</v>
      </c>
      <c r="U705" s="9">
        <v>42150</v>
      </c>
      <c r="V705" s="15">
        <v>13.956800000000015</v>
      </c>
      <c r="W705" s="4">
        <v>11</v>
      </c>
      <c r="X705" s="15">
        <v>1878.24</v>
      </c>
      <c r="Y705" s="4">
        <v>86077</v>
      </c>
      <c r="Z705" s="15">
        <f>(orders[[#This Row],[Unit Price]]-(orders[[#This Row],[Unit Price]]*(orders[[#This Row],[Discount]]/100)))</f>
        <v>205.90760400000002</v>
      </c>
      <c r="AA705" s="15">
        <f>orders[[#This Row],[discounted price]]*orders[[#This Row],[Quantity ordered new]]</f>
        <v>2264.9836440000004</v>
      </c>
      <c r="AB705" s="18">
        <f t="shared" si="10"/>
        <v>7.4307862679955788E-3</v>
      </c>
    </row>
    <row r="706" spans="1:28" ht="12.75" customHeight="1" x14ac:dyDescent="0.3">
      <c r="A706" s="4">
        <v>20593</v>
      </c>
      <c r="B706" s="4" t="s">
        <v>56</v>
      </c>
      <c r="C706" s="21">
        <v>0.01</v>
      </c>
      <c r="D706" s="15">
        <v>160.97999999999999</v>
      </c>
      <c r="E706" s="15">
        <v>30</v>
      </c>
      <c r="F706" s="4">
        <v>1238</v>
      </c>
      <c r="G706" s="4" t="s">
        <v>1329</v>
      </c>
      <c r="H706" s="4" t="s">
        <v>39</v>
      </c>
      <c r="I706" s="4" t="s">
        <v>28</v>
      </c>
      <c r="J706" s="4" t="s">
        <v>41</v>
      </c>
      <c r="K706" s="4" t="s">
        <v>42</v>
      </c>
      <c r="L706" s="4" t="s">
        <v>43</v>
      </c>
      <c r="M706" s="4" t="s">
        <v>177</v>
      </c>
      <c r="N706" s="29">
        <v>0.62</v>
      </c>
      <c r="O706" s="4" t="s">
        <v>33</v>
      </c>
      <c r="P706" s="4" t="s">
        <v>61</v>
      </c>
      <c r="Q706" s="4" t="s">
        <v>130</v>
      </c>
      <c r="R706" s="4" t="s">
        <v>1330</v>
      </c>
      <c r="S706" s="4">
        <v>75104</v>
      </c>
      <c r="T706" s="9">
        <v>42035</v>
      </c>
      <c r="U706" s="9">
        <v>42037</v>
      </c>
      <c r="V706" s="15">
        <v>788.79</v>
      </c>
      <c r="W706" s="4">
        <v>10</v>
      </c>
      <c r="X706" s="15">
        <v>1634.67</v>
      </c>
      <c r="Y706" s="4">
        <v>86075</v>
      </c>
      <c r="Z706" s="15">
        <f>(orders[[#This Row],[Unit Price]]-(orders[[#This Row],[Unit Price]]*(orders[[#This Row],[Discount]]/100)))</f>
        <v>160.96390199999999</v>
      </c>
      <c r="AA706" s="15">
        <f>orders[[#This Row],[discounted price]]*orders[[#This Row],[Quantity ordered new]]</f>
        <v>1609.6390199999998</v>
      </c>
      <c r="AB706" s="18">
        <f t="shared" ref="AB706:AB769" si="11">(V706/X706)</f>
        <v>0.48253775991484515</v>
      </c>
    </row>
    <row r="707" spans="1:28" ht="12.75" customHeight="1" x14ac:dyDescent="0.3">
      <c r="A707" s="4">
        <v>20920</v>
      </c>
      <c r="B707" s="4" t="s">
        <v>37</v>
      </c>
      <c r="C707" s="21">
        <v>0</v>
      </c>
      <c r="D707" s="15">
        <v>387.99</v>
      </c>
      <c r="E707" s="15">
        <v>19.989999999999998</v>
      </c>
      <c r="F707" s="4">
        <v>1241</v>
      </c>
      <c r="G707" s="4" t="s">
        <v>1331</v>
      </c>
      <c r="H707" s="4" t="s">
        <v>49</v>
      </c>
      <c r="I707" s="4" t="s">
        <v>28</v>
      </c>
      <c r="J707" s="4" t="s">
        <v>29</v>
      </c>
      <c r="K707" s="4" t="s">
        <v>109</v>
      </c>
      <c r="L707" s="4" t="s">
        <v>59</v>
      </c>
      <c r="M707" s="4" t="s">
        <v>1332</v>
      </c>
      <c r="N707" s="29">
        <v>0.38</v>
      </c>
      <c r="O707" s="4" t="s">
        <v>33</v>
      </c>
      <c r="P707" s="4" t="s">
        <v>136</v>
      </c>
      <c r="Q707" s="4" t="s">
        <v>1278</v>
      </c>
      <c r="R707" s="4" t="s">
        <v>511</v>
      </c>
      <c r="S707" s="4">
        <v>36830</v>
      </c>
      <c r="T707" s="9">
        <v>42079</v>
      </c>
      <c r="U707" s="9">
        <v>42080</v>
      </c>
      <c r="V707" s="15">
        <v>-70.14</v>
      </c>
      <c r="W707" s="4">
        <v>23</v>
      </c>
      <c r="X707" s="15">
        <v>9280.7199999999993</v>
      </c>
      <c r="Y707" s="4">
        <v>90880</v>
      </c>
      <c r="Z707" s="15">
        <f>(orders[[#This Row],[Unit Price]]-(orders[[#This Row],[Unit Price]]*(orders[[#This Row],[Discount]]/100)))</f>
        <v>387.99</v>
      </c>
      <c r="AA707" s="15">
        <f>orders[[#This Row],[discounted price]]*orders[[#This Row],[Quantity ordered new]]</f>
        <v>8923.77</v>
      </c>
      <c r="AB707" s="18">
        <f t="shared" si="11"/>
        <v>-7.557603289399961E-3</v>
      </c>
    </row>
    <row r="708" spans="1:28" ht="12.75" customHeight="1" x14ac:dyDescent="0.3">
      <c r="A708" s="4">
        <v>20233</v>
      </c>
      <c r="B708" s="4" t="s">
        <v>47</v>
      </c>
      <c r="C708" s="21">
        <v>0.06</v>
      </c>
      <c r="D708" s="15">
        <v>200.97</v>
      </c>
      <c r="E708" s="15">
        <v>15.59</v>
      </c>
      <c r="F708" s="4">
        <v>1241</v>
      </c>
      <c r="G708" s="4" t="s">
        <v>1331</v>
      </c>
      <c r="H708" s="4" t="s">
        <v>39</v>
      </c>
      <c r="I708" s="4" t="s">
        <v>58</v>
      </c>
      <c r="J708" s="4" t="s">
        <v>77</v>
      </c>
      <c r="K708" s="4" t="s">
        <v>85</v>
      </c>
      <c r="L708" s="4" t="s">
        <v>43</v>
      </c>
      <c r="M708" s="4" t="s">
        <v>1333</v>
      </c>
      <c r="N708" s="29">
        <v>0.36</v>
      </c>
      <c r="O708" s="4" t="s">
        <v>33</v>
      </c>
      <c r="P708" s="4" t="s">
        <v>136</v>
      </c>
      <c r="Q708" s="4" t="s">
        <v>1278</v>
      </c>
      <c r="R708" s="4" t="s">
        <v>511</v>
      </c>
      <c r="S708" s="4">
        <v>36830</v>
      </c>
      <c r="T708" s="9">
        <v>42088</v>
      </c>
      <c r="U708" s="9">
        <v>42088</v>
      </c>
      <c r="V708" s="15">
        <v>531.61799999999994</v>
      </c>
      <c r="W708" s="4">
        <v>7</v>
      </c>
      <c r="X708" s="15">
        <v>1348.83</v>
      </c>
      <c r="Y708" s="4">
        <v>90881</v>
      </c>
      <c r="Z708" s="15">
        <f>(orders[[#This Row],[Unit Price]]-(orders[[#This Row],[Unit Price]]*(orders[[#This Row],[Discount]]/100)))</f>
        <v>200.84941799999999</v>
      </c>
      <c r="AA708" s="15">
        <f>orders[[#This Row],[discounted price]]*orders[[#This Row],[Quantity ordered new]]</f>
        <v>1405.9459259999999</v>
      </c>
      <c r="AB708" s="18">
        <f t="shared" si="11"/>
        <v>0.39413269277818552</v>
      </c>
    </row>
    <row r="709" spans="1:28" ht="12.75" customHeight="1" x14ac:dyDescent="0.3">
      <c r="A709" s="4">
        <v>5117</v>
      </c>
      <c r="B709" s="4" t="s">
        <v>25</v>
      </c>
      <c r="C709" s="21">
        <v>0.1</v>
      </c>
      <c r="D709" s="15">
        <v>22.38</v>
      </c>
      <c r="E709" s="15">
        <v>15.1</v>
      </c>
      <c r="F709" s="4">
        <v>1246</v>
      </c>
      <c r="G709" s="4" t="s">
        <v>1334</v>
      </c>
      <c r="H709" s="4" t="s">
        <v>49</v>
      </c>
      <c r="I709" s="4" t="s">
        <v>40</v>
      </c>
      <c r="J709" s="4" t="s">
        <v>29</v>
      </c>
      <c r="K709" s="4" t="s">
        <v>109</v>
      </c>
      <c r="L709" s="4" t="s">
        <v>59</v>
      </c>
      <c r="M709" s="4" t="s">
        <v>1175</v>
      </c>
      <c r="N709" s="29">
        <v>0.38</v>
      </c>
      <c r="O709" s="4" t="s">
        <v>33</v>
      </c>
      <c r="P709" s="4" t="s">
        <v>53</v>
      </c>
      <c r="Q709" s="4" t="s">
        <v>71</v>
      </c>
      <c r="R709" s="4" t="s">
        <v>90</v>
      </c>
      <c r="S709" s="4">
        <v>10009</v>
      </c>
      <c r="T709" s="9">
        <v>42099</v>
      </c>
      <c r="U709" s="9">
        <v>42100</v>
      </c>
      <c r="V709" s="15">
        <v>-107.51349999999999</v>
      </c>
      <c r="W709" s="4">
        <v>26</v>
      </c>
      <c r="X709" s="15">
        <v>564.98</v>
      </c>
      <c r="Y709" s="4">
        <v>36452</v>
      </c>
      <c r="Z709" s="15">
        <f>(orders[[#This Row],[Unit Price]]-(orders[[#This Row],[Unit Price]]*(orders[[#This Row],[Discount]]/100)))</f>
        <v>22.357620000000001</v>
      </c>
      <c r="AA709" s="15">
        <f>orders[[#This Row],[discounted price]]*orders[[#This Row],[Quantity ordered new]]</f>
        <v>581.29812000000004</v>
      </c>
      <c r="AB709" s="18">
        <f t="shared" si="11"/>
        <v>-0.19029611667669649</v>
      </c>
    </row>
    <row r="710" spans="1:28" ht="12.75" customHeight="1" x14ac:dyDescent="0.3">
      <c r="A710" s="4">
        <v>5118</v>
      </c>
      <c r="B710" s="4" t="s">
        <v>25</v>
      </c>
      <c r="C710" s="21">
        <v>0.04</v>
      </c>
      <c r="D710" s="15">
        <v>6.98</v>
      </c>
      <c r="E710" s="15">
        <v>2.83</v>
      </c>
      <c r="F710" s="4">
        <v>1246</v>
      </c>
      <c r="G710" s="4" t="s">
        <v>1334</v>
      </c>
      <c r="H710" s="4" t="s">
        <v>49</v>
      </c>
      <c r="I710" s="4" t="s">
        <v>40</v>
      </c>
      <c r="J710" s="4" t="s">
        <v>41</v>
      </c>
      <c r="K710" s="4" t="s">
        <v>50</v>
      </c>
      <c r="L710" s="4" t="s">
        <v>51</v>
      </c>
      <c r="M710" s="4" t="s">
        <v>1335</v>
      </c>
      <c r="N710" s="29">
        <v>0.37</v>
      </c>
      <c r="O710" s="4" t="s">
        <v>33</v>
      </c>
      <c r="P710" s="4" t="s">
        <v>53</v>
      </c>
      <c r="Q710" s="4" t="s">
        <v>71</v>
      </c>
      <c r="R710" s="4" t="s">
        <v>90</v>
      </c>
      <c r="S710" s="4">
        <v>10009</v>
      </c>
      <c r="T710" s="9">
        <v>42099</v>
      </c>
      <c r="U710" s="9">
        <v>42101</v>
      </c>
      <c r="V710" s="15">
        <v>46.01</v>
      </c>
      <c r="W710" s="4">
        <v>18</v>
      </c>
      <c r="X710" s="15">
        <v>129.47999999999999</v>
      </c>
      <c r="Y710" s="4">
        <v>36452</v>
      </c>
      <c r="Z710" s="15">
        <f>(orders[[#This Row],[Unit Price]]-(orders[[#This Row],[Unit Price]]*(orders[[#This Row],[Discount]]/100)))</f>
        <v>6.9772080000000001</v>
      </c>
      <c r="AA710" s="15">
        <f>orders[[#This Row],[discounted price]]*orders[[#This Row],[Quantity ordered new]]</f>
        <v>125.589744</v>
      </c>
      <c r="AB710" s="18">
        <f t="shared" si="11"/>
        <v>0.35534445474204512</v>
      </c>
    </row>
    <row r="711" spans="1:28" ht="12.75" customHeight="1" x14ac:dyDescent="0.3">
      <c r="A711" s="4">
        <v>6581</v>
      </c>
      <c r="B711" s="4" t="s">
        <v>106</v>
      </c>
      <c r="C711" s="21">
        <v>0.03</v>
      </c>
      <c r="D711" s="15">
        <v>256.99</v>
      </c>
      <c r="E711" s="15">
        <v>11.25</v>
      </c>
      <c r="F711" s="4">
        <v>1246</v>
      </c>
      <c r="G711" s="4" t="s">
        <v>1334</v>
      </c>
      <c r="H711" s="4" t="s">
        <v>49</v>
      </c>
      <c r="I711" s="4" t="s">
        <v>40</v>
      </c>
      <c r="J711" s="4" t="s">
        <v>77</v>
      </c>
      <c r="K711" s="4" t="s">
        <v>180</v>
      </c>
      <c r="L711" s="4" t="s">
        <v>59</v>
      </c>
      <c r="M711" s="4" t="s">
        <v>1336</v>
      </c>
      <c r="N711" s="29">
        <v>0.51</v>
      </c>
      <c r="O711" s="4" t="s">
        <v>33</v>
      </c>
      <c r="P711" s="4" t="s">
        <v>53</v>
      </c>
      <c r="Q711" s="4" t="s">
        <v>71</v>
      </c>
      <c r="R711" s="4" t="s">
        <v>90</v>
      </c>
      <c r="S711" s="4">
        <v>10009</v>
      </c>
      <c r="T711" s="9">
        <v>42146</v>
      </c>
      <c r="U711" s="9">
        <v>42146</v>
      </c>
      <c r="V711" s="15">
        <v>1489.8</v>
      </c>
      <c r="W711" s="4">
        <v>32</v>
      </c>
      <c r="X711" s="15">
        <v>8216.2800000000007</v>
      </c>
      <c r="Y711" s="4">
        <v>46853</v>
      </c>
      <c r="Z711" s="15">
        <f>(orders[[#This Row],[Unit Price]]-(orders[[#This Row],[Unit Price]]*(orders[[#This Row],[Discount]]/100)))</f>
        <v>256.91290300000003</v>
      </c>
      <c r="AA711" s="15">
        <f>orders[[#This Row],[discounted price]]*orders[[#This Row],[Quantity ordered new]]</f>
        <v>8221.2128960000009</v>
      </c>
      <c r="AB711" s="18">
        <f t="shared" si="11"/>
        <v>0.18132293446669293</v>
      </c>
    </row>
    <row r="712" spans="1:28" ht="12.75" customHeight="1" x14ac:dyDescent="0.3">
      <c r="A712" s="4">
        <v>23117</v>
      </c>
      <c r="B712" s="4" t="s">
        <v>25</v>
      </c>
      <c r="C712" s="21">
        <v>0.1</v>
      </c>
      <c r="D712" s="15">
        <v>22.38</v>
      </c>
      <c r="E712" s="15">
        <v>15.1</v>
      </c>
      <c r="F712" s="4">
        <v>1247</v>
      </c>
      <c r="G712" s="4" t="s">
        <v>1337</v>
      </c>
      <c r="H712" s="4" t="s">
        <v>49</v>
      </c>
      <c r="I712" s="4" t="s">
        <v>40</v>
      </c>
      <c r="J712" s="4" t="s">
        <v>29</v>
      </c>
      <c r="K712" s="4" t="s">
        <v>109</v>
      </c>
      <c r="L712" s="4" t="s">
        <v>59</v>
      </c>
      <c r="M712" s="4" t="s">
        <v>1175</v>
      </c>
      <c r="N712" s="29">
        <v>0.38</v>
      </c>
      <c r="O712" s="4" t="s">
        <v>33</v>
      </c>
      <c r="P712" s="4" t="s">
        <v>61</v>
      </c>
      <c r="Q712" s="4" t="s">
        <v>130</v>
      </c>
      <c r="R712" s="4" t="s">
        <v>1338</v>
      </c>
      <c r="S712" s="4">
        <v>78641</v>
      </c>
      <c r="T712" s="9">
        <v>42099</v>
      </c>
      <c r="U712" s="9">
        <v>42100</v>
      </c>
      <c r="V712" s="15">
        <v>-107.51349999999999</v>
      </c>
      <c r="W712" s="4">
        <v>7</v>
      </c>
      <c r="X712" s="15">
        <v>152.11000000000001</v>
      </c>
      <c r="Y712" s="4">
        <v>91555</v>
      </c>
      <c r="Z712" s="15">
        <f>(orders[[#This Row],[Unit Price]]-(orders[[#This Row],[Unit Price]]*(orders[[#This Row],[Discount]]/100)))</f>
        <v>22.357620000000001</v>
      </c>
      <c r="AA712" s="15">
        <f>orders[[#This Row],[discounted price]]*orders[[#This Row],[Quantity ordered new]]</f>
        <v>156.50334000000001</v>
      </c>
      <c r="AB712" s="18">
        <f t="shared" si="11"/>
        <v>-0.70681414765630124</v>
      </c>
    </row>
    <row r="713" spans="1:28" ht="12.75" customHeight="1" x14ac:dyDescent="0.3">
      <c r="A713" s="4">
        <v>23118</v>
      </c>
      <c r="B713" s="4" t="s">
        <v>25</v>
      </c>
      <c r="C713" s="21">
        <v>0.04</v>
      </c>
      <c r="D713" s="15">
        <v>6.98</v>
      </c>
      <c r="E713" s="15">
        <v>2.83</v>
      </c>
      <c r="F713" s="4">
        <v>1247</v>
      </c>
      <c r="G713" s="4" t="s">
        <v>1337</v>
      </c>
      <c r="H713" s="4" t="s">
        <v>49</v>
      </c>
      <c r="I713" s="4" t="s">
        <v>40</v>
      </c>
      <c r="J713" s="4" t="s">
        <v>41</v>
      </c>
      <c r="K713" s="4" t="s">
        <v>50</v>
      </c>
      <c r="L713" s="4" t="s">
        <v>51</v>
      </c>
      <c r="M713" s="4" t="s">
        <v>1335</v>
      </c>
      <c r="N713" s="29">
        <v>0.37</v>
      </c>
      <c r="O713" s="4" t="s">
        <v>33</v>
      </c>
      <c r="P713" s="4" t="s">
        <v>61</v>
      </c>
      <c r="Q713" s="4" t="s">
        <v>130</v>
      </c>
      <c r="R713" s="4" t="s">
        <v>1338</v>
      </c>
      <c r="S713" s="4">
        <v>78641</v>
      </c>
      <c r="T713" s="9">
        <v>42099</v>
      </c>
      <c r="U713" s="9">
        <v>42101</v>
      </c>
      <c r="V713" s="15">
        <v>24.819299999999998</v>
      </c>
      <c r="W713" s="4">
        <v>5</v>
      </c>
      <c r="X713" s="15">
        <v>35.97</v>
      </c>
      <c r="Y713" s="4">
        <v>91555</v>
      </c>
      <c r="Z713" s="15">
        <f>(orders[[#This Row],[Unit Price]]-(orders[[#This Row],[Unit Price]]*(orders[[#This Row],[Discount]]/100)))</f>
        <v>6.9772080000000001</v>
      </c>
      <c r="AA713" s="15">
        <f>orders[[#This Row],[discounted price]]*orders[[#This Row],[Quantity ordered new]]</f>
        <v>34.886040000000001</v>
      </c>
      <c r="AB713" s="18">
        <f t="shared" si="11"/>
        <v>0.69</v>
      </c>
    </row>
    <row r="714" spans="1:28" ht="12.75" customHeight="1" x14ac:dyDescent="0.3">
      <c r="A714" s="4">
        <v>18413</v>
      </c>
      <c r="B714" s="4" t="s">
        <v>25</v>
      </c>
      <c r="C714" s="21">
        <v>0</v>
      </c>
      <c r="D714" s="15">
        <v>3.89</v>
      </c>
      <c r="E714" s="15">
        <v>7.01</v>
      </c>
      <c r="F714" s="4">
        <v>1250</v>
      </c>
      <c r="G714" s="4" t="s">
        <v>1339</v>
      </c>
      <c r="H714" s="4" t="s">
        <v>49</v>
      </c>
      <c r="I714" s="4" t="s">
        <v>28</v>
      </c>
      <c r="J714" s="4" t="s">
        <v>29</v>
      </c>
      <c r="K714" s="4" t="s">
        <v>109</v>
      </c>
      <c r="L714" s="4" t="s">
        <v>59</v>
      </c>
      <c r="M714" s="4" t="s">
        <v>1340</v>
      </c>
      <c r="N714" s="29">
        <v>0.37</v>
      </c>
      <c r="O714" s="4" t="s">
        <v>33</v>
      </c>
      <c r="P714" s="4" t="s">
        <v>61</v>
      </c>
      <c r="Q714" s="4" t="s">
        <v>178</v>
      </c>
      <c r="R714" s="4" t="s">
        <v>1341</v>
      </c>
      <c r="S714" s="4">
        <v>60110</v>
      </c>
      <c r="T714" s="9">
        <v>42103</v>
      </c>
      <c r="U714" s="9">
        <v>42103</v>
      </c>
      <c r="V714" s="15">
        <v>-255.16890000000001</v>
      </c>
      <c r="W714" s="4">
        <v>21</v>
      </c>
      <c r="X714" s="15">
        <v>85.64</v>
      </c>
      <c r="Y714" s="4">
        <v>87877</v>
      </c>
      <c r="Z714" s="15">
        <f>(orders[[#This Row],[Unit Price]]-(orders[[#This Row],[Unit Price]]*(orders[[#This Row],[Discount]]/100)))</f>
        <v>3.89</v>
      </c>
      <c r="AA714" s="15">
        <f>orders[[#This Row],[discounted price]]*orders[[#This Row],[Quantity ordered new]]</f>
        <v>81.69</v>
      </c>
      <c r="AB714" s="18">
        <f t="shared" si="11"/>
        <v>-2.9795527790751986</v>
      </c>
    </row>
    <row r="715" spans="1:28" ht="12.75" customHeight="1" x14ac:dyDescent="0.3">
      <c r="A715" s="4">
        <v>18414</v>
      </c>
      <c r="B715" s="4" t="s">
        <v>25</v>
      </c>
      <c r="C715" s="21">
        <v>0.09</v>
      </c>
      <c r="D715" s="15">
        <v>120.98</v>
      </c>
      <c r="E715" s="15">
        <v>30</v>
      </c>
      <c r="F715" s="4">
        <v>1250</v>
      </c>
      <c r="G715" s="4" t="s">
        <v>1339</v>
      </c>
      <c r="H715" s="4" t="s">
        <v>39</v>
      </c>
      <c r="I715" s="4" t="s">
        <v>28</v>
      </c>
      <c r="J715" s="4" t="s">
        <v>41</v>
      </c>
      <c r="K715" s="4" t="s">
        <v>42</v>
      </c>
      <c r="L715" s="4" t="s">
        <v>43</v>
      </c>
      <c r="M715" s="4" t="s">
        <v>1342</v>
      </c>
      <c r="N715" s="29">
        <v>0.64</v>
      </c>
      <c r="O715" s="4" t="s">
        <v>33</v>
      </c>
      <c r="P715" s="4" t="s">
        <v>61</v>
      </c>
      <c r="Q715" s="4" t="s">
        <v>178</v>
      </c>
      <c r="R715" s="4" t="s">
        <v>1341</v>
      </c>
      <c r="S715" s="4">
        <v>60110</v>
      </c>
      <c r="T715" s="9">
        <v>42103</v>
      </c>
      <c r="U715" s="9">
        <v>42105</v>
      </c>
      <c r="V715" s="15">
        <v>74.004800000000003</v>
      </c>
      <c r="W715" s="4">
        <v>22</v>
      </c>
      <c r="X715" s="15">
        <v>2508.15</v>
      </c>
      <c r="Y715" s="4">
        <v>87877</v>
      </c>
      <c r="Z715" s="15">
        <f>(orders[[#This Row],[Unit Price]]-(orders[[#This Row],[Unit Price]]*(orders[[#This Row],[Discount]]/100)))</f>
        <v>120.87111800000001</v>
      </c>
      <c r="AA715" s="15">
        <f>orders[[#This Row],[discounted price]]*orders[[#This Row],[Quantity ordered new]]</f>
        <v>2659.1645960000001</v>
      </c>
      <c r="AB715" s="18">
        <f t="shared" si="11"/>
        <v>2.9505731315910132E-2</v>
      </c>
    </row>
    <row r="716" spans="1:28" ht="12.75" customHeight="1" x14ac:dyDescent="0.3">
      <c r="A716" s="4">
        <v>18415</v>
      </c>
      <c r="B716" s="4" t="s">
        <v>25</v>
      </c>
      <c r="C716" s="21">
        <v>0.1</v>
      </c>
      <c r="D716" s="15">
        <v>30.98</v>
      </c>
      <c r="E716" s="15">
        <v>5.76</v>
      </c>
      <c r="F716" s="4">
        <v>1250</v>
      </c>
      <c r="G716" s="4" t="s">
        <v>1339</v>
      </c>
      <c r="H716" s="4" t="s">
        <v>49</v>
      </c>
      <c r="I716" s="4" t="s">
        <v>28</v>
      </c>
      <c r="J716" s="4" t="s">
        <v>29</v>
      </c>
      <c r="K716" s="4" t="s">
        <v>93</v>
      </c>
      <c r="L716" s="4" t="s">
        <v>59</v>
      </c>
      <c r="M716" s="4" t="s">
        <v>1343</v>
      </c>
      <c r="N716" s="29">
        <v>0.4</v>
      </c>
      <c r="O716" s="4" t="s">
        <v>33</v>
      </c>
      <c r="P716" s="4" t="s">
        <v>61</v>
      </c>
      <c r="Q716" s="4" t="s">
        <v>178</v>
      </c>
      <c r="R716" s="4" t="s">
        <v>1341</v>
      </c>
      <c r="S716" s="4">
        <v>60110</v>
      </c>
      <c r="T716" s="9">
        <v>42103</v>
      </c>
      <c r="U716" s="9">
        <v>42104</v>
      </c>
      <c r="V716" s="15">
        <v>109.42479999999999</v>
      </c>
      <c r="W716" s="4">
        <v>8</v>
      </c>
      <c r="X716" s="15">
        <v>225.62</v>
      </c>
      <c r="Y716" s="4">
        <v>87877</v>
      </c>
      <c r="Z716" s="15">
        <f>(orders[[#This Row],[Unit Price]]-(orders[[#This Row],[Unit Price]]*(orders[[#This Row],[Discount]]/100)))</f>
        <v>30.949020000000001</v>
      </c>
      <c r="AA716" s="15">
        <f>orders[[#This Row],[discounted price]]*orders[[#This Row],[Quantity ordered new]]</f>
        <v>247.59216000000001</v>
      </c>
      <c r="AB716" s="18">
        <f t="shared" si="11"/>
        <v>0.48499601099193329</v>
      </c>
    </row>
    <row r="717" spans="1:28" ht="12.75" customHeight="1" x14ac:dyDescent="0.3">
      <c r="A717" s="4">
        <v>19322</v>
      </c>
      <c r="B717" s="4" t="s">
        <v>106</v>
      </c>
      <c r="C717" s="21">
        <v>0.02</v>
      </c>
      <c r="D717" s="15">
        <v>46.89</v>
      </c>
      <c r="E717" s="15">
        <v>5.0999999999999996</v>
      </c>
      <c r="F717" s="4">
        <v>1253</v>
      </c>
      <c r="G717" s="4" t="s">
        <v>1344</v>
      </c>
      <c r="H717" s="4" t="s">
        <v>49</v>
      </c>
      <c r="I717" s="4" t="s">
        <v>40</v>
      </c>
      <c r="J717" s="4" t="s">
        <v>29</v>
      </c>
      <c r="K717" s="4" t="s">
        <v>257</v>
      </c>
      <c r="L717" s="4" t="s">
        <v>86</v>
      </c>
      <c r="M717" s="4" t="s">
        <v>1345</v>
      </c>
      <c r="N717" s="29">
        <v>0.46</v>
      </c>
      <c r="O717" s="4" t="s">
        <v>33</v>
      </c>
      <c r="P717" s="4" t="s">
        <v>61</v>
      </c>
      <c r="Q717" s="4" t="s">
        <v>130</v>
      </c>
      <c r="R717" s="4" t="s">
        <v>1346</v>
      </c>
      <c r="S717" s="4">
        <v>78613</v>
      </c>
      <c r="T717" s="9">
        <v>42117</v>
      </c>
      <c r="U717" s="9">
        <v>42117</v>
      </c>
      <c r="V717" s="15">
        <v>421.34849999999994</v>
      </c>
      <c r="W717" s="4">
        <v>13</v>
      </c>
      <c r="X717" s="15">
        <v>610.65</v>
      </c>
      <c r="Y717" s="4">
        <v>89981</v>
      </c>
      <c r="Z717" s="15">
        <f>(orders[[#This Row],[Unit Price]]-(orders[[#This Row],[Unit Price]]*(orders[[#This Row],[Discount]]/100)))</f>
        <v>46.880622000000002</v>
      </c>
      <c r="AA717" s="15">
        <f>orders[[#This Row],[discounted price]]*orders[[#This Row],[Quantity ordered new]]</f>
        <v>609.44808599999999</v>
      </c>
      <c r="AB717" s="18">
        <f t="shared" si="11"/>
        <v>0.69</v>
      </c>
    </row>
    <row r="718" spans="1:28" ht="12.75" customHeight="1" x14ac:dyDescent="0.3">
      <c r="A718" s="4">
        <v>19323</v>
      </c>
      <c r="B718" s="4" t="s">
        <v>106</v>
      </c>
      <c r="C718" s="21">
        <v>0.05</v>
      </c>
      <c r="D718" s="15">
        <v>140.97999999999999</v>
      </c>
      <c r="E718" s="15">
        <v>36.090000000000003</v>
      </c>
      <c r="F718" s="4">
        <v>1253</v>
      </c>
      <c r="G718" s="4" t="s">
        <v>1344</v>
      </c>
      <c r="H718" s="4" t="s">
        <v>39</v>
      </c>
      <c r="I718" s="4" t="s">
        <v>40</v>
      </c>
      <c r="J718" s="4" t="s">
        <v>41</v>
      </c>
      <c r="K718" s="4" t="s">
        <v>191</v>
      </c>
      <c r="L718" s="4" t="s">
        <v>121</v>
      </c>
      <c r="M718" s="4" t="s">
        <v>1347</v>
      </c>
      <c r="N718" s="29">
        <v>0.77</v>
      </c>
      <c r="O718" s="4" t="s">
        <v>33</v>
      </c>
      <c r="P718" s="4" t="s">
        <v>61</v>
      </c>
      <c r="Q718" s="4" t="s">
        <v>130</v>
      </c>
      <c r="R718" s="4" t="s">
        <v>1346</v>
      </c>
      <c r="S718" s="4">
        <v>78613</v>
      </c>
      <c r="T718" s="9">
        <v>42117</v>
      </c>
      <c r="U718" s="9">
        <v>42119</v>
      </c>
      <c r="V718" s="15">
        <v>-373.09</v>
      </c>
      <c r="W718" s="4">
        <v>5</v>
      </c>
      <c r="X718" s="15">
        <v>699.24</v>
      </c>
      <c r="Y718" s="4">
        <v>89981</v>
      </c>
      <c r="Z718" s="15">
        <f>(orders[[#This Row],[Unit Price]]-(orders[[#This Row],[Unit Price]]*(orders[[#This Row],[Discount]]/100)))</f>
        <v>140.90950999999998</v>
      </c>
      <c r="AA718" s="15">
        <f>orders[[#This Row],[discounted price]]*orders[[#This Row],[Quantity ordered new]]</f>
        <v>704.54754999999989</v>
      </c>
      <c r="AB718" s="18">
        <f t="shared" si="11"/>
        <v>-0.53356501344316687</v>
      </c>
    </row>
    <row r="719" spans="1:28" ht="12.75" customHeight="1" x14ac:dyDescent="0.3">
      <c r="A719" s="4">
        <v>19324</v>
      </c>
      <c r="B719" s="4" t="s">
        <v>106</v>
      </c>
      <c r="C719" s="21">
        <v>0.1</v>
      </c>
      <c r="D719" s="15">
        <v>212.6</v>
      </c>
      <c r="E719" s="15">
        <v>110.2</v>
      </c>
      <c r="F719" s="4">
        <v>1253</v>
      </c>
      <c r="G719" s="4" t="s">
        <v>1344</v>
      </c>
      <c r="H719" s="4" t="s">
        <v>39</v>
      </c>
      <c r="I719" s="4" t="s">
        <v>40</v>
      </c>
      <c r="J719" s="4" t="s">
        <v>41</v>
      </c>
      <c r="K719" s="4" t="s">
        <v>152</v>
      </c>
      <c r="L719" s="4" t="s">
        <v>121</v>
      </c>
      <c r="M719" s="4" t="s">
        <v>1348</v>
      </c>
      <c r="N719" s="29">
        <v>0.73</v>
      </c>
      <c r="O719" s="4" t="s">
        <v>33</v>
      </c>
      <c r="P719" s="4" t="s">
        <v>61</v>
      </c>
      <c r="Q719" s="4" t="s">
        <v>130</v>
      </c>
      <c r="R719" s="4" t="s">
        <v>1346</v>
      </c>
      <c r="S719" s="4">
        <v>78613</v>
      </c>
      <c r="T719" s="9">
        <v>42117</v>
      </c>
      <c r="U719" s="9">
        <v>42119</v>
      </c>
      <c r="V719" s="15">
        <v>-3465.0720000000001</v>
      </c>
      <c r="W719" s="4">
        <v>12</v>
      </c>
      <c r="X719" s="15">
        <v>2346.0300000000002</v>
      </c>
      <c r="Y719" s="4">
        <v>89981</v>
      </c>
      <c r="Z719" s="15">
        <f>(orders[[#This Row],[Unit Price]]-(orders[[#This Row],[Unit Price]]*(orders[[#This Row],[Discount]]/100)))</f>
        <v>212.38739999999999</v>
      </c>
      <c r="AA719" s="15">
        <f>orders[[#This Row],[discounted price]]*orders[[#This Row],[Quantity ordered new]]</f>
        <v>2548.6487999999999</v>
      </c>
      <c r="AB719" s="18">
        <f t="shared" si="11"/>
        <v>-1.4769939003337553</v>
      </c>
    </row>
    <row r="720" spans="1:28" ht="12.75" customHeight="1" x14ac:dyDescent="0.3">
      <c r="A720" s="4">
        <v>23455</v>
      </c>
      <c r="B720" s="4" t="s">
        <v>56</v>
      </c>
      <c r="C720" s="21">
        <v>0.04</v>
      </c>
      <c r="D720" s="15">
        <v>2.08</v>
      </c>
      <c r="E720" s="15">
        <v>1.49</v>
      </c>
      <c r="F720" s="4">
        <v>1254</v>
      </c>
      <c r="G720" s="4" t="s">
        <v>1349</v>
      </c>
      <c r="H720" s="4" t="s">
        <v>49</v>
      </c>
      <c r="I720" s="4" t="s">
        <v>40</v>
      </c>
      <c r="J720" s="4" t="s">
        <v>29</v>
      </c>
      <c r="K720" s="4" t="s">
        <v>109</v>
      </c>
      <c r="L720" s="4" t="s">
        <v>59</v>
      </c>
      <c r="M720" s="4" t="s">
        <v>1350</v>
      </c>
      <c r="N720" s="29">
        <v>0.36</v>
      </c>
      <c r="O720" s="4" t="s">
        <v>33</v>
      </c>
      <c r="P720" s="4" t="s">
        <v>61</v>
      </c>
      <c r="Q720" s="4" t="s">
        <v>130</v>
      </c>
      <c r="R720" s="4" t="s">
        <v>1351</v>
      </c>
      <c r="S720" s="4">
        <v>77530</v>
      </c>
      <c r="T720" s="9">
        <v>42145</v>
      </c>
      <c r="U720" s="9">
        <v>42147</v>
      </c>
      <c r="V720" s="15">
        <v>-11.281500000000001</v>
      </c>
      <c r="W720" s="4">
        <v>16</v>
      </c>
      <c r="X720" s="15">
        <v>33.770000000000003</v>
      </c>
      <c r="Y720" s="4">
        <v>89982</v>
      </c>
      <c r="Z720" s="15">
        <f>(orders[[#This Row],[Unit Price]]-(orders[[#This Row],[Unit Price]]*(orders[[#This Row],[Discount]]/100)))</f>
        <v>2.0791680000000001</v>
      </c>
      <c r="AA720" s="15">
        <f>orders[[#This Row],[discounted price]]*orders[[#This Row],[Quantity ordered new]]</f>
        <v>33.266688000000002</v>
      </c>
      <c r="AB720" s="18">
        <f t="shared" si="11"/>
        <v>-0.33406870002961209</v>
      </c>
    </row>
    <row r="721" spans="1:28" ht="12.75" customHeight="1" x14ac:dyDescent="0.3">
      <c r="A721" s="4">
        <v>23815</v>
      </c>
      <c r="B721" s="4" t="s">
        <v>47</v>
      </c>
      <c r="C721" s="21">
        <v>0.06</v>
      </c>
      <c r="D721" s="15">
        <v>80.98</v>
      </c>
      <c r="E721" s="15">
        <v>35</v>
      </c>
      <c r="F721" s="4">
        <v>1254</v>
      </c>
      <c r="G721" s="4" t="s">
        <v>1349</v>
      </c>
      <c r="H721" s="4" t="s">
        <v>49</v>
      </c>
      <c r="I721" s="4" t="s">
        <v>40</v>
      </c>
      <c r="J721" s="4" t="s">
        <v>29</v>
      </c>
      <c r="K721" s="4" t="s">
        <v>141</v>
      </c>
      <c r="L721" s="4" t="s">
        <v>236</v>
      </c>
      <c r="M721" s="4" t="s">
        <v>1352</v>
      </c>
      <c r="N721" s="29">
        <v>0.81</v>
      </c>
      <c r="O721" s="4" t="s">
        <v>33</v>
      </c>
      <c r="P721" s="4" t="s">
        <v>61</v>
      </c>
      <c r="Q721" s="4" t="s">
        <v>130</v>
      </c>
      <c r="R721" s="4" t="s">
        <v>1351</v>
      </c>
      <c r="S721" s="4">
        <v>77530</v>
      </c>
      <c r="T721" s="9">
        <v>42075</v>
      </c>
      <c r="U721" s="9">
        <v>42076</v>
      </c>
      <c r="V721" s="15">
        <v>-218.77</v>
      </c>
      <c r="W721" s="4">
        <v>2</v>
      </c>
      <c r="X721" s="15">
        <v>172.79</v>
      </c>
      <c r="Y721" s="4">
        <v>89983</v>
      </c>
      <c r="Z721" s="15">
        <f>(orders[[#This Row],[Unit Price]]-(orders[[#This Row],[Unit Price]]*(orders[[#This Row],[Discount]]/100)))</f>
        <v>80.931412000000009</v>
      </c>
      <c r="AA721" s="15">
        <f>orders[[#This Row],[discounted price]]*orders[[#This Row],[Quantity ordered new]]</f>
        <v>161.86282400000002</v>
      </c>
      <c r="AB721" s="18">
        <f t="shared" si="11"/>
        <v>-1.2661033624631057</v>
      </c>
    </row>
    <row r="722" spans="1:28" ht="12.75" customHeight="1" x14ac:dyDescent="0.3">
      <c r="A722" s="4">
        <v>23926</v>
      </c>
      <c r="B722" s="4" t="s">
        <v>56</v>
      </c>
      <c r="C722" s="21">
        <v>0.06</v>
      </c>
      <c r="D722" s="15">
        <v>3.95</v>
      </c>
      <c r="E722" s="15">
        <v>2</v>
      </c>
      <c r="F722" s="4">
        <v>1254</v>
      </c>
      <c r="G722" s="4" t="s">
        <v>1349</v>
      </c>
      <c r="H722" s="4" t="s">
        <v>49</v>
      </c>
      <c r="I722" s="4" t="s">
        <v>40</v>
      </c>
      <c r="J722" s="4" t="s">
        <v>29</v>
      </c>
      <c r="K722" s="4" t="s">
        <v>66</v>
      </c>
      <c r="L722" s="4" t="s">
        <v>31</v>
      </c>
      <c r="M722" s="4" t="s">
        <v>1353</v>
      </c>
      <c r="N722" s="29">
        <v>0.53</v>
      </c>
      <c r="O722" s="4" t="s">
        <v>33</v>
      </c>
      <c r="P722" s="4" t="s">
        <v>61</v>
      </c>
      <c r="Q722" s="4" t="s">
        <v>130</v>
      </c>
      <c r="R722" s="4" t="s">
        <v>1351</v>
      </c>
      <c r="S722" s="4">
        <v>77530</v>
      </c>
      <c r="T722" s="9">
        <v>42087</v>
      </c>
      <c r="U722" s="9">
        <v>42088</v>
      </c>
      <c r="V722" s="15">
        <v>-9.68</v>
      </c>
      <c r="W722" s="4">
        <v>5</v>
      </c>
      <c r="X722" s="15">
        <v>19.66</v>
      </c>
      <c r="Y722" s="4">
        <v>89984</v>
      </c>
      <c r="Z722" s="15">
        <f>(orders[[#This Row],[Unit Price]]-(orders[[#This Row],[Unit Price]]*(orders[[#This Row],[Discount]]/100)))</f>
        <v>3.9476300000000002</v>
      </c>
      <c r="AA722" s="15">
        <f>orders[[#This Row],[discounted price]]*orders[[#This Row],[Quantity ordered new]]</f>
        <v>19.738150000000001</v>
      </c>
      <c r="AB722" s="18">
        <f t="shared" si="11"/>
        <v>-0.49237029501525942</v>
      </c>
    </row>
    <row r="723" spans="1:28" ht="12.75" customHeight="1" x14ac:dyDescent="0.3">
      <c r="A723" s="4">
        <v>18131</v>
      </c>
      <c r="B723" s="4" t="s">
        <v>56</v>
      </c>
      <c r="C723" s="21">
        <v>0.01</v>
      </c>
      <c r="D723" s="15">
        <v>115.99</v>
      </c>
      <c r="E723" s="15">
        <v>56.14</v>
      </c>
      <c r="F723" s="4">
        <v>1257</v>
      </c>
      <c r="G723" s="4" t="s">
        <v>1354</v>
      </c>
      <c r="H723" s="4" t="s">
        <v>39</v>
      </c>
      <c r="I723" s="4" t="s">
        <v>40</v>
      </c>
      <c r="J723" s="4" t="s">
        <v>77</v>
      </c>
      <c r="K723" s="4" t="s">
        <v>85</v>
      </c>
      <c r="L723" s="4" t="s">
        <v>43</v>
      </c>
      <c r="M723" s="4" t="s">
        <v>1355</v>
      </c>
      <c r="N723" s="29">
        <v>0.4</v>
      </c>
      <c r="O723" s="4" t="s">
        <v>33</v>
      </c>
      <c r="P723" s="4" t="s">
        <v>34</v>
      </c>
      <c r="Q723" s="4" t="s">
        <v>255</v>
      </c>
      <c r="R723" s="4" t="s">
        <v>287</v>
      </c>
      <c r="S723" s="4">
        <v>80013</v>
      </c>
      <c r="T723" s="9">
        <v>42146</v>
      </c>
      <c r="U723" s="9">
        <v>42147</v>
      </c>
      <c r="V723" s="15">
        <v>-164.39520000000002</v>
      </c>
      <c r="W723" s="4">
        <v>5</v>
      </c>
      <c r="X723" s="15">
        <v>604.35</v>
      </c>
      <c r="Y723" s="4">
        <v>86535</v>
      </c>
      <c r="Z723" s="15">
        <f>(orders[[#This Row],[Unit Price]]-(orders[[#This Row],[Unit Price]]*(orders[[#This Row],[Discount]]/100)))</f>
        <v>115.97840099999999</v>
      </c>
      <c r="AA723" s="15">
        <f>orders[[#This Row],[discounted price]]*orders[[#This Row],[Quantity ordered new]]</f>
        <v>579.89200499999993</v>
      </c>
      <c r="AB723" s="18">
        <f t="shared" si="11"/>
        <v>-0.27201985604368334</v>
      </c>
    </row>
    <row r="724" spans="1:28" ht="12.75" customHeight="1" x14ac:dyDescent="0.3">
      <c r="A724" s="4">
        <v>18693</v>
      </c>
      <c r="B724" s="4" t="s">
        <v>47</v>
      </c>
      <c r="C724" s="21">
        <v>0.04</v>
      </c>
      <c r="D724" s="15">
        <v>2.52</v>
      </c>
      <c r="E724" s="15">
        <v>1.92</v>
      </c>
      <c r="F724" s="4">
        <v>1257</v>
      </c>
      <c r="G724" s="4" t="s">
        <v>1354</v>
      </c>
      <c r="H724" s="4" t="s">
        <v>49</v>
      </c>
      <c r="I724" s="4" t="s">
        <v>40</v>
      </c>
      <c r="J724" s="4" t="s">
        <v>29</v>
      </c>
      <c r="K724" s="4" t="s">
        <v>174</v>
      </c>
      <c r="L724" s="4" t="s">
        <v>31</v>
      </c>
      <c r="M724" s="4" t="s">
        <v>1356</v>
      </c>
      <c r="N724" s="29">
        <v>0.82</v>
      </c>
      <c r="O724" s="4" t="s">
        <v>33</v>
      </c>
      <c r="P724" s="4" t="s">
        <v>34</v>
      </c>
      <c r="Q724" s="4" t="s">
        <v>255</v>
      </c>
      <c r="R724" s="4" t="s">
        <v>287</v>
      </c>
      <c r="S724" s="4">
        <v>80013</v>
      </c>
      <c r="T724" s="9">
        <v>42118</v>
      </c>
      <c r="U724" s="9">
        <v>42118</v>
      </c>
      <c r="V724" s="15">
        <v>-8.2080000000000002</v>
      </c>
      <c r="W724" s="4">
        <v>1</v>
      </c>
      <c r="X724" s="15">
        <v>3.13</v>
      </c>
      <c r="Y724" s="4">
        <v>86536</v>
      </c>
      <c r="Z724" s="15">
        <f>(orders[[#This Row],[Unit Price]]-(orders[[#This Row],[Unit Price]]*(orders[[#This Row],[Discount]]/100)))</f>
        <v>2.5189919999999999</v>
      </c>
      <c r="AA724" s="15">
        <f>orders[[#This Row],[discounted price]]*orders[[#This Row],[Quantity ordered new]]</f>
        <v>2.5189919999999999</v>
      </c>
      <c r="AB724" s="18">
        <f t="shared" si="11"/>
        <v>-2.6223642172523962</v>
      </c>
    </row>
    <row r="725" spans="1:28" ht="12.75" customHeight="1" x14ac:dyDescent="0.3">
      <c r="A725" s="4">
        <v>24939</v>
      </c>
      <c r="B725" s="4" t="s">
        <v>25</v>
      </c>
      <c r="C725" s="21">
        <v>0.03</v>
      </c>
      <c r="D725" s="15">
        <v>3.69</v>
      </c>
      <c r="E725" s="15">
        <v>2.5</v>
      </c>
      <c r="F725" s="4">
        <v>1259</v>
      </c>
      <c r="G725" s="4" t="s">
        <v>1357</v>
      </c>
      <c r="H725" s="4" t="s">
        <v>27</v>
      </c>
      <c r="I725" s="4" t="s">
        <v>40</v>
      </c>
      <c r="J725" s="4" t="s">
        <v>29</v>
      </c>
      <c r="K725" s="4" t="s">
        <v>69</v>
      </c>
      <c r="L725" s="4" t="s">
        <v>59</v>
      </c>
      <c r="M725" s="4" t="s">
        <v>1358</v>
      </c>
      <c r="N725" s="29">
        <v>0.39</v>
      </c>
      <c r="O725" s="4" t="s">
        <v>33</v>
      </c>
      <c r="P725" s="4" t="s">
        <v>136</v>
      </c>
      <c r="Q725" s="4" t="s">
        <v>613</v>
      </c>
      <c r="R725" s="4" t="s">
        <v>1359</v>
      </c>
      <c r="S725" s="4">
        <v>40422</v>
      </c>
      <c r="T725" s="9">
        <v>42114</v>
      </c>
      <c r="U725" s="9">
        <v>42114</v>
      </c>
      <c r="V725" s="15">
        <v>-2196.6840000000002</v>
      </c>
      <c r="W725" s="4">
        <v>9</v>
      </c>
      <c r="X725" s="15">
        <v>38.65</v>
      </c>
      <c r="Y725" s="4">
        <v>86534</v>
      </c>
      <c r="Z725" s="15">
        <f>(orders[[#This Row],[Unit Price]]-(orders[[#This Row],[Unit Price]]*(orders[[#This Row],[Discount]]/100)))</f>
        <v>3.6888929999999998</v>
      </c>
      <c r="AA725" s="15">
        <f>orders[[#This Row],[discounted price]]*orders[[#This Row],[Quantity ordered new]]</f>
        <v>33.200036999999995</v>
      </c>
      <c r="AB725" s="18">
        <f t="shared" si="11"/>
        <v>-56.835291073738688</v>
      </c>
    </row>
    <row r="726" spans="1:28" ht="12.75" customHeight="1" x14ac:dyDescent="0.3">
      <c r="A726" s="4">
        <v>21771</v>
      </c>
      <c r="B726" s="4" t="s">
        <v>47</v>
      </c>
      <c r="C726" s="21">
        <v>0.02</v>
      </c>
      <c r="D726" s="15">
        <v>73.98</v>
      </c>
      <c r="E726" s="15">
        <v>14.52</v>
      </c>
      <c r="F726" s="4">
        <v>1261</v>
      </c>
      <c r="G726" s="4" t="s">
        <v>1360</v>
      </c>
      <c r="H726" s="4" t="s">
        <v>49</v>
      </c>
      <c r="I726" s="4" t="s">
        <v>40</v>
      </c>
      <c r="J726" s="4" t="s">
        <v>77</v>
      </c>
      <c r="K726" s="4" t="s">
        <v>180</v>
      </c>
      <c r="L726" s="4" t="s">
        <v>59</v>
      </c>
      <c r="M726" s="4" t="s">
        <v>1140</v>
      </c>
      <c r="N726" s="29">
        <v>0.65</v>
      </c>
      <c r="O726" s="4" t="s">
        <v>33</v>
      </c>
      <c r="P726" s="4" t="s">
        <v>34</v>
      </c>
      <c r="Q726" s="4" t="s">
        <v>255</v>
      </c>
      <c r="R726" s="4" t="s">
        <v>1361</v>
      </c>
      <c r="S726" s="4">
        <v>80020</v>
      </c>
      <c r="T726" s="9">
        <v>42131</v>
      </c>
      <c r="U726" s="9">
        <v>42134</v>
      </c>
      <c r="V726" s="15">
        <v>43.538000000000011</v>
      </c>
      <c r="W726" s="4">
        <v>5</v>
      </c>
      <c r="X726" s="15">
        <v>378.23</v>
      </c>
      <c r="Y726" s="4">
        <v>89730</v>
      </c>
      <c r="Z726" s="15">
        <f>(orders[[#This Row],[Unit Price]]-(orders[[#This Row],[Unit Price]]*(orders[[#This Row],[Discount]]/100)))</f>
        <v>73.965204</v>
      </c>
      <c r="AA726" s="15">
        <f>orders[[#This Row],[discounted price]]*orders[[#This Row],[Quantity ordered new]]</f>
        <v>369.82601999999997</v>
      </c>
      <c r="AB726" s="18">
        <f t="shared" si="11"/>
        <v>0.11510985379266586</v>
      </c>
    </row>
    <row r="727" spans="1:28" ht="12.75" customHeight="1" x14ac:dyDescent="0.3">
      <c r="A727" s="4">
        <v>24559</v>
      </c>
      <c r="B727" s="4" t="s">
        <v>47</v>
      </c>
      <c r="C727" s="21">
        <v>0.05</v>
      </c>
      <c r="D727" s="15">
        <v>5.28</v>
      </c>
      <c r="E727" s="15">
        <v>6.26</v>
      </c>
      <c r="F727" s="4">
        <v>1265</v>
      </c>
      <c r="G727" s="4" t="s">
        <v>1362</v>
      </c>
      <c r="H727" s="4" t="s">
        <v>49</v>
      </c>
      <c r="I727" s="4" t="s">
        <v>40</v>
      </c>
      <c r="J727" s="4" t="s">
        <v>29</v>
      </c>
      <c r="K727" s="4" t="s">
        <v>93</v>
      </c>
      <c r="L727" s="4" t="s">
        <v>59</v>
      </c>
      <c r="M727" s="4" t="s">
        <v>1363</v>
      </c>
      <c r="N727" s="29">
        <v>0.4</v>
      </c>
      <c r="O727" s="4" t="s">
        <v>33</v>
      </c>
      <c r="P727" s="4" t="s">
        <v>61</v>
      </c>
      <c r="Q727" s="4" t="s">
        <v>304</v>
      </c>
      <c r="R727" s="4" t="s">
        <v>1364</v>
      </c>
      <c r="S727" s="4">
        <v>73521</v>
      </c>
      <c r="T727" s="9">
        <v>42166</v>
      </c>
      <c r="U727" s="9">
        <v>42167</v>
      </c>
      <c r="V727" s="15">
        <v>-11.376000000000001</v>
      </c>
      <c r="W727" s="4">
        <v>1</v>
      </c>
      <c r="X727" s="15">
        <v>7.15</v>
      </c>
      <c r="Y727" s="4">
        <v>89729</v>
      </c>
      <c r="Z727" s="15">
        <f>(orders[[#This Row],[Unit Price]]-(orders[[#This Row],[Unit Price]]*(orders[[#This Row],[Discount]]/100)))</f>
        <v>5.2773599999999998</v>
      </c>
      <c r="AA727" s="15">
        <f>orders[[#This Row],[discounted price]]*orders[[#This Row],[Quantity ordered new]]</f>
        <v>5.2773599999999998</v>
      </c>
      <c r="AB727" s="18">
        <f t="shared" si="11"/>
        <v>-1.5910489510489512</v>
      </c>
    </row>
    <row r="728" spans="1:28" ht="12.75" customHeight="1" x14ac:dyDescent="0.3">
      <c r="A728" s="4">
        <v>22363</v>
      </c>
      <c r="B728" s="4" t="s">
        <v>47</v>
      </c>
      <c r="C728" s="21">
        <v>0.01</v>
      </c>
      <c r="D728" s="15">
        <v>13.99</v>
      </c>
      <c r="E728" s="15">
        <v>7.51</v>
      </c>
      <c r="F728" s="4">
        <v>1267</v>
      </c>
      <c r="G728" s="4" t="s">
        <v>1365</v>
      </c>
      <c r="H728" s="4" t="s">
        <v>49</v>
      </c>
      <c r="I728" s="4" t="s">
        <v>28</v>
      </c>
      <c r="J728" s="4" t="s">
        <v>77</v>
      </c>
      <c r="K728" s="4" t="s">
        <v>85</v>
      </c>
      <c r="L728" s="4" t="s">
        <v>86</v>
      </c>
      <c r="M728" s="4" t="s">
        <v>1366</v>
      </c>
      <c r="N728" s="29">
        <v>0.39</v>
      </c>
      <c r="O728" s="4" t="s">
        <v>33</v>
      </c>
      <c r="P728" s="4" t="s">
        <v>136</v>
      </c>
      <c r="Q728" s="4" t="s">
        <v>362</v>
      </c>
      <c r="R728" s="4" t="s">
        <v>1367</v>
      </c>
      <c r="S728" s="4">
        <v>33433</v>
      </c>
      <c r="T728" s="9">
        <v>42045</v>
      </c>
      <c r="U728" s="9">
        <v>42046</v>
      </c>
      <c r="V728" s="15">
        <v>533.74199999999996</v>
      </c>
      <c r="W728" s="4">
        <v>2</v>
      </c>
      <c r="X728" s="15">
        <v>29.85</v>
      </c>
      <c r="Y728" s="4">
        <v>89514</v>
      </c>
      <c r="Z728" s="15">
        <f>(orders[[#This Row],[Unit Price]]-(orders[[#This Row],[Unit Price]]*(orders[[#This Row],[Discount]]/100)))</f>
        <v>13.988601000000001</v>
      </c>
      <c r="AA728" s="15">
        <f>orders[[#This Row],[discounted price]]*orders[[#This Row],[Quantity ordered new]]</f>
        <v>27.977202000000002</v>
      </c>
      <c r="AB728" s="18">
        <f t="shared" si="11"/>
        <v>17.880804020100502</v>
      </c>
    </row>
    <row r="729" spans="1:28" ht="12.75" customHeight="1" x14ac:dyDescent="0.3">
      <c r="A729" s="4">
        <v>21848</v>
      </c>
      <c r="B729" s="4" t="s">
        <v>37</v>
      </c>
      <c r="C729" s="21">
        <v>0.08</v>
      </c>
      <c r="D729" s="15">
        <v>128.24</v>
      </c>
      <c r="E729" s="15">
        <v>12.65</v>
      </c>
      <c r="F729" s="4">
        <v>1267</v>
      </c>
      <c r="G729" s="4" t="s">
        <v>1365</v>
      </c>
      <c r="H729" s="4" t="s">
        <v>49</v>
      </c>
      <c r="I729" s="4" t="s">
        <v>28</v>
      </c>
      <c r="J729" s="4" t="s">
        <v>41</v>
      </c>
      <c r="K729" s="4" t="s">
        <v>42</v>
      </c>
      <c r="L729" s="4" t="s">
        <v>86</v>
      </c>
      <c r="M729" s="4" t="s">
        <v>619</v>
      </c>
      <c r="N729" s="29"/>
      <c r="O729" s="4" t="s">
        <v>33</v>
      </c>
      <c r="P729" s="4" t="s">
        <v>136</v>
      </c>
      <c r="Q729" s="4" t="s">
        <v>362</v>
      </c>
      <c r="R729" s="4" t="s">
        <v>1367</v>
      </c>
      <c r="S729" s="4">
        <v>33433</v>
      </c>
      <c r="T729" s="9">
        <v>42136</v>
      </c>
      <c r="U729" s="9">
        <v>42137</v>
      </c>
      <c r="V729" s="15">
        <v>-379.34399999999999</v>
      </c>
      <c r="W729" s="4">
        <v>3</v>
      </c>
      <c r="X729" s="15">
        <v>366.44</v>
      </c>
      <c r="Y729" s="4">
        <v>89515</v>
      </c>
      <c r="Z729" s="15">
        <f>(orders[[#This Row],[Unit Price]]-(orders[[#This Row],[Unit Price]]*(orders[[#This Row],[Discount]]/100)))</f>
        <v>128.13740800000002</v>
      </c>
      <c r="AA729" s="15">
        <f>orders[[#This Row],[discounted price]]*orders[[#This Row],[Quantity ordered new]]</f>
        <v>384.41222400000004</v>
      </c>
      <c r="AB729" s="18">
        <f t="shared" si="11"/>
        <v>-1.0352144962340355</v>
      </c>
    </row>
    <row r="730" spans="1:28" ht="12.75" customHeight="1" x14ac:dyDescent="0.3">
      <c r="A730" s="4">
        <v>21849</v>
      </c>
      <c r="B730" s="4" t="s">
        <v>37</v>
      </c>
      <c r="C730" s="21">
        <v>0.04</v>
      </c>
      <c r="D730" s="15">
        <v>5.98</v>
      </c>
      <c r="E730" s="15">
        <v>4.38</v>
      </c>
      <c r="F730" s="4">
        <v>1267</v>
      </c>
      <c r="G730" s="4" t="s">
        <v>1365</v>
      </c>
      <c r="H730" s="4" t="s">
        <v>49</v>
      </c>
      <c r="I730" s="4" t="s">
        <v>28</v>
      </c>
      <c r="J730" s="4" t="s">
        <v>77</v>
      </c>
      <c r="K730" s="4" t="s">
        <v>180</v>
      </c>
      <c r="L730" s="4" t="s">
        <v>51</v>
      </c>
      <c r="M730" s="4" t="s">
        <v>1368</v>
      </c>
      <c r="N730" s="29">
        <v>0.75</v>
      </c>
      <c r="O730" s="4" t="s">
        <v>33</v>
      </c>
      <c r="P730" s="4" t="s">
        <v>136</v>
      </c>
      <c r="Q730" s="4" t="s">
        <v>362</v>
      </c>
      <c r="R730" s="4" t="s">
        <v>1367</v>
      </c>
      <c r="S730" s="4">
        <v>33433</v>
      </c>
      <c r="T730" s="9">
        <v>42136</v>
      </c>
      <c r="U730" s="9">
        <v>42138</v>
      </c>
      <c r="V730" s="15">
        <v>-1522.3039999999999</v>
      </c>
      <c r="W730" s="4">
        <v>11</v>
      </c>
      <c r="X730" s="15">
        <v>69.75</v>
      </c>
      <c r="Y730" s="4">
        <v>89515</v>
      </c>
      <c r="Z730" s="15">
        <f>(orders[[#This Row],[Unit Price]]-(orders[[#This Row],[Unit Price]]*(orders[[#This Row],[Discount]]/100)))</f>
        <v>5.977608</v>
      </c>
      <c r="AA730" s="15">
        <f>orders[[#This Row],[discounted price]]*orders[[#This Row],[Quantity ordered new]]</f>
        <v>65.753687999999997</v>
      </c>
      <c r="AB730" s="18">
        <f t="shared" si="11"/>
        <v>-21.825146953405017</v>
      </c>
    </row>
    <row r="731" spans="1:28" ht="12.75" customHeight="1" x14ac:dyDescent="0.3">
      <c r="A731" s="4">
        <v>19550</v>
      </c>
      <c r="B731" s="4" t="s">
        <v>56</v>
      </c>
      <c r="C731" s="21">
        <v>7.0000000000000007E-2</v>
      </c>
      <c r="D731" s="15">
        <v>125.99</v>
      </c>
      <c r="E731" s="15">
        <v>7.69</v>
      </c>
      <c r="F731" s="4">
        <v>1271</v>
      </c>
      <c r="G731" s="4" t="s">
        <v>1369</v>
      </c>
      <c r="H731" s="4" t="s">
        <v>49</v>
      </c>
      <c r="I731" s="4" t="s">
        <v>28</v>
      </c>
      <c r="J731" s="4" t="s">
        <v>77</v>
      </c>
      <c r="K731" s="4" t="s">
        <v>78</v>
      </c>
      <c r="L731" s="4" t="s">
        <v>59</v>
      </c>
      <c r="M731" s="4" t="s">
        <v>105</v>
      </c>
      <c r="N731" s="29">
        <v>0.59</v>
      </c>
      <c r="O731" s="4" t="s">
        <v>33</v>
      </c>
      <c r="P731" s="4" t="s">
        <v>34</v>
      </c>
      <c r="Q731" s="4" t="s">
        <v>45</v>
      </c>
      <c r="R731" s="4" t="s">
        <v>1370</v>
      </c>
      <c r="S731" s="4">
        <v>91941</v>
      </c>
      <c r="T731" s="9">
        <v>42103</v>
      </c>
      <c r="U731" s="9">
        <v>42104</v>
      </c>
      <c r="V731" s="15">
        <v>588.24569999999994</v>
      </c>
      <c r="W731" s="4">
        <v>8</v>
      </c>
      <c r="X731" s="15">
        <v>852.53</v>
      </c>
      <c r="Y731" s="4">
        <v>88410</v>
      </c>
      <c r="Z731" s="15">
        <f>(orders[[#This Row],[Unit Price]]-(orders[[#This Row],[Unit Price]]*(orders[[#This Row],[Discount]]/100)))</f>
        <v>125.90180699999999</v>
      </c>
      <c r="AA731" s="15">
        <f>orders[[#This Row],[discounted price]]*orders[[#This Row],[Quantity ordered new]]</f>
        <v>1007.2144559999999</v>
      </c>
      <c r="AB731" s="18">
        <f t="shared" si="11"/>
        <v>0.69</v>
      </c>
    </row>
    <row r="732" spans="1:28" ht="12.75" customHeight="1" x14ac:dyDescent="0.3">
      <c r="A732" s="4">
        <v>19398</v>
      </c>
      <c r="B732" s="4" t="s">
        <v>106</v>
      </c>
      <c r="C732" s="21">
        <v>0.1</v>
      </c>
      <c r="D732" s="15">
        <v>34.229999999999997</v>
      </c>
      <c r="E732" s="15">
        <v>5.0199999999999996</v>
      </c>
      <c r="F732" s="4">
        <v>1271</v>
      </c>
      <c r="G732" s="4" t="s">
        <v>1369</v>
      </c>
      <c r="H732" s="4" t="s">
        <v>49</v>
      </c>
      <c r="I732" s="4" t="s">
        <v>28</v>
      </c>
      <c r="J732" s="4" t="s">
        <v>41</v>
      </c>
      <c r="K732" s="4" t="s">
        <v>50</v>
      </c>
      <c r="L732" s="4" t="s">
        <v>59</v>
      </c>
      <c r="M732" s="4" t="s">
        <v>1371</v>
      </c>
      <c r="N732" s="29">
        <v>0.55000000000000004</v>
      </c>
      <c r="O732" s="4" t="s">
        <v>33</v>
      </c>
      <c r="P732" s="4" t="s">
        <v>34</v>
      </c>
      <c r="Q732" s="4" t="s">
        <v>45</v>
      </c>
      <c r="R732" s="4" t="s">
        <v>1370</v>
      </c>
      <c r="S732" s="4">
        <v>91941</v>
      </c>
      <c r="T732" s="9">
        <v>42125</v>
      </c>
      <c r="U732" s="9">
        <v>42130</v>
      </c>
      <c r="V732" s="15">
        <v>151.56539999999998</v>
      </c>
      <c r="W732" s="4">
        <v>7</v>
      </c>
      <c r="X732" s="15">
        <v>219.66</v>
      </c>
      <c r="Y732" s="4">
        <v>88411</v>
      </c>
      <c r="Z732" s="15">
        <f>(orders[[#This Row],[Unit Price]]-(orders[[#This Row],[Unit Price]]*(orders[[#This Row],[Discount]]/100)))</f>
        <v>34.195769999999996</v>
      </c>
      <c r="AA732" s="15">
        <f>orders[[#This Row],[discounted price]]*orders[[#This Row],[Quantity ordered new]]</f>
        <v>239.37038999999999</v>
      </c>
      <c r="AB732" s="18">
        <f t="shared" si="11"/>
        <v>0.69</v>
      </c>
    </row>
    <row r="733" spans="1:28" ht="12.75" customHeight="1" x14ac:dyDescent="0.3">
      <c r="A733" s="4">
        <v>20628</v>
      </c>
      <c r="B733" s="4" t="s">
        <v>47</v>
      </c>
      <c r="C733" s="21">
        <v>7.0000000000000007E-2</v>
      </c>
      <c r="D733" s="15">
        <v>40.98</v>
      </c>
      <c r="E733" s="15">
        <v>7.47</v>
      </c>
      <c r="F733" s="4">
        <v>1279</v>
      </c>
      <c r="G733" s="4" t="s">
        <v>1372</v>
      </c>
      <c r="H733" s="4" t="s">
        <v>49</v>
      </c>
      <c r="I733" s="4" t="s">
        <v>28</v>
      </c>
      <c r="J733" s="4" t="s">
        <v>29</v>
      </c>
      <c r="K733" s="4" t="s">
        <v>109</v>
      </c>
      <c r="L733" s="4" t="s">
        <v>59</v>
      </c>
      <c r="M733" s="4" t="s">
        <v>1373</v>
      </c>
      <c r="N733" s="29">
        <v>0.37</v>
      </c>
      <c r="O733" s="4" t="s">
        <v>33</v>
      </c>
      <c r="P733" s="4" t="s">
        <v>61</v>
      </c>
      <c r="Q733" s="4" t="s">
        <v>703</v>
      </c>
      <c r="R733" s="4" t="s">
        <v>1374</v>
      </c>
      <c r="S733" s="4">
        <v>46324</v>
      </c>
      <c r="T733" s="9">
        <v>42064</v>
      </c>
      <c r="U733" s="9">
        <v>42065</v>
      </c>
      <c r="V733" s="15">
        <v>54.901500000000006</v>
      </c>
      <c r="W733" s="4">
        <v>2</v>
      </c>
      <c r="X733" s="15">
        <v>81.900000000000006</v>
      </c>
      <c r="Y733" s="4">
        <v>90114</v>
      </c>
      <c r="Z733" s="15">
        <f>(orders[[#This Row],[Unit Price]]-(orders[[#This Row],[Unit Price]]*(orders[[#This Row],[Discount]]/100)))</f>
        <v>40.951313999999996</v>
      </c>
      <c r="AA733" s="15">
        <f>orders[[#This Row],[discounted price]]*orders[[#This Row],[Quantity ordered new]]</f>
        <v>81.902627999999993</v>
      </c>
      <c r="AB733" s="18">
        <f t="shared" si="11"/>
        <v>0.67034798534798534</v>
      </c>
    </row>
    <row r="734" spans="1:28" ht="12.75" customHeight="1" x14ac:dyDescent="0.3">
      <c r="A734" s="4">
        <v>25005</v>
      </c>
      <c r="B734" s="4" t="s">
        <v>37</v>
      </c>
      <c r="C734" s="21">
        <v>0</v>
      </c>
      <c r="D734" s="15">
        <v>442.14</v>
      </c>
      <c r="E734" s="15">
        <v>14.7</v>
      </c>
      <c r="F734" s="4">
        <v>1279</v>
      </c>
      <c r="G734" s="4" t="s">
        <v>1372</v>
      </c>
      <c r="H734" s="4" t="s">
        <v>39</v>
      </c>
      <c r="I734" s="4" t="s">
        <v>28</v>
      </c>
      <c r="J734" s="4" t="s">
        <v>77</v>
      </c>
      <c r="K734" s="4" t="s">
        <v>85</v>
      </c>
      <c r="L734" s="4" t="s">
        <v>43</v>
      </c>
      <c r="M734" s="4" t="s">
        <v>336</v>
      </c>
      <c r="N734" s="29">
        <v>0.56000000000000005</v>
      </c>
      <c r="O734" s="4" t="s">
        <v>33</v>
      </c>
      <c r="P734" s="4" t="s">
        <v>61</v>
      </c>
      <c r="Q734" s="4" t="s">
        <v>703</v>
      </c>
      <c r="R734" s="4" t="s">
        <v>1374</v>
      </c>
      <c r="S734" s="4">
        <v>46324</v>
      </c>
      <c r="T734" s="9">
        <v>42068</v>
      </c>
      <c r="U734" s="9">
        <v>42068</v>
      </c>
      <c r="V734" s="15">
        <v>501.51</v>
      </c>
      <c r="W734" s="4">
        <v>5</v>
      </c>
      <c r="X734" s="15">
        <v>2343.34</v>
      </c>
      <c r="Y734" s="4">
        <v>90115</v>
      </c>
      <c r="Z734" s="15">
        <f>(orders[[#This Row],[Unit Price]]-(orders[[#This Row],[Unit Price]]*(orders[[#This Row],[Discount]]/100)))</f>
        <v>442.14</v>
      </c>
      <c r="AA734" s="15">
        <f>orders[[#This Row],[discounted price]]*orders[[#This Row],[Quantity ordered new]]</f>
        <v>2210.6999999999998</v>
      </c>
      <c r="AB734" s="18">
        <f t="shared" si="11"/>
        <v>0.21401503836404448</v>
      </c>
    </row>
    <row r="735" spans="1:28" ht="12.75" customHeight="1" x14ac:dyDescent="0.3">
      <c r="A735" s="4">
        <v>2628</v>
      </c>
      <c r="B735" s="4" t="s">
        <v>47</v>
      </c>
      <c r="C735" s="21">
        <v>7.0000000000000007E-2</v>
      </c>
      <c r="D735" s="15">
        <v>40.98</v>
      </c>
      <c r="E735" s="15">
        <v>7.47</v>
      </c>
      <c r="F735" s="4">
        <v>1280</v>
      </c>
      <c r="G735" s="4" t="s">
        <v>1375</v>
      </c>
      <c r="H735" s="4" t="s">
        <v>49</v>
      </c>
      <c r="I735" s="4" t="s">
        <v>28</v>
      </c>
      <c r="J735" s="4" t="s">
        <v>29</v>
      </c>
      <c r="K735" s="4" t="s">
        <v>109</v>
      </c>
      <c r="L735" s="4" t="s">
        <v>59</v>
      </c>
      <c r="M735" s="4" t="s">
        <v>1373</v>
      </c>
      <c r="N735" s="29">
        <v>0.37</v>
      </c>
      <c r="O735" s="4" t="s">
        <v>33</v>
      </c>
      <c r="P735" s="4" t="s">
        <v>34</v>
      </c>
      <c r="Q735" s="4" t="s">
        <v>35</v>
      </c>
      <c r="R735" s="4" t="s">
        <v>209</v>
      </c>
      <c r="S735" s="4">
        <v>98119</v>
      </c>
      <c r="T735" s="9">
        <v>42064</v>
      </c>
      <c r="U735" s="9">
        <v>42065</v>
      </c>
      <c r="V735" s="15">
        <v>54.901500000000006</v>
      </c>
      <c r="W735" s="4">
        <v>8</v>
      </c>
      <c r="X735" s="15">
        <v>327.61</v>
      </c>
      <c r="Y735" s="4">
        <v>19042</v>
      </c>
      <c r="Z735" s="15">
        <f>(orders[[#This Row],[Unit Price]]-(orders[[#This Row],[Unit Price]]*(orders[[#This Row],[Discount]]/100)))</f>
        <v>40.951313999999996</v>
      </c>
      <c r="AA735" s="15">
        <f>orders[[#This Row],[discounted price]]*orders[[#This Row],[Quantity ordered new]]</f>
        <v>327.61051199999997</v>
      </c>
      <c r="AB735" s="18">
        <f t="shared" si="11"/>
        <v>0.16758188089496659</v>
      </c>
    </row>
    <row r="736" spans="1:28" ht="12.75" customHeight="1" x14ac:dyDescent="0.3">
      <c r="A736" s="4">
        <v>22125</v>
      </c>
      <c r="B736" s="4" t="s">
        <v>106</v>
      </c>
      <c r="C736" s="21">
        <v>0.1</v>
      </c>
      <c r="D736" s="15">
        <v>238.4</v>
      </c>
      <c r="E736" s="15">
        <v>24.49</v>
      </c>
      <c r="F736" s="4">
        <v>1281</v>
      </c>
      <c r="G736" s="4" t="s">
        <v>1376</v>
      </c>
      <c r="H736" s="4" t="s">
        <v>49</v>
      </c>
      <c r="I736" s="4" t="s">
        <v>58</v>
      </c>
      <c r="J736" s="4" t="s">
        <v>41</v>
      </c>
      <c r="K736" s="4" t="s">
        <v>42</v>
      </c>
      <c r="L736" s="4" t="s">
        <v>236</v>
      </c>
      <c r="M736" s="4" t="s">
        <v>1377</v>
      </c>
      <c r="N736" s="29"/>
      <c r="O736" s="4" t="s">
        <v>33</v>
      </c>
      <c r="P736" s="4" t="s">
        <v>61</v>
      </c>
      <c r="Q736" s="4" t="s">
        <v>703</v>
      </c>
      <c r="R736" s="4" t="s">
        <v>1378</v>
      </c>
      <c r="S736" s="4">
        <v>47591</v>
      </c>
      <c r="T736" s="9">
        <v>42028</v>
      </c>
      <c r="U736" s="9">
        <v>42030</v>
      </c>
      <c r="V736" s="15">
        <v>875.28440000000001</v>
      </c>
      <c r="W736" s="4">
        <v>8</v>
      </c>
      <c r="X736" s="15">
        <v>1774.5</v>
      </c>
      <c r="Y736" s="4">
        <v>89112</v>
      </c>
      <c r="Z736" s="15">
        <f>(orders[[#This Row],[Unit Price]]-(orders[[#This Row],[Unit Price]]*(orders[[#This Row],[Discount]]/100)))</f>
        <v>238.16159999999999</v>
      </c>
      <c r="AA736" s="15">
        <f>orders[[#This Row],[discounted price]]*orders[[#This Row],[Quantity ordered new]]</f>
        <v>1905.2927999999999</v>
      </c>
      <c r="AB736" s="18">
        <f t="shared" si="11"/>
        <v>0.49325691744153283</v>
      </c>
    </row>
    <row r="737" spans="1:28" ht="12.75" customHeight="1" x14ac:dyDescent="0.3">
      <c r="A737" s="4">
        <v>22126</v>
      </c>
      <c r="B737" s="4" t="s">
        <v>106</v>
      </c>
      <c r="C737" s="21">
        <v>0.03</v>
      </c>
      <c r="D737" s="15">
        <v>199.99</v>
      </c>
      <c r="E737" s="15">
        <v>24.49</v>
      </c>
      <c r="F737" s="4">
        <v>1281</v>
      </c>
      <c r="G737" s="4" t="s">
        <v>1376</v>
      </c>
      <c r="H737" s="4" t="s">
        <v>27</v>
      </c>
      <c r="I737" s="4" t="s">
        <v>58</v>
      </c>
      <c r="J737" s="4" t="s">
        <v>77</v>
      </c>
      <c r="K737" s="4" t="s">
        <v>587</v>
      </c>
      <c r="L737" s="4" t="s">
        <v>236</v>
      </c>
      <c r="M737" s="4" t="s">
        <v>1379</v>
      </c>
      <c r="N737" s="29">
        <v>0.46</v>
      </c>
      <c r="O737" s="4" t="s">
        <v>33</v>
      </c>
      <c r="P737" s="4" t="s">
        <v>61</v>
      </c>
      <c r="Q737" s="4" t="s">
        <v>703</v>
      </c>
      <c r="R737" s="4" t="s">
        <v>1378</v>
      </c>
      <c r="S737" s="4">
        <v>47591</v>
      </c>
      <c r="T737" s="9">
        <v>42028</v>
      </c>
      <c r="U737" s="9">
        <v>42030</v>
      </c>
      <c r="V737" s="15">
        <v>727.73609999999996</v>
      </c>
      <c r="W737" s="4">
        <v>5</v>
      </c>
      <c r="X737" s="15">
        <v>1054.69</v>
      </c>
      <c r="Y737" s="4">
        <v>89112</v>
      </c>
      <c r="Z737" s="15">
        <f>(orders[[#This Row],[Unit Price]]-(orders[[#This Row],[Unit Price]]*(orders[[#This Row],[Discount]]/100)))</f>
        <v>199.930003</v>
      </c>
      <c r="AA737" s="15">
        <f>orders[[#This Row],[discounted price]]*orders[[#This Row],[Quantity ordered new]]</f>
        <v>999.65001499999994</v>
      </c>
      <c r="AB737" s="18">
        <f t="shared" si="11"/>
        <v>0.69</v>
      </c>
    </row>
    <row r="738" spans="1:28" ht="12.75" customHeight="1" x14ac:dyDescent="0.3">
      <c r="A738" s="4">
        <v>4125</v>
      </c>
      <c r="B738" s="4" t="s">
        <v>106</v>
      </c>
      <c r="C738" s="21">
        <v>0.1</v>
      </c>
      <c r="D738" s="15">
        <v>238.4</v>
      </c>
      <c r="E738" s="15">
        <v>24.49</v>
      </c>
      <c r="F738" s="4">
        <v>1282</v>
      </c>
      <c r="G738" s="4" t="s">
        <v>1380</v>
      </c>
      <c r="H738" s="4" t="s">
        <v>49</v>
      </c>
      <c r="I738" s="4" t="s">
        <v>58</v>
      </c>
      <c r="J738" s="4" t="s">
        <v>41</v>
      </c>
      <c r="K738" s="4" t="s">
        <v>42</v>
      </c>
      <c r="L738" s="4" t="s">
        <v>236</v>
      </c>
      <c r="M738" s="4" t="s">
        <v>1377</v>
      </c>
      <c r="N738" s="29"/>
      <c r="O738" s="4" t="s">
        <v>33</v>
      </c>
      <c r="P738" s="4" t="s">
        <v>53</v>
      </c>
      <c r="Q738" s="4" t="s">
        <v>234</v>
      </c>
      <c r="R738" s="4" t="s">
        <v>1319</v>
      </c>
      <c r="S738" s="4">
        <v>19134</v>
      </c>
      <c r="T738" s="9">
        <v>42028</v>
      </c>
      <c r="U738" s="9">
        <v>42030</v>
      </c>
      <c r="V738" s="15">
        <v>460.67600000000004</v>
      </c>
      <c r="W738" s="4">
        <v>30</v>
      </c>
      <c r="X738" s="15">
        <v>6654.39</v>
      </c>
      <c r="Y738" s="4">
        <v>29319</v>
      </c>
      <c r="Z738" s="15">
        <f>(orders[[#This Row],[Unit Price]]-(orders[[#This Row],[Unit Price]]*(orders[[#This Row],[Discount]]/100)))</f>
        <v>238.16159999999999</v>
      </c>
      <c r="AA738" s="15">
        <f>orders[[#This Row],[discounted price]]*orders[[#This Row],[Quantity ordered new]]</f>
        <v>7144.848</v>
      </c>
      <c r="AB738" s="18">
        <f t="shared" si="11"/>
        <v>6.9228884991712245E-2</v>
      </c>
    </row>
    <row r="739" spans="1:28" ht="12.75" customHeight="1" x14ac:dyDescent="0.3">
      <c r="A739" s="4">
        <v>4126</v>
      </c>
      <c r="B739" s="4" t="s">
        <v>106</v>
      </c>
      <c r="C739" s="21">
        <v>0.03</v>
      </c>
      <c r="D739" s="15">
        <v>199.99</v>
      </c>
      <c r="E739" s="15">
        <v>24.49</v>
      </c>
      <c r="F739" s="4">
        <v>1282</v>
      </c>
      <c r="G739" s="4" t="s">
        <v>1380</v>
      </c>
      <c r="H739" s="4" t="s">
        <v>27</v>
      </c>
      <c r="I739" s="4" t="s">
        <v>58</v>
      </c>
      <c r="J739" s="4" t="s">
        <v>77</v>
      </c>
      <c r="K739" s="4" t="s">
        <v>587</v>
      </c>
      <c r="L739" s="4" t="s">
        <v>236</v>
      </c>
      <c r="M739" s="4" t="s">
        <v>1379</v>
      </c>
      <c r="N739" s="29">
        <v>0.46</v>
      </c>
      <c r="O739" s="4" t="s">
        <v>33</v>
      </c>
      <c r="P739" s="4" t="s">
        <v>53</v>
      </c>
      <c r="Q739" s="4" t="s">
        <v>234</v>
      </c>
      <c r="R739" s="4" t="s">
        <v>1319</v>
      </c>
      <c r="S739" s="4">
        <v>19134</v>
      </c>
      <c r="T739" s="9">
        <v>42028</v>
      </c>
      <c r="U739" s="9">
        <v>42030</v>
      </c>
      <c r="V739" s="15">
        <v>393.41999999999996</v>
      </c>
      <c r="W739" s="4">
        <v>21</v>
      </c>
      <c r="X739" s="15">
        <v>4429.6899999999996</v>
      </c>
      <c r="Y739" s="4">
        <v>29319</v>
      </c>
      <c r="Z739" s="15">
        <f>(orders[[#This Row],[Unit Price]]-(orders[[#This Row],[Unit Price]]*(orders[[#This Row],[Discount]]/100)))</f>
        <v>199.930003</v>
      </c>
      <c r="AA739" s="15">
        <f>orders[[#This Row],[discounted price]]*orders[[#This Row],[Quantity ordered new]]</f>
        <v>4198.5300630000002</v>
      </c>
      <c r="AB739" s="18">
        <f t="shared" si="11"/>
        <v>8.8814341409895498E-2</v>
      </c>
    </row>
    <row r="740" spans="1:28" ht="12.75" customHeight="1" x14ac:dyDescent="0.3">
      <c r="A740" s="4">
        <v>19990</v>
      </c>
      <c r="B740" s="4" t="s">
        <v>37</v>
      </c>
      <c r="C740" s="21">
        <v>0.04</v>
      </c>
      <c r="D740" s="15">
        <v>150.97999999999999</v>
      </c>
      <c r="E740" s="15">
        <v>13.99</v>
      </c>
      <c r="F740" s="4">
        <v>1298</v>
      </c>
      <c r="G740" s="4" t="s">
        <v>1381</v>
      </c>
      <c r="H740" s="4" t="s">
        <v>49</v>
      </c>
      <c r="I740" s="4" t="s">
        <v>40</v>
      </c>
      <c r="J740" s="4" t="s">
        <v>77</v>
      </c>
      <c r="K740" s="4" t="s">
        <v>85</v>
      </c>
      <c r="L740" s="4" t="s">
        <v>86</v>
      </c>
      <c r="M740" s="4" t="s">
        <v>627</v>
      </c>
      <c r="N740" s="29">
        <v>0.38</v>
      </c>
      <c r="O740" s="4" t="s">
        <v>33</v>
      </c>
      <c r="P740" s="4" t="s">
        <v>61</v>
      </c>
      <c r="Q740" s="4" t="s">
        <v>130</v>
      </c>
      <c r="R740" s="4" t="s">
        <v>1321</v>
      </c>
      <c r="S740" s="4">
        <v>75482</v>
      </c>
      <c r="T740" s="9">
        <v>42047</v>
      </c>
      <c r="U740" s="9">
        <v>42050</v>
      </c>
      <c r="V740" s="15">
        <v>606.05459999999994</v>
      </c>
      <c r="W740" s="4">
        <v>6</v>
      </c>
      <c r="X740" s="15">
        <v>878.34</v>
      </c>
      <c r="Y740" s="4">
        <v>90662</v>
      </c>
      <c r="Z740" s="15">
        <f>(orders[[#This Row],[Unit Price]]-(orders[[#This Row],[Unit Price]]*(orders[[#This Row],[Discount]]/100)))</f>
        <v>150.91960799999998</v>
      </c>
      <c r="AA740" s="15">
        <f>orders[[#This Row],[discounted price]]*orders[[#This Row],[Quantity ordered new]]</f>
        <v>905.51764799999989</v>
      </c>
      <c r="AB740" s="18">
        <f t="shared" si="11"/>
        <v>0.69</v>
      </c>
    </row>
    <row r="741" spans="1:28" ht="12.75" customHeight="1" x14ac:dyDescent="0.3">
      <c r="A741" s="4">
        <v>19991</v>
      </c>
      <c r="B741" s="4" t="s">
        <v>37</v>
      </c>
      <c r="C741" s="21">
        <v>0.04</v>
      </c>
      <c r="D741" s="15">
        <v>176.19</v>
      </c>
      <c r="E741" s="15">
        <v>11.87</v>
      </c>
      <c r="F741" s="4">
        <v>1298</v>
      </c>
      <c r="G741" s="4" t="s">
        <v>1381</v>
      </c>
      <c r="H741" s="4" t="s">
        <v>49</v>
      </c>
      <c r="I741" s="4" t="s">
        <v>40</v>
      </c>
      <c r="J741" s="4" t="s">
        <v>29</v>
      </c>
      <c r="K741" s="4" t="s">
        <v>141</v>
      </c>
      <c r="L741" s="4" t="s">
        <v>59</v>
      </c>
      <c r="M741" s="4" t="s">
        <v>1382</v>
      </c>
      <c r="N741" s="29">
        <v>0.62</v>
      </c>
      <c r="O741" s="4" t="s">
        <v>33</v>
      </c>
      <c r="P741" s="4" t="s">
        <v>61</v>
      </c>
      <c r="Q741" s="4" t="s">
        <v>130</v>
      </c>
      <c r="R741" s="4" t="s">
        <v>1321</v>
      </c>
      <c r="S741" s="4">
        <v>75482</v>
      </c>
      <c r="T741" s="9">
        <v>42047</v>
      </c>
      <c r="U741" s="9">
        <v>42049</v>
      </c>
      <c r="V741" s="15">
        <v>320.10000000000002</v>
      </c>
      <c r="W741" s="4">
        <v>4</v>
      </c>
      <c r="X741" s="15">
        <v>676.57</v>
      </c>
      <c r="Y741" s="4">
        <v>90662</v>
      </c>
      <c r="Z741" s="15">
        <f>(orders[[#This Row],[Unit Price]]-(orders[[#This Row],[Unit Price]]*(orders[[#This Row],[Discount]]/100)))</f>
        <v>176.11952399999998</v>
      </c>
      <c r="AA741" s="15">
        <f>orders[[#This Row],[discounted price]]*orders[[#This Row],[Quantity ordered new]]</f>
        <v>704.47809599999994</v>
      </c>
      <c r="AB741" s="18">
        <f t="shared" si="11"/>
        <v>0.47312177601726357</v>
      </c>
    </row>
    <row r="742" spans="1:28" ht="12.75" customHeight="1" x14ac:dyDescent="0.3">
      <c r="A742" s="4">
        <v>23120</v>
      </c>
      <c r="B742" s="4" t="s">
        <v>25</v>
      </c>
      <c r="C742" s="21">
        <v>0.03</v>
      </c>
      <c r="D742" s="15">
        <v>39.479999999999997</v>
      </c>
      <c r="E742" s="15">
        <v>1.99</v>
      </c>
      <c r="F742" s="4">
        <v>1303</v>
      </c>
      <c r="G742" s="4" t="s">
        <v>1383</v>
      </c>
      <c r="H742" s="4" t="s">
        <v>49</v>
      </c>
      <c r="I742" s="4" t="s">
        <v>114</v>
      </c>
      <c r="J742" s="4" t="s">
        <v>77</v>
      </c>
      <c r="K742" s="4" t="s">
        <v>180</v>
      </c>
      <c r="L742" s="4" t="s">
        <v>51</v>
      </c>
      <c r="M742" s="4" t="s">
        <v>705</v>
      </c>
      <c r="N742" s="29">
        <v>0.54</v>
      </c>
      <c r="O742" s="4" t="s">
        <v>33</v>
      </c>
      <c r="P742" s="4" t="s">
        <v>34</v>
      </c>
      <c r="Q742" s="4" t="s">
        <v>212</v>
      </c>
      <c r="R742" s="4" t="s">
        <v>1384</v>
      </c>
      <c r="S742" s="4">
        <v>84074</v>
      </c>
      <c r="T742" s="9">
        <v>42054</v>
      </c>
      <c r="U742" s="9">
        <v>42056</v>
      </c>
      <c r="V742" s="15">
        <v>317.08949999999999</v>
      </c>
      <c r="W742" s="4">
        <v>12</v>
      </c>
      <c r="X742" s="15">
        <v>459.55</v>
      </c>
      <c r="Y742" s="4">
        <v>87003</v>
      </c>
      <c r="Z742" s="15">
        <f>(orders[[#This Row],[Unit Price]]-(orders[[#This Row],[Unit Price]]*(orders[[#This Row],[Discount]]/100)))</f>
        <v>39.468155999999993</v>
      </c>
      <c r="AA742" s="15">
        <f>orders[[#This Row],[discounted price]]*orders[[#This Row],[Quantity ordered new]]</f>
        <v>473.61787199999992</v>
      </c>
      <c r="AB742" s="18">
        <f t="shared" si="11"/>
        <v>0.69</v>
      </c>
    </row>
    <row r="743" spans="1:28" ht="12.75" customHeight="1" x14ac:dyDescent="0.3">
      <c r="A743" s="4">
        <v>20652</v>
      </c>
      <c r="B743" s="4" t="s">
        <v>106</v>
      </c>
      <c r="C743" s="21">
        <v>0.01</v>
      </c>
      <c r="D743" s="15">
        <v>65.989999999999995</v>
      </c>
      <c r="E743" s="15">
        <v>5.31</v>
      </c>
      <c r="F743" s="4">
        <v>1303</v>
      </c>
      <c r="G743" s="4" t="s">
        <v>1383</v>
      </c>
      <c r="H743" s="4" t="s">
        <v>49</v>
      </c>
      <c r="I743" s="4" t="s">
        <v>114</v>
      </c>
      <c r="J743" s="4" t="s">
        <v>77</v>
      </c>
      <c r="K743" s="4" t="s">
        <v>78</v>
      </c>
      <c r="L743" s="4" t="s">
        <v>59</v>
      </c>
      <c r="M743" s="4" t="s">
        <v>1385</v>
      </c>
      <c r="N743" s="29">
        <v>0.56999999999999995</v>
      </c>
      <c r="O743" s="4" t="s">
        <v>33</v>
      </c>
      <c r="P743" s="4" t="s">
        <v>34</v>
      </c>
      <c r="Q743" s="4" t="s">
        <v>212</v>
      </c>
      <c r="R743" s="4" t="s">
        <v>1384</v>
      </c>
      <c r="S743" s="4">
        <v>84074</v>
      </c>
      <c r="T743" s="9">
        <v>42054</v>
      </c>
      <c r="U743" s="9">
        <v>42061</v>
      </c>
      <c r="V743" s="15">
        <v>250.36272000000002</v>
      </c>
      <c r="W743" s="4">
        <v>9</v>
      </c>
      <c r="X743" s="15">
        <v>536.9</v>
      </c>
      <c r="Y743" s="4">
        <v>87005</v>
      </c>
      <c r="Z743" s="15">
        <f>(orders[[#This Row],[Unit Price]]-(orders[[#This Row],[Unit Price]]*(orders[[#This Row],[Discount]]/100)))</f>
        <v>65.983401000000001</v>
      </c>
      <c r="AA743" s="15">
        <f>orders[[#This Row],[discounted price]]*orders[[#This Row],[Quantity ordered new]]</f>
        <v>593.85060899999996</v>
      </c>
      <c r="AB743" s="18">
        <f t="shared" si="11"/>
        <v>0.46631164090147148</v>
      </c>
    </row>
    <row r="744" spans="1:28" ht="12.75" customHeight="1" x14ac:dyDescent="0.3">
      <c r="A744" s="4">
        <v>25092</v>
      </c>
      <c r="B744" s="4" t="s">
        <v>56</v>
      </c>
      <c r="C744" s="21">
        <v>0.08</v>
      </c>
      <c r="D744" s="15">
        <v>2.88</v>
      </c>
      <c r="E744" s="15">
        <v>0.5</v>
      </c>
      <c r="F744" s="4">
        <v>1304</v>
      </c>
      <c r="G744" s="4" t="s">
        <v>1386</v>
      </c>
      <c r="H744" s="4" t="s">
        <v>49</v>
      </c>
      <c r="I744" s="4" t="s">
        <v>114</v>
      </c>
      <c r="J744" s="4" t="s">
        <v>29</v>
      </c>
      <c r="K744" s="4" t="s">
        <v>134</v>
      </c>
      <c r="L744" s="4" t="s">
        <v>59</v>
      </c>
      <c r="M744" s="4" t="s">
        <v>1387</v>
      </c>
      <c r="N744" s="29">
        <v>0.39</v>
      </c>
      <c r="O744" s="4" t="s">
        <v>33</v>
      </c>
      <c r="P744" s="4" t="s">
        <v>34</v>
      </c>
      <c r="Q744" s="4" t="s">
        <v>212</v>
      </c>
      <c r="R744" s="4" t="s">
        <v>1388</v>
      </c>
      <c r="S744" s="4">
        <v>84084</v>
      </c>
      <c r="T744" s="9">
        <v>42117</v>
      </c>
      <c r="U744" s="9">
        <v>42118</v>
      </c>
      <c r="V744" s="15">
        <v>6.0305999999999997</v>
      </c>
      <c r="W744" s="4">
        <v>3</v>
      </c>
      <c r="X744" s="15">
        <v>8.74</v>
      </c>
      <c r="Y744" s="4">
        <v>87004</v>
      </c>
      <c r="Z744" s="15">
        <f>(orders[[#This Row],[Unit Price]]-(orders[[#This Row],[Unit Price]]*(orders[[#This Row],[Discount]]/100)))</f>
        <v>2.8776959999999998</v>
      </c>
      <c r="AA744" s="15">
        <f>orders[[#This Row],[discounted price]]*orders[[#This Row],[Quantity ordered new]]</f>
        <v>8.633087999999999</v>
      </c>
      <c r="AB744" s="18">
        <f t="shared" si="11"/>
        <v>0.69</v>
      </c>
    </row>
    <row r="745" spans="1:28" ht="12.75" customHeight="1" x14ac:dyDescent="0.3">
      <c r="A745" s="4">
        <v>26274</v>
      </c>
      <c r="B745" s="4" t="s">
        <v>25</v>
      </c>
      <c r="C745" s="21">
        <v>0.04</v>
      </c>
      <c r="D745" s="15">
        <v>62.18</v>
      </c>
      <c r="E745" s="15">
        <v>10.84</v>
      </c>
      <c r="F745" s="4">
        <v>1305</v>
      </c>
      <c r="G745" s="4" t="s">
        <v>1389</v>
      </c>
      <c r="H745" s="4" t="s">
        <v>49</v>
      </c>
      <c r="I745" s="4" t="s">
        <v>114</v>
      </c>
      <c r="J745" s="4" t="s">
        <v>41</v>
      </c>
      <c r="K745" s="4" t="s">
        <v>50</v>
      </c>
      <c r="L745" s="4" t="s">
        <v>86</v>
      </c>
      <c r="M745" s="4" t="s">
        <v>1390</v>
      </c>
      <c r="N745" s="29">
        <v>0.63</v>
      </c>
      <c r="O745" s="4" t="s">
        <v>33</v>
      </c>
      <c r="P745" s="4" t="s">
        <v>34</v>
      </c>
      <c r="Q745" s="4" t="s">
        <v>212</v>
      </c>
      <c r="R745" s="4" t="s">
        <v>1391</v>
      </c>
      <c r="S745" s="4">
        <v>84120</v>
      </c>
      <c r="T745" s="9">
        <v>42052</v>
      </c>
      <c r="U745" s="9">
        <v>42054</v>
      </c>
      <c r="V745" s="15">
        <v>125.8077</v>
      </c>
      <c r="W745" s="4">
        <v>3</v>
      </c>
      <c r="X745" s="15">
        <v>182.33</v>
      </c>
      <c r="Y745" s="4">
        <v>87002</v>
      </c>
      <c r="Z745" s="15">
        <f>(orders[[#This Row],[Unit Price]]-(orders[[#This Row],[Unit Price]]*(orders[[#This Row],[Discount]]/100)))</f>
        <v>62.155127999999998</v>
      </c>
      <c r="AA745" s="15">
        <f>orders[[#This Row],[discounted price]]*orders[[#This Row],[Quantity ordered new]]</f>
        <v>186.465384</v>
      </c>
      <c r="AB745" s="18">
        <f t="shared" si="11"/>
        <v>0.69</v>
      </c>
    </row>
    <row r="746" spans="1:28" ht="12.75" customHeight="1" x14ac:dyDescent="0.3">
      <c r="A746" s="4">
        <v>22832</v>
      </c>
      <c r="B746" s="4" t="s">
        <v>106</v>
      </c>
      <c r="C746" s="21">
        <v>0.04</v>
      </c>
      <c r="D746" s="15">
        <v>8.33</v>
      </c>
      <c r="E746" s="15">
        <v>1.99</v>
      </c>
      <c r="F746" s="4">
        <v>1307</v>
      </c>
      <c r="G746" s="4" t="s">
        <v>1392</v>
      </c>
      <c r="H746" s="4" t="s">
        <v>49</v>
      </c>
      <c r="I746" s="4" t="s">
        <v>58</v>
      </c>
      <c r="J746" s="4" t="s">
        <v>77</v>
      </c>
      <c r="K746" s="4" t="s">
        <v>180</v>
      </c>
      <c r="L746" s="4" t="s">
        <v>51</v>
      </c>
      <c r="M746" s="4" t="s">
        <v>414</v>
      </c>
      <c r="N746" s="29">
        <v>0.52</v>
      </c>
      <c r="O746" s="4" t="s">
        <v>33</v>
      </c>
      <c r="P746" s="4" t="s">
        <v>34</v>
      </c>
      <c r="Q746" s="4" t="s">
        <v>102</v>
      </c>
      <c r="R746" s="4" t="s">
        <v>1393</v>
      </c>
      <c r="S746" s="4">
        <v>97420</v>
      </c>
      <c r="T746" s="9">
        <v>42185</v>
      </c>
      <c r="U746" s="9">
        <v>42192</v>
      </c>
      <c r="V746" s="15">
        <v>44.891999999999996</v>
      </c>
      <c r="W746" s="4">
        <v>16</v>
      </c>
      <c r="X746" s="15">
        <v>131.26</v>
      </c>
      <c r="Y746" s="4">
        <v>91451</v>
      </c>
      <c r="Z746" s="15">
        <f>(orders[[#This Row],[Unit Price]]-(orders[[#This Row],[Unit Price]]*(orders[[#This Row],[Discount]]/100)))</f>
        <v>8.3266679999999997</v>
      </c>
      <c r="AA746" s="15">
        <f>orders[[#This Row],[discounted price]]*orders[[#This Row],[Quantity ordered new]]</f>
        <v>133.226688</v>
      </c>
      <c r="AB746" s="18">
        <f t="shared" si="11"/>
        <v>0.34200822794453756</v>
      </c>
    </row>
    <row r="747" spans="1:28" ht="12.75" customHeight="1" x14ac:dyDescent="0.3">
      <c r="A747" s="4">
        <v>3167</v>
      </c>
      <c r="B747" s="4" t="s">
        <v>56</v>
      </c>
      <c r="C747" s="21">
        <v>0.04</v>
      </c>
      <c r="D747" s="15">
        <v>5.34</v>
      </c>
      <c r="E747" s="15">
        <v>2.99</v>
      </c>
      <c r="F747" s="4">
        <v>1314</v>
      </c>
      <c r="G747" s="4" t="s">
        <v>1394</v>
      </c>
      <c r="H747" s="4" t="s">
        <v>49</v>
      </c>
      <c r="I747" s="4" t="s">
        <v>40</v>
      </c>
      <c r="J747" s="4" t="s">
        <v>29</v>
      </c>
      <c r="K747" s="4" t="s">
        <v>109</v>
      </c>
      <c r="L747" s="4" t="s">
        <v>59</v>
      </c>
      <c r="M747" s="4" t="s">
        <v>822</v>
      </c>
      <c r="N747" s="29">
        <v>0.38</v>
      </c>
      <c r="O747" s="4" t="s">
        <v>33</v>
      </c>
      <c r="P747" s="4" t="s">
        <v>34</v>
      </c>
      <c r="Q747" s="4" t="s">
        <v>45</v>
      </c>
      <c r="R747" s="4" t="s">
        <v>663</v>
      </c>
      <c r="S747" s="4">
        <v>90058</v>
      </c>
      <c r="T747" s="9">
        <v>42093</v>
      </c>
      <c r="U747" s="9">
        <v>42095</v>
      </c>
      <c r="V747" s="15">
        <v>3.4509999999999996</v>
      </c>
      <c r="W747" s="4">
        <v>45</v>
      </c>
      <c r="X747" s="15">
        <v>240.6</v>
      </c>
      <c r="Y747" s="4">
        <v>22755</v>
      </c>
      <c r="Z747" s="15">
        <f>(orders[[#This Row],[Unit Price]]-(orders[[#This Row],[Unit Price]]*(orders[[#This Row],[Discount]]/100)))</f>
        <v>5.3378639999999997</v>
      </c>
      <c r="AA747" s="15">
        <f>orders[[#This Row],[discounted price]]*orders[[#This Row],[Quantity ordered new]]</f>
        <v>240.20388</v>
      </c>
      <c r="AB747" s="18">
        <f t="shared" si="11"/>
        <v>1.4343308395677472E-2</v>
      </c>
    </row>
    <row r="748" spans="1:28" ht="12.75" customHeight="1" x14ac:dyDescent="0.3">
      <c r="A748" s="4">
        <v>3168</v>
      </c>
      <c r="B748" s="4" t="s">
        <v>56</v>
      </c>
      <c r="C748" s="21">
        <v>0.06</v>
      </c>
      <c r="D748" s="15">
        <v>55.99</v>
      </c>
      <c r="E748" s="15">
        <v>5</v>
      </c>
      <c r="F748" s="4">
        <v>1314</v>
      </c>
      <c r="G748" s="4" t="s">
        <v>1394</v>
      </c>
      <c r="H748" s="4" t="s">
        <v>49</v>
      </c>
      <c r="I748" s="4" t="s">
        <v>40</v>
      </c>
      <c r="J748" s="4" t="s">
        <v>77</v>
      </c>
      <c r="K748" s="4" t="s">
        <v>78</v>
      </c>
      <c r="L748" s="4" t="s">
        <v>51</v>
      </c>
      <c r="M748" s="4" t="s">
        <v>689</v>
      </c>
      <c r="N748" s="29">
        <v>0.8</v>
      </c>
      <c r="O748" s="4" t="s">
        <v>33</v>
      </c>
      <c r="P748" s="4" t="s">
        <v>34</v>
      </c>
      <c r="Q748" s="4" t="s">
        <v>45</v>
      </c>
      <c r="R748" s="4" t="s">
        <v>663</v>
      </c>
      <c r="S748" s="4">
        <v>90058</v>
      </c>
      <c r="T748" s="9">
        <v>42093</v>
      </c>
      <c r="U748" s="9">
        <v>42095</v>
      </c>
      <c r="V748" s="15">
        <v>-275.25299999999999</v>
      </c>
      <c r="W748" s="4">
        <v>5</v>
      </c>
      <c r="X748" s="15">
        <v>236.88</v>
      </c>
      <c r="Y748" s="4">
        <v>22755</v>
      </c>
      <c r="Z748" s="15">
        <f>(orders[[#This Row],[Unit Price]]-(orders[[#This Row],[Unit Price]]*(orders[[#This Row],[Discount]]/100)))</f>
        <v>55.956406000000001</v>
      </c>
      <c r="AA748" s="15">
        <f>orders[[#This Row],[discounted price]]*orders[[#This Row],[Quantity ordered new]]</f>
        <v>279.78203000000002</v>
      </c>
      <c r="AB748" s="18">
        <f t="shared" si="11"/>
        <v>-1.1619934143870314</v>
      </c>
    </row>
    <row r="749" spans="1:28" ht="12.75" customHeight="1" x14ac:dyDescent="0.3">
      <c r="A749" s="4">
        <v>3791</v>
      </c>
      <c r="B749" s="4" t="s">
        <v>106</v>
      </c>
      <c r="C749" s="21">
        <v>0.05</v>
      </c>
      <c r="D749" s="15">
        <v>80.98</v>
      </c>
      <c r="E749" s="15">
        <v>35</v>
      </c>
      <c r="F749" s="4">
        <v>1314</v>
      </c>
      <c r="G749" s="4" t="s">
        <v>1394</v>
      </c>
      <c r="H749" s="4" t="s">
        <v>49</v>
      </c>
      <c r="I749" s="4" t="s">
        <v>40</v>
      </c>
      <c r="J749" s="4" t="s">
        <v>29</v>
      </c>
      <c r="K749" s="4" t="s">
        <v>141</v>
      </c>
      <c r="L749" s="4" t="s">
        <v>236</v>
      </c>
      <c r="M749" s="4" t="s">
        <v>1352</v>
      </c>
      <c r="N749" s="29">
        <v>0.81</v>
      </c>
      <c r="O749" s="4" t="s">
        <v>33</v>
      </c>
      <c r="P749" s="4" t="s">
        <v>34</v>
      </c>
      <c r="Q749" s="4" t="s">
        <v>45</v>
      </c>
      <c r="R749" s="4" t="s">
        <v>663</v>
      </c>
      <c r="S749" s="4">
        <v>90058</v>
      </c>
      <c r="T749" s="9">
        <v>42009</v>
      </c>
      <c r="U749" s="9">
        <v>42013</v>
      </c>
      <c r="V749" s="15">
        <v>-746.44</v>
      </c>
      <c r="W749" s="4">
        <v>34</v>
      </c>
      <c r="X749" s="15">
        <v>2710.47</v>
      </c>
      <c r="Y749" s="4">
        <v>27013</v>
      </c>
      <c r="Z749" s="15">
        <f>(orders[[#This Row],[Unit Price]]-(orders[[#This Row],[Unit Price]]*(orders[[#This Row],[Discount]]/100)))</f>
        <v>80.939509999999999</v>
      </c>
      <c r="AA749" s="15">
        <f>orders[[#This Row],[discounted price]]*orders[[#This Row],[Quantity ordered new]]</f>
        <v>2751.9433399999998</v>
      </c>
      <c r="AB749" s="18">
        <f t="shared" si="11"/>
        <v>-0.27539135279121335</v>
      </c>
    </row>
    <row r="750" spans="1:28" ht="12.75" customHeight="1" x14ac:dyDescent="0.3">
      <c r="A750" s="4">
        <v>3792</v>
      </c>
      <c r="B750" s="4" t="s">
        <v>106</v>
      </c>
      <c r="C750" s="21">
        <v>0.05</v>
      </c>
      <c r="D750" s="15">
        <v>279.48</v>
      </c>
      <c r="E750" s="15">
        <v>35</v>
      </c>
      <c r="F750" s="4">
        <v>1314</v>
      </c>
      <c r="G750" s="4" t="s">
        <v>1394</v>
      </c>
      <c r="H750" s="4" t="s">
        <v>49</v>
      </c>
      <c r="I750" s="4" t="s">
        <v>40</v>
      </c>
      <c r="J750" s="4" t="s">
        <v>29</v>
      </c>
      <c r="K750" s="4" t="s">
        <v>141</v>
      </c>
      <c r="L750" s="4" t="s">
        <v>236</v>
      </c>
      <c r="M750" s="4" t="s">
        <v>810</v>
      </c>
      <c r="N750" s="29">
        <v>0.8</v>
      </c>
      <c r="O750" s="4" t="s">
        <v>33</v>
      </c>
      <c r="P750" s="4" t="s">
        <v>34</v>
      </c>
      <c r="Q750" s="4" t="s">
        <v>45</v>
      </c>
      <c r="R750" s="4" t="s">
        <v>663</v>
      </c>
      <c r="S750" s="4">
        <v>90058</v>
      </c>
      <c r="T750" s="9">
        <v>42009</v>
      </c>
      <c r="U750" s="9">
        <v>42009</v>
      </c>
      <c r="V750" s="15">
        <v>-274.95</v>
      </c>
      <c r="W750" s="4">
        <v>31</v>
      </c>
      <c r="X750" s="15">
        <v>8354.73</v>
      </c>
      <c r="Y750" s="4">
        <v>27013</v>
      </c>
      <c r="Z750" s="15">
        <f>(orders[[#This Row],[Unit Price]]-(orders[[#This Row],[Unit Price]]*(orders[[#This Row],[Discount]]/100)))</f>
        <v>279.34026</v>
      </c>
      <c r="AA750" s="15">
        <f>orders[[#This Row],[discounted price]]*orders[[#This Row],[Quantity ordered new]]</f>
        <v>8659.5480599999992</v>
      </c>
      <c r="AB750" s="18">
        <f t="shared" si="11"/>
        <v>-3.2909501563784825E-2</v>
      </c>
    </row>
    <row r="751" spans="1:28" ht="12.75" customHeight="1" x14ac:dyDescent="0.3">
      <c r="A751" s="4">
        <v>21166</v>
      </c>
      <c r="B751" s="4" t="s">
        <v>56</v>
      </c>
      <c r="C751" s="21">
        <v>0</v>
      </c>
      <c r="D751" s="15">
        <v>4.91</v>
      </c>
      <c r="E751" s="15">
        <v>5.68</v>
      </c>
      <c r="F751" s="4">
        <v>1315</v>
      </c>
      <c r="G751" s="4" t="s">
        <v>1395</v>
      </c>
      <c r="H751" s="4" t="s">
        <v>49</v>
      </c>
      <c r="I751" s="4" t="s">
        <v>40</v>
      </c>
      <c r="J751" s="4" t="s">
        <v>29</v>
      </c>
      <c r="K751" s="4" t="s">
        <v>109</v>
      </c>
      <c r="L751" s="4" t="s">
        <v>59</v>
      </c>
      <c r="M751" s="4" t="s">
        <v>1396</v>
      </c>
      <c r="N751" s="29">
        <v>0.36</v>
      </c>
      <c r="O751" s="4" t="s">
        <v>33</v>
      </c>
      <c r="P751" s="4" t="s">
        <v>34</v>
      </c>
      <c r="Q751" s="4" t="s">
        <v>255</v>
      </c>
      <c r="R751" s="4" t="s">
        <v>1397</v>
      </c>
      <c r="S751" s="4">
        <v>80906</v>
      </c>
      <c r="T751" s="9">
        <v>42093</v>
      </c>
      <c r="U751" s="9">
        <v>42094</v>
      </c>
      <c r="V751" s="15">
        <v>-95.047499999999999</v>
      </c>
      <c r="W751" s="4">
        <v>9</v>
      </c>
      <c r="X751" s="15">
        <v>48.3</v>
      </c>
      <c r="Y751" s="4">
        <v>87602</v>
      </c>
      <c r="Z751" s="15">
        <f>(orders[[#This Row],[Unit Price]]-(orders[[#This Row],[Unit Price]]*(orders[[#This Row],[Discount]]/100)))</f>
        <v>4.91</v>
      </c>
      <c r="AA751" s="15">
        <f>orders[[#This Row],[discounted price]]*orders[[#This Row],[Quantity ordered new]]</f>
        <v>44.19</v>
      </c>
      <c r="AB751" s="18">
        <f t="shared" si="11"/>
        <v>-1.967857142857143</v>
      </c>
    </row>
    <row r="752" spans="1:28" ht="12.75" customHeight="1" x14ac:dyDescent="0.3">
      <c r="A752" s="4">
        <v>21167</v>
      </c>
      <c r="B752" s="4" t="s">
        <v>56</v>
      </c>
      <c r="C752" s="21">
        <v>0.04</v>
      </c>
      <c r="D752" s="15">
        <v>5.34</v>
      </c>
      <c r="E752" s="15">
        <v>2.99</v>
      </c>
      <c r="F752" s="4">
        <v>1316</v>
      </c>
      <c r="G752" s="4" t="s">
        <v>1398</v>
      </c>
      <c r="H752" s="4" t="s">
        <v>49</v>
      </c>
      <c r="I752" s="4" t="s">
        <v>40</v>
      </c>
      <c r="J752" s="4" t="s">
        <v>29</v>
      </c>
      <c r="K752" s="4" t="s">
        <v>109</v>
      </c>
      <c r="L752" s="4" t="s">
        <v>59</v>
      </c>
      <c r="M752" s="4" t="s">
        <v>822</v>
      </c>
      <c r="N752" s="29">
        <v>0.38</v>
      </c>
      <c r="O752" s="4" t="s">
        <v>33</v>
      </c>
      <c r="P752" s="4" t="s">
        <v>34</v>
      </c>
      <c r="Q752" s="4" t="s">
        <v>255</v>
      </c>
      <c r="R752" s="4" t="s">
        <v>1399</v>
      </c>
      <c r="S752" s="4">
        <v>80022</v>
      </c>
      <c r="T752" s="9">
        <v>42093</v>
      </c>
      <c r="U752" s="9">
        <v>42095</v>
      </c>
      <c r="V752" s="15">
        <v>3.4509999999999996</v>
      </c>
      <c r="W752" s="4">
        <v>11</v>
      </c>
      <c r="X752" s="15">
        <v>58.81</v>
      </c>
      <c r="Y752" s="4">
        <v>87602</v>
      </c>
      <c r="Z752" s="15">
        <f>(orders[[#This Row],[Unit Price]]-(orders[[#This Row],[Unit Price]]*(orders[[#This Row],[Discount]]/100)))</f>
        <v>5.3378639999999997</v>
      </c>
      <c r="AA752" s="15">
        <f>orders[[#This Row],[discounted price]]*orders[[#This Row],[Quantity ordered new]]</f>
        <v>58.716504</v>
      </c>
      <c r="AB752" s="18">
        <f t="shared" si="11"/>
        <v>5.8680496514198259E-2</v>
      </c>
    </row>
    <row r="753" spans="1:28" ht="12.75" customHeight="1" x14ac:dyDescent="0.3">
      <c r="A753" s="4">
        <v>21168</v>
      </c>
      <c r="B753" s="4" t="s">
        <v>56</v>
      </c>
      <c r="C753" s="21">
        <v>0.06</v>
      </c>
      <c r="D753" s="15">
        <v>55.99</v>
      </c>
      <c r="E753" s="15">
        <v>5</v>
      </c>
      <c r="F753" s="4">
        <v>1316</v>
      </c>
      <c r="G753" s="4" t="s">
        <v>1398</v>
      </c>
      <c r="H753" s="4" t="s">
        <v>49</v>
      </c>
      <c r="I753" s="4" t="s">
        <v>40</v>
      </c>
      <c r="J753" s="4" t="s">
        <v>77</v>
      </c>
      <c r="K753" s="4" t="s">
        <v>78</v>
      </c>
      <c r="L753" s="4" t="s">
        <v>51</v>
      </c>
      <c r="M753" s="4" t="s">
        <v>689</v>
      </c>
      <c r="N753" s="29">
        <v>0.8</v>
      </c>
      <c r="O753" s="4" t="s">
        <v>33</v>
      </c>
      <c r="P753" s="4" t="s">
        <v>34</v>
      </c>
      <c r="Q753" s="4" t="s">
        <v>255</v>
      </c>
      <c r="R753" s="4" t="s">
        <v>1399</v>
      </c>
      <c r="S753" s="4">
        <v>80022</v>
      </c>
      <c r="T753" s="9">
        <v>42093</v>
      </c>
      <c r="U753" s="9">
        <v>42095</v>
      </c>
      <c r="V753" s="15">
        <v>-275.25299999999999</v>
      </c>
      <c r="W753" s="4">
        <v>1</v>
      </c>
      <c r="X753" s="15">
        <v>47.38</v>
      </c>
      <c r="Y753" s="4">
        <v>87602</v>
      </c>
      <c r="Z753" s="15">
        <f>(orders[[#This Row],[Unit Price]]-(orders[[#This Row],[Unit Price]]*(orders[[#This Row],[Discount]]/100)))</f>
        <v>55.956406000000001</v>
      </c>
      <c r="AA753" s="15">
        <f>orders[[#This Row],[discounted price]]*orders[[#This Row],[Quantity ordered new]]</f>
        <v>55.956406000000001</v>
      </c>
      <c r="AB753" s="18">
        <f t="shared" si="11"/>
        <v>-5.8094765723934145</v>
      </c>
    </row>
    <row r="754" spans="1:28" ht="12.75" customHeight="1" x14ac:dyDescent="0.3">
      <c r="A754" s="4">
        <v>21791</v>
      </c>
      <c r="B754" s="4" t="s">
        <v>106</v>
      </c>
      <c r="C754" s="21">
        <v>0.05</v>
      </c>
      <c r="D754" s="15">
        <v>80.98</v>
      </c>
      <c r="E754" s="15">
        <v>35</v>
      </c>
      <c r="F754" s="4">
        <v>1316</v>
      </c>
      <c r="G754" s="4" t="s">
        <v>1398</v>
      </c>
      <c r="H754" s="4" t="s">
        <v>49</v>
      </c>
      <c r="I754" s="4" t="s">
        <v>40</v>
      </c>
      <c r="J754" s="4" t="s">
        <v>29</v>
      </c>
      <c r="K754" s="4" t="s">
        <v>141</v>
      </c>
      <c r="L754" s="4" t="s">
        <v>236</v>
      </c>
      <c r="M754" s="4" t="s">
        <v>1352</v>
      </c>
      <c r="N754" s="29">
        <v>0.81</v>
      </c>
      <c r="O754" s="4" t="s">
        <v>33</v>
      </c>
      <c r="P754" s="4" t="s">
        <v>34</v>
      </c>
      <c r="Q754" s="4" t="s">
        <v>255</v>
      </c>
      <c r="R754" s="4" t="s">
        <v>1399</v>
      </c>
      <c r="S754" s="4">
        <v>80022</v>
      </c>
      <c r="T754" s="9">
        <v>42009</v>
      </c>
      <c r="U754" s="9">
        <v>42013</v>
      </c>
      <c r="V754" s="15">
        <v>-746.44</v>
      </c>
      <c r="W754" s="4">
        <v>8</v>
      </c>
      <c r="X754" s="15">
        <v>637.76</v>
      </c>
      <c r="Y754" s="4">
        <v>87603</v>
      </c>
      <c r="Z754" s="15">
        <f>(orders[[#This Row],[Unit Price]]-(orders[[#This Row],[Unit Price]]*(orders[[#This Row],[Discount]]/100)))</f>
        <v>80.939509999999999</v>
      </c>
      <c r="AA754" s="15">
        <f>orders[[#This Row],[discounted price]]*orders[[#This Row],[Quantity ordered new]]</f>
        <v>647.51607999999999</v>
      </c>
      <c r="AB754" s="18">
        <f t="shared" si="11"/>
        <v>-1.1704089312594079</v>
      </c>
    </row>
    <row r="755" spans="1:28" ht="12.75" customHeight="1" x14ac:dyDescent="0.3">
      <c r="A755" s="4">
        <v>21792</v>
      </c>
      <c r="B755" s="4" t="s">
        <v>106</v>
      </c>
      <c r="C755" s="21">
        <v>0.05</v>
      </c>
      <c r="D755" s="15">
        <v>279.48</v>
      </c>
      <c r="E755" s="15">
        <v>35</v>
      </c>
      <c r="F755" s="4">
        <v>1316</v>
      </c>
      <c r="G755" s="4" t="s">
        <v>1398</v>
      </c>
      <c r="H755" s="4" t="s">
        <v>49</v>
      </c>
      <c r="I755" s="4" t="s">
        <v>40</v>
      </c>
      <c r="J755" s="4" t="s">
        <v>29</v>
      </c>
      <c r="K755" s="4" t="s">
        <v>141</v>
      </c>
      <c r="L755" s="4" t="s">
        <v>236</v>
      </c>
      <c r="M755" s="4" t="s">
        <v>810</v>
      </c>
      <c r="N755" s="29">
        <v>0.8</v>
      </c>
      <c r="O755" s="4" t="s">
        <v>33</v>
      </c>
      <c r="P755" s="4" t="s">
        <v>34</v>
      </c>
      <c r="Q755" s="4" t="s">
        <v>255</v>
      </c>
      <c r="R755" s="4" t="s">
        <v>1399</v>
      </c>
      <c r="S755" s="4">
        <v>80022</v>
      </c>
      <c r="T755" s="9">
        <v>42009</v>
      </c>
      <c r="U755" s="9">
        <v>42009</v>
      </c>
      <c r="V755" s="15">
        <v>-274.95</v>
      </c>
      <c r="W755" s="4">
        <v>8</v>
      </c>
      <c r="X755" s="15">
        <v>2156.06</v>
      </c>
      <c r="Y755" s="4">
        <v>87603</v>
      </c>
      <c r="Z755" s="15">
        <f>(orders[[#This Row],[Unit Price]]-(orders[[#This Row],[Unit Price]]*(orders[[#This Row],[Discount]]/100)))</f>
        <v>279.34026</v>
      </c>
      <c r="AA755" s="15">
        <f>orders[[#This Row],[discounted price]]*orders[[#This Row],[Quantity ordered new]]</f>
        <v>2234.72208</v>
      </c>
      <c r="AB755" s="18">
        <f t="shared" si="11"/>
        <v>-0.1275242804003599</v>
      </c>
    </row>
    <row r="756" spans="1:28" ht="12.75" customHeight="1" x14ac:dyDescent="0.3">
      <c r="A756" s="4">
        <v>21006</v>
      </c>
      <c r="B756" s="4" t="s">
        <v>106</v>
      </c>
      <c r="C756" s="21">
        <v>0.02</v>
      </c>
      <c r="D756" s="15">
        <v>55.99</v>
      </c>
      <c r="E756" s="15">
        <v>3.3</v>
      </c>
      <c r="F756" s="4">
        <v>1338</v>
      </c>
      <c r="G756" s="4" t="s">
        <v>1400</v>
      </c>
      <c r="H756" s="4" t="s">
        <v>49</v>
      </c>
      <c r="I756" s="4" t="s">
        <v>40</v>
      </c>
      <c r="J756" s="4" t="s">
        <v>77</v>
      </c>
      <c r="K756" s="4" t="s">
        <v>78</v>
      </c>
      <c r="L756" s="4" t="s">
        <v>51</v>
      </c>
      <c r="M756" s="4" t="s">
        <v>1401</v>
      </c>
      <c r="N756" s="29">
        <v>0.59</v>
      </c>
      <c r="O756" s="4" t="s">
        <v>33</v>
      </c>
      <c r="P756" s="4" t="s">
        <v>61</v>
      </c>
      <c r="Q756" s="4" t="s">
        <v>178</v>
      </c>
      <c r="R756" s="4" t="s">
        <v>179</v>
      </c>
      <c r="S756" s="4">
        <v>60623</v>
      </c>
      <c r="T756" s="9">
        <v>42045</v>
      </c>
      <c r="U756" s="9">
        <v>42045</v>
      </c>
      <c r="V756" s="15">
        <v>525.20039999999995</v>
      </c>
      <c r="W756" s="4">
        <v>16</v>
      </c>
      <c r="X756" s="15">
        <v>761.16</v>
      </c>
      <c r="Y756" s="4">
        <v>91244</v>
      </c>
      <c r="Z756" s="15">
        <f>(orders[[#This Row],[Unit Price]]-(orders[[#This Row],[Unit Price]]*(orders[[#This Row],[Discount]]/100)))</f>
        <v>55.978802000000002</v>
      </c>
      <c r="AA756" s="15">
        <f>orders[[#This Row],[discounted price]]*orders[[#This Row],[Quantity ordered new]]</f>
        <v>895.66083200000003</v>
      </c>
      <c r="AB756" s="18">
        <f t="shared" si="11"/>
        <v>0.69</v>
      </c>
    </row>
    <row r="757" spans="1:28" ht="12.75" customHeight="1" x14ac:dyDescent="0.3">
      <c r="A757" s="4">
        <v>3004</v>
      </c>
      <c r="B757" s="4" t="s">
        <v>106</v>
      </c>
      <c r="C757" s="21">
        <v>0</v>
      </c>
      <c r="D757" s="15">
        <v>22.38</v>
      </c>
      <c r="E757" s="15">
        <v>15.1</v>
      </c>
      <c r="F757" s="4">
        <v>1340</v>
      </c>
      <c r="G757" s="4" t="s">
        <v>1402</v>
      </c>
      <c r="H757" s="4" t="s">
        <v>27</v>
      </c>
      <c r="I757" s="4" t="s">
        <v>40</v>
      </c>
      <c r="J757" s="4" t="s">
        <v>29</v>
      </c>
      <c r="K757" s="4" t="s">
        <v>109</v>
      </c>
      <c r="L757" s="4" t="s">
        <v>59</v>
      </c>
      <c r="M757" s="4" t="s">
        <v>1175</v>
      </c>
      <c r="N757" s="29">
        <v>0.38</v>
      </c>
      <c r="O757" s="4" t="s">
        <v>33</v>
      </c>
      <c r="P757" s="4" t="s">
        <v>53</v>
      </c>
      <c r="Q757" s="4" t="s">
        <v>71</v>
      </c>
      <c r="R757" s="4" t="s">
        <v>90</v>
      </c>
      <c r="S757" s="4">
        <v>10170</v>
      </c>
      <c r="T757" s="9">
        <v>42045</v>
      </c>
      <c r="U757" s="9">
        <v>42052</v>
      </c>
      <c r="V757" s="15">
        <v>-52.646999999999998</v>
      </c>
      <c r="W757" s="4">
        <v>29</v>
      </c>
      <c r="X757" s="15">
        <v>682.68</v>
      </c>
      <c r="Y757" s="4">
        <v>21636</v>
      </c>
      <c r="Z757" s="15">
        <f>(orders[[#This Row],[Unit Price]]-(orders[[#This Row],[Unit Price]]*(orders[[#This Row],[Discount]]/100)))</f>
        <v>22.38</v>
      </c>
      <c r="AA757" s="15">
        <f>orders[[#This Row],[discounted price]]*orders[[#This Row],[Quantity ordered new]]</f>
        <v>649.02</v>
      </c>
      <c r="AB757" s="18">
        <f t="shared" si="11"/>
        <v>-7.7118122692916152E-2</v>
      </c>
    </row>
    <row r="758" spans="1:28" ht="12.75" customHeight="1" x14ac:dyDescent="0.3">
      <c r="A758" s="4">
        <v>3005</v>
      </c>
      <c r="B758" s="4" t="s">
        <v>106</v>
      </c>
      <c r="C758" s="21">
        <v>7.0000000000000007E-2</v>
      </c>
      <c r="D758" s="15">
        <v>5.98</v>
      </c>
      <c r="E758" s="15">
        <v>4.6900000000000004</v>
      </c>
      <c r="F758" s="4">
        <v>1340</v>
      </c>
      <c r="G758" s="4" t="s">
        <v>1402</v>
      </c>
      <c r="H758" s="4" t="s">
        <v>49</v>
      </c>
      <c r="I758" s="4" t="s">
        <v>40</v>
      </c>
      <c r="J758" s="4" t="s">
        <v>29</v>
      </c>
      <c r="K758" s="4" t="s">
        <v>141</v>
      </c>
      <c r="L758" s="4" t="s">
        <v>59</v>
      </c>
      <c r="M758" s="4" t="s">
        <v>1403</v>
      </c>
      <c r="N758" s="29">
        <v>0.68</v>
      </c>
      <c r="O758" s="4" t="s">
        <v>33</v>
      </c>
      <c r="P758" s="4" t="s">
        <v>53</v>
      </c>
      <c r="Q758" s="4" t="s">
        <v>71</v>
      </c>
      <c r="R758" s="4" t="s">
        <v>90</v>
      </c>
      <c r="S758" s="4">
        <v>10170</v>
      </c>
      <c r="T758" s="9">
        <v>42045</v>
      </c>
      <c r="U758" s="9">
        <v>42050</v>
      </c>
      <c r="V758" s="15">
        <v>-24.44</v>
      </c>
      <c r="W758" s="4">
        <v>11</v>
      </c>
      <c r="X758" s="15">
        <v>73.44</v>
      </c>
      <c r="Y758" s="4">
        <v>21636</v>
      </c>
      <c r="Z758" s="15">
        <f>(orders[[#This Row],[Unit Price]]-(orders[[#This Row],[Unit Price]]*(orders[[#This Row],[Discount]]/100)))</f>
        <v>5.9758140000000006</v>
      </c>
      <c r="AA758" s="15">
        <f>orders[[#This Row],[discounted price]]*orders[[#This Row],[Quantity ordered new]]</f>
        <v>65.733954000000011</v>
      </c>
      <c r="AB758" s="18">
        <f t="shared" si="11"/>
        <v>-0.33278867102396514</v>
      </c>
    </row>
    <row r="759" spans="1:28" ht="12.75" customHeight="1" x14ac:dyDescent="0.3">
      <c r="A759" s="4">
        <v>3006</v>
      </c>
      <c r="B759" s="4" t="s">
        <v>106</v>
      </c>
      <c r="C759" s="21">
        <v>0.02</v>
      </c>
      <c r="D759" s="15">
        <v>55.99</v>
      </c>
      <c r="E759" s="15">
        <v>3.3</v>
      </c>
      <c r="F759" s="4">
        <v>1340</v>
      </c>
      <c r="G759" s="4" t="s">
        <v>1402</v>
      </c>
      <c r="H759" s="4" t="s">
        <v>49</v>
      </c>
      <c r="I759" s="4" t="s">
        <v>40</v>
      </c>
      <c r="J759" s="4" t="s">
        <v>77</v>
      </c>
      <c r="K759" s="4" t="s">
        <v>78</v>
      </c>
      <c r="L759" s="4" t="s">
        <v>51</v>
      </c>
      <c r="M759" s="4" t="s">
        <v>1401</v>
      </c>
      <c r="N759" s="29">
        <v>0.59</v>
      </c>
      <c r="O759" s="4" t="s">
        <v>33</v>
      </c>
      <c r="P759" s="4" t="s">
        <v>53</v>
      </c>
      <c r="Q759" s="4" t="s">
        <v>71</v>
      </c>
      <c r="R759" s="4" t="s">
        <v>90</v>
      </c>
      <c r="S759" s="4">
        <v>10170</v>
      </c>
      <c r="T759" s="9">
        <v>42045</v>
      </c>
      <c r="U759" s="9">
        <v>42045</v>
      </c>
      <c r="V759" s="15">
        <v>366.50700000000001</v>
      </c>
      <c r="W759" s="4">
        <v>63</v>
      </c>
      <c r="X759" s="15">
        <v>2997.07</v>
      </c>
      <c r="Y759" s="4">
        <v>21636</v>
      </c>
      <c r="Z759" s="15">
        <f>(orders[[#This Row],[Unit Price]]-(orders[[#This Row],[Unit Price]]*(orders[[#This Row],[Discount]]/100)))</f>
        <v>55.978802000000002</v>
      </c>
      <c r="AA759" s="15">
        <f>orders[[#This Row],[discounted price]]*orders[[#This Row],[Quantity ordered new]]</f>
        <v>3526.664526</v>
      </c>
      <c r="AB759" s="18">
        <f t="shared" si="11"/>
        <v>0.12228843503822066</v>
      </c>
    </row>
    <row r="760" spans="1:28" ht="12.75" customHeight="1" x14ac:dyDescent="0.3">
      <c r="A760" s="4">
        <v>3431</v>
      </c>
      <c r="B760" s="4" t="s">
        <v>37</v>
      </c>
      <c r="C760" s="21">
        <v>7.0000000000000007E-2</v>
      </c>
      <c r="D760" s="15">
        <v>3.98</v>
      </c>
      <c r="E760" s="15">
        <v>0.83</v>
      </c>
      <c r="F760" s="4">
        <v>1340</v>
      </c>
      <c r="G760" s="4" t="s">
        <v>1402</v>
      </c>
      <c r="H760" s="4" t="s">
        <v>49</v>
      </c>
      <c r="I760" s="4" t="s">
        <v>40</v>
      </c>
      <c r="J760" s="4" t="s">
        <v>29</v>
      </c>
      <c r="K760" s="4" t="s">
        <v>30</v>
      </c>
      <c r="L760" s="4" t="s">
        <v>31</v>
      </c>
      <c r="M760" s="4" t="s">
        <v>1404</v>
      </c>
      <c r="N760" s="29">
        <v>0.51</v>
      </c>
      <c r="O760" s="4" t="s">
        <v>33</v>
      </c>
      <c r="P760" s="4" t="s">
        <v>53</v>
      </c>
      <c r="Q760" s="4" t="s">
        <v>71</v>
      </c>
      <c r="R760" s="4" t="s">
        <v>90</v>
      </c>
      <c r="S760" s="4">
        <v>10170</v>
      </c>
      <c r="T760" s="9">
        <v>42161</v>
      </c>
      <c r="U760" s="9">
        <v>42164</v>
      </c>
      <c r="V760" s="15">
        <v>27.38</v>
      </c>
      <c r="W760" s="4">
        <v>76</v>
      </c>
      <c r="X760" s="15">
        <v>282.85000000000002</v>
      </c>
      <c r="Y760" s="4">
        <v>24455</v>
      </c>
      <c r="Z760" s="15">
        <f>(orders[[#This Row],[Unit Price]]-(orders[[#This Row],[Unit Price]]*(orders[[#This Row],[Discount]]/100)))</f>
        <v>3.977214</v>
      </c>
      <c r="AA760" s="15">
        <f>orders[[#This Row],[discounted price]]*orders[[#This Row],[Quantity ordered new]]</f>
        <v>302.26826399999999</v>
      </c>
      <c r="AB760" s="18">
        <f t="shared" si="11"/>
        <v>9.6800424253137687E-2</v>
      </c>
    </row>
    <row r="761" spans="1:28" ht="12.75" customHeight="1" x14ac:dyDescent="0.3">
      <c r="A761" s="4">
        <v>21005</v>
      </c>
      <c r="B761" s="4" t="s">
        <v>106</v>
      </c>
      <c r="C761" s="21">
        <v>7.0000000000000007E-2</v>
      </c>
      <c r="D761" s="15">
        <v>5.98</v>
      </c>
      <c r="E761" s="15">
        <v>4.6900000000000004</v>
      </c>
      <c r="F761" s="4">
        <v>1341</v>
      </c>
      <c r="G761" s="4" t="s">
        <v>1405</v>
      </c>
      <c r="H761" s="4" t="s">
        <v>49</v>
      </c>
      <c r="I761" s="4" t="s">
        <v>40</v>
      </c>
      <c r="J761" s="4" t="s">
        <v>29</v>
      </c>
      <c r="K761" s="4" t="s">
        <v>141</v>
      </c>
      <c r="L761" s="4" t="s">
        <v>59</v>
      </c>
      <c r="M761" s="4" t="s">
        <v>1403</v>
      </c>
      <c r="N761" s="29">
        <v>0.68</v>
      </c>
      <c r="O761" s="4" t="s">
        <v>33</v>
      </c>
      <c r="P761" s="4" t="s">
        <v>53</v>
      </c>
      <c r="Q761" s="4" t="s">
        <v>234</v>
      </c>
      <c r="R761" s="4" t="s">
        <v>1406</v>
      </c>
      <c r="S761" s="4">
        <v>17201</v>
      </c>
      <c r="T761" s="9">
        <v>42045</v>
      </c>
      <c r="U761" s="9">
        <v>42050</v>
      </c>
      <c r="V761" s="15">
        <v>-12.708800000000002</v>
      </c>
      <c r="W761" s="4">
        <v>3</v>
      </c>
      <c r="X761" s="15">
        <v>20.03</v>
      </c>
      <c r="Y761" s="4">
        <v>91244</v>
      </c>
      <c r="Z761" s="15">
        <f>(orders[[#This Row],[Unit Price]]-(orders[[#This Row],[Unit Price]]*(orders[[#This Row],[Discount]]/100)))</f>
        <v>5.9758140000000006</v>
      </c>
      <c r="AA761" s="15">
        <f>orders[[#This Row],[discounted price]]*orders[[#This Row],[Quantity ordered new]]</f>
        <v>17.927442000000003</v>
      </c>
      <c r="AB761" s="18">
        <f t="shared" si="11"/>
        <v>-0.63448826759860211</v>
      </c>
    </row>
    <row r="762" spans="1:28" ht="12.75" customHeight="1" x14ac:dyDescent="0.3">
      <c r="A762" s="4">
        <v>21430</v>
      </c>
      <c r="B762" s="4" t="s">
        <v>37</v>
      </c>
      <c r="C762" s="21">
        <v>0</v>
      </c>
      <c r="D762" s="15">
        <v>20.89</v>
      </c>
      <c r="E762" s="15">
        <v>1.99</v>
      </c>
      <c r="F762" s="4">
        <v>1341</v>
      </c>
      <c r="G762" s="4" t="s">
        <v>1405</v>
      </c>
      <c r="H762" s="4" t="s">
        <v>49</v>
      </c>
      <c r="I762" s="4" t="s">
        <v>40</v>
      </c>
      <c r="J762" s="4" t="s">
        <v>77</v>
      </c>
      <c r="K762" s="4" t="s">
        <v>180</v>
      </c>
      <c r="L762" s="4" t="s">
        <v>51</v>
      </c>
      <c r="M762" s="4" t="s">
        <v>1407</v>
      </c>
      <c r="N762" s="29">
        <v>0.48</v>
      </c>
      <c r="O762" s="4" t="s">
        <v>33</v>
      </c>
      <c r="P762" s="4" t="s">
        <v>53</v>
      </c>
      <c r="Q762" s="4" t="s">
        <v>234</v>
      </c>
      <c r="R762" s="4" t="s">
        <v>1406</v>
      </c>
      <c r="S762" s="4">
        <v>17201</v>
      </c>
      <c r="T762" s="9">
        <v>42161</v>
      </c>
      <c r="U762" s="9">
        <v>42163</v>
      </c>
      <c r="V762" s="15">
        <v>-5.2949999999999999</v>
      </c>
      <c r="W762" s="4">
        <v>4</v>
      </c>
      <c r="X762" s="15">
        <v>84.56</v>
      </c>
      <c r="Y762" s="4">
        <v>91245</v>
      </c>
      <c r="Z762" s="15">
        <f>(orders[[#This Row],[Unit Price]]-(orders[[#This Row],[Unit Price]]*(orders[[#This Row],[Discount]]/100)))</f>
        <v>20.89</v>
      </c>
      <c r="AA762" s="15">
        <f>orders[[#This Row],[discounted price]]*orders[[#This Row],[Quantity ordered new]]</f>
        <v>83.56</v>
      </c>
      <c r="AB762" s="18">
        <f t="shared" si="11"/>
        <v>-6.2618259224219486E-2</v>
      </c>
    </row>
    <row r="763" spans="1:28" ht="12.75" customHeight="1" x14ac:dyDescent="0.3">
      <c r="A763" s="4">
        <v>21431</v>
      </c>
      <c r="B763" s="4" t="s">
        <v>37</v>
      </c>
      <c r="C763" s="21">
        <v>7.0000000000000007E-2</v>
      </c>
      <c r="D763" s="15">
        <v>3.98</v>
      </c>
      <c r="E763" s="15">
        <v>0.83</v>
      </c>
      <c r="F763" s="4">
        <v>1341</v>
      </c>
      <c r="G763" s="4" t="s">
        <v>1405</v>
      </c>
      <c r="H763" s="4" t="s">
        <v>49</v>
      </c>
      <c r="I763" s="4" t="s">
        <v>40</v>
      </c>
      <c r="J763" s="4" t="s">
        <v>29</v>
      </c>
      <c r="K763" s="4" t="s">
        <v>30</v>
      </c>
      <c r="L763" s="4" t="s">
        <v>31</v>
      </c>
      <c r="M763" s="4" t="s">
        <v>1404</v>
      </c>
      <c r="N763" s="29">
        <v>0.51</v>
      </c>
      <c r="O763" s="4" t="s">
        <v>33</v>
      </c>
      <c r="P763" s="4" t="s">
        <v>53</v>
      </c>
      <c r="Q763" s="4" t="s">
        <v>234</v>
      </c>
      <c r="R763" s="4" t="s">
        <v>1406</v>
      </c>
      <c r="S763" s="4">
        <v>17201</v>
      </c>
      <c r="T763" s="9">
        <v>42161</v>
      </c>
      <c r="U763" s="9">
        <v>42164</v>
      </c>
      <c r="V763" s="15">
        <v>41.07</v>
      </c>
      <c r="W763" s="4">
        <v>19</v>
      </c>
      <c r="X763" s="15">
        <v>70.709999999999994</v>
      </c>
      <c r="Y763" s="4">
        <v>91245</v>
      </c>
      <c r="Z763" s="15">
        <f>(orders[[#This Row],[Unit Price]]-(orders[[#This Row],[Unit Price]]*(orders[[#This Row],[Discount]]/100)))</f>
        <v>3.977214</v>
      </c>
      <c r="AA763" s="15">
        <f>orders[[#This Row],[discounted price]]*orders[[#This Row],[Quantity ordered new]]</f>
        <v>75.567065999999997</v>
      </c>
      <c r="AB763" s="18">
        <f t="shared" si="11"/>
        <v>0.58082308018667805</v>
      </c>
    </row>
    <row r="764" spans="1:28" ht="12.75" customHeight="1" x14ac:dyDescent="0.3">
      <c r="A764" s="4">
        <v>20804</v>
      </c>
      <c r="B764" s="4" t="s">
        <v>106</v>
      </c>
      <c r="C764" s="21">
        <v>0.1</v>
      </c>
      <c r="D764" s="15">
        <v>2.62</v>
      </c>
      <c r="E764" s="15">
        <v>0.8</v>
      </c>
      <c r="F764" s="4">
        <v>1347</v>
      </c>
      <c r="G764" s="4" t="s">
        <v>1408</v>
      </c>
      <c r="H764" s="4" t="s">
        <v>49</v>
      </c>
      <c r="I764" s="4" t="s">
        <v>40</v>
      </c>
      <c r="J764" s="4" t="s">
        <v>29</v>
      </c>
      <c r="K764" s="4" t="s">
        <v>66</v>
      </c>
      <c r="L764" s="4" t="s">
        <v>31</v>
      </c>
      <c r="M764" s="4" t="s">
        <v>1409</v>
      </c>
      <c r="N764" s="29">
        <v>0.39</v>
      </c>
      <c r="O764" s="4" t="s">
        <v>33</v>
      </c>
      <c r="P764" s="4" t="s">
        <v>136</v>
      </c>
      <c r="Q764" s="4" t="s">
        <v>362</v>
      </c>
      <c r="R764" s="4" t="s">
        <v>1410</v>
      </c>
      <c r="S764" s="4">
        <v>33511</v>
      </c>
      <c r="T764" s="9">
        <v>42124</v>
      </c>
      <c r="U764" s="9">
        <v>42130</v>
      </c>
      <c r="V764" s="15">
        <v>-94.490899999999996</v>
      </c>
      <c r="W764" s="4">
        <v>21</v>
      </c>
      <c r="X764" s="15">
        <v>51.86</v>
      </c>
      <c r="Y764" s="4">
        <v>89686</v>
      </c>
      <c r="Z764" s="15">
        <f>(orders[[#This Row],[Unit Price]]-(orders[[#This Row],[Unit Price]]*(orders[[#This Row],[Discount]]/100)))</f>
        <v>2.6173800000000003</v>
      </c>
      <c r="AA764" s="15">
        <f>orders[[#This Row],[discounted price]]*orders[[#This Row],[Quantity ordered new]]</f>
        <v>54.964980000000004</v>
      </c>
      <c r="AB764" s="18">
        <f t="shared" si="11"/>
        <v>-1.8220381797146161</v>
      </c>
    </row>
    <row r="765" spans="1:28" ht="12.75" customHeight="1" x14ac:dyDescent="0.3">
      <c r="A765" s="4">
        <v>22414</v>
      </c>
      <c r="B765" s="4" t="s">
        <v>25</v>
      </c>
      <c r="C765" s="21">
        <v>0</v>
      </c>
      <c r="D765" s="15">
        <v>12.2</v>
      </c>
      <c r="E765" s="15">
        <v>6.02</v>
      </c>
      <c r="F765" s="4">
        <v>1350</v>
      </c>
      <c r="G765" s="4" t="s">
        <v>1411</v>
      </c>
      <c r="H765" s="4" t="s">
        <v>27</v>
      </c>
      <c r="I765" s="4" t="s">
        <v>40</v>
      </c>
      <c r="J765" s="4" t="s">
        <v>41</v>
      </c>
      <c r="K765" s="4" t="s">
        <v>50</v>
      </c>
      <c r="L765" s="4" t="s">
        <v>51</v>
      </c>
      <c r="M765" s="4" t="s">
        <v>1412</v>
      </c>
      <c r="N765" s="29">
        <v>0.43</v>
      </c>
      <c r="O765" s="4" t="s">
        <v>33</v>
      </c>
      <c r="P765" s="4" t="s">
        <v>136</v>
      </c>
      <c r="Q765" s="4" t="s">
        <v>362</v>
      </c>
      <c r="R765" s="4" t="s">
        <v>1413</v>
      </c>
      <c r="S765" s="4">
        <v>33055</v>
      </c>
      <c r="T765" s="9">
        <v>42111</v>
      </c>
      <c r="U765" s="9">
        <v>42112</v>
      </c>
      <c r="V765" s="15">
        <v>-172.298</v>
      </c>
      <c r="W765" s="4">
        <v>4</v>
      </c>
      <c r="X765" s="15">
        <v>56.24</v>
      </c>
      <c r="Y765" s="4">
        <v>88233</v>
      </c>
      <c r="Z765" s="15">
        <f>(orders[[#This Row],[Unit Price]]-(orders[[#This Row],[Unit Price]]*(orders[[#This Row],[Discount]]/100)))</f>
        <v>12.2</v>
      </c>
      <c r="AA765" s="15">
        <f>orders[[#This Row],[discounted price]]*orders[[#This Row],[Quantity ordered new]]</f>
        <v>48.8</v>
      </c>
      <c r="AB765" s="18">
        <f t="shared" si="11"/>
        <v>-3.0636201991465151</v>
      </c>
    </row>
    <row r="766" spans="1:28" ht="12.75" customHeight="1" x14ac:dyDescent="0.3">
      <c r="A766" s="4">
        <v>18499</v>
      </c>
      <c r="B766" s="4" t="s">
        <v>37</v>
      </c>
      <c r="C766" s="21">
        <v>0.1</v>
      </c>
      <c r="D766" s="15">
        <v>110.99</v>
      </c>
      <c r="E766" s="15">
        <v>8.99</v>
      </c>
      <c r="F766" s="4">
        <v>1351</v>
      </c>
      <c r="G766" s="4" t="s">
        <v>1414</v>
      </c>
      <c r="H766" s="4" t="s">
        <v>27</v>
      </c>
      <c r="I766" s="4" t="s">
        <v>40</v>
      </c>
      <c r="J766" s="4" t="s">
        <v>77</v>
      </c>
      <c r="K766" s="4" t="s">
        <v>78</v>
      </c>
      <c r="L766" s="4" t="s">
        <v>59</v>
      </c>
      <c r="M766" s="4" t="s">
        <v>1415</v>
      </c>
      <c r="N766" s="29">
        <v>0.56999999999999995</v>
      </c>
      <c r="O766" s="4" t="s">
        <v>33</v>
      </c>
      <c r="P766" s="4" t="s">
        <v>136</v>
      </c>
      <c r="Q766" s="4" t="s">
        <v>362</v>
      </c>
      <c r="R766" s="4" t="s">
        <v>1416</v>
      </c>
      <c r="S766" s="4">
        <v>33063</v>
      </c>
      <c r="T766" s="9">
        <v>42031</v>
      </c>
      <c r="U766" s="9">
        <v>42033</v>
      </c>
      <c r="V766" s="15">
        <v>3285.48</v>
      </c>
      <c r="W766" s="4">
        <v>7</v>
      </c>
      <c r="X766" s="15">
        <v>627.78</v>
      </c>
      <c r="Y766" s="4">
        <v>88232</v>
      </c>
      <c r="Z766" s="15">
        <f>(orders[[#This Row],[Unit Price]]-(orders[[#This Row],[Unit Price]]*(orders[[#This Row],[Discount]]/100)))</f>
        <v>110.87900999999999</v>
      </c>
      <c r="AA766" s="15">
        <f>orders[[#This Row],[discounted price]]*orders[[#This Row],[Quantity ordered new]]</f>
        <v>776.15306999999996</v>
      </c>
      <c r="AB766" s="18">
        <f t="shared" si="11"/>
        <v>5.2334894389754378</v>
      </c>
    </row>
    <row r="767" spans="1:28" ht="12.75" customHeight="1" x14ac:dyDescent="0.3">
      <c r="A767" s="4">
        <v>24232</v>
      </c>
      <c r="B767" s="4" t="s">
        <v>25</v>
      </c>
      <c r="C767" s="21">
        <v>0.05</v>
      </c>
      <c r="D767" s="15">
        <v>17.670000000000002</v>
      </c>
      <c r="E767" s="15">
        <v>8.99</v>
      </c>
      <c r="F767" s="4">
        <v>1352</v>
      </c>
      <c r="G767" s="4" t="s">
        <v>1417</v>
      </c>
      <c r="H767" s="4" t="s">
        <v>49</v>
      </c>
      <c r="I767" s="4" t="s">
        <v>40</v>
      </c>
      <c r="J767" s="4" t="s">
        <v>41</v>
      </c>
      <c r="K767" s="4" t="s">
        <v>50</v>
      </c>
      <c r="L767" s="4" t="s">
        <v>51</v>
      </c>
      <c r="M767" s="4" t="s">
        <v>807</v>
      </c>
      <c r="N767" s="29">
        <v>0.47</v>
      </c>
      <c r="O767" s="4" t="s">
        <v>33</v>
      </c>
      <c r="P767" s="4" t="s">
        <v>53</v>
      </c>
      <c r="Q767" s="4" t="s">
        <v>415</v>
      </c>
      <c r="R767" s="4" t="s">
        <v>1418</v>
      </c>
      <c r="S767" s="4">
        <v>20746</v>
      </c>
      <c r="T767" s="9">
        <v>42124</v>
      </c>
      <c r="U767" s="9">
        <v>42125</v>
      </c>
      <c r="V767" s="15">
        <v>46.036799999999999</v>
      </c>
      <c r="W767" s="4">
        <v>16</v>
      </c>
      <c r="X767" s="15">
        <v>283.44</v>
      </c>
      <c r="Y767" s="4">
        <v>88234</v>
      </c>
      <c r="Z767" s="15">
        <f>(orders[[#This Row],[Unit Price]]-(orders[[#This Row],[Unit Price]]*(orders[[#This Row],[Discount]]/100)))</f>
        <v>17.661165</v>
      </c>
      <c r="AA767" s="15">
        <f>orders[[#This Row],[discounted price]]*orders[[#This Row],[Quantity ordered new]]</f>
        <v>282.57864000000001</v>
      </c>
      <c r="AB767" s="18">
        <f t="shared" si="11"/>
        <v>0.1624216765453006</v>
      </c>
    </row>
    <row r="768" spans="1:28" ht="12.75" customHeight="1" x14ac:dyDescent="0.3">
      <c r="A768" s="4">
        <v>20870</v>
      </c>
      <c r="B768" s="4" t="s">
        <v>25</v>
      </c>
      <c r="C768" s="21">
        <v>0.1</v>
      </c>
      <c r="D768" s="15">
        <v>4.13</v>
      </c>
      <c r="E768" s="15">
        <v>0.99</v>
      </c>
      <c r="F768" s="4">
        <v>1354</v>
      </c>
      <c r="G768" s="4" t="s">
        <v>1419</v>
      </c>
      <c r="H768" s="4" t="s">
        <v>49</v>
      </c>
      <c r="I768" s="4" t="s">
        <v>114</v>
      </c>
      <c r="J768" s="4" t="s">
        <v>29</v>
      </c>
      <c r="K768" s="4" t="s">
        <v>134</v>
      </c>
      <c r="L768" s="4" t="s">
        <v>59</v>
      </c>
      <c r="M768" s="4" t="s">
        <v>1420</v>
      </c>
      <c r="N768" s="29">
        <v>0.39</v>
      </c>
      <c r="O768" s="4" t="s">
        <v>33</v>
      </c>
      <c r="P768" s="4" t="s">
        <v>61</v>
      </c>
      <c r="Q768" s="4" t="s">
        <v>130</v>
      </c>
      <c r="R768" s="4" t="s">
        <v>1421</v>
      </c>
      <c r="S768" s="4">
        <v>76086</v>
      </c>
      <c r="T768" s="9">
        <v>42046</v>
      </c>
      <c r="U768" s="9">
        <v>42046</v>
      </c>
      <c r="V768" s="15">
        <v>-1.0712000000000002</v>
      </c>
      <c r="W768" s="4">
        <v>2</v>
      </c>
      <c r="X768" s="15">
        <v>8.3000000000000007</v>
      </c>
      <c r="Y768" s="4">
        <v>91209</v>
      </c>
      <c r="Z768" s="15">
        <f>(orders[[#This Row],[Unit Price]]-(orders[[#This Row],[Unit Price]]*(orders[[#This Row],[Discount]]/100)))</f>
        <v>4.1258699999999999</v>
      </c>
      <c r="AA768" s="15">
        <f>orders[[#This Row],[discounted price]]*orders[[#This Row],[Quantity ordered new]]</f>
        <v>8.2517399999999999</v>
      </c>
      <c r="AB768" s="18">
        <f t="shared" si="11"/>
        <v>-0.12906024096385543</v>
      </c>
    </row>
    <row r="769" spans="1:28" ht="12.75" customHeight="1" x14ac:dyDescent="0.3">
      <c r="A769" s="4">
        <v>20871</v>
      </c>
      <c r="B769" s="4" t="s">
        <v>25</v>
      </c>
      <c r="C769" s="21">
        <v>0.04</v>
      </c>
      <c r="D769" s="15">
        <v>4.9800000000000004</v>
      </c>
      <c r="E769" s="15">
        <v>0.49</v>
      </c>
      <c r="F769" s="4">
        <v>1354</v>
      </c>
      <c r="G769" s="4" t="s">
        <v>1419</v>
      </c>
      <c r="H769" s="4" t="s">
        <v>49</v>
      </c>
      <c r="I769" s="4" t="s">
        <v>114</v>
      </c>
      <c r="J769" s="4" t="s">
        <v>29</v>
      </c>
      <c r="K769" s="4" t="s">
        <v>134</v>
      </c>
      <c r="L769" s="4" t="s">
        <v>59</v>
      </c>
      <c r="M769" s="4" t="s">
        <v>1422</v>
      </c>
      <c r="N769" s="29">
        <v>0.39</v>
      </c>
      <c r="O769" s="4" t="s">
        <v>33</v>
      </c>
      <c r="P769" s="4" t="s">
        <v>61</v>
      </c>
      <c r="Q769" s="4" t="s">
        <v>130</v>
      </c>
      <c r="R769" s="4" t="s">
        <v>1421</v>
      </c>
      <c r="S769" s="4">
        <v>76086</v>
      </c>
      <c r="T769" s="9">
        <v>42046</v>
      </c>
      <c r="U769" s="9">
        <v>42048</v>
      </c>
      <c r="V769" s="15">
        <v>4.4104000000000001</v>
      </c>
      <c r="W769" s="4">
        <v>2</v>
      </c>
      <c r="X769" s="15">
        <v>10.039999999999999</v>
      </c>
      <c r="Y769" s="4">
        <v>91209</v>
      </c>
      <c r="Z769" s="15">
        <f>(orders[[#This Row],[Unit Price]]-(orders[[#This Row],[Unit Price]]*(orders[[#This Row],[Discount]]/100)))</f>
        <v>4.978008</v>
      </c>
      <c r="AA769" s="15">
        <f>orders[[#This Row],[discounted price]]*orders[[#This Row],[Quantity ordered new]]</f>
        <v>9.956016</v>
      </c>
      <c r="AB769" s="18">
        <f t="shared" si="11"/>
        <v>0.43928286852589649</v>
      </c>
    </row>
    <row r="770" spans="1:28" ht="12.75" customHeight="1" x14ac:dyDescent="0.3">
      <c r="A770" s="4">
        <v>18733</v>
      </c>
      <c r="B770" s="4" t="s">
        <v>56</v>
      </c>
      <c r="C770" s="21">
        <v>0.03</v>
      </c>
      <c r="D770" s="15">
        <v>125.99</v>
      </c>
      <c r="E770" s="15">
        <v>7.69</v>
      </c>
      <c r="F770" s="4">
        <v>1357</v>
      </c>
      <c r="G770" s="4" t="s">
        <v>1423</v>
      </c>
      <c r="H770" s="4" t="s">
        <v>49</v>
      </c>
      <c r="I770" s="4" t="s">
        <v>40</v>
      </c>
      <c r="J770" s="4" t="s">
        <v>77</v>
      </c>
      <c r="K770" s="4" t="s">
        <v>78</v>
      </c>
      <c r="L770" s="4" t="s">
        <v>59</v>
      </c>
      <c r="M770" s="4" t="s">
        <v>1225</v>
      </c>
      <c r="N770" s="29">
        <v>0.57999999999999996</v>
      </c>
      <c r="O770" s="4" t="s">
        <v>33</v>
      </c>
      <c r="P770" s="4" t="s">
        <v>61</v>
      </c>
      <c r="Q770" s="4" t="s">
        <v>130</v>
      </c>
      <c r="R770" s="4" t="s">
        <v>1424</v>
      </c>
      <c r="S770" s="4">
        <v>78596</v>
      </c>
      <c r="T770" s="9">
        <v>42158</v>
      </c>
      <c r="U770" s="9">
        <v>42160</v>
      </c>
      <c r="V770" s="15">
        <v>500.95799999999997</v>
      </c>
      <c r="W770" s="4">
        <v>9</v>
      </c>
      <c r="X770" s="15">
        <v>981.65</v>
      </c>
      <c r="Y770" s="4">
        <v>88184</v>
      </c>
      <c r="Z770" s="15">
        <f>(orders[[#This Row],[Unit Price]]-(orders[[#This Row],[Unit Price]]*(orders[[#This Row],[Discount]]/100)))</f>
        <v>125.952203</v>
      </c>
      <c r="AA770" s="15">
        <f>orders[[#This Row],[discounted price]]*orders[[#This Row],[Quantity ordered new]]</f>
        <v>1133.569827</v>
      </c>
      <c r="AB770" s="18">
        <f t="shared" ref="AB770:AB833" si="12">(V770/X770)</f>
        <v>0.51032241633983599</v>
      </c>
    </row>
    <row r="771" spans="1:28" ht="12.75" customHeight="1" x14ac:dyDescent="0.3">
      <c r="A771" s="4">
        <v>18645</v>
      </c>
      <c r="B771" s="4" t="s">
        <v>25</v>
      </c>
      <c r="C771" s="21">
        <v>7.0000000000000007E-2</v>
      </c>
      <c r="D771" s="15">
        <v>119.99</v>
      </c>
      <c r="E771" s="15">
        <v>16.8</v>
      </c>
      <c r="F771" s="4">
        <v>1357</v>
      </c>
      <c r="G771" s="4" t="s">
        <v>1423</v>
      </c>
      <c r="H771" s="4" t="s">
        <v>39</v>
      </c>
      <c r="I771" s="4" t="s">
        <v>40</v>
      </c>
      <c r="J771" s="4" t="s">
        <v>77</v>
      </c>
      <c r="K771" s="4" t="s">
        <v>85</v>
      </c>
      <c r="L771" s="4" t="s">
        <v>121</v>
      </c>
      <c r="M771" s="4" t="s">
        <v>1425</v>
      </c>
      <c r="N771" s="29">
        <v>0.35</v>
      </c>
      <c r="O771" s="4" t="s">
        <v>33</v>
      </c>
      <c r="P771" s="4" t="s">
        <v>61</v>
      </c>
      <c r="Q771" s="4" t="s">
        <v>130</v>
      </c>
      <c r="R771" s="4" t="s">
        <v>1424</v>
      </c>
      <c r="S771" s="4">
        <v>78596</v>
      </c>
      <c r="T771" s="9">
        <v>42183</v>
      </c>
      <c r="U771" s="9">
        <v>42185</v>
      </c>
      <c r="V771" s="15">
        <v>1206.5961</v>
      </c>
      <c r="W771" s="4">
        <v>15</v>
      </c>
      <c r="X771" s="15">
        <v>1748.69</v>
      </c>
      <c r="Y771" s="4">
        <v>88185</v>
      </c>
      <c r="Z771" s="15">
        <f>(orders[[#This Row],[Unit Price]]-(orders[[#This Row],[Unit Price]]*(orders[[#This Row],[Discount]]/100)))</f>
        <v>119.90600699999999</v>
      </c>
      <c r="AA771" s="15">
        <f>orders[[#This Row],[discounted price]]*orders[[#This Row],[Quantity ordered new]]</f>
        <v>1798.5901049999998</v>
      </c>
      <c r="AB771" s="18">
        <f t="shared" si="12"/>
        <v>0.69</v>
      </c>
    </row>
    <row r="772" spans="1:28" ht="12.75" customHeight="1" x14ac:dyDescent="0.3">
      <c r="A772" s="4">
        <v>20830</v>
      </c>
      <c r="B772" s="4" t="s">
        <v>25</v>
      </c>
      <c r="C772" s="21">
        <v>0.03</v>
      </c>
      <c r="D772" s="15">
        <v>14.34</v>
      </c>
      <c r="E772" s="15">
        <v>5</v>
      </c>
      <c r="F772" s="4">
        <v>1360</v>
      </c>
      <c r="G772" s="4" t="s">
        <v>1426</v>
      </c>
      <c r="H772" s="4" t="s">
        <v>49</v>
      </c>
      <c r="I772" s="4" t="s">
        <v>114</v>
      </c>
      <c r="J772" s="4" t="s">
        <v>41</v>
      </c>
      <c r="K772" s="4" t="s">
        <v>50</v>
      </c>
      <c r="L772" s="4" t="s">
        <v>51</v>
      </c>
      <c r="M772" s="4" t="s">
        <v>1427</v>
      </c>
      <c r="N772" s="29">
        <v>0.49</v>
      </c>
      <c r="O772" s="4" t="s">
        <v>33</v>
      </c>
      <c r="P772" s="4" t="s">
        <v>61</v>
      </c>
      <c r="Q772" s="4" t="s">
        <v>330</v>
      </c>
      <c r="R772" s="4" t="s">
        <v>1428</v>
      </c>
      <c r="S772" s="4">
        <v>52761</v>
      </c>
      <c r="T772" s="9">
        <v>42030</v>
      </c>
      <c r="U772" s="9">
        <v>42031</v>
      </c>
      <c r="V772" s="15">
        <v>82.310099999999991</v>
      </c>
      <c r="W772" s="4">
        <v>8</v>
      </c>
      <c r="X772" s="15">
        <v>119.29</v>
      </c>
      <c r="Y772" s="4">
        <v>89595</v>
      </c>
      <c r="Z772" s="15">
        <f>(orders[[#This Row],[Unit Price]]-(orders[[#This Row],[Unit Price]]*(orders[[#This Row],[Discount]]/100)))</f>
        <v>14.335698000000001</v>
      </c>
      <c r="AA772" s="15">
        <f>orders[[#This Row],[discounted price]]*orders[[#This Row],[Quantity ordered new]]</f>
        <v>114.68558400000001</v>
      </c>
      <c r="AB772" s="18">
        <f t="shared" si="12"/>
        <v>0.69</v>
      </c>
    </row>
    <row r="773" spans="1:28" ht="12.75" customHeight="1" x14ac:dyDescent="0.3">
      <c r="A773" s="4">
        <v>20829</v>
      </c>
      <c r="B773" s="4" t="s">
        <v>25</v>
      </c>
      <c r="C773" s="21">
        <v>0.01</v>
      </c>
      <c r="D773" s="15">
        <v>2.89</v>
      </c>
      <c r="E773" s="15">
        <v>0.5</v>
      </c>
      <c r="F773" s="4">
        <v>1361</v>
      </c>
      <c r="G773" s="4" t="s">
        <v>1429</v>
      </c>
      <c r="H773" s="4" t="s">
        <v>49</v>
      </c>
      <c r="I773" s="4" t="s">
        <v>114</v>
      </c>
      <c r="J773" s="4" t="s">
        <v>29</v>
      </c>
      <c r="K773" s="4" t="s">
        <v>134</v>
      </c>
      <c r="L773" s="4" t="s">
        <v>59</v>
      </c>
      <c r="M773" s="4" t="s">
        <v>789</v>
      </c>
      <c r="N773" s="29">
        <v>0.38</v>
      </c>
      <c r="O773" s="4" t="s">
        <v>33</v>
      </c>
      <c r="P773" s="4" t="s">
        <v>61</v>
      </c>
      <c r="Q773" s="4" t="s">
        <v>300</v>
      </c>
      <c r="R773" s="4" t="s">
        <v>1430</v>
      </c>
      <c r="S773" s="4">
        <v>48101</v>
      </c>
      <c r="T773" s="9">
        <v>42030</v>
      </c>
      <c r="U773" s="9">
        <v>42032</v>
      </c>
      <c r="V773" s="15">
        <v>1.2236</v>
      </c>
      <c r="W773" s="4">
        <v>1</v>
      </c>
      <c r="X773" s="15">
        <v>3.08</v>
      </c>
      <c r="Y773" s="4">
        <v>89595</v>
      </c>
      <c r="Z773" s="15">
        <f>(orders[[#This Row],[Unit Price]]-(orders[[#This Row],[Unit Price]]*(orders[[#This Row],[Discount]]/100)))</f>
        <v>2.8897110000000001</v>
      </c>
      <c r="AA773" s="15">
        <f>orders[[#This Row],[discounted price]]*orders[[#This Row],[Quantity ordered new]]</f>
        <v>2.8897110000000001</v>
      </c>
      <c r="AB773" s="18">
        <f t="shared" si="12"/>
        <v>0.39727272727272728</v>
      </c>
    </row>
    <row r="774" spans="1:28" ht="12.75" customHeight="1" x14ac:dyDescent="0.3">
      <c r="A774" s="4">
        <v>24432</v>
      </c>
      <c r="B774" s="4" t="s">
        <v>47</v>
      </c>
      <c r="C774" s="21">
        <v>0.01</v>
      </c>
      <c r="D774" s="15">
        <v>6.48</v>
      </c>
      <c r="E774" s="15">
        <v>6.22</v>
      </c>
      <c r="F774" s="4">
        <v>1361</v>
      </c>
      <c r="G774" s="4" t="s">
        <v>1429</v>
      </c>
      <c r="H774" s="4" t="s">
        <v>27</v>
      </c>
      <c r="I774" s="4" t="s">
        <v>114</v>
      </c>
      <c r="J774" s="4" t="s">
        <v>29</v>
      </c>
      <c r="K774" s="4" t="s">
        <v>93</v>
      </c>
      <c r="L774" s="4" t="s">
        <v>59</v>
      </c>
      <c r="M774" s="4" t="s">
        <v>1431</v>
      </c>
      <c r="N774" s="29">
        <v>0.37</v>
      </c>
      <c r="O774" s="4" t="s">
        <v>33</v>
      </c>
      <c r="P774" s="4" t="s">
        <v>61</v>
      </c>
      <c r="Q774" s="4" t="s">
        <v>300</v>
      </c>
      <c r="R774" s="4" t="s">
        <v>1430</v>
      </c>
      <c r="S774" s="4">
        <v>48101</v>
      </c>
      <c r="T774" s="9">
        <v>42045</v>
      </c>
      <c r="U774" s="9">
        <v>42046</v>
      </c>
      <c r="V774" s="15">
        <v>-15.6312</v>
      </c>
      <c r="W774" s="4">
        <v>9</v>
      </c>
      <c r="X774" s="15">
        <v>69.459999999999994</v>
      </c>
      <c r="Y774" s="4">
        <v>89596</v>
      </c>
      <c r="Z774" s="15">
        <f>(orders[[#This Row],[Unit Price]]-(orders[[#This Row],[Unit Price]]*(orders[[#This Row],[Discount]]/100)))</f>
        <v>6.4793520000000004</v>
      </c>
      <c r="AA774" s="15">
        <f>orders[[#This Row],[discounted price]]*orders[[#This Row],[Quantity ordered new]]</f>
        <v>58.314168000000002</v>
      </c>
      <c r="AB774" s="18">
        <f t="shared" si="12"/>
        <v>-0.22503887129283043</v>
      </c>
    </row>
    <row r="775" spans="1:28" ht="12.75" customHeight="1" x14ac:dyDescent="0.3">
      <c r="A775" s="4">
        <v>24433</v>
      </c>
      <c r="B775" s="4" t="s">
        <v>47</v>
      </c>
      <c r="C775" s="21">
        <v>0.03</v>
      </c>
      <c r="D775" s="15">
        <v>85.99</v>
      </c>
      <c r="E775" s="15">
        <v>3.3</v>
      </c>
      <c r="F775" s="4">
        <v>1361</v>
      </c>
      <c r="G775" s="4" t="s">
        <v>1429</v>
      </c>
      <c r="H775" s="4" t="s">
        <v>49</v>
      </c>
      <c r="I775" s="4" t="s">
        <v>114</v>
      </c>
      <c r="J775" s="4" t="s">
        <v>77</v>
      </c>
      <c r="K775" s="4" t="s">
        <v>78</v>
      </c>
      <c r="L775" s="4" t="s">
        <v>51</v>
      </c>
      <c r="M775" s="4" t="s">
        <v>535</v>
      </c>
      <c r="N775" s="29">
        <v>0.37</v>
      </c>
      <c r="O775" s="4" t="s">
        <v>33</v>
      </c>
      <c r="P775" s="4" t="s">
        <v>61</v>
      </c>
      <c r="Q775" s="4" t="s">
        <v>300</v>
      </c>
      <c r="R775" s="4" t="s">
        <v>1430</v>
      </c>
      <c r="S775" s="4">
        <v>48101</v>
      </c>
      <c r="T775" s="9">
        <v>42045</v>
      </c>
      <c r="U775" s="9">
        <v>42047</v>
      </c>
      <c r="V775" s="15">
        <v>790.54679999999996</v>
      </c>
      <c r="W775" s="4">
        <v>16</v>
      </c>
      <c r="X775" s="15">
        <v>1145.72</v>
      </c>
      <c r="Y775" s="4">
        <v>89596</v>
      </c>
      <c r="Z775" s="15">
        <f>(orders[[#This Row],[Unit Price]]-(orders[[#This Row],[Unit Price]]*(orders[[#This Row],[Discount]]/100)))</f>
        <v>85.964202999999998</v>
      </c>
      <c r="AA775" s="15">
        <f>orders[[#This Row],[discounted price]]*orders[[#This Row],[Quantity ordered new]]</f>
        <v>1375.427248</v>
      </c>
      <c r="AB775" s="18">
        <f t="shared" si="12"/>
        <v>0.69</v>
      </c>
    </row>
    <row r="776" spans="1:28" ht="12.75" customHeight="1" x14ac:dyDescent="0.3">
      <c r="A776" s="4">
        <v>23011</v>
      </c>
      <c r="B776" s="4" t="s">
        <v>56</v>
      </c>
      <c r="C776" s="21">
        <v>0.05</v>
      </c>
      <c r="D776" s="15">
        <v>12.97</v>
      </c>
      <c r="E776" s="15">
        <v>1.49</v>
      </c>
      <c r="F776" s="4">
        <v>1363</v>
      </c>
      <c r="G776" s="4" t="s">
        <v>1432</v>
      </c>
      <c r="H776" s="4" t="s">
        <v>49</v>
      </c>
      <c r="I776" s="4" t="s">
        <v>114</v>
      </c>
      <c r="J776" s="4" t="s">
        <v>29</v>
      </c>
      <c r="K776" s="4" t="s">
        <v>109</v>
      </c>
      <c r="L776" s="4" t="s">
        <v>59</v>
      </c>
      <c r="M776" s="4" t="s">
        <v>1433</v>
      </c>
      <c r="N776" s="29">
        <v>0.35</v>
      </c>
      <c r="O776" s="4" t="s">
        <v>33</v>
      </c>
      <c r="P776" s="4" t="s">
        <v>136</v>
      </c>
      <c r="Q776" s="4" t="s">
        <v>362</v>
      </c>
      <c r="R776" s="4" t="s">
        <v>1434</v>
      </c>
      <c r="S776" s="4">
        <v>32707</v>
      </c>
      <c r="T776" s="9">
        <v>42039</v>
      </c>
      <c r="U776" s="9">
        <v>42041</v>
      </c>
      <c r="V776" s="15">
        <v>5.4659999999999993</v>
      </c>
      <c r="W776" s="4">
        <v>2</v>
      </c>
      <c r="X776" s="15">
        <v>26.37</v>
      </c>
      <c r="Y776" s="4">
        <v>89993</v>
      </c>
      <c r="Z776" s="15">
        <f>(orders[[#This Row],[Unit Price]]-(orders[[#This Row],[Unit Price]]*(orders[[#This Row],[Discount]]/100)))</f>
        <v>12.963515000000001</v>
      </c>
      <c r="AA776" s="15">
        <f>orders[[#This Row],[discounted price]]*orders[[#This Row],[Quantity ordered new]]</f>
        <v>25.927030000000002</v>
      </c>
      <c r="AB776" s="18">
        <f t="shared" si="12"/>
        <v>0.20728100113765641</v>
      </c>
    </row>
    <row r="777" spans="1:28" ht="12.75" customHeight="1" x14ac:dyDescent="0.3">
      <c r="A777" s="4">
        <v>23012</v>
      </c>
      <c r="B777" s="4" t="s">
        <v>56</v>
      </c>
      <c r="C777" s="21">
        <v>0.06</v>
      </c>
      <c r="D777" s="15">
        <v>5.81</v>
      </c>
      <c r="E777" s="15">
        <v>3.37</v>
      </c>
      <c r="F777" s="4">
        <v>1363</v>
      </c>
      <c r="G777" s="4" t="s">
        <v>1432</v>
      </c>
      <c r="H777" s="4" t="s">
        <v>49</v>
      </c>
      <c r="I777" s="4" t="s">
        <v>114</v>
      </c>
      <c r="J777" s="4" t="s">
        <v>29</v>
      </c>
      <c r="K777" s="4" t="s">
        <v>66</v>
      </c>
      <c r="L777" s="4" t="s">
        <v>31</v>
      </c>
      <c r="M777" s="4" t="s">
        <v>1435</v>
      </c>
      <c r="N777" s="29">
        <v>0.54</v>
      </c>
      <c r="O777" s="4" t="s">
        <v>33</v>
      </c>
      <c r="P777" s="4" t="s">
        <v>136</v>
      </c>
      <c r="Q777" s="4" t="s">
        <v>362</v>
      </c>
      <c r="R777" s="4" t="s">
        <v>1434</v>
      </c>
      <c r="S777" s="4">
        <v>32707</v>
      </c>
      <c r="T777" s="9">
        <v>42039</v>
      </c>
      <c r="U777" s="9">
        <v>42041</v>
      </c>
      <c r="V777" s="15">
        <v>-149.1182</v>
      </c>
      <c r="W777" s="4">
        <v>9</v>
      </c>
      <c r="X777" s="15">
        <v>53.44</v>
      </c>
      <c r="Y777" s="4">
        <v>89993</v>
      </c>
      <c r="Z777" s="15">
        <f>(orders[[#This Row],[Unit Price]]-(orders[[#This Row],[Unit Price]]*(orders[[#This Row],[Discount]]/100)))</f>
        <v>5.806514</v>
      </c>
      <c r="AA777" s="15">
        <f>orders[[#This Row],[discounted price]]*orders[[#This Row],[Quantity ordered new]]</f>
        <v>52.258626</v>
      </c>
      <c r="AB777" s="18">
        <f t="shared" si="12"/>
        <v>-2.7903854790419165</v>
      </c>
    </row>
    <row r="778" spans="1:28" ht="12.75" customHeight="1" x14ac:dyDescent="0.3">
      <c r="A778" s="4">
        <v>19333</v>
      </c>
      <c r="B778" s="4" t="s">
        <v>37</v>
      </c>
      <c r="C778" s="21">
        <v>0.1</v>
      </c>
      <c r="D778" s="15">
        <v>5.98</v>
      </c>
      <c r="E778" s="15">
        <v>5.35</v>
      </c>
      <c r="F778" s="4">
        <v>1364</v>
      </c>
      <c r="G778" s="4" t="s">
        <v>1436</v>
      </c>
      <c r="H778" s="4" t="s">
        <v>49</v>
      </c>
      <c r="I778" s="4" t="s">
        <v>40</v>
      </c>
      <c r="J778" s="4" t="s">
        <v>29</v>
      </c>
      <c r="K778" s="4" t="s">
        <v>93</v>
      </c>
      <c r="L778" s="4" t="s">
        <v>59</v>
      </c>
      <c r="M778" s="4" t="s">
        <v>1437</v>
      </c>
      <c r="N778" s="29">
        <v>0.4</v>
      </c>
      <c r="O778" s="4" t="s">
        <v>33</v>
      </c>
      <c r="P778" s="4" t="s">
        <v>53</v>
      </c>
      <c r="Q778" s="4" t="s">
        <v>415</v>
      </c>
      <c r="R778" s="4" t="s">
        <v>1418</v>
      </c>
      <c r="S778" s="4">
        <v>20746</v>
      </c>
      <c r="T778" s="9">
        <v>42080</v>
      </c>
      <c r="U778" s="9">
        <v>42080</v>
      </c>
      <c r="V778" s="15">
        <v>-90.26</v>
      </c>
      <c r="W778" s="4">
        <v>10</v>
      </c>
      <c r="X778" s="15">
        <v>57.34</v>
      </c>
      <c r="Y778" s="4">
        <v>89994</v>
      </c>
      <c r="Z778" s="15">
        <f>(orders[[#This Row],[Unit Price]]-(orders[[#This Row],[Unit Price]]*(orders[[#This Row],[Discount]]/100)))</f>
        <v>5.9740200000000003</v>
      </c>
      <c r="AA778" s="15">
        <f>orders[[#This Row],[discounted price]]*orders[[#This Row],[Quantity ordered new]]</f>
        <v>59.740200000000002</v>
      </c>
      <c r="AB778" s="18">
        <f t="shared" si="12"/>
        <v>-1.5741192884548307</v>
      </c>
    </row>
    <row r="779" spans="1:28" ht="12.75" customHeight="1" x14ac:dyDescent="0.3">
      <c r="A779" s="4">
        <v>20539</v>
      </c>
      <c r="B779" s="4" t="s">
        <v>56</v>
      </c>
      <c r="C779" s="21">
        <v>0.03</v>
      </c>
      <c r="D779" s="15">
        <v>73.98</v>
      </c>
      <c r="E779" s="15">
        <v>14.52</v>
      </c>
      <c r="F779" s="4">
        <v>1367</v>
      </c>
      <c r="G779" s="4" t="s">
        <v>1438</v>
      </c>
      <c r="H779" s="4" t="s">
        <v>49</v>
      </c>
      <c r="I779" s="4" t="s">
        <v>114</v>
      </c>
      <c r="J779" s="4" t="s">
        <v>77</v>
      </c>
      <c r="K779" s="4" t="s">
        <v>180</v>
      </c>
      <c r="L779" s="4" t="s">
        <v>59</v>
      </c>
      <c r="M779" s="4" t="s">
        <v>1140</v>
      </c>
      <c r="N779" s="29">
        <v>0.65</v>
      </c>
      <c r="O779" s="4" t="s">
        <v>33</v>
      </c>
      <c r="P779" s="4" t="s">
        <v>61</v>
      </c>
      <c r="Q779" s="4" t="s">
        <v>130</v>
      </c>
      <c r="R779" s="4" t="s">
        <v>1439</v>
      </c>
      <c r="S779" s="4">
        <v>79424</v>
      </c>
      <c r="T779" s="9">
        <v>42011</v>
      </c>
      <c r="U779" s="9">
        <v>42014</v>
      </c>
      <c r="V779" s="15">
        <v>-326.23159999999996</v>
      </c>
      <c r="W779" s="4">
        <v>1</v>
      </c>
      <c r="X779" s="15">
        <v>79.02</v>
      </c>
      <c r="Y779" s="4">
        <v>90513</v>
      </c>
      <c r="Z779" s="15">
        <f>(orders[[#This Row],[Unit Price]]-(orders[[#This Row],[Unit Price]]*(orders[[#This Row],[Discount]]/100)))</f>
        <v>73.957806000000005</v>
      </c>
      <c r="AA779" s="15">
        <f>orders[[#This Row],[discounted price]]*orders[[#This Row],[Quantity ordered new]]</f>
        <v>73.957806000000005</v>
      </c>
      <c r="AB779" s="18">
        <f t="shared" si="12"/>
        <v>-4.1284687420906092</v>
      </c>
    </row>
    <row r="780" spans="1:28" ht="12.75" customHeight="1" x14ac:dyDescent="0.3">
      <c r="A780" s="4">
        <v>26034</v>
      </c>
      <c r="B780" s="4" t="s">
        <v>56</v>
      </c>
      <c r="C780" s="21">
        <v>0.09</v>
      </c>
      <c r="D780" s="15">
        <v>4.55</v>
      </c>
      <c r="E780" s="15">
        <v>1.49</v>
      </c>
      <c r="F780" s="4">
        <v>1368</v>
      </c>
      <c r="G780" s="4" t="s">
        <v>1440</v>
      </c>
      <c r="H780" s="4" t="s">
        <v>49</v>
      </c>
      <c r="I780" s="4" t="s">
        <v>114</v>
      </c>
      <c r="J780" s="4" t="s">
        <v>29</v>
      </c>
      <c r="K780" s="4" t="s">
        <v>109</v>
      </c>
      <c r="L780" s="4" t="s">
        <v>59</v>
      </c>
      <c r="M780" s="4" t="s">
        <v>1441</v>
      </c>
      <c r="N780" s="29">
        <v>0.35</v>
      </c>
      <c r="O780" s="4" t="s">
        <v>33</v>
      </c>
      <c r="P780" s="4" t="s">
        <v>61</v>
      </c>
      <c r="Q780" s="4" t="s">
        <v>130</v>
      </c>
      <c r="R780" s="4" t="s">
        <v>1442</v>
      </c>
      <c r="S780" s="4">
        <v>75901</v>
      </c>
      <c r="T780" s="9">
        <v>42086</v>
      </c>
      <c r="U780" s="9">
        <v>42088</v>
      </c>
      <c r="V780" s="15">
        <v>16.898</v>
      </c>
      <c r="W780" s="4">
        <v>6</v>
      </c>
      <c r="X780" s="15">
        <v>25.45</v>
      </c>
      <c r="Y780" s="4">
        <v>90514</v>
      </c>
      <c r="Z780" s="15">
        <f>(orders[[#This Row],[Unit Price]]-(orders[[#This Row],[Unit Price]]*(orders[[#This Row],[Discount]]/100)))</f>
        <v>4.5459049999999994</v>
      </c>
      <c r="AA780" s="15">
        <f>orders[[#This Row],[discounted price]]*orders[[#This Row],[Quantity ordered new]]</f>
        <v>27.275429999999997</v>
      </c>
      <c r="AB780" s="18">
        <f t="shared" si="12"/>
        <v>0.66396856581532415</v>
      </c>
    </row>
    <row r="781" spans="1:28" ht="12.75" customHeight="1" x14ac:dyDescent="0.3">
      <c r="A781" s="4">
        <v>26035</v>
      </c>
      <c r="B781" s="4" t="s">
        <v>56</v>
      </c>
      <c r="C781" s="21">
        <v>7.0000000000000007E-2</v>
      </c>
      <c r="D781" s="15">
        <v>9.7799999999999994</v>
      </c>
      <c r="E781" s="15">
        <v>5.76</v>
      </c>
      <c r="F781" s="4">
        <v>1369</v>
      </c>
      <c r="G781" s="4" t="s">
        <v>1443</v>
      </c>
      <c r="H781" s="4" t="s">
        <v>27</v>
      </c>
      <c r="I781" s="4" t="s">
        <v>114</v>
      </c>
      <c r="J781" s="4" t="s">
        <v>29</v>
      </c>
      <c r="K781" s="4" t="s">
        <v>69</v>
      </c>
      <c r="L781" s="4" t="s">
        <v>59</v>
      </c>
      <c r="M781" s="4" t="s">
        <v>1265</v>
      </c>
      <c r="N781" s="29">
        <v>0.35</v>
      </c>
      <c r="O781" s="4" t="s">
        <v>33</v>
      </c>
      <c r="P781" s="4" t="s">
        <v>61</v>
      </c>
      <c r="Q781" s="4" t="s">
        <v>130</v>
      </c>
      <c r="R781" s="4" t="s">
        <v>1444</v>
      </c>
      <c r="S781" s="4">
        <v>76063</v>
      </c>
      <c r="T781" s="9">
        <v>42086</v>
      </c>
      <c r="U781" s="9">
        <v>42088</v>
      </c>
      <c r="V781" s="15">
        <v>20.14</v>
      </c>
      <c r="W781" s="4">
        <v>11</v>
      </c>
      <c r="X781" s="15">
        <v>110.72</v>
      </c>
      <c r="Y781" s="4">
        <v>90514</v>
      </c>
      <c r="Z781" s="15">
        <f>(orders[[#This Row],[Unit Price]]-(orders[[#This Row],[Unit Price]]*(orders[[#This Row],[Discount]]/100)))</f>
        <v>9.7731539999999999</v>
      </c>
      <c r="AA781" s="15">
        <f>orders[[#This Row],[discounted price]]*orders[[#This Row],[Quantity ordered new]]</f>
        <v>107.504694</v>
      </c>
      <c r="AB781" s="18">
        <f t="shared" si="12"/>
        <v>0.18190028901734104</v>
      </c>
    </row>
    <row r="782" spans="1:28" ht="12.75" customHeight="1" x14ac:dyDescent="0.3">
      <c r="A782" s="4">
        <v>24534</v>
      </c>
      <c r="B782" s="4" t="s">
        <v>47</v>
      </c>
      <c r="C782" s="21">
        <v>0.06</v>
      </c>
      <c r="D782" s="15">
        <v>44.01</v>
      </c>
      <c r="E782" s="15">
        <v>3.5</v>
      </c>
      <c r="F782" s="4">
        <v>1374</v>
      </c>
      <c r="G782" s="4" t="s">
        <v>1445</v>
      </c>
      <c r="H782" s="4" t="s">
        <v>49</v>
      </c>
      <c r="I782" s="4" t="s">
        <v>40</v>
      </c>
      <c r="J782" s="4" t="s">
        <v>29</v>
      </c>
      <c r="K782" s="4" t="s">
        <v>257</v>
      </c>
      <c r="L782" s="4" t="s">
        <v>59</v>
      </c>
      <c r="M782" s="4" t="s">
        <v>1446</v>
      </c>
      <c r="N782" s="29">
        <v>0.59</v>
      </c>
      <c r="O782" s="4" t="s">
        <v>33</v>
      </c>
      <c r="P782" s="4" t="s">
        <v>34</v>
      </c>
      <c r="Q782" s="4" t="s">
        <v>45</v>
      </c>
      <c r="R782" s="4" t="s">
        <v>1447</v>
      </c>
      <c r="S782" s="4">
        <v>95207</v>
      </c>
      <c r="T782" s="9">
        <v>42162</v>
      </c>
      <c r="U782" s="9">
        <v>42163</v>
      </c>
      <c r="V782" s="15">
        <v>-21.231999999999999</v>
      </c>
      <c r="W782" s="4">
        <v>1</v>
      </c>
      <c r="X782" s="15">
        <v>46.94</v>
      </c>
      <c r="Y782" s="4">
        <v>88212</v>
      </c>
      <c r="Z782" s="15">
        <f>(orders[[#This Row],[Unit Price]]-(orders[[#This Row],[Unit Price]]*(orders[[#This Row],[Discount]]/100)))</f>
        <v>43.983593999999997</v>
      </c>
      <c r="AA782" s="15">
        <f>orders[[#This Row],[discounted price]]*orders[[#This Row],[Quantity ordered new]]</f>
        <v>43.983593999999997</v>
      </c>
      <c r="AB782" s="18">
        <f t="shared" si="12"/>
        <v>-0.45232211333617384</v>
      </c>
    </row>
    <row r="783" spans="1:28" ht="12.75" customHeight="1" x14ac:dyDescent="0.3">
      <c r="A783" s="4">
        <v>19932</v>
      </c>
      <c r="B783" s="4" t="s">
        <v>106</v>
      </c>
      <c r="C783" s="21">
        <v>0.05</v>
      </c>
      <c r="D783" s="15">
        <v>2.89</v>
      </c>
      <c r="E783" s="15">
        <v>0.5</v>
      </c>
      <c r="F783" s="4">
        <v>1380</v>
      </c>
      <c r="G783" s="4" t="s">
        <v>1448</v>
      </c>
      <c r="H783" s="4" t="s">
        <v>49</v>
      </c>
      <c r="I783" s="4" t="s">
        <v>40</v>
      </c>
      <c r="J783" s="4" t="s">
        <v>29</v>
      </c>
      <c r="K783" s="4" t="s">
        <v>134</v>
      </c>
      <c r="L783" s="4" t="s">
        <v>59</v>
      </c>
      <c r="M783" s="4" t="s">
        <v>789</v>
      </c>
      <c r="N783" s="29">
        <v>0.38</v>
      </c>
      <c r="O783" s="4" t="s">
        <v>33</v>
      </c>
      <c r="P783" s="4" t="s">
        <v>53</v>
      </c>
      <c r="Q783" s="4" t="s">
        <v>197</v>
      </c>
      <c r="R783" s="4" t="s">
        <v>1449</v>
      </c>
      <c r="S783" s="4">
        <v>3801</v>
      </c>
      <c r="T783" s="9">
        <v>42182</v>
      </c>
      <c r="U783" s="9">
        <v>42188</v>
      </c>
      <c r="V783" s="15">
        <v>18.0642</v>
      </c>
      <c r="W783" s="4">
        <v>9</v>
      </c>
      <c r="X783" s="15">
        <v>26.18</v>
      </c>
      <c r="Y783" s="4">
        <v>88213</v>
      </c>
      <c r="Z783" s="15">
        <f>(orders[[#This Row],[Unit Price]]-(orders[[#This Row],[Unit Price]]*(orders[[#This Row],[Discount]]/100)))</f>
        <v>2.8885550000000002</v>
      </c>
      <c r="AA783" s="15">
        <f>orders[[#This Row],[discounted price]]*orders[[#This Row],[Quantity ordered new]]</f>
        <v>25.996995000000002</v>
      </c>
      <c r="AB783" s="18">
        <f t="shared" si="12"/>
        <v>0.69</v>
      </c>
    </row>
    <row r="784" spans="1:28" ht="12.75" customHeight="1" x14ac:dyDescent="0.3">
      <c r="A784" s="4">
        <v>19018</v>
      </c>
      <c r="B784" s="4" t="s">
        <v>56</v>
      </c>
      <c r="C784" s="21">
        <v>0.03</v>
      </c>
      <c r="D784" s="15">
        <v>2.23</v>
      </c>
      <c r="E784" s="15">
        <v>4.57</v>
      </c>
      <c r="F784" s="4">
        <v>1383</v>
      </c>
      <c r="G784" s="4" t="s">
        <v>1450</v>
      </c>
      <c r="H784" s="4" t="s">
        <v>49</v>
      </c>
      <c r="I784" s="4" t="s">
        <v>114</v>
      </c>
      <c r="J784" s="4" t="s">
        <v>41</v>
      </c>
      <c r="K784" s="4" t="s">
        <v>50</v>
      </c>
      <c r="L784" s="4" t="s">
        <v>51</v>
      </c>
      <c r="M784" s="4" t="s">
        <v>1451</v>
      </c>
      <c r="N784" s="29">
        <v>0.41</v>
      </c>
      <c r="O784" s="4" t="s">
        <v>33</v>
      </c>
      <c r="P784" s="4" t="s">
        <v>34</v>
      </c>
      <c r="Q784" s="4" t="s">
        <v>212</v>
      </c>
      <c r="R784" s="4" t="s">
        <v>1391</v>
      </c>
      <c r="S784" s="4">
        <v>84120</v>
      </c>
      <c r="T784" s="9">
        <v>42125</v>
      </c>
      <c r="U784" s="9">
        <v>42126</v>
      </c>
      <c r="V784" s="15">
        <v>-93.25</v>
      </c>
      <c r="W784" s="4">
        <v>12</v>
      </c>
      <c r="X784" s="15">
        <v>28.66</v>
      </c>
      <c r="Y784" s="4">
        <v>89406</v>
      </c>
      <c r="Z784" s="15">
        <f>(orders[[#This Row],[Unit Price]]-(orders[[#This Row],[Unit Price]]*(orders[[#This Row],[Discount]]/100)))</f>
        <v>2.2293310000000002</v>
      </c>
      <c r="AA784" s="15">
        <f>orders[[#This Row],[discounted price]]*orders[[#This Row],[Quantity ordered new]]</f>
        <v>26.751972000000002</v>
      </c>
      <c r="AB784" s="18">
        <f t="shared" si="12"/>
        <v>-3.2536636427076062</v>
      </c>
    </row>
    <row r="785" spans="1:28" ht="12.75" customHeight="1" x14ac:dyDescent="0.3">
      <c r="A785" s="4">
        <v>25790</v>
      </c>
      <c r="B785" s="4" t="s">
        <v>37</v>
      </c>
      <c r="C785" s="21">
        <v>7.0000000000000007E-2</v>
      </c>
      <c r="D785" s="15">
        <v>11.29</v>
      </c>
      <c r="E785" s="15">
        <v>5.03</v>
      </c>
      <c r="F785" s="4">
        <v>1384</v>
      </c>
      <c r="G785" s="4" t="s">
        <v>1452</v>
      </c>
      <c r="H785" s="4" t="s">
        <v>49</v>
      </c>
      <c r="I785" s="4" t="s">
        <v>114</v>
      </c>
      <c r="J785" s="4" t="s">
        <v>29</v>
      </c>
      <c r="K785" s="4" t="s">
        <v>141</v>
      </c>
      <c r="L785" s="4" t="s">
        <v>59</v>
      </c>
      <c r="M785" s="4" t="s">
        <v>1453</v>
      </c>
      <c r="N785" s="29">
        <v>0.59</v>
      </c>
      <c r="O785" s="4" t="s">
        <v>33</v>
      </c>
      <c r="P785" s="4" t="s">
        <v>136</v>
      </c>
      <c r="Q785" s="4" t="s">
        <v>137</v>
      </c>
      <c r="R785" s="4" t="s">
        <v>1454</v>
      </c>
      <c r="S785" s="4">
        <v>22304</v>
      </c>
      <c r="T785" s="9">
        <v>42185</v>
      </c>
      <c r="U785" s="9">
        <v>42187</v>
      </c>
      <c r="V785" s="15">
        <v>-163.03</v>
      </c>
      <c r="W785" s="4">
        <v>11</v>
      </c>
      <c r="X785" s="15">
        <v>123.18</v>
      </c>
      <c r="Y785" s="4">
        <v>89407</v>
      </c>
      <c r="Z785" s="15">
        <f>(orders[[#This Row],[Unit Price]]-(orders[[#This Row],[Unit Price]]*(orders[[#This Row],[Discount]]/100)))</f>
        <v>11.282096999999998</v>
      </c>
      <c r="AA785" s="15">
        <f>orders[[#This Row],[discounted price]]*orders[[#This Row],[Quantity ordered new]]</f>
        <v>124.10306699999998</v>
      </c>
      <c r="AB785" s="18">
        <f t="shared" si="12"/>
        <v>-1.3235103101152783</v>
      </c>
    </row>
    <row r="786" spans="1:28" ht="12.75" customHeight="1" x14ac:dyDescent="0.3">
      <c r="A786" s="4">
        <v>22984</v>
      </c>
      <c r="B786" s="4" t="s">
        <v>106</v>
      </c>
      <c r="C786" s="21">
        <v>0.02</v>
      </c>
      <c r="D786" s="15">
        <v>70.97</v>
      </c>
      <c r="E786" s="15">
        <v>3.5</v>
      </c>
      <c r="F786" s="4">
        <v>1384</v>
      </c>
      <c r="G786" s="4" t="s">
        <v>1452</v>
      </c>
      <c r="H786" s="4" t="s">
        <v>49</v>
      </c>
      <c r="I786" s="4" t="s">
        <v>114</v>
      </c>
      <c r="J786" s="4" t="s">
        <v>29</v>
      </c>
      <c r="K786" s="4" t="s">
        <v>257</v>
      </c>
      <c r="L786" s="4" t="s">
        <v>59</v>
      </c>
      <c r="M786" s="4" t="s">
        <v>672</v>
      </c>
      <c r="N786" s="29">
        <v>0.59</v>
      </c>
      <c r="O786" s="4" t="s">
        <v>33</v>
      </c>
      <c r="P786" s="4" t="s">
        <v>136</v>
      </c>
      <c r="Q786" s="4" t="s">
        <v>137</v>
      </c>
      <c r="R786" s="4" t="s">
        <v>1454</v>
      </c>
      <c r="S786" s="4">
        <v>22304</v>
      </c>
      <c r="T786" s="9">
        <v>42162</v>
      </c>
      <c r="U786" s="9">
        <v>42169</v>
      </c>
      <c r="V786" s="15">
        <v>23.61599999999995</v>
      </c>
      <c r="W786" s="4">
        <v>21</v>
      </c>
      <c r="X786" s="15">
        <v>1533.59</v>
      </c>
      <c r="Y786" s="4">
        <v>89408</v>
      </c>
      <c r="Z786" s="15">
        <f>(orders[[#This Row],[Unit Price]]-(orders[[#This Row],[Unit Price]]*(orders[[#This Row],[Discount]]/100)))</f>
        <v>70.955805999999995</v>
      </c>
      <c r="AA786" s="15">
        <f>orders[[#This Row],[discounted price]]*orders[[#This Row],[Quantity ordered new]]</f>
        <v>1490.0719259999998</v>
      </c>
      <c r="AB786" s="18">
        <f t="shared" si="12"/>
        <v>1.5399161444714657E-2</v>
      </c>
    </row>
    <row r="787" spans="1:28" ht="12.75" customHeight="1" x14ac:dyDescent="0.3">
      <c r="A787" s="4">
        <v>18970</v>
      </c>
      <c r="B787" s="4" t="s">
        <v>47</v>
      </c>
      <c r="C787" s="21">
        <v>0.06</v>
      </c>
      <c r="D787" s="15">
        <v>1.74</v>
      </c>
      <c r="E787" s="15">
        <v>4.08</v>
      </c>
      <c r="F787" s="4">
        <v>1389</v>
      </c>
      <c r="G787" s="4" t="s">
        <v>1455</v>
      </c>
      <c r="H787" s="4" t="s">
        <v>49</v>
      </c>
      <c r="I787" s="4" t="s">
        <v>28</v>
      </c>
      <c r="J787" s="4" t="s">
        <v>41</v>
      </c>
      <c r="K787" s="4" t="s">
        <v>50</v>
      </c>
      <c r="L787" s="4" t="s">
        <v>51</v>
      </c>
      <c r="M787" s="4" t="s">
        <v>219</v>
      </c>
      <c r="N787" s="29">
        <v>0.53</v>
      </c>
      <c r="O787" s="4" t="s">
        <v>33</v>
      </c>
      <c r="P787" s="4" t="s">
        <v>34</v>
      </c>
      <c r="Q787" s="4" t="s">
        <v>45</v>
      </c>
      <c r="R787" s="4" t="s">
        <v>1456</v>
      </c>
      <c r="S787" s="4">
        <v>94025</v>
      </c>
      <c r="T787" s="9">
        <v>42029</v>
      </c>
      <c r="U787" s="9">
        <v>42030</v>
      </c>
      <c r="V787" s="15">
        <v>-11.0732</v>
      </c>
      <c r="W787" s="4">
        <v>1</v>
      </c>
      <c r="X787" s="15">
        <v>2.77</v>
      </c>
      <c r="Y787" s="4">
        <v>88726</v>
      </c>
      <c r="Z787" s="15">
        <f>(orders[[#This Row],[Unit Price]]-(orders[[#This Row],[Unit Price]]*(orders[[#This Row],[Discount]]/100)))</f>
        <v>1.7389559999999999</v>
      </c>
      <c r="AA787" s="15">
        <f>orders[[#This Row],[discounted price]]*orders[[#This Row],[Quantity ordered new]]</f>
        <v>1.7389559999999999</v>
      </c>
      <c r="AB787" s="18">
        <f t="shared" si="12"/>
        <v>-3.9975451263537907</v>
      </c>
    </row>
    <row r="788" spans="1:28" ht="12.75" customHeight="1" x14ac:dyDescent="0.3">
      <c r="A788" s="4">
        <v>19852</v>
      </c>
      <c r="B788" s="4" t="s">
        <v>25</v>
      </c>
      <c r="C788" s="21">
        <v>0.08</v>
      </c>
      <c r="D788" s="15">
        <v>2.62</v>
      </c>
      <c r="E788" s="15">
        <v>0.8</v>
      </c>
      <c r="F788" s="4">
        <v>1389</v>
      </c>
      <c r="G788" s="4" t="s">
        <v>1455</v>
      </c>
      <c r="H788" s="4" t="s">
        <v>27</v>
      </c>
      <c r="I788" s="4" t="s">
        <v>58</v>
      </c>
      <c r="J788" s="4" t="s">
        <v>29</v>
      </c>
      <c r="K788" s="4" t="s">
        <v>66</v>
      </c>
      <c r="L788" s="4" t="s">
        <v>31</v>
      </c>
      <c r="M788" s="4" t="s">
        <v>1409</v>
      </c>
      <c r="N788" s="29">
        <v>0.39</v>
      </c>
      <c r="O788" s="4" t="s">
        <v>33</v>
      </c>
      <c r="P788" s="4" t="s">
        <v>34</v>
      </c>
      <c r="Q788" s="4" t="s">
        <v>45</v>
      </c>
      <c r="R788" s="4" t="s">
        <v>1456</v>
      </c>
      <c r="S788" s="4">
        <v>94025</v>
      </c>
      <c r="T788" s="9">
        <v>42137</v>
      </c>
      <c r="U788" s="9">
        <v>42139</v>
      </c>
      <c r="V788" s="15">
        <v>21.769499999999997</v>
      </c>
      <c r="W788" s="4">
        <v>12</v>
      </c>
      <c r="X788" s="15">
        <v>31.55</v>
      </c>
      <c r="Y788" s="4">
        <v>88728</v>
      </c>
      <c r="Z788" s="15">
        <f>(orders[[#This Row],[Unit Price]]-(orders[[#This Row],[Unit Price]]*(orders[[#This Row],[Discount]]/100)))</f>
        <v>2.6179040000000002</v>
      </c>
      <c r="AA788" s="15">
        <f>orders[[#This Row],[discounted price]]*orders[[#This Row],[Quantity ordered new]]</f>
        <v>31.414848000000003</v>
      </c>
      <c r="AB788" s="18">
        <f t="shared" si="12"/>
        <v>0.69</v>
      </c>
    </row>
    <row r="789" spans="1:28" ht="12.75" customHeight="1" x14ac:dyDescent="0.3">
      <c r="A789" s="4">
        <v>19111</v>
      </c>
      <c r="B789" s="4" t="s">
        <v>25</v>
      </c>
      <c r="C789" s="21">
        <v>0.09</v>
      </c>
      <c r="D789" s="15">
        <v>2.61</v>
      </c>
      <c r="E789" s="15">
        <v>0.5</v>
      </c>
      <c r="F789" s="4">
        <v>1389</v>
      </c>
      <c r="G789" s="4" t="s">
        <v>1455</v>
      </c>
      <c r="H789" s="4" t="s">
        <v>49</v>
      </c>
      <c r="I789" s="4" t="s">
        <v>114</v>
      </c>
      <c r="J789" s="4" t="s">
        <v>29</v>
      </c>
      <c r="K789" s="4" t="s">
        <v>134</v>
      </c>
      <c r="L789" s="4" t="s">
        <v>59</v>
      </c>
      <c r="M789" s="4" t="s">
        <v>1138</v>
      </c>
      <c r="N789" s="29">
        <v>0.39</v>
      </c>
      <c r="O789" s="4" t="s">
        <v>33</v>
      </c>
      <c r="P789" s="4" t="s">
        <v>34</v>
      </c>
      <c r="Q789" s="4" t="s">
        <v>45</v>
      </c>
      <c r="R789" s="4" t="s">
        <v>1456</v>
      </c>
      <c r="S789" s="4">
        <v>94025</v>
      </c>
      <c r="T789" s="9">
        <v>42158</v>
      </c>
      <c r="U789" s="9">
        <v>42160</v>
      </c>
      <c r="V789" s="15">
        <v>29.380199999999995</v>
      </c>
      <c r="W789" s="4">
        <v>17</v>
      </c>
      <c r="X789" s="15">
        <v>42.58</v>
      </c>
      <c r="Y789" s="4">
        <v>88729</v>
      </c>
      <c r="Z789" s="15">
        <f>(orders[[#This Row],[Unit Price]]-(orders[[#This Row],[Unit Price]]*(orders[[#This Row],[Discount]]/100)))</f>
        <v>2.6076509999999997</v>
      </c>
      <c r="AA789" s="15">
        <f>orders[[#This Row],[discounted price]]*orders[[#This Row],[Quantity ordered new]]</f>
        <v>44.330066999999993</v>
      </c>
      <c r="AB789" s="18">
        <f t="shared" si="12"/>
        <v>0.69</v>
      </c>
    </row>
    <row r="790" spans="1:28" ht="12.75" customHeight="1" x14ac:dyDescent="0.3">
      <c r="A790" s="4">
        <v>18702</v>
      </c>
      <c r="B790" s="4" t="s">
        <v>47</v>
      </c>
      <c r="C790" s="21">
        <v>0.1</v>
      </c>
      <c r="D790" s="15">
        <v>8.17</v>
      </c>
      <c r="E790" s="15">
        <v>1.69</v>
      </c>
      <c r="F790" s="4">
        <v>1390</v>
      </c>
      <c r="G790" s="4" t="s">
        <v>1457</v>
      </c>
      <c r="H790" s="4" t="s">
        <v>49</v>
      </c>
      <c r="I790" s="4" t="s">
        <v>28</v>
      </c>
      <c r="J790" s="4" t="s">
        <v>29</v>
      </c>
      <c r="K790" s="4" t="s">
        <v>93</v>
      </c>
      <c r="L790" s="4" t="s">
        <v>31</v>
      </c>
      <c r="M790" s="4" t="s">
        <v>1458</v>
      </c>
      <c r="N790" s="29">
        <v>0.38</v>
      </c>
      <c r="O790" s="4" t="s">
        <v>33</v>
      </c>
      <c r="P790" s="4" t="s">
        <v>34</v>
      </c>
      <c r="Q790" s="4" t="s">
        <v>45</v>
      </c>
      <c r="R790" s="4" t="s">
        <v>1447</v>
      </c>
      <c r="S790" s="4">
        <v>95207</v>
      </c>
      <c r="T790" s="9">
        <v>42140</v>
      </c>
      <c r="U790" s="9">
        <v>42140</v>
      </c>
      <c r="V790" s="15">
        <v>100.2984</v>
      </c>
      <c r="W790" s="4">
        <v>19</v>
      </c>
      <c r="X790" s="15">
        <v>145.36000000000001</v>
      </c>
      <c r="Y790" s="4">
        <v>88731</v>
      </c>
      <c r="Z790" s="15">
        <f>(orders[[#This Row],[Unit Price]]-(orders[[#This Row],[Unit Price]]*(orders[[#This Row],[Discount]]/100)))</f>
        <v>8.1618300000000001</v>
      </c>
      <c r="AA790" s="15">
        <f>orders[[#This Row],[discounted price]]*orders[[#This Row],[Quantity ordered new]]</f>
        <v>155.07477</v>
      </c>
      <c r="AB790" s="18">
        <f t="shared" si="12"/>
        <v>0.69</v>
      </c>
    </row>
    <row r="791" spans="1:28" ht="12.75" customHeight="1" x14ac:dyDescent="0.3">
      <c r="A791" s="4">
        <v>18703</v>
      </c>
      <c r="B791" s="4" t="s">
        <v>47</v>
      </c>
      <c r="C791" s="21">
        <v>0.03</v>
      </c>
      <c r="D791" s="15">
        <v>110.99</v>
      </c>
      <c r="E791" s="15">
        <v>2.5</v>
      </c>
      <c r="F791" s="4">
        <v>1390</v>
      </c>
      <c r="G791" s="4" t="s">
        <v>1457</v>
      </c>
      <c r="H791" s="4" t="s">
        <v>49</v>
      </c>
      <c r="I791" s="4" t="s">
        <v>28</v>
      </c>
      <c r="J791" s="4" t="s">
        <v>77</v>
      </c>
      <c r="K791" s="4" t="s">
        <v>78</v>
      </c>
      <c r="L791" s="4" t="s">
        <v>59</v>
      </c>
      <c r="M791" s="4" t="s">
        <v>501</v>
      </c>
      <c r="N791" s="29">
        <v>0.56999999999999995</v>
      </c>
      <c r="O791" s="4" t="s">
        <v>33</v>
      </c>
      <c r="P791" s="4" t="s">
        <v>34</v>
      </c>
      <c r="Q791" s="4" t="s">
        <v>45</v>
      </c>
      <c r="R791" s="4" t="s">
        <v>1447</v>
      </c>
      <c r="S791" s="4">
        <v>95207</v>
      </c>
      <c r="T791" s="9">
        <v>42140</v>
      </c>
      <c r="U791" s="9">
        <v>42142</v>
      </c>
      <c r="V791" s="15">
        <v>2495.3987999999999</v>
      </c>
      <c r="W791" s="4">
        <v>38</v>
      </c>
      <c r="X791" s="15">
        <v>3616.52</v>
      </c>
      <c r="Y791" s="4">
        <v>88731</v>
      </c>
      <c r="Z791" s="15">
        <f>(orders[[#This Row],[Unit Price]]-(orders[[#This Row],[Unit Price]]*(orders[[#This Row],[Discount]]/100)))</f>
        <v>110.95670299999999</v>
      </c>
      <c r="AA791" s="15">
        <f>orders[[#This Row],[discounted price]]*orders[[#This Row],[Quantity ordered new]]</f>
        <v>4216.3547140000001</v>
      </c>
      <c r="AB791" s="18">
        <f t="shared" si="12"/>
        <v>0.69</v>
      </c>
    </row>
    <row r="792" spans="1:28" ht="12.75" customHeight="1" x14ac:dyDescent="0.3">
      <c r="A792" s="4">
        <v>20523</v>
      </c>
      <c r="B792" s="4" t="s">
        <v>37</v>
      </c>
      <c r="C792" s="21">
        <v>0</v>
      </c>
      <c r="D792" s="15">
        <v>2.88</v>
      </c>
      <c r="E792" s="15">
        <v>0.7</v>
      </c>
      <c r="F792" s="4">
        <v>1391</v>
      </c>
      <c r="G792" s="4" t="s">
        <v>1459</v>
      </c>
      <c r="H792" s="4" t="s">
        <v>27</v>
      </c>
      <c r="I792" s="4" t="s">
        <v>114</v>
      </c>
      <c r="J792" s="4" t="s">
        <v>29</v>
      </c>
      <c r="K792" s="4" t="s">
        <v>30</v>
      </c>
      <c r="L792" s="4" t="s">
        <v>31</v>
      </c>
      <c r="M792" s="4" t="s">
        <v>365</v>
      </c>
      <c r="N792" s="29">
        <v>0.56000000000000005</v>
      </c>
      <c r="O792" s="4" t="s">
        <v>33</v>
      </c>
      <c r="P792" s="4" t="s">
        <v>34</v>
      </c>
      <c r="Q792" s="4" t="s">
        <v>45</v>
      </c>
      <c r="R792" s="4" t="s">
        <v>1460</v>
      </c>
      <c r="S792" s="4">
        <v>94086</v>
      </c>
      <c r="T792" s="9">
        <v>42118</v>
      </c>
      <c r="U792" s="9">
        <v>42118</v>
      </c>
      <c r="V792" s="15">
        <v>-0.10999999999999943</v>
      </c>
      <c r="W792" s="4">
        <v>1</v>
      </c>
      <c r="X792" s="15">
        <v>7.96</v>
      </c>
      <c r="Y792" s="4">
        <v>88727</v>
      </c>
      <c r="Z792" s="15">
        <f>(orders[[#This Row],[Unit Price]]-(orders[[#This Row],[Unit Price]]*(orders[[#This Row],[Discount]]/100)))</f>
        <v>2.88</v>
      </c>
      <c r="AA792" s="15">
        <f>orders[[#This Row],[discounted price]]*orders[[#This Row],[Quantity ordered new]]</f>
        <v>2.88</v>
      </c>
      <c r="AB792" s="18">
        <f t="shared" si="12"/>
        <v>-1.3819095477386863E-2</v>
      </c>
    </row>
    <row r="793" spans="1:28" ht="12.75" customHeight="1" x14ac:dyDescent="0.3">
      <c r="A793" s="4">
        <v>20163</v>
      </c>
      <c r="B793" s="4" t="s">
        <v>106</v>
      </c>
      <c r="C793" s="21">
        <v>7.0000000000000007E-2</v>
      </c>
      <c r="D793" s="15">
        <v>12.28</v>
      </c>
      <c r="E793" s="15">
        <v>6.13</v>
      </c>
      <c r="F793" s="4">
        <v>1391</v>
      </c>
      <c r="G793" s="4" t="s">
        <v>1459</v>
      </c>
      <c r="H793" s="4" t="s">
        <v>49</v>
      </c>
      <c r="I793" s="4" t="s">
        <v>58</v>
      </c>
      <c r="J793" s="4" t="s">
        <v>29</v>
      </c>
      <c r="K793" s="4" t="s">
        <v>141</v>
      </c>
      <c r="L793" s="4" t="s">
        <v>59</v>
      </c>
      <c r="M793" s="4" t="s">
        <v>1461</v>
      </c>
      <c r="N793" s="29">
        <v>0.56999999999999995</v>
      </c>
      <c r="O793" s="4" t="s">
        <v>33</v>
      </c>
      <c r="P793" s="4" t="s">
        <v>34</v>
      </c>
      <c r="Q793" s="4" t="s">
        <v>45</v>
      </c>
      <c r="R793" s="4" t="s">
        <v>1460</v>
      </c>
      <c r="S793" s="4">
        <v>94086</v>
      </c>
      <c r="T793" s="9">
        <v>42127</v>
      </c>
      <c r="U793" s="9">
        <v>42134</v>
      </c>
      <c r="V793" s="15">
        <v>15.236000000000018</v>
      </c>
      <c r="W793" s="4">
        <v>33</v>
      </c>
      <c r="X793" s="15">
        <v>389.59</v>
      </c>
      <c r="Y793" s="4">
        <v>88730</v>
      </c>
      <c r="Z793" s="15">
        <f>(orders[[#This Row],[Unit Price]]-(orders[[#This Row],[Unit Price]]*(orders[[#This Row],[Discount]]/100)))</f>
        <v>12.271403999999999</v>
      </c>
      <c r="AA793" s="15">
        <f>orders[[#This Row],[discounted price]]*orders[[#This Row],[Quantity ordered new]]</f>
        <v>404.95633199999997</v>
      </c>
      <c r="AB793" s="18">
        <f t="shared" si="12"/>
        <v>3.9107779973818681E-2</v>
      </c>
    </row>
    <row r="794" spans="1:28" ht="12.75" customHeight="1" x14ac:dyDescent="0.3">
      <c r="A794" s="4">
        <v>5297</v>
      </c>
      <c r="B794" s="4" t="s">
        <v>37</v>
      </c>
      <c r="C794" s="21">
        <v>0</v>
      </c>
      <c r="D794" s="15">
        <v>8.6</v>
      </c>
      <c r="E794" s="15">
        <v>6.19</v>
      </c>
      <c r="F794" s="4">
        <v>1402</v>
      </c>
      <c r="G794" s="4" t="s">
        <v>1462</v>
      </c>
      <c r="H794" s="4" t="s">
        <v>49</v>
      </c>
      <c r="I794" s="4" t="s">
        <v>28</v>
      </c>
      <c r="J794" s="4" t="s">
        <v>29</v>
      </c>
      <c r="K794" s="4" t="s">
        <v>109</v>
      </c>
      <c r="L794" s="4" t="s">
        <v>59</v>
      </c>
      <c r="M794" s="4" t="s">
        <v>924</v>
      </c>
      <c r="N794" s="29">
        <v>0.38</v>
      </c>
      <c r="O794" s="4" t="s">
        <v>33</v>
      </c>
      <c r="P794" s="4" t="s">
        <v>61</v>
      </c>
      <c r="Q794" s="4" t="s">
        <v>178</v>
      </c>
      <c r="R794" s="4" t="s">
        <v>179</v>
      </c>
      <c r="S794" s="4">
        <v>60653</v>
      </c>
      <c r="T794" s="9">
        <v>42019</v>
      </c>
      <c r="U794" s="9">
        <v>42019</v>
      </c>
      <c r="V794" s="15">
        <v>-42.8536</v>
      </c>
      <c r="W794" s="4">
        <v>48</v>
      </c>
      <c r="X794" s="15">
        <v>447.89</v>
      </c>
      <c r="Y794" s="4">
        <v>37729</v>
      </c>
      <c r="Z794" s="15">
        <f>(orders[[#This Row],[Unit Price]]-(orders[[#This Row],[Unit Price]]*(orders[[#This Row],[Discount]]/100)))</f>
        <v>8.6</v>
      </c>
      <c r="AA794" s="15">
        <f>orders[[#This Row],[discounted price]]*orders[[#This Row],[Quantity ordered new]]</f>
        <v>412.79999999999995</v>
      </c>
      <c r="AB794" s="18">
        <f t="shared" si="12"/>
        <v>-9.5678849717564587E-2</v>
      </c>
    </row>
    <row r="795" spans="1:28" ht="12.75" customHeight="1" x14ac:dyDescent="0.3">
      <c r="A795" s="4">
        <v>6080</v>
      </c>
      <c r="B795" s="4" t="s">
        <v>56</v>
      </c>
      <c r="C795" s="21">
        <v>0.04</v>
      </c>
      <c r="D795" s="15">
        <v>30.73</v>
      </c>
      <c r="E795" s="15">
        <v>4</v>
      </c>
      <c r="F795" s="4">
        <v>1402</v>
      </c>
      <c r="G795" s="4" t="s">
        <v>1462</v>
      </c>
      <c r="H795" s="4" t="s">
        <v>49</v>
      </c>
      <c r="I795" s="4" t="s">
        <v>40</v>
      </c>
      <c r="J795" s="4" t="s">
        <v>77</v>
      </c>
      <c r="K795" s="4" t="s">
        <v>180</v>
      </c>
      <c r="L795" s="4" t="s">
        <v>59</v>
      </c>
      <c r="M795" s="4" t="s">
        <v>288</v>
      </c>
      <c r="N795" s="29">
        <v>0.75</v>
      </c>
      <c r="O795" s="4" t="s">
        <v>33</v>
      </c>
      <c r="P795" s="4" t="s">
        <v>61</v>
      </c>
      <c r="Q795" s="4" t="s">
        <v>178</v>
      </c>
      <c r="R795" s="4" t="s">
        <v>179</v>
      </c>
      <c r="S795" s="4">
        <v>60653</v>
      </c>
      <c r="T795" s="9">
        <v>42025</v>
      </c>
      <c r="U795" s="9">
        <v>42026</v>
      </c>
      <c r="V795" s="15">
        <v>-20.79</v>
      </c>
      <c r="W795" s="4">
        <v>48</v>
      </c>
      <c r="X795" s="15">
        <v>1420.84</v>
      </c>
      <c r="Y795" s="4">
        <v>43079</v>
      </c>
      <c r="Z795" s="15">
        <f>(orders[[#This Row],[Unit Price]]-(orders[[#This Row],[Unit Price]]*(orders[[#This Row],[Discount]]/100)))</f>
        <v>30.717708000000002</v>
      </c>
      <c r="AA795" s="15">
        <f>orders[[#This Row],[discounted price]]*orders[[#This Row],[Quantity ordered new]]</f>
        <v>1474.4499840000001</v>
      </c>
      <c r="AB795" s="18">
        <f t="shared" si="12"/>
        <v>-1.4632189409081951E-2</v>
      </c>
    </row>
    <row r="796" spans="1:28" ht="12.75" customHeight="1" x14ac:dyDescent="0.3">
      <c r="A796" s="4">
        <v>23297</v>
      </c>
      <c r="B796" s="4" t="s">
        <v>37</v>
      </c>
      <c r="C796" s="21">
        <v>0</v>
      </c>
      <c r="D796" s="15">
        <v>8.6</v>
      </c>
      <c r="E796" s="15">
        <v>6.19</v>
      </c>
      <c r="F796" s="4">
        <v>1405</v>
      </c>
      <c r="G796" s="4" t="s">
        <v>1463</v>
      </c>
      <c r="H796" s="4" t="s">
        <v>49</v>
      </c>
      <c r="I796" s="4" t="s">
        <v>28</v>
      </c>
      <c r="J796" s="4" t="s">
        <v>29</v>
      </c>
      <c r="K796" s="4" t="s">
        <v>109</v>
      </c>
      <c r="L796" s="4" t="s">
        <v>59</v>
      </c>
      <c r="M796" s="4" t="s">
        <v>924</v>
      </c>
      <c r="N796" s="29">
        <v>0.38</v>
      </c>
      <c r="O796" s="4" t="s">
        <v>33</v>
      </c>
      <c r="P796" s="4" t="s">
        <v>61</v>
      </c>
      <c r="Q796" s="4" t="s">
        <v>300</v>
      </c>
      <c r="R796" s="4" t="s">
        <v>1464</v>
      </c>
      <c r="S796" s="4">
        <v>49017</v>
      </c>
      <c r="T796" s="9">
        <v>42019</v>
      </c>
      <c r="U796" s="9">
        <v>42019</v>
      </c>
      <c r="V796" s="15">
        <v>-33.211539999999999</v>
      </c>
      <c r="W796" s="4">
        <v>12</v>
      </c>
      <c r="X796" s="15">
        <v>111.97</v>
      </c>
      <c r="Y796" s="4">
        <v>86144</v>
      </c>
      <c r="Z796" s="15">
        <f>(orders[[#This Row],[Unit Price]]-(orders[[#This Row],[Unit Price]]*(orders[[#This Row],[Discount]]/100)))</f>
        <v>8.6</v>
      </c>
      <c r="AA796" s="15">
        <f>orders[[#This Row],[discounted price]]*orders[[#This Row],[Quantity ordered new]]</f>
        <v>103.19999999999999</v>
      </c>
      <c r="AB796" s="18">
        <f t="shared" si="12"/>
        <v>-0.29661105653299991</v>
      </c>
    </row>
    <row r="797" spans="1:28" ht="12.75" customHeight="1" x14ac:dyDescent="0.3">
      <c r="A797" s="4">
        <v>24080</v>
      </c>
      <c r="B797" s="4" t="s">
        <v>56</v>
      </c>
      <c r="C797" s="21">
        <v>0.04</v>
      </c>
      <c r="D797" s="15">
        <v>30.73</v>
      </c>
      <c r="E797" s="15">
        <v>4</v>
      </c>
      <c r="F797" s="4">
        <v>1405</v>
      </c>
      <c r="G797" s="4" t="s">
        <v>1463</v>
      </c>
      <c r="H797" s="4" t="s">
        <v>49</v>
      </c>
      <c r="I797" s="4" t="s">
        <v>40</v>
      </c>
      <c r="J797" s="4" t="s">
        <v>77</v>
      </c>
      <c r="K797" s="4" t="s">
        <v>180</v>
      </c>
      <c r="L797" s="4" t="s">
        <v>59</v>
      </c>
      <c r="M797" s="4" t="s">
        <v>288</v>
      </c>
      <c r="N797" s="29">
        <v>0.75</v>
      </c>
      <c r="O797" s="4" t="s">
        <v>33</v>
      </c>
      <c r="P797" s="4" t="s">
        <v>61</v>
      </c>
      <c r="Q797" s="4" t="s">
        <v>300</v>
      </c>
      <c r="R797" s="4" t="s">
        <v>1464</v>
      </c>
      <c r="S797" s="4">
        <v>49017</v>
      </c>
      <c r="T797" s="9">
        <v>42025</v>
      </c>
      <c r="U797" s="9">
        <v>42026</v>
      </c>
      <c r="V797" s="15">
        <v>-20.79</v>
      </c>
      <c r="W797" s="4">
        <v>12</v>
      </c>
      <c r="X797" s="15">
        <v>355.21</v>
      </c>
      <c r="Y797" s="4">
        <v>86145</v>
      </c>
      <c r="Z797" s="15">
        <f>(orders[[#This Row],[Unit Price]]-(orders[[#This Row],[Unit Price]]*(orders[[#This Row],[Discount]]/100)))</f>
        <v>30.717708000000002</v>
      </c>
      <c r="AA797" s="15">
        <f>orders[[#This Row],[discounted price]]*orders[[#This Row],[Quantity ordered new]]</f>
        <v>368.61249600000002</v>
      </c>
      <c r="AB797" s="18">
        <f t="shared" si="12"/>
        <v>-5.8528757636327804E-2</v>
      </c>
    </row>
    <row r="798" spans="1:28" ht="12.75" customHeight="1" x14ac:dyDescent="0.3">
      <c r="A798" s="4">
        <v>19417</v>
      </c>
      <c r="B798" s="4" t="s">
        <v>56</v>
      </c>
      <c r="C798" s="21">
        <v>0</v>
      </c>
      <c r="D798" s="15">
        <v>65.989999999999995</v>
      </c>
      <c r="E798" s="15">
        <v>5.26</v>
      </c>
      <c r="F798" s="4">
        <v>1410</v>
      </c>
      <c r="G798" s="4" t="s">
        <v>1465</v>
      </c>
      <c r="H798" s="4" t="s">
        <v>49</v>
      </c>
      <c r="I798" s="4" t="s">
        <v>28</v>
      </c>
      <c r="J798" s="4" t="s">
        <v>77</v>
      </c>
      <c r="K798" s="4" t="s">
        <v>78</v>
      </c>
      <c r="L798" s="4" t="s">
        <v>59</v>
      </c>
      <c r="M798" s="4" t="s">
        <v>1466</v>
      </c>
      <c r="N798" s="29">
        <v>0.59</v>
      </c>
      <c r="O798" s="4" t="s">
        <v>33</v>
      </c>
      <c r="P798" s="4" t="s">
        <v>34</v>
      </c>
      <c r="Q798" s="4" t="s">
        <v>45</v>
      </c>
      <c r="R798" s="4" t="s">
        <v>1467</v>
      </c>
      <c r="S798" s="4">
        <v>92553</v>
      </c>
      <c r="T798" s="9">
        <v>42101</v>
      </c>
      <c r="U798" s="9">
        <v>42102</v>
      </c>
      <c r="V798" s="15">
        <v>369.99869999999999</v>
      </c>
      <c r="W798" s="4">
        <v>9</v>
      </c>
      <c r="X798" s="15">
        <v>536.23</v>
      </c>
      <c r="Y798" s="4">
        <v>87086</v>
      </c>
      <c r="Z798" s="15">
        <f>(orders[[#This Row],[Unit Price]]-(orders[[#This Row],[Unit Price]]*(orders[[#This Row],[Discount]]/100)))</f>
        <v>65.989999999999995</v>
      </c>
      <c r="AA798" s="15">
        <f>orders[[#This Row],[discounted price]]*orders[[#This Row],[Quantity ordered new]]</f>
        <v>593.91</v>
      </c>
      <c r="AB798" s="18">
        <f t="shared" si="12"/>
        <v>0.69</v>
      </c>
    </row>
    <row r="799" spans="1:28" ht="12.75" customHeight="1" x14ac:dyDescent="0.3">
      <c r="A799" s="4">
        <v>24407</v>
      </c>
      <c r="B799" s="4" t="s">
        <v>37</v>
      </c>
      <c r="C799" s="21">
        <v>0.08</v>
      </c>
      <c r="D799" s="15">
        <v>3.38</v>
      </c>
      <c r="E799" s="15">
        <v>0.85</v>
      </c>
      <c r="F799" s="4">
        <v>1412</v>
      </c>
      <c r="G799" s="4" t="s">
        <v>1468</v>
      </c>
      <c r="H799" s="4" t="s">
        <v>49</v>
      </c>
      <c r="I799" s="4" t="s">
        <v>28</v>
      </c>
      <c r="J799" s="4" t="s">
        <v>29</v>
      </c>
      <c r="K799" s="4" t="s">
        <v>30</v>
      </c>
      <c r="L799" s="4" t="s">
        <v>31</v>
      </c>
      <c r="M799" s="4" t="s">
        <v>1469</v>
      </c>
      <c r="N799" s="29">
        <v>0.48</v>
      </c>
      <c r="O799" s="4" t="s">
        <v>33</v>
      </c>
      <c r="P799" s="4" t="s">
        <v>34</v>
      </c>
      <c r="Q799" s="4" t="s">
        <v>45</v>
      </c>
      <c r="R799" s="4" t="s">
        <v>1470</v>
      </c>
      <c r="S799" s="4">
        <v>94043</v>
      </c>
      <c r="T799" s="9">
        <v>42037</v>
      </c>
      <c r="U799" s="9">
        <v>42039</v>
      </c>
      <c r="V799" s="15">
        <v>20.453600000000002</v>
      </c>
      <c r="W799" s="4">
        <v>12</v>
      </c>
      <c r="X799" s="15">
        <v>38.81</v>
      </c>
      <c r="Y799" s="4">
        <v>87087</v>
      </c>
      <c r="Z799" s="15">
        <f>(orders[[#This Row],[Unit Price]]-(orders[[#This Row],[Unit Price]]*(orders[[#This Row],[Discount]]/100)))</f>
        <v>3.3772959999999999</v>
      </c>
      <c r="AA799" s="15">
        <f>orders[[#This Row],[discounted price]]*orders[[#This Row],[Quantity ordered new]]</f>
        <v>40.527552</v>
      </c>
      <c r="AB799" s="18">
        <f t="shared" si="12"/>
        <v>0.52701880958515845</v>
      </c>
    </row>
    <row r="800" spans="1:28" ht="12.75" customHeight="1" x14ac:dyDescent="0.3">
      <c r="A800" s="4">
        <v>1417</v>
      </c>
      <c r="B800" s="4" t="s">
        <v>56</v>
      </c>
      <c r="C800" s="21">
        <v>0</v>
      </c>
      <c r="D800" s="15">
        <v>65.989999999999995</v>
      </c>
      <c r="E800" s="15">
        <v>5.26</v>
      </c>
      <c r="F800" s="4">
        <v>1413</v>
      </c>
      <c r="G800" s="4" t="s">
        <v>1471</v>
      </c>
      <c r="H800" s="4" t="s">
        <v>49</v>
      </c>
      <c r="I800" s="4" t="s">
        <v>28</v>
      </c>
      <c r="J800" s="4" t="s">
        <v>77</v>
      </c>
      <c r="K800" s="4" t="s">
        <v>78</v>
      </c>
      <c r="L800" s="4" t="s">
        <v>59</v>
      </c>
      <c r="M800" s="4" t="s">
        <v>1466</v>
      </c>
      <c r="N800" s="29">
        <v>0.59</v>
      </c>
      <c r="O800" s="4" t="s">
        <v>33</v>
      </c>
      <c r="P800" s="4" t="s">
        <v>53</v>
      </c>
      <c r="Q800" s="4" t="s">
        <v>193</v>
      </c>
      <c r="R800" s="4" t="s">
        <v>194</v>
      </c>
      <c r="S800" s="4">
        <v>2113</v>
      </c>
      <c r="T800" s="9">
        <v>42101</v>
      </c>
      <c r="U800" s="9">
        <v>42102</v>
      </c>
      <c r="V800" s="15">
        <v>542.25</v>
      </c>
      <c r="W800" s="4">
        <v>36</v>
      </c>
      <c r="X800" s="15">
        <v>2144.92</v>
      </c>
      <c r="Y800" s="4">
        <v>10277</v>
      </c>
      <c r="Z800" s="15">
        <f>(orders[[#This Row],[Unit Price]]-(orders[[#This Row],[Unit Price]]*(orders[[#This Row],[Discount]]/100)))</f>
        <v>65.989999999999995</v>
      </c>
      <c r="AA800" s="15">
        <f>orders[[#This Row],[discounted price]]*orders[[#This Row],[Quantity ordered new]]</f>
        <v>2375.64</v>
      </c>
      <c r="AB800" s="18">
        <f t="shared" si="12"/>
        <v>0.25280663148275928</v>
      </c>
    </row>
    <row r="801" spans="1:28" ht="12.75" customHeight="1" x14ac:dyDescent="0.3">
      <c r="A801" s="4">
        <v>6406</v>
      </c>
      <c r="B801" s="4" t="s">
        <v>37</v>
      </c>
      <c r="C801" s="21">
        <v>0.02</v>
      </c>
      <c r="D801" s="15">
        <v>16.48</v>
      </c>
      <c r="E801" s="15">
        <v>1.99</v>
      </c>
      <c r="F801" s="4">
        <v>1413</v>
      </c>
      <c r="G801" s="4" t="s">
        <v>1471</v>
      </c>
      <c r="H801" s="4" t="s">
        <v>27</v>
      </c>
      <c r="I801" s="4" t="s">
        <v>28</v>
      </c>
      <c r="J801" s="4" t="s">
        <v>77</v>
      </c>
      <c r="K801" s="4" t="s">
        <v>180</v>
      </c>
      <c r="L801" s="4" t="s">
        <v>51</v>
      </c>
      <c r="M801" s="4" t="s">
        <v>1472</v>
      </c>
      <c r="N801" s="29">
        <v>0.42</v>
      </c>
      <c r="O801" s="4" t="s">
        <v>33</v>
      </c>
      <c r="P801" s="4" t="s">
        <v>53</v>
      </c>
      <c r="Q801" s="4" t="s">
        <v>193</v>
      </c>
      <c r="R801" s="4" t="s">
        <v>194</v>
      </c>
      <c r="S801" s="4">
        <v>2113</v>
      </c>
      <c r="T801" s="9">
        <v>42037</v>
      </c>
      <c r="U801" s="9">
        <v>42039</v>
      </c>
      <c r="V801" s="15">
        <v>69.61</v>
      </c>
      <c r="W801" s="4">
        <v>27</v>
      </c>
      <c r="X801" s="15">
        <v>484.56</v>
      </c>
      <c r="Y801" s="4">
        <v>45539</v>
      </c>
      <c r="Z801" s="15">
        <f>(orders[[#This Row],[Unit Price]]-(orders[[#This Row],[Unit Price]]*(orders[[#This Row],[Discount]]/100)))</f>
        <v>16.476704000000002</v>
      </c>
      <c r="AA801" s="15">
        <f>orders[[#This Row],[discounted price]]*orders[[#This Row],[Quantity ordered new]]</f>
        <v>444.87100800000002</v>
      </c>
      <c r="AB801" s="18">
        <f t="shared" si="12"/>
        <v>0.14365610037972593</v>
      </c>
    </row>
    <row r="802" spans="1:28" ht="12.75" customHeight="1" x14ac:dyDescent="0.3">
      <c r="A802" s="4">
        <v>25129</v>
      </c>
      <c r="B802" s="4" t="s">
        <v>47</v>
      </c>
      <c r="C802" s="21">
        <v>0.02</v>
      </c>
      <c r="D802" s="15">
        <v>417.4</v>
      </c>
      <c r="E802" s="15">
        <v>75.23</v>
      </c>
      <c r="F802" s="4">
        <v>1416</v>
      </c>
      <c r="G802" s="4" t="s">
        <v>1473</v>
      </c>
      <c r="H802" s="4" t="s">
        <v>39</v>
      </c>
      <c r="I802" s="4" t="s">
        <v>58</v>
      </c>
      <c r="J802" s="4" t="s">
        <v>41</v>
      </c>
      <c r="K802" s="4" t="s">
        <v>152</v>
      </c>
      <c r="L802" s="4" t="s">
        <v>121</v>
      </c>
      <c r="M802" s="4" t="s">
        <v>710</v>
      </c>
      <c r="N802" s="29">
        <v>0.79</v>
      </c>
      <c r="O802" s="4" t="s">
        <v>33</v>
      </c>
      <c r="P802" s="4" t="s">
        <v>61</v>
      </c>
      <c r="Q802" s="4" t="s">
        <v>703</v>
      </c>
      <c r="R802" s="4" t="s">
        <v>1474</v>
      </c>
      <c r="S802" s="4">
        <v>46203</v>
      </c>
      <c r="T802" s="9">
        <v>42130</v>
      </c>
      <c r="U802" s="9">
        <v>42131</v>
      </c>
      <c r="V802" s="15">
        <v>-634.86540000000002</v>
      </c>
      <c r="W802" s="4">
        <v>1</v>
      </c>
      <c r="X802" s="15">
        <v>471.21</v>
      </c>
      <c r="Y802" s="4">
        <v>90538</v>
      </c>
      <c r="Z802" s="15">
        <f>(orders[[#This Row],[Unit Price]]-(orders[[#This Row],[Unit Price]]*(orders[[#This Row],[Discount]]/100)))</f>
        <v>417.31651999999997</v>
      </c>
      <c r="AA802" s="15">
        <f>orders[[#This Row],[discounted price]]*orders[[#This Row],[Quantity ordered new]]</f>
        <v>417.31651999999997</v>
      </c>
      <c r="AB802" s="18">
        <f t="shared" si="12"/>
        <v>-1.3473088431909341</v>
      </c>
    </row>
    <row r="803" spans="1:28" ht="12.75" customHeight="1" x14ac:dyDescent="0.3">
      <c r="A803" s="4">
        <v>24722</v>
      </c>
      <c r="B803" s="4" t="s">
        <v>25</v>
      </c>
      <c r="C803" s="21">
        <v>0.04</v>
      </c>
      <c r="D803" s="15">
        <v>46.89</v>
      </c>
      <c r="E803" s="15">
        <v>5.0999999999999996</v>
      </c>
      <c r="F803" s="4">
        <v>1416</v>
      </c>
      <c r="G803" s="4" t="s">
        <v>1473</v>
      </c>
      <c r="H803" s="4" t="s">
        <v>49</v>
      </c>
      <c r="I803" s="4" t="s">
        <v>58</v>
      </c>
      <c r="J803" s="4" t="s">
        <v>29</v>
      </c>
      <c r="K803" s="4" t="s">
        <v>257</v>
      </c>
      <c r="L803" s="4" t="s">
        <v>86</v>
      </c>
      <c r="M803" s="4" t="s">
        <v>1345</v>
      </c>
      <c r="N803" s="29">
        <v>0.46</v>
      </c>
      <c r="O803" s="4" t="s">
        <v>33</v>
      </c>
      <c r="P803" s="4" t="s">
        <v>61</v>
      </c>
      <c r="Q803" s="4" t="s">
        <v>703</v>
      </c>
      <c r="R803" s="4" t="s">
        <v>1474</v>
      </c>
      <c r="S803" s="4">
        <v>46203</v>
      </c>
      <c r="T803" s="9">
        <v>42180</v>
      </c>
      <c r="U803" s="9">
        <v>42182</v>
      </c>
      <c r="V803" s="15">
        <v>87.12</v>
      </c>
      <c r="W803" s="4">
        <v>4</v>
      </c>
      <c r="X803" s="15">
        <v>182.61</v>
      </c>
      <c r="Y803" s="4">
        <v>90540</v>
      </c>
      <c r="Z803" s="15">
        <f>(orders[[#This Row],[Unit Price]]-(orders[[#This Row],[Unit Price]]*(orders[[#This Row],[Discount]]/100)))</f>
        <v>46.871243999999997</v>
      </c>
      <c r="AA803" s="15">
        <f>orders[[#This Row],[discounted price]]*orders[[#This Row],[Quantity ordered new]]</f>
        <v>187.48497599999999</v>
      </c>
      <c r="AB803" s="18">
        <f t="shared" si="12"/>
        <v>0.47708230655495315</v>
      </c>
    </row>
    <row r="804" spans="1:28" ht="12.75" customHeight="1" x14ac:dyDescent="0.3">
      <c r="A804" s="4">
        <v>22823</v>
      </c>
      <c r="B804" s="4" t="s">
        <v>106</v>
      </c>
      <c r="C804" s="21">
        <v>7.0000000000000007E-2</v>
      </c>
      <c r="D804" s="15">
        <v>4.84</v>
      </c>
      <c r="E804" s="15">
        <v>0.71</v>
      </c>
      <c r="F804" s="4">
        <v>1418</v>
      </c>
      <c r="G804" s="4" t="s">
        <v>1475</v>
      </c>
      <c r="H804" s="4" t="s">
        <v>49</v>
      </c>
      <c r="I804" s="4" t="s">
        <v>58</v>
      </c>
      <c r="J804" s="4" t="s">
        <v>29</v>
      </c>
      <c r="K804" s="4" t="s">
        <v>30</v>
      </c>
      <c r="L804" s="4" t="s">
        <v>31</v>
      </c>
      <c r="M804" s="4" t="s">
        <v>1476</v>
      </c>
      <c r="N804" s="29">
        <v>0.52</v>
      </c>
      <c r="O804" s="4" t="s">
        <v>33</v>
      </c>
      <c r="P804" s="4" t="s">
        <v>61</v>
      </c>
      <c r="Q804" s="4" t="s">
        <v>703</v>
      </c>
      <c r="R804" s="4" t="s">
        <v>1477</v>
      </c>
      <c r="S804" s="4">
        <v>46901</v>
      </c>
      <c r="T804" s="9">
        <v>42005</v>
      </c>
      <c r="U804" s="9">
        <v>42007</v>
      </c>
      <c r="V804" s="15">
        <v>25.240199999999998</v>
      </c>
      <c r="W804" s="4">
        <v>8</v>
      </c>
      <c r="X804" s="15">
        <v>36.58</v>
      </c>
      <c r="Y804" s="4">
        <v>90539</v>
      </c>
      <c r="Z804" s="15">
        <f>(orders[[#This Row],[Unit Price]]-(orders[[#This Row],[Unit Price]]*(orders[[#This Row],[Discount]]/100)))</f>
        <v>4.8366119999999997</v>
      </c>
      <c r="AA804" s="15">
        <f>orders[[#This Row],[discounted price]]*orders[[#This Row],[Quantity ordered new]]</f>
        <v>38.692895999999998</v>
      </c>
      <c r="AB804" s="18">
        <f t="shared" si="12"/>
        <v>0.69</v>
      </c>
    </row>
    <row r="805" spans="1:28" ht="12.75" customHeight="1" x14ac:dyDescent="0.3">
      <c r="A805" s="4">
        <v>24295</v>
      </c>
      <c r="B805" s="4" t="s">
        <v>37</v>
      </c>
      <c r="C805" s="21">
        <v>0.01</v>
      </c>
      <c r="D805" s="15">
        <v>124.49</v>
      </c>
      <c r="E805" s="15">
        <v>51.94</v>
      </c>
      <c r="F805" s="4">
        <v>1419</v>
      </c>
      <c r="G805" s="4" t="s">
        <v>1478</v>
      </c>
      <c r="H805" s="4" t="s">
        <v>39</v>
      </c>
      <c r="I805" s="4" t="s">
        <v>58</v>
      </c>
      <c r="J805" s="4" t="s">
        <v>41</v>
      </c>
      <c r="K805" s="4" t="s">
        <v>152</v>
      </c>
      <c r="L805" s="4" t="s">
        <v>121</v>
      </c>
      <c r="M805" s="4" t="s">
        <v>462</v>
      </c>
      <c r="N805" s="29">
        <v>0.63</v>
      </c>
      <c r="O805" s="4" t="s">
        <v>33</v>
      </c>
      <c r="P805" s="4" t="s">
        <v>61</v>
      </c>
      <c r="Q805" s="4" t="s">
        <v>703</v>
      </c>
      <c r="R805" s="4" t="s">
        <v>1479</v>
      </c>
      <c r="S805" s="4">
        <v>47905</v>
      </c>
      <c r="T805" s="9">
        <v>42180</v>
      </c>
      <c r="U805" s="9">
        <v>42181</v>
      </c>
      <c r="V805" s="15">
        <v>-94.674644999999998</v>
      </c>
      <c r="W805" s="4">
        <v>18</v>
      </c>
      <c r="X805" s="15">
        <v>2376.12</v>
      </c>
      <c r="Y805" s="4">
        <v>90540</v>
      </c>
      <c r="Z805" s="15">
        <f>(orders[[#This Row],[Unit Price]]-(orders[[#This Row],[Unit Price]]*(orders[[#This Row],[Discount]]/100)))</f>
        <v>124.47755099999999</v>
      </c>
      <c r="AA805" s="15">
        <f>orders[[#This Row],[discounted price]]*orders[[#This Row],[Quantity ordered new]]</f>
        <v>2240.595918</v>
      </c>
      <c r="AB805" s="18">
        <f t="shared" si="12"/>
        <v>-3.9844218726326958E-2</v>
      </c>
    </row>
    <row r="806" spans="1:28" ht="12.75" customHeight="1" x14ac:dyDescent="0.3">
      <c r="A806" s="4">
        <v>19024</v>
      </c>
      <c r="B806" s="4" t="s">
        <v>106</v>
      </c>
      <c r="C806" s="21">
        <v>0.05</v>
      </c>
      <c r="D806" s="15">
        <v>350.99</v>
      </c>
      <c r="E806" s="15">
        <v>39</v>
      </c>
      <c r="F806" s="4">
        <v>1424</v>
      </c>
      <c r="G806" s="4" t="s">
        <v>1480</v>
      </c>
      <c r="H806" s="4" t="s">
        <v>39</v>
      </c>
      <c r="I806" s="4" t="s">
        <v>40</v>
      </c>
      <c r="J806" s="4" t="s">
        <v>41</v>
      </c>
      <c r="K806" s="4" t="s">
        <v>42</v>
      </c>
      <c r="L806" s="4" t="s">
        <v>43</v>
      </c>
      <c r="M806" s="4" t="s">
        <v>1269</v>
      </c>
      <c r="N806" s="29">
        <v>0.55000000000000004</v>
      </c>
      <c r="O806" s="4" t="s">
        <v>33</v>
      </c>
      <c r="P806" s="4" t="s">
        <v>34</v>
      </c>
      <c r="Q806" s="4" t="s">
        <v>255</v>
      </c>
      <c r="R806" s="4" t="s">
        <v>1481</v>
      </c>
      <c r="S806" s="4">
        <v>80112</v>
      </c>
      <c r="T806" s="9">
        <v>42016</v>
      </c>
      <c r="U806" s="9">
        <v>42018</v>
      </c>
      <c r="V806" s="15">
        <v>451.28039999999999</v>
      </c>
      <c r="W806" s="4">
        <v>3</v>
      </c>
      <c r="X806" s="15">
        <v>1020.08</v>
      </c>
      <c r="Y806" s="4">
        <v>89448</v>
      </c>
      <c r="Z806" s="15">
        <f>(orders[[#This Row],[Unit Price]]-(orders[[#This Row],[Unit Price]]*(orders[[#This Row],[Discount]]/100)))</f>
        <v>350.814505</v>
      </c>
      <c r="AA806" s="15">
        <f>orders[[#This Row],[discounted price]]*orders[[#This Row],[Quantity ordered new]]</f>
        <v>1052.4435149999999</v>
      </c>
      <c r="AB806" s="18">
        <f t="shared" si="12"/>
        <v>0.44239706689671393</v>
      </c>
    </row>
    <row r="807" spans="1:28" ht="12.75" customHeight="1" x14ac:dyDescent="0.3">
      <c r="A807" s="4">
        <v>19025</v>
      </c>
      <c r="B807" s="4" t="s">
        <v>106</v>
      </c>
      <c r="C807" s="21">
        <v>0</v>
      </c>
      <c r="D807" s="15">
        <v>8.74</v>
      </c>
      <c r="E807" s="15">
        <v>1.39</v>
      </c>
      <c r="F807" s="4">
        <v>1424</v>
      </c>
      <c r="G807" s="4" t="s">
        <v>1480</v>
      </c>
      <c r="H807" s="4" t="s">
        <v>49</v>
      </c>
      <c r="I807" s="4" t="s">
        <v>40</v>
      </c>
      <c r="J807" s="4" t="s">
        <v>29</v>
      </c>
      <c r="K807" s="4" t="s">
        <v>69</v>
      </c>
      <c r="L807" s="4" t="s">
        <v>59</v>
      </c>
      <c r="M807" s="4" t="s">
        <v>1482</v>
      </c>
      <c r="N807" s="29">
        <v>0.38</v>
      </c>
      <c r="O807" s="4" t="s">
        <v>33</v>
      </c>
      <c r="P807" s="4" t="s">
        <v>34</v>
      </c>
      <c r="Q807" s="4" t="s">
        <v>255</v>
      </c>
      <c r="R807" s="4" t="s">
        <v>1481</v>
      </c>
      <c r="S807" s="4">
        <v>80112</v>
      </c>
      <c r="T807" s="9">
        <v>42016</v>
      </c>
      <c r="U807" s="9">
        <v>42020</v>
      </c>
      <c r="V807" s="15">
        <v>44.988</v>
      </c>
      <c r="W807" s="4">
        <v>7</v>
      </c>
      <c r="X807" s="15">
        <v>65.2</v>
      </c>
      <c r="Y807" s="4">
        <v>89448</v>
      </c>
      <c r="Z807" s="15">
        <f>(orders[[#This Row],[Unit Price]]-(orders[[#This Row],[Unit Price]]*(orders[[#This Row],[Discount]]/100)))</f>
        <v>8.74</v>
      </c>
      <c r="AA807" s="15">
        <f>orders[[#This Row],[discounted price]]*orders[[#This Row],[Quantity ordered new]]</f>
        <v>61.18</v>
      </c>
      <c r="AB807" s="18">
        <f t="shared" si="12"/>
        <v>0.69</v>
      </c>
    </row>
    <row r="808" spans="1:28" ht="12.75" customHeight="1" x14ac:dyDescent="0.3">
      <c r="A808" s="4">
        <v>19026</v>
      </c>
      <c r="B808" s="4" t="s">
        <v>106</v>
      </c>
      <c r="C808" s="21">
        <v>0.02</v>
      </c>
      <c r="D808" s="15">
        <v>1.98</v>
      </c>
      <c r="E808" s="15">
        <v>0.7</v>
      </c>
      <c r="F808" s="4">
        <v>1424</v>
      </c>
      <c r="G808" s="4" t="s">
        <v>1480</v>
      </c>
      <c r="H808" s="4" t="s">
        <v>49</v>
      </c>
      <c r="I808" s="4" t="s">
        <v>40</v>
      </c>
      <c r="J808" s="4" t="s">
        <v>29</v>
      </c>
      <c r="K808" s="4" t="s">
        <v>66</v>
      </c>
      <c r="L808" s="4" t="s">
        <v>31</v>
      </c>
      <c r="M808" s="4" t="s">
        <v>395</v>
      </c>
      <c r="N808" s="29">
        <v>0.83</v>
      </c>
      <c r="O808" s="4" t="s">
        <v>33</v>
      </c>
      <c r="P808" s="4" t="s">
        <v>34</v>
      </c>
      <c r="Q808" s="4" t="s">
        <v>255</v>
      </c>
      <c r="R808" s="4" t="s">
        <v>1481</v>
      </c>
      <c r="S808" s="4">
        <v>80112</v>
      </c>
      <c r="T808" s="9">
        <v>42016</v>
      </c>
      <c r="U808" s="9">
        <v>42020</v>
      </c>
      <c r="V808" s="15">
        <v>-20.732799999999997</v>
      </c>
      <c r="W808" s="4">
        <v>11</v>
      </c>
      <c r="X808" s="15">
        <v>22.59</v>
      </c>
      <c r="Y808" s="4">
        <v>89448</v>
      </c>
      <c r="Z808" s="15">
        <f>(orders[[#This Row],[Unit Price]]-(orders[[#This Row],[Unit Price]]*(orders[[#This Row],[Discount]]/100)))</f>
        <v>1.9796039999999999</v>
      </c>
      <c r="AA808" s="15">
        <f>orders[[#This Row],[discounted price]]*orders[[#This Row],[Quantity ordered new]]</f>
        <v>21.775644</v>
      </c>
      <c r="AB808" s="18">
        <f t="shared" si="12"/>
        <v>-0.9177866312527666</v>
      </c>
    </row>
    <row r="809" spans="1:28" ht="12.75" customHeight="1" x14ac:dyDescent="0.3">
      <c r="A809" s="4">
        <v>23620</v>
      </c>
      <c r="B809" s="4" t="s">
        <v>37</v>
      </c>
      <c r="C809" s="21">
        <v>0.05</v>
      </c>
      <c r="D809" s="15">
        <v>8.0399999999999991</v>
      </c>
      <c r="E809" s="15">
        <v>8.94</v>
      </c>
      <c r="F809" s="4">
        <v>1424</v>
      </c>
      <c r="G809" s="4" t="s">
        <v>1480</v>
      </c>
      <c r="H809" s="4" t="s">
        <v>49</v>
      </c>
      <c r="I809" s="4" t="s">
        <v>40</v>
      </c>
      <c r="J809" s="4" t="s">
        <v>29</v>
      </c>
      <c r="K809" s="4" t="s">
        <v>109</v>
      </c>
      <c r="L809" s="4" t="s">
        <v>59</v>
      </c>
      <c r="M809" s="4" t="s">
        <v>1040</v>
      </c>
      <c r="N809" s="29">
        <v>0.4</v>
      </c>
      <c r="O809" s="4" t="s">
        <v>33</v>
      </c>
      <c r="P809" s="4" t="s">
        <v>34</v>
      </c>
      <c r="Q809" s="4" t="s">
        <v>255</v>
      </c>
      <c r="R809" s="4" t="s">
        <v>1481</v>
      </c>
      <c r="S809" s="4">
        <v>80112</v>
      </c>
      <c r="T809" s="9">
        <v>42175</v>
      </c>
      <c r="U809" s="9">
        <v>42177</v>
      </c>
      <c r="V809" s="15">
        <v>-164.39479999999998</v>
      </c>
      <c r="W809" s="4">
        <v>15</v>
      </c>
      <c r="X809" s="15">
        <v>121.36</v>
      </c>
      <c r="Y809" s="4">
        <v>89449</v>
      </c>
      <c r="Z809" s="15">
        <f>(orders[[#This Row],[Unit Price]]-(orders[[#This Row],[Unit Price]]*(orders[[#This Row],[Discount]]/100)))</f>
        <v>8.0359799999999986</v>
      </c>
      <c r="AA809" s="15">
        <f>orders[[#This Row],[discounted price]]*orders[[#This Row],[Quantity ordered new]]</f>
        <v>120.53969999999998</v>
      </c>
      <c r="AB809" s="18">
        <f t="shared" si="12"/>
        <v>-1.3546044825313115</v>
      </c>
    </row>
    <row r="810" spans="1:28" ht="12.75" customHeight="1" x14ac:dyDescent="0.3">
      <c r="A810" s="4">
        <v>22824</v>
      </c>
      <c r="B810" s="4" t="s">
        <v>106</v>
      </c>
      <c r="C810" s="21">
        <v>0.04</v>
      </c>
      <c r="D810" s="15">
        <v>2036.48</v>
      </c>
      <c r="E810" s="15">
        <v>14.7</v>
      </c>
      <c r="F810" s="4">
        <v>1425</v>
      </c>
      <c r="G810" s="4" t="s">
        <v>1483</v>
      </c>
      <c r="H810" s="4" t="s">
        <v>39</v>
      </c>
      <c r="I810" s="4" t="s">
        <v>58</v>
      </c>
      <c r="J810" s="4" t="s">
        <v>77</v>
      </c>
      <c r="K810" s="4" t="s">
        <v>85</v>
      </c>
      <c r="L810" s="4" t="s">
        <v>43</v>
      </c>
      <c r="M810" s="4" t="s">
        <v>633</v>
      </c>
      <c r="N810" s="29">
        <v>0.55000000000000004</v>
      </c>
      <c r="O810" s="4" t="s">
        <v>33</v>
      </c>
      <c r="P810" s="4" t="s">
        <v>34</v>
      </c>
      <c r="Q810" s="4" t="s">
        <v>255</v>
      </c>
      <c r="R810" s="4" t="s">
        <v>256</v>
      </c>
      <c r="S810" s="4">
        <v>80525</v>
      </c>
      <c r="T810" s="9">
        <v>42005</v>
      </c>
      <c r="U810" s="9">
        <v>42010</v>
      </c>
      <c r="V810" s="15">
        <v>-4793.0039999999999</v>
      </c>
      <c r="W810" s="4">
        <v>1</v>
      </c>
      <c r="X810" s="15">
        <v>2013.67</v>
      </c>
      <c r="Y810" s="4">
        <v>89450</v>
      </c>
      <c r="Z810" s="15">
        <f>(orders[[#This Row],[Unit Price]]-(orders[[#This Row],[Unit Price]]*(orders[[#This Row],[Discount]]/100)))</f>
        <v>2035.6654080000001</v>
      </c>
      <c r="AA810" s="15">
        <f>orders[[#This Row],[discounted price]]*orders[[#This Row],[Quantity ordered new]]</f>
        <v>2035.6654080000001</v>
      </c>
      <c r="AB810" s="18">
        <f t="shared" si="12"/>
        <v>-2.3802331067155986</v>
      </c>
    </row>
    <row r="811" spans="1:28" ht="12.75" customHeight="1" x14ac:dyDescent="0.3">
      <c r="A811" s="4">
        <v>22407</v>
      </c>
      <c r="B811" s="4" t="s">
        <v>106</v>
      </c>
      <c r="C811" s="21">
        <v>0.09</v>
      </c>
      <c r="D811" s="15">
        <v>125.99</v>
      </c>
      <c r="E811" s="15">
        <v>2.5</v>
      </c>
      <c r="F811" s="4">
        <v>1427</v>
      </c>
      <c r="G811" s="4" t="s">
        <v>1484</v>
      </c>
      <c r="H811" s="4" t="s">
        <v>49</v>
      </c>
      <c r="I811" s="4" t="s">
        <v>40</v>
      </c>
      <c r="J811" s="4" t="s">
        <v>77</v>
      </c>
      <c r="K811" s="4" t="s">
        <v>78</v>
      </c>
      <c r="L811" s="4" t="s">
        <v>59</v>
      </c>
      <c r="M811" s="4" t="s">
        <v>1148</v>
      </c>
      <c r="N811" s="29">
        <v>0.6</v>
      </c>
      <c r="O811" s="4" t="s">
        <v>33</v>
      </c>
      <c r="P811" s="4" t="s">
        <v>61</v>
      </c>
      <c r="Q811" s="4" t="s">
        <v>300</v>
      </c>
      <c r="R811" s="4" t="s">
        <v>1485</v>
      </c>
      <c r="S811" s="4">
        <v>48708</v>
      </c>
      <c r="T811" s="9">
        <v>42040</v>
      </c>
      <c r="U811" s="9">
        <v>42044</v>
      </c>
      <c r="V811" s="15">
        <v>1258.7876999999999</v>
      </c>
      <c r="W811" s="4">
        <v>18</v>
      </c>
      <c r="X811" s="15">
        <v>1824.33</v>
      </c>
      <c r="Y811" s="4">
        <v>90905</v>
      </c>
      <c r="Z811" s="15">
        <f>(orders[[#This Row],[Unit Price]]-(orders[[#This Row],[Unit Price]]*(orders[[#This Row],[Discount]]/100)))</f>
        <v>125.876609</v>
      </c>
      <c r="AA811" s="15">
        <f>orders[[#This Row],[discounted price]]*orders[[#This Row],[Quantity ordered new]]</f>
        <v>2265.7789619999999</v>
      </c>
      <c r="AB811" s="18">
        <f t="shared" si="12"/>
        <v>0.69</v>
      </c>
    </row>
    <row r="812" spans="1:28" ht="12.75" customHeight="1" x14ac:dyDescent="0.3">
      <c r="A812" s="4">
        <v>19810</v>
      </c>
      <c r="B812" s="4" t="s">
        <v>37</v>
      </c>
      <c r="C812" s="21">
        <v>0.05</v>
      </c>
      <c r="D812" s="15">
        <v>9.7799999999999994</v>
      </c>
      <c r="E812" s="15">
        <v>1.39</v>
      </c>
      <c r="F812" s="4">
        <v>1432</v>
      </c>
      <c r="G812" s="4" t="s">
        <v>1486</v>
      </c>
      <c r="H812" s="4" t="s">
        <v>49</v>
      </c>
      <c r="I812" s="4" t="s">
        <v>28</v>
      </c>
      <c r="J812" s="4" t="s">
        <v>29</v>
      </c>
      <c r="K812" s="4" t="s">
        <v>69</v>
      </c>
      <c r="L812" s="4" t="s">
        <v>59</v>
      </c>
      <c r="M812" s="4" t="s">
        <v>1265</v>
      </c>
      <c r="N812" s="29">
        <v>0.39</v>
      </c>
      <c r="O812" s="4" t="s">
        <v>33</v>
      </c>
      <c r="P812" s="4" t="s">
        <v>61</v>
      </c>
      <c r="Q812" s="4" t="s">
        <v>703</v>
      </c>
      <c r="R812" s="4" t="s">
        <v>1474</v>
      </c>
      <c r="S812" s="4">
        <v>46203</v>
      </c>
      <c r="T812" s="9">
        <v>42068</v>
      </c>
      <c r="U812" s="9">
        <v>42069</v>
      </c>
      <c r="V812" s="15">
        <v>74.278499999999994</v>
      </c>
      <c r="W812" s="4">
        <v>11</v>
      </c>
      <c r="X812" s="15">
        <v>107.65</v>
      </c>
      <c r="Y812" s="4">
        <v>86826</v>
      </c>
      <c r="Z812" s="15">
        <f>(orders[[#This Row],[Unit Price]]-(orders[[#This Row],[Unit Price]]*(orders[[#This Row],[Discount]]/100)))</f>
        <v>9.7751099999999997</v>
      </c>
      <c r="AA812" s="15">
        <f>orders[[#This Row],[discounted price]]*orders[[#This Row],[Quantity ordered new]]</f>
        <v>107.52620999999999</v>
      </c>
      <c r="AB812" s="18">
        <f t="shared" si="12"/>
        <v>0.69</v>
      </c>
    </row>
    <row r="813" spans="1:28" ht="12.75" customHeight="1" x14ac:dyDescent="0.3">
      <c r="A813" s="4">
        <v>18762</v>
      </c>
      <c r="B813" s="4" t="s">
        <v>106</v>
      </c>
      <c r="C813" s="21">
        <v>7.0000000000000007E-2</v>
      </c>
      <c r="D813" s="15">
        <v>10.98</v>
      </c>
      <c r="E813" s="15">
        <v>4.8</v>
      </c>
      <c r="F813" s="4">
        <v>1432</v>
      </c>
      <c r="G813" s="4" t="s">
        <v>1486</v>
      </c>
      <c r="H813" s="4" t="s">
        <v>49</v>
      </c>
      <c r="I813" s="4" t="s">
        <v>28</v>
      </c>
      <c r="J813" s="4" t="s">
        <v>29</v>
      </c>
      <c r="K813" s="4" t="s">
        <v>69</v>
      </c>
      <c r="L813" s="4" t="s">
        <v>59</v>
      </c>
      <c r="M813" s="4" t="s">
        <v>536</v>
      </c>
      <c r="N813" s="29">
        <v>0.36</v>
      </c>
      <c r="O813" s="4" t="s">
        <v>33</v>
      </c>
      <c r="P813" s="4" t="s">
        <v>61</v>
      </c>
      <c r="Q813" s="4" t="s">
        <v>703</v>
      </c>
      <c r="R813" s="4" t="s">
        <v>1474</v>
      </c>
      <c r="S813" s="4">
        <v>46203</v>
      </c>
      <c r="T813" s="9">
        <v>42175</v>
      </c>
      <c r="U813" s="9">
        <v>42182</v>
      </c>
      <c r="V813" s="15">
        <v>52.92</v>
      </c>
      <c r="W813" s="4">
        <v>16</v>
      </c>
      <c r="X813" s="15">
        <v>165.21</v>
      </c>
      <c r="Y813" s="4">
        <v>86827</v>
      </c>
      <c r="Z813" s="15">
        <f>(orders[[#This Row],[Unit Price]]-(orders[[#This Row],[Unit Price]]*(orders[[#This Row],[Discount]]/100)))</f>
        <v>10.972314000000001</v>
      </c>
      <c r="AA813" s="15">
        <f>orders[[#This Row],[discounted price]]*orders[[#This Row],[Quantity ordered new]]</f>
        <v>175.55702400000001</v>
      </c>
      <c r="AB813" s="18">
        <f t="shared" si="12"/>
        <v>0.32031959324496095</v>
      </c>
    </row>
    <row r="814" spans="1:28" ht="12.75" customHeight="1" x14ac:dyDescent="0.3">
      <c r="A814" s="4">
        <v>19811</v>
      </c>
      <c r="B814" s="4" t="s">
        <v>37</v>
      </c>
      <c r="C814" s="21">
        <v>0.02</v>
      </c>
      <c r="D814" s="15">
        <v>3.28</v>
      </c>
      <c r="E814" s="15">
        <v>3.97</v>
      </c>
      <c r="F814" s="4">
        <v>1433</v>
      </c>
      <c r="G814" s="4" t="s">
        <v>1487</v>
      </c>
      <c r="H814" s="4" t="s">
        <v>27</v>
      </c>
      <c r="I814" s="4" t="s">
        <v>28</v>
      </c>
      <c r="J814" s="4" t="s">
        <v>29</v>
      </c>
      <c r="K814" s="4" t="s">
        <v>30</v>
      </c>
      <c r="L814" s="4" t="s">
        <v>31</v>
      </c>
      <c r="M814" s="4" t="s">
        <v>1009</v>
      </c>
      <c r="N814" s="29">
        <v>0.56000000000000005</v>
      </c>
      <c r="O814" s="4" t="s">
        <v>33</v>
      </c>
      <c r="P814" s="4" t="s">
        <v>61</v>
      </c>
      <c r="Q814" s="4" t="s">
        <v>703</v>
      </c>
      <c r="R814" s="4" t="s">
        <v>1488</v>
      </c>
      <c r="S814" s="4">
        <v>47130</v>
      </c>
      <c r="T814" s="9">
        <v>42068</v>
      </c>
      <c r="U814" s="9">
        <v>42069</v>
      </c>
      <c r="V814" s="15">
        <v>-66.349999999999994</v>
      </c>
      <c r="W814" s="4">
        <v>7</v>
      </c>
      <c r="X814" s="15">
        <v>25.15</v>
      </c>
      <c r="Y814" s="4">
        <v>86826</v>
      </c>
      <c r="Z814" s="15">
        <f>(orders[[#This Row],[Unit Price]]-(orders[[#This Row],[Unit Price]]*(orders[[#This Row],[Discount]]/100)))</f>
        <v>3.2793439999999996</v>
      </c>
      <c r="AA814" s="15">
        <f>orders[[#This Row],[discounted price]]*orders[[#This Row],[Quantity ordered new]]</f>
        <v>22.955407999999998</v>
      </c>
      <c r="AB814" s="18">
        <f t="shared" si="12"/>
        <v>-2.6381709741550696</v>
      </c>
    </row>
    <row r="815" spans="1:28" ht="12.75" customHeight="1" x14ac:dyDescent="0.3">
      <c r="A815" s="4">
        <v>20124</v>
      </c>
      <c r="B815" s="4" t="s">
        <v>25</v>
      </c>
      <c r="C815" s="21">
        <v>7.0000000000000007E-2</v>
      </c>
      <c r="D815" s="15">
        <v>300.98</v>
      </c>
      <c r="E815" s="15">
        <v>64.73</v>
      </c>
      <c r="F815" s="4">
        <v>1433</v>
      </c>
      <c r="G815" s="4" t="s">
        <v>1487</v>
      </c>
      <c r="H815" s="4" t="s">
        <v>39</v>
      </c>
      <c r="I815" s="4" t="s">
        <v>28</v>
      </c>
      <c r="J815" s="4" t="s">
        <v>41</v>
      </c>
      <c r="K815" s="4" t="s">
        <v>42</v>
      </c>
      <c r="L815" s="4" t="s">
        <v>43</v>
      </c>
      <c r="M815" s="4" t="s">
        <v>1489</v>
      </c>
      <c r="N815" s="29">
        <v>0.56000000000000005</v>
      </c>
      <c r="O815" s="4" t="s">
        <v>33</v>
      </c>
      <c r="P815" s="4" t="s">
        <v>61</v>
      </c>
      <c r="Q815" s="4" t="s">
        <v>703</v>
      </c>
      <c r="R815" s="4" t="s">
        <v>1488</v>
      </c>
      <c r="S815" s="4">
        <v>47130</v>
      </c>
      <c r="T815" s="9">
        <v>42143</v>
      </c>
      <c r="U815" s="9">
        <v>42145</v>
      </c>
      <c r="V815" s="15">
        <v>1399.6400000000003</v>
      </c>
      <c r="W815" s="4">
        <v>14</v>
      </c>
      <c r="X815" s="15">
        <v>4285.5600000000004</v>
      </c>
      <c r="Y815" s="4">
        <v>86828</v>
      </c>
      <c r="Z815" s="15">
        <f>(orders[[#This Row],[Unit Price]]-(orders[[#This Row],[Unit Price]]*(orders[[#This Row],[Discount]]/100)))</f>
        <v>300.76931400000001</v>
      </c>
      <c r="AA815" s="15">
        <f>orders[[#This Row],[discounted price]]*orders[[#This Row],[Quantity ordered new]]</f>
        <v>4210.7703959999999</v>
      </c>
      <c r="AB815" s="18">
        <f t="shared" si="12"/>
        <v>0.32659442406593309</v>
      </c>
    </row>
    <row r="816" spans="1:28" ht="12.75" customHeight="1" x14ac:dyDescent="0.3">
      <c r="A816" s="4">
        <v>20125</v>
      </c>
      <c r="B816" s="4" t="s">
        <v>25</v>
      </c>
      <c r="C816" s="21">
        <v>0.01</v>
      </c>
      <c r="D816" s="15">
        <v>20.98</v>
      </c>
      <c r="E816" s="15">
        <v>45</v>
      </c>
      <c r="F816" s="4">
        <v>1433</v>
      </c>
      <c r="G816" s="4" t="s">
        <v>1487</v>
      </c>
      <c r="H816" s="4" t="s">
        <v>39</v>
      </c>
      <c r="I816" s="4" t="s">
        <v>28</v>
      </c>
      <c r="J816" s="4" t="s">
        <v>29</v>
      </c>
      <c r="K816" s="4" t="s">
        <v>141</v>
      </c>
      <c r="L816" s="4" t="s">
        <v>43</v>
      </c>
      <c r="M816" s="4" t="s">
        <v>1490</v>
      </c>
      <c r="N816" s="29">
        <v>0.61</v>
      </c>
      <c r="O816" s="4" t="s">
        <v>33</v>
      </c>
      <c r="P816" s="4" t="s">
        <v>61</v>
      </c>
      <c r="Q816" s="4" t="s">
        <v>703</v>
      </c>
      <c r="R816" s="4" t="s">
        <v>1488</v>
      </c>
      <c r="S816" s="4">
        <v>47130</v>
      </c>
      <c r="T816" s="9">
        <v>42143</v>
      </c>
      <c r="U816" s="9">
        <v>42143</v>
      </c>
      <c r="V816" s="15">
        <v>232.64200000000028</v>
      </c>
      <c r="W816" s="4">
        <v>28</v>
      </c>
      <c r="X816" s="15">
        <v>631.37</v>
      </c>
      <c r="Y816" s="4">
        <v>86828</v>
      </c>
      <c r="Z816" s="15">
        <f>(orders[[#This Row],[Unit Price]]-(orders[[#This Row],[Unit Price]]*(orders[[#This Row],[Discount]]/100)))</f>
        <v>20.977902</v>
      </c>
      <c r="AA816" s="15">
        <f>orders[[#This Row],[discounted price]]*orders[[#This Row],[Quantity ordered new]]</f>
        <v>587.38125600000001</v>
      </c>
      <c r="AB816" s="18">
        <f t="shared" si="12"/>
        <v>0.36847173606601563</v>
      </c>
    </row>
    <row r="817" spans="1:28" ht="12.75" customHeight="1" x14ac:dyDescent="0.3">
      <c r="A817" s="4">
        <v>21955</v>
      </c>
      <c r="B817" s="4" t="s">
        <v>47</v>
      </c>
      <c r="C817" s="21">
        <v>0.01</v>
      </c>
      <c r="D817" s="15">
        <v>80.98</v>
      </c>
      <c r="E817" s="15">
        <v>35</v>
      </c>
      <c r="F817" s="4">
        <v>1438</v>
      </c>
      <c r="G817" s="4" t="s">
        <v>1491</v>
      </c>
      <c r="H817" s="4" t="s">
        <v>49</v>
      </c>
      <c r="I817" s="4" t="s">
        <v>28</v>
      </c>
      <c r="J817" s="4" t="s">
        <v>29</v>
      </c>
      <c r="K817" s="4" t="s">
        <v>141</v>
      </c>
      <c r="L817" s="4" t="s">
        <v>236</v>
      </c>
      <c r="M817" s="4" t="s">
        <v>987</v>
      </c>
      <c r="N817" s="29">
        <v>0.83</v>
      </c>
      <c r="O817" s="4" t="s">
        <v>33</v>
      </c>
      <c r="P817" s="4" t="s">
        <v>53</v>
      </c>
      <c r="Q817" s="4" t="s">
        <v>154</v>
      </c>
      <c r="R817" s="4" t="s">
        <v>1492</v>
      </c>
      <c r="S817" s="4">
        <v>44035</v>
      </c>
      <c r="T817" s="9">
        <v>42026</v>
      </c>
      <c r="U817" s="9">
        <v>42028</v>
      </c>
      <c r="V817" s="15">
        <v>-409.37360000000001</v>
      </c>
      <c r="W817" s="4">
        <v>3</v>
      </c>
      <c r="X817" s="15">
        <v>267.83</v>
      </c>
      <c r="Y817" s="4">
        <v>90120</v>
      </c>
      <c r="Z817" s="15">
        <f>(orders[[#This Row],[Unit Price]]-(orders[[#This Row],[Unit Price]]*(orders[[#This Row],[Discount]]/100)))</f>
        <v>80.971902</v>
      </c>
      <c r="AA817" s="15">
        <f>orders[[#This Row],[discounted price]]*orders[[#This Row],[Quantity ordered new]]</f>
        <v>242.915706</v>
      </c>
      <c r="AB817" s="18">
        <f t="shared" si="12"/>
        <v>-1.528482992943285</v>
      </c>
    </row>
    <row r="818" spans="1:28" ht="12.75" customHeight="1" x14ac:dyDescent="0.3">
      <c r="A818" s="4">
        <v>23415</v>
      </c>
      <c r="B818" s="4" t="s">
        <v>47</v>
      </c>
      <c r="C818" s="21">
        <v>0.05</v>
      </c>
      <c r="D818" s="15">
        <v>6.48</v>
      </c>
      <c r="E818" s="15">
        <v>6.22</v>
      </c>
      <c r="F818" s="4">
        <v>1439</v>
      </c>
      <c r="G818" s="4" t="s">
        <v>1493</v>
      </c>
      <c r="H818" s="4" t="s">
        <v>49</v>
      </c>
      <c r="I818" s="4" t="s">
        <v>28</v>
      </c>
      <c r="J818" s="4" t="s">
        <v>29</v>
      </c>
      <c r="K818" s="4" t="s">
        <v>93</v>
      </c>
      <c r="L818" s="4" t="s">
        <v>59</v>
      </c>
      <c r="M818" s="4" t="s">
        <v>1431</v>
      </c>
      <c r="N818" s="29">
        <v>0.37</v>
      </c>
      <c r="O818" s="4" t="s">
        <v>33</v>
      </c>
      <c r="P818" s="4" t="s">
        <v>53</v>
      </c>
      <c r="Q818" s="4" t="s">
        <v>154</v>
      </c>
      <c r="R818" s="4" t="s">
        <v>1494</v>
      </c>
      <c r="S818" s="4">
        <v>44117</v>
      </c>
      <c r="T818" s="9">
        <v>42122</v>
      </c>
      <c r="U818" s="9">
        <v>42123</v>
      </c>
      <c r="V818" s="15">
        <v>-29.07</v>
      </c>
      <c r="W818" s="4">
        <v>3</v>
      </c>
      <c r="X818" s="15">
        <v>21.46</v>
      </c>
      <c r="Y818" s="4">
        <v>90121</v>
      </c>
      <c r="Z818" s="15">
        <f>(orders[[#This Row],[Unit Price]]-(orders[[#This Row],[Unit Price]]*(orders[[#This Row],[Discount]]/100)))</f>
        <v>6.4767600000000005</v>
      </c>
      <c r="AA818" s="15">
        <f>orders[[#This Row],[discounted price]]*orders[[#This Row],[Quantity ordered new]]</f>
        <v>19.430280000000003</v>
      </c>
      <c r="AB818" s="18">
        <f t="shared" si="12"/>
        <v>-1.3546132339235788</v>
      </c>
    </row>
    <row r="819" spans="1:28" ht="12.75" customHeight="1" x14ac:dyDescent="0.3">
      <c r="A819" s="4">
        <v>22672</v>
      </c>
      <c r="B819" s="4" t="s">
        <v>37</v>
      </c>
      <c r="C819" s="21">
        <v>0.04</v>
      </c>
      <c r="D819" s="15">
        <v>177.98</v>
      </c>
      <c r="E819" s="15">
        <v>0.99</v>
      </c>
      <c r="F819" s="4">
        <v>1442</v>
      </c>
      <c r="G819" s="4" t="s">
        <v>1495</v>
      </c>
      <c r="H819" s="4" t="s">
        <v>49</v>
      </c>
      <c r="I819" s="4" t="s">
        <v>28</v>
      </c>
      <c r="J819" s="4" t="s">
        <v>29</v>
      </c>
      <c r="K819" s="4" t="s">
        <v>257</v>
      </c>
      <c r="L819" s="4" t="s">
        <v>59</v>
      </c>
      <c r="M819" s="4" t="s">
        <v>1496</v>
      </c>
      <c r="N819" s="29">
        <v>0.56000000000000005</v>
      </c>
      <c r="O819" s="4" t="s">
        <v>33</v>
      </c>
      <c r="P819" s="4" t="s">
        <v>61</v>
      </c>
      <c r="Q819" s="4" t="s">
        <v>506</v>
      </c>
      <c r="R819" s="4" t="s">
        <v>1193</v>
      </c>
      <c r="S819" s="4">
        <v>65807</v>
      </c>
      <c r="T819" s="9">
        <v>42180</v>
      </c>
      <c r="U819" s="9">
        <v>42182</v>
      </c>
      <c r="V819" s="15">
        <v>1909.8854999999996</v>
      </c>
      <c r="W819" s="4">
        <v>15</v>
      </c>
      <c r="X819" s="15">
        <v>2767.95</v>
      </c>
      <c r="Y819" s="4">
        <v>89076</v>
      </c>
      <c r="Z819" s="15">
        <f>(orders[[#This Row],[Unit Price]]-(orders[[#This Row],[Unit Price]]*(orders[[#This Row],[Discount]]/100)))</f>
        <v>177.90880799999999</v>
      </c>
      <c r="AA819" s="15">
        <f>orders[[#This Row],[discounted price]]*orders[[#This Row],[Quantity ordered new]]</f>
        <v>2668.6321199999998</v>
      </c>
      <c r="AB819" s="18">
        <f t="shared" si="12"/>
        <v>0.69</v>
      </c>
    </row>
    <row r="820" spans="1:28" ht="12.75" customHeight="1" x14ac:dyDescent="0.3">
      <c r="A820" s="4">
        <v>21945</v>
      </c>
      <c r="B820" s="4" t="s">
        <v>106</v>
      </c>
      <c r="C820" s="21">
        <v>0.02</v>
      </c>
      <c r="D820" s="15">
        <v>15.99</v>
      </c>
      <c r="E820" s="15">
        <v>13.18</v>
      </c>
      <c r="F820" s="4">
        <v>1442</v>
      </c>
      <c r="G820" s="4" t="s">
        <v>1495</v>
      </c>
      <c r="H820" s="4" t="s">
        <v>27</v>
      </c>
      <c r="I820" s="4" t="s">
        <v>28</v>
      </c>
      <c r="J820" s="4" t="s">
        <v>29</v>
      </c>
      <c r="K820" s="4" t="s">
        <v>109</v>
      </c>
      <c r="L820" s="4" t="s">
        <v>59</v>
      </c>
      <c r="M820" s="4" t="s">
        <v>638</v>
      </c>
      <c r="N820" s="29">
        <v>0.37</v>
      </c>
      <c r="O820" s="4" t="s">
        <v>33</v>
      </c>
      <c r="P820" s="4" t="s">
        <v>61</v>
      </c>
      <c r="Q820" s="4" t="s">
        <v>506</v>
      </c>
      <c r="R820" s="4" t="s">
        <v>1193</v>
      </c>
      <c r="S820" s="4">
        <v>65807</v>
      </c>
      <c r="T820" s="9">
        <v>42034</v>
      </c>
      <c r="U820" s="9">
        <v>42038</v>
      </c>
      <c r="V820" s="15">
        <v>-76.992500000000007</v>
      </c>
      <c r="W820" s="4">
        <v>7</v>
      </c>
      <c r="X820" s="15">
        <v>123.03</v>
      </c>
      <c r="Y820" s="4">
        <v>89077</v>
      </c>
      <c r="Z820" s="15">
        <f>(orders[[#This Row],[Unit Price]]-(orders[[#This Row],[Unit Price]]*(orders[[#This Row],[Discount]]/100)))</f>
        <v>15.986802000000001</v>
      </c>
      <c r="AA820" s="15">
        <f>orders[[#This Row],[discounted price]]*orders[[#This Row],[Quantity ordered new]]</f>
        <v>111.90761400000001</v>
      </c>
      <c r="AB820" s="18">
        <f t="shared" si="12"/>
        <v>-0.62580264976022115</v>
      </c>
    </row>
    <row r="821" spans="1:28" ht="12.75" customHeight="1" x14ac:dyDescent="0.3">
      <c r="A821" s="4">
        <v>21946</v>
      </c>
      <c r="B821" s="4" t="s">
        <v>106</v>
      </c>
      <c r="C821" s="21">
        <v>0.09</v>
      </c>
      <c r="D821" s="15">
        <v>46.94</v>
      </c>
      <c r="E821" s="15">
        <v>6.77</v>
      </c>
      <c r="F821" s="4">
        <v>1442</v>
      </c>
      <c r="G821" s="4" t="s">
        <v>1495</v>
      </c>
      <c r="H821" s="4" t="s">
        <v>27</v>
      </c>
      <c r="I821" s="4" t="s">
        <v>28</v>
      </c>
      <c r="J821" s="4" t="s">
        <v>41</v>
      </c>
      <c r="K821" s="4" t="s">
        <v>50</v>
      </c>
      <c r="L821" s="4" t="s">
        <v>59</v>
      </c>
      <c r="M821" s="4" t="s">
        <v>1497</v>
      </c>
      <c r="N821" s="29">
        <v>0.44</v>
      </c>
      <c r="O821" s="4" t="s">
        <v>33</v>
      </c>
      <c r="P821" s="4" t="s">
        <v>61</v>
      </c>
      <c r="Q821" s="4" t="s">
        <v>506</v>
      </c>
      <c r="R821" s="4" t="s">
        <v>1193</v>
      </c>
      <c r="S821" s="4">
        <v>65807</v>
      </c>
      <c r="T821" s="9">
        <v>42034</v>
      </c>
      <c r="U821" s="9">
        <v>42034</v>
      </c>
      <c r="V821" s="15">
        <v>297.96959999999996</v>
      </c>
      <c r="W821" s="4">
        <v>10</v>
      </c>
      <c r="X821" s="15">
        <v>431.84</v>
      </c>
      <c r="Y821" s="4">
        <v>89077</v>
      </c>
      <c r="Z821" s="15">
        <f>(orders[[#This Row],[Unit Price]]-(orders[[#This Row],[Unit Price]]*(orders[[#This Row],[Discount]]/100)))</f>
        <v>46.897753999999999</v>
      </c>
      <c r="AA821" s="15">
        <f>orders[[#This Row],[discounted price]]*orders[[#This Row],[Quantity ordered new]]</f>
        <v>468.97753999999998</v>
      </c>
      <c r="AB821" s="18">
        <f t="shared" si="12"/>
        <v>0.69</v>
      </c>
    </row>
    <row r="822" spans="1:28" ht="12.75" customHeight="1" x14ac:dyDescent="0.3">
      <c r="A822" s="4">
        <v>23793</v>
      </c>
      <c r="B822" s="4" t="s">
        <v>56</v>
      </c>
      <c r="C822" s="21">
        <v>0.1</v>
      </c>
      <c r="D822" s="15">
        <v>218.08</v>
      </c>
      <c r="E822" s="15">
        <v>18.059999999999999</v>
      </c>
      <c r="F822" s="4">
        <v>1450</v>
      </c>
      <c r="G822" s="4" t="s">
        <v>1498</v>
      </c>
      <c r="H822" s="4" t="s">
        <v>27</v>
      </c>
      <c r="I822" s="4" t="s">
        <v>114</v>
      </c>
      <c r="J822" s="4" t="s">
        <v>41</v>
      </c>
      <c r="K822" s="4" t="s">
        <v>42</v>
      </c>
      <c r="L822" s="4" t="s">
        <v>236</v>
      </c>
      <c r="M822" s="4" t="s">
        <v>1499</v>
      </c>
      <c r="N822" s="29">
        <v>0.56999999999999995</v>
      </c>
      <c r="O822" s="4" t="s">
        <v>33</v>
      </c>
      <c r="P822" s="4" t="s">
        <v>34</v>
      </c>
      <c r="Q822" s="4" t="s">
        <v>45</v>
      </c>
      <c r="R822" s="4" t="s">
        <v>1500</v>
      </c>
      <c r="S822" s="4">
        <v>96150</v>
      </c>
      <c r="T822" s="9">
        <v>42148</v>
      </c>
      <c r="U822" s="9">
        <v>42149</v>
      </c>
      <c r="V822" s="15">
        <v>1318.83</v>
      </c>
      <c r="W822" s="4">
        <v>12</v>
      </c>
      <c r="X822" s="15">
        <v>2366.5100000000002</v>
      </c>
      <c r="Y822" s="4">
        <v>86735</v>
      </c>
      <c r="Z822" s="15">
        <f>(orders[[#This Row],[Unit Price]]-(orders[[#This Row],[Unit Price]]*(orders[[#This Row],[Discount]]/100)))</f>
        <v>217.86192000000003</v>
      </c>
      <c r="AA822" s="15">
        <f>orders[[#This Row],[discounted price]]*orders[[#This Row],[Quantity ordered new]]</f>
        <v>2614.3430400000002</v>
      </c>
      <c r="AB822" s="18">
        <f t="shared" si="12"/>
        <v>0.55728900363826894</v>
      </c>
    </row>
    <row r="823" spans="1:28" ht="12.75" customHeight="1" x14ac:dyDescent="0.3">
      <c r="A823" s="4">
        <v>25006</v>
      </c>
      <c r="B823" s="4" t="s">
        <v>25</v>
      </c>
      <c r="C823" s="21">
        <v>0.05</v>
      </c>
      <c r="D823" s="15">
        <v>85.99</v>
      </c>
      <c r="E823" s="15">
        <v>0.99</v>
      </c>
      <c r="F823" s="4">
        <v>1459</v>
      </c>
      <c r="G823" s="4" t="s">
        <v>1501</v>
      </c>
      <c r="H823" s="4" t="s">
        <v>49</v>
      </c>
      <c r="I823" s="4" t="s">
        <v>114</v>
      </c>
      <c r="J823" s="4" t="s">
        <v>77</v>
      </c>
      <c r="K823" s="4" t="s">
        <v>78</v>
      </c>
      <c r="L823" s="4" t="s">
        <v>31</v>
      </c>
      <c r="M823" s="4" t="s">
        <v>417</v>
      </c>
      <c r="N823" s="29">
        <v>0.55000000000000004</v>
      </c>
      <c r="O823" s="4" t="s">
        <v>33</v>
      </c>
      <c r="P823" s="4" t="s">
        <v>136</v>
      </c>
      <c r="Q823" s="4" t="s">
        <v>932</v>
      </c>
      <c r="R823" s="4" t="s">
        <v>1502</v>
      </c>
      <c r="S823" s="4">
        <v>29687</v>
      </c>
      <c r="T823" s="9">
        <v>42099</v>
      </c>
      <c r="U823" s="9">
        <v>42101</v>
      </c>
      <c r="V823" s="15">
        <v>36.215999999999994</v>
      </c>
      <c r="W823" s="4">
        <v>4</v>
      </c>
      <c r="X823" s="15">
        <v>291.64</v>
      </c>
      <c r="Y823" s="4">
        <v>86734</v>
      </c>
      <c r="Z823" s="15">
        <f>(orders[[#This Row],[Unit Price]]-(orders[[#This Row],[Unit Price]]*(orders[[#This Row],[Discount]]/100)))</f>
        <v>85.94700499999999</v>
      </c>
      <c r="AA823" s="15">
        <f>orders[[#This Row],[discounted price]]*orders[[#This Row],[Quantity ordered new]]</f>
        <v>343.78801999999996</v>
      </c>
      <c r="AB823" s="18">
        <f t="shared" si="12"/>
        <v>0.12418049650253736</v>
      </c>
    </row>
    <row r="824" spans="1:28" ht="12.75" customHeight="1" x14ac:dyDescent="0.3">
      <c r="A824" s="4">
        <v>18105</v>
      </c>
      <c r="B824" s="4" t="s">
        <v>25</v>
      </c>
      <c r="C824" s="21">
        <v>0.05</v>
      </c>
      <c r="D824" s="15">
        <v>12.95</v>
      </c>
      <c r="E824" s="15">
        <v>4.9800000000000004</v>
      </c>
      <c r="F824" s="4">
        <v>1461</v>
      </c>
      <c r="G824" s="4" t="s">
        <v>1503</v>
      </c>
      <c r="H824" s="4" t="s">
        <v>49</v>
      </c>
      <c r="I824" s="4" t="s">
        <v>114</v>
      </c>
      <c r="J824" s="4" t="s">
        <v>29</v>
      </c>
      <c r="K824" s="4" t="s">
        <v>109</v>
      </c>
      <c r="L824" s="4" t="s">
        <v>59</v>
      </c>
      <c r="M824" s="4" t="s">
        <v>1504</v>
      </c>
      <c r="N824" s="29">
        <v>0.4</v>
      </c>
      <c r="O824" s="4" t="s">
        <v>33</v>
      </c>
      <c r="P824" s="4" t="s">
        <v>61</v>
      </c>
      <c r="Q824" s="4" t="s">
        <v>703</v>
      </c>
      <c r="R824" s="4" t="s">
        <v>1479</v>
      </c>
      <c r="S824" s="4">
        <v>47905</v>
      </c>
      <c r="T824" s="9">
        <v>42157</v>
      </c>
      <c r="U824" s="9">
        <v>42159</v>
      </c>
      <c r="V824" s="15">
        <v>134.16825</v>
      </c>
      <c r="W824" s="4">
        <v>19</v>
      </c>
      <c r="X824" s="15">
        <v>252.36</v>
      </c>
      <c r="Y824" s="4">
        <v>86397</v>
      </c>
      <c r="Z824" s="15">
        <f>(orders[[#This Row],[Unit Price]]-(orders[[#This Row],[Unit Price]]*(orders[[#This Row],[Discount]]/100)))</f>
        <v>12.943524999999999</v>
      </c>
      <c r="AA824" s="15">
        <f>orders[[#This Row],[discounted price]]*orders[[#This Row],[Quantity ordered new]]</f>
        <v>245.926975</v>
      </c>
      <c r="AB824" s="18">
        <f t="shared" si="12"/>
        <v>0.53165418449833568</v>
      </c>
    </row>
    <row r="825" spans="1:28" ht="12.75" customHeight="1" x14ac:dyDescent="0.3">
      <c r="A825" s="4">
        <v>23735</v>
      </c>
      <c r="B825" s="4" t="s">
        <v>25</v>
      </c>
      <c r="C825" s="21">
        <v>0</v>
      </c>
      <c r="D825" s="15">
        <v>65.989999999999995</v>
      </c>
      <c r="E825" s="15">
        <v>8.99</v>
      </c>
      <c r="F825" s="4">
        <v>1466</v>
      </c>
      <c r="G825" s="4" t="s">
        <v>1505</v>
      </c>
      <c r="H825" s="4" t="s">
        <v>49</v>
      </c>
      <c r="I825" s="4" t="s">
        <v>58</v>
      </c>
      <c r="J825" s="4" t="s">
        <v>77</v>
      </c>
      <c r="K825" s="4" t="s">
        <v>78</v>
      </c>
      <c r="L825" s="4" t="s">
        <v>59</v>
      </c>
      <c r="M825" s="4" t="s">
        <v>1042</v>
      </c>
      <c r="N825" s="29">
        <v>0.56000000000000005</v>
      </c>
      <c r="O825" s="4" t="s">
        <v>33</v>
      </c>
      <c r="P825" s="4" t="s">
        <v>61</v>
      </c>
      <c r="Q825" s="4" t="s">
        <v>496</v>
      </c>
      <c r="R825" s="4" t="s">
        <v>443</v>
      </c>
      <c r="S825" s="4">
        <v>68601</v>
      </c>
      <c r="T825" s="9">
        <v>42166</v>
      </c>
      <c r="U825" s="9">
        <v>42168</v>
      </c>
      <c r="V825" s="15">
        <v>253.30319999999998</v>
      </c>
      <c r="W825" s="4">
        <v>10</v>
      </c>
      <c r="X825" s="15">
        <v>575.07000000000005</v>
      </c>
      <c r="Y825" s="4">
        <v>91115</v>
      </c>
      <c r="Z825" s="15">
        <f>(orders[[#This Row],[Unit Price]]-(orders[[#This Row],[Unit Price]]*(orders[[#This Row],[Discount]]/100)))</f>
        <v>65.989999999999995</v>
      </c>
      <c r="AA825" s="15">
        <f>orders[[#This Row],[discounted price]]*orders[[#This Row],[Quantity ordered new]]</f>
        <v>659.9</v>
      </c>
      <c r="AB825" s="18">
        <f t="shared" si="12"/>
        <v>0.44047368146486504</v>
      </c>
    </row>
    <row r="826" spans="1:28" ht="12.75" customHeight="1" x14ac:dyDescent="0.3">
      <c r="A826" s="4">
        <v>25917</v>
      </c>
      <c r="B826" s="4" t="s">
        <v>106</v>
      </c>
      <c r="C826" s="21">
        <v>0.04</v>
      </c>
      <c r="D826" s="15">
        <v>130.97999999999999</v>
      </c>
      <c r="E826" s="15">
        <v>54.74</v>
      </c>
      <c r="F826" s="4">
        <v>1466</v>
      </c>
      <c r="G826" s="4" t="s">
        <v>1505</v>
      </c>
      <c r="H826" s="4" t="s">
        <v>39</v>
      </c>
      <c r="I826" s="4" t="s">
        <v>58</v>
      </c>
      <c r="J826" s="4" t="s">
        <v>41</v>
      </c>
      <c r="K826" s="4" t="s">
        <v>191</v>
      </c>
      <c r="L826" s="4" t="s">
        <v>121</v>
      </c>
      <c r="M826" s="4" t="s">
        <v>405</v>
      </c>
      <c r="N826" s="29">
        <v>0.69</v>
      </c>
      <c r="O826" s="4" t="s">
        <v>33</v>
      </c>
      <c r="P826" s="4" t="s">
        <v>61</v>
      </c>
      <c r="Q826" s="4" t="s">
        <v>496</v>
      </c>
      <c r="R826" s="4" t="s">
        <v>443</v>
      </c>
      <c r="S826" s="4">
        <v>68601</v>
      </c>
      <c r="T826" s="9">
        <v>42167</v>
      </c>
      <c r="U826" s="9">
        <v>42167</v>
      </c>
      <c r="V826" s="15">
        <v>-723.78399999999999</v>
      </c>
      <c r="W826" s="4">
        <v>14</v>
      </c>
      <c r="X826" s="15">
        <v>1781.66</v>
      </c>
      <c r="Y826" s="4">
        <v>91116</v>
      </c>
      <c r="Z826" s="15">
        <f>(orders[[#This Row],[Unit Price]]-(orders[[#This Row],[Unit Price]]*(orders[[#This Row],[Discount]]/100)))</f>
        <v>130.92760799999999</v>
      </c>
      <c r="AA826" s="15">
        <f>orders[[#This Row],[discounted price]]*orders[[#This Row],[Quantity ordered new]]</f>
        <v>1832.9865119999999</v>
      </c>
      <c r="AB826" s="18">
        <f t="shared" si="12"/>
        <v>-0.4062413704073729</v>
      </c>
    </row>
    <row r="827" spans="1:28" ht="12.75" customHeight="1" x14ac:dyDescent="0.3">
      <c r="A827" s="4">
        <v>25915</v>
      </c>
      <c r="B827" s="4" t="s">
        <v>106</v>
      </c>
      <c r="C827" s="21">
        <v>0.04</v>
      </c>
      <c r="D827" s="15">
        <v>105.29</v>
      </c>
      <c r="E827" s="15">
        <v>10.119999999999999</v>
      </c>
      <c r="F827" s="4">
        <v>1469</v>
      </c>
      <c r="G827" s="4" t="s">
        <v>1506</v>
      </c>
      <c r="H827" s="4" t="s">
        <v>49</v>
      </c>
      <c r="I827" s="4" t="s">
        <v>58</v>
      </c>
      <c r="J827" s="4" t="s">
        <v>41</v>
      </c>
      <c r="K827" s="4" t="s">
        <v>50</v>
      </c>
      <c r="L827" s="4" t="s">
        <v>236</v>
      </c>
      <c r="M827" s="4" t="s">
        <v>1507</v>
      </c>
      <c r="N827" s="29">
        <v>0.79</v>
      </c>
      <c r="O827" s="4" t="s">
        <v>33</v>
      </c>
      <c r="P827" s="4" t="s">
        <v>34</v>
      </c>
      <c r="Q827" s="4" t="s">
        <v>212</v>
      </c>
      <c r="R827" s="4" t="s">
        <v>1508</v>
      </c>
      <c r="S827" s="4">
        <v>84015</v>
      </c>
      <c r="T827" s="9">
        <v>42167</v>
      </c>
      <c r="U827" s="9">
        <v>42171</v>
      </c>
      <c r="V827" s="15">
        <v>589.18799999999999</v>
      </c>
      <c r="W827" s="4">
        <v>9</v>
      </c>
      <c r="X827" s="15">
        <v>940.64</v>
      </c>
      <c r="Y827" s="4">
        <v>91116</v>
      </c>
      <c r="Z827" s="15">
        <f>(orders[[#This Row],[Unit Price]]-(orders[[#This Row],[Unit Price]]*(orders[[#This Row],[Discount]]/100)))</f>
        <v>105.24788400000001</v>
      </c>
      <c r="AA827" s="15">
        <f>orders[[#This Row],[discounted price]]*orders[[#This Row],[Quantity ordered new]]</f>
        <v>947.23095600000011</v>
      </c>
      <c r="AB827" s="18">
        <f t="shared" si="12"/>
        <v>0.62636928048987928</v>
      </c>
    </row>
    <row r="828" spans="1:28" ht="12.75" customHeight="1" x14ac:dyDescent="0.3">
      <c r="A828" s="4">
        <v>25916</v>
      </c>
      <c r="B828" s="4" t="s">
        <v>106</v>
      </c>
      <c r="C828" s="21">
        <v>7.0000000000000007E-2</v>
      </c>
      <c r="D828" s="15">
        <v>31.76</v>
      </c>
      <c r="E828" s="15">
        <v>45.51</v>
      </c>
      <c r="F828" s="4">
        <v>1469</v>
      </c>
      <c r="G828" s="4" t="s">
        <v>1506</v>
      </c>
      <c r="H828" s="4" t="s">
        <v>39</v>
      </c>
      <c r="I828" s="4" t="s">
        <v>58</v>
      </c>
      <c r="J828" s="4" t="s">
        <v>41</v>
      </c>
      <c r="K828" s="4" t="s">
        <v>152</v>
      </c>
      <c r="L828" s="4" t="s">
        <v>121</v>
      </c>
      <c r="M828" s="4" t="s">
        <v>369</v>
      </c>
      <c r="N828" s="29">
        <v>0.65</v>
      </c>
      <c r="O828" s="4" t="s">
        <v>33</v>
      </c>
      <c r="P828" s="4" t="s">
        <v>34</v>
      </c>
      <c r="Q828" s="4" t="s">
        <v>212</v>
      </c>
      <c r="R828" s="4" t="s">
        <v>1508</v>
      </c>
      <c r="S828" s="4">
        <v>84015</v>
      </c>
      <c r="T828" s="9">
        <v>42167</v>
      </c>
      <c r="U828" s="9">
        <v>42169</v>
      </c>
      <c r="V828" s="15">
        <v>-1314.992</v>
      </c>
      <c r="W828" s="4">
        <v>18</v>
      </c>
      <c r="X828" s="15">
        <v>439.27</v>
      </c>
      <c r="Y828" s="4">
        <v>91116</v>
      </c>
      <c r="Z828" s="15">
        <f>(orders[[#This Row],[Unit Price]]-(orders[[#This Row],[Unit Price]]*(orders[[#This Row],[Discount]]/100)))</f>
        <v>31.737768000000003</v>
      </c>
      <c r="AA828" s="15">
        <f>orders[[#This Row],[discounted price]]*orders[[#This Row],[Quantity ordered new]]</f>
        <v>571.27982400000008</v>
      </c>
      <c r="AB828" s="18">
        <f t="shared" si="12"/>
        <v>-2.9935848111639767</v>
      </c>
    </row>
    <row r="829" spans="1:28" ht="12.75" customHeight="1" x14ac:dyDescent="0.3">
      <c r="A829" s="4">
        <v>21710</v>
      </c>
      <c r="B829" s="4" t="s">
        <v>25</v>
      </c>
      <c r="C829" s="21">
        <v>0.03</v>
      </c>
      <c r="D829" s="15">
        <v>420.98</v>
      </c>
      <c r="E829" s="15">
        <v>19.989999999999998</v>
      </c>
      <c r="F829" s="4">
        <v>1471</v>
      </c>
      <c r="G829" s="4" t="s">
        <v>1509</v>
      </c>
      <c r="H829" s="4" t="s">
        <v>49</v>
      </c>
      <c r="I829" s="4" t="s">
        <v>40</v>
      </c>
      <c r="J829" s="4" t="s">
        <v>29</v>
      </c>
      <c r="K829" s="4" t="s">
        <v>109</v>
      </c>
      <c r="L829" s="4" t="s">
        <v>59</v>
      </c>
      <c r="M829" s="4" t="s">
        <v>1510</v>
      </c>
      <c r="N829" s="29">
        <v>0.35</v>
      </c>
      <c r="O829" s="4" t="s">
        <v>33</v>
      </c>
      <c r="P829" s="4" t="s">
        <v>53</v>
      </c>
      <c r="Q829" s="4" t="s">
        <v>154</v>
      </c>
      <c r="R829" s="4" t="s">
        <v>1511</v>
      </c>
      <c r="S829" s="4">
        <v>43081</v>
      </c>
      <c r="T829" s="9">
        <v>42084</v>
      </c>
      <c r="U829" s="9">
        <v>42085</v>
      </c>
      <c r="V829" s="15">
        <v>3043.0310999999997</v>
      </c>
      <c r="W829" s="4">
        <v>10</v>
      </c>
      <c r="X829" s="15">
        <v>4410.1899999999996</v>
      </c>
      <c r="Y829" s="4">
        <v>87077</v>
      </c>
      <c r="Z829" s="15">
        <f>(orders[[#This Row],[Unit Price]]-(orders[[#This Row],[Unit Price]]*(orders[[#This Row],[Discount]]/100)))</f>
        <v>420.85370600000005</v>
      </c>
      <c r="AA829" s="15">
        <f>orders[[#This Row],[discounted price]]*orders[[#This Row],[Quantity ordered new]]</f>
        <v>4208.5370600000006</v>
      </c>
      <c r="AB829" s="18">
        <f t="shared" si="12"/>
        <v>0.69</v>
      </c>
    </row>
    <row r="830" spans="1:28" ht="12.75" customHeight="1" x14ac:dyDescent="0.3">
      <c r="A830" s="4">
        <v>23958</v>
      </c>
      <c r="B830" s="4" t="s">
        <v>37</v>
      </c>
      <c r="C830" s="21">
        <v>0.02</v>
      </c>
      <c r="D830" s="15">
        <v>30.98</v>
      </c>
      <c r="E830" s="15">
        <v>6.5</v>
      </c>
      <c r="F830" s="4">
        <v>1472</v>
      </c>
      <c r="G830" s="4" t="s">
        <v>1512</v>
      </c>
      <c r="H830" s="4" t="s">
        <v>27</v>
      </c>
      <c r="I830" s="4" t="s">
        <v>40</v>
      </c>
      <c r="J830" s="4" t="s">
        <v>77</v>
      </c>
      <c r="K830" s="4" t="s">
        <v>180</v>
      </c>
      <c r="L830" s="4" t="s">
        <v>59</v>
      </c>
      <c r="M830" s="4" t="s">
        <v>1240</v>
      </c>
      <c r="N830" s="29">
        <v>0.79</v>
      </c>
      <c r="O830" s="4" t="s">
        <v>33</v>
      </c>
      <c r="P830" s="4" t="s">
        <v>53</v>
      </c>
      <c r="Q830" s="4" t="s">
        <v>154</v>
      </c>
      <c r="R830" s="4" t="s">
        <v>1513</v>
      </c>
      <c r="S830" s="4">
        <v>44145</v>
      </c>
      <c r="T830" s="9">
        <v>42185</v>
      </c>
      <c r="U830" s="9">
        <v>42186</v>
      </c>
      <c r="V830" s="15">
        <v>-44.624000000000002</v>
      </c>
      <c r="W830" s="4">
        <v>17</v>
      </c>
      <c r="X830" s="15">
        <v>552.89</v>
      </c>
      <c r="Y830" s="4">
        <v>87078</v>
      </c>
      <c r="Z830" s="15">
        <f>(orders[[#This Row],[Unit Price]]-(orders[[#This Row],[Unit Price]]*(orders[[#This Row],[Discount]]/100)))</f>
        <v>30.973804000000001</v>
      </c>
      <c r="AA830" s="15">
        <f>orders[[#This Row],[discounted price]]*orders[[#This Row],[Quantity ordered new]]</f>
        <v>526.55466799999999</v>
      </c>
      <c r="AB830" s="18">
        <f t="shared" si="12"/>
        <v>-8.0710448733021037E-2</v>
      </c>
    </row>
    <row r="831" spans="1:28" ht="12.75" customHeight="1" x14ac:dyDescent="0.3">
      <c r="A831" s="4">
        <v>22313</v>
      </c>
      <c r="B831" s="4" t="s">
        <v>56</v>
      </c>
      <c r="C831" s="21">
        <v>0.05</v>
      </c>
      <c r="D831" s="15">
        <v>20.27</v>
      </c>
      <c r="E831" s="15">
        <v>3.99</v>
      </c>
      <c r="F831" s="4">
        <v>1472</v>
      </c>
      <c r="G831" s="4" t="s">
        <v>1512</v>
      </c>
      <c r="H831" s="4" t="s">
        <v>49</v>
      </c>
      <c r="I831" s="4" t="s">
        <v>40</v>
      </c>
      <c r="J831" s="4" t="s">
        <v>29</v>
      </c>
      <c r="K831" s="4" t="s">
        <v>257</v>
      </c>
      <c r="L831" s="4" t="s">
        <v>59</v>
      </c>
      <c r="M831" s="4" t="s">
        <v>1514</v>
      </c>
      <c r="N831" s="29">
        <v>0.56999999999999995</v>
      </c>
      <c r="O831" s="4" t="s">
        <v>33</v>
      </c>
      <c r="P831" s="4" t="s">
        <v>53</v>
      </c>
      <c r="Q831" s="4" t="s">
        <v>154</v>
      </c>
      <c r="R831" s="4" t="s">
        <v>1513</v>
      </c>
      <c r="S831" s="4">
        <v>44145</v>
      </c>
      <c r="T831" s="9">
        <v>42149</v>
      </c>
      <c r="U831" s="9">
        <v>42150</v>
      </c>
      <c r="V831" s="15">
        <v>309.25400000000002</v>
      </c>
      <c r="W831" s="4">
        <v>30</v>
      </c>
      <c r="X831" s="15">
        <v>621.55999999999995</v>
      </c>
      <c r="Y831" s="4">
        <v>87079</v>
      </c>
      <c r="Z831" s="15">
        <f>(orders[[#This Row],[Unit Price]]-(orders[[#This Row],[Unit Price]]*(orders[[#This Row],[Discount]]/100)))</f>
        <v>20.259865000000001</v>
      </c>
      <c r="AA831" s="15">
        <f>orders[[#This Row],[discounted price]]*orders[[#This Row],[Quantity ordered new]]</f>
        <v>607.79595000000006</v>
      </c>
      <c r="AB831" s="18">
        <f t="shared" si="12"/>
        <v>0.49754488705836936</v>
      </c>
    </row>
    <row r="832" spans="1:28" ht="12.75" customHeight="1" x14ac:dyDescent="0.3">
      <c r="A832" s="4">
        <v>24937</v>
      </c>
      <c r="B832" s="4" t="s">
        <v>47</v>
      </c>
      <c r="C832" s="21">
        <v>0.04</v>
      </c>
      <c r="D832" s="15">
        <v>9.7799999999999994</v>
      </c>
      <c r="E832" s="15">
        <v>1.99</v>
      </c>
      <c r="F832" s="4">
        <v>1473</v>
      </c>
      <c r="G832" s="4" t="s">
        <v>1515</v>
      </c>
      <c r="H832" s="4" t="s">
        <v>27</v>
      </c>
      <c r="I832" s="4" t="s">
        <v>40</v>
      </c>
      <c r="J832" s="4" t="s">
        <v>77</v>
      </c>
      <c r="K832" s="4" t="s">
        <v>180</v>
      </c>
      <c r="L832" s="4" t="s">
        <v>51</v>
      </c>
      <c r="M832" s="4" t="s">
        <v>1516</v>
      </c>
      <c r="N832" s="29">
        <v>0.43</v>
      </c>
      <c r="O832" s="4" t="s">
        <v>33</v>
      </c>
      <c r="P832" s="4" t="s">
        <v>53</v>
      </c>
      <c r="Q832" s="4" t="s">
        <v>154</v>
      </c>
      <c r="R832" s="4" t="s">
        <v>1517</v>
      </c>
      <c r="S832" s="4">
        <v>44691</v>
      </c>
      <c r="T832" s="9">
        <v>42025</v>
      </c>
      <c r="U832" s="9">
        <v>42026</v>
      </c>
      <c r="V832" s="15">
        <v>61.292699999999996</v>
      </c>
      <c r="W832" s="4">
        <v>9</v>
      </c>
      <c r="X832" s="15">
        <v>88.83</v>
      </c>
      <c r="Y832" s="4">
        <v>87076</v>
      </c>
      <c r="Z832" s="15">
        <f>(orders[[#This Row],[Unit Price]]-(orders[[#This Row],[Unit Price]]*(orders[[#This Row],[Discount]]/100)))</f>
        <v>9.7760879999999997</v>
      </c>
      <c r="AA832" s="15">
        <f>orders[[#This Row],[discounted price]]*orders[[#This Row],[Quantity ordered new]]</f>
        <v>87.984791999999999</v>
      </c>
      <c r="AB832" s="18">
        <f t="shared" si="12"/>
        <v>0.69</v>
      </c>
    </row>
    <row r="833" spans="1:28" ht="12.75" customHeight="1" x14ac:dyDescent="0.3">
      <c r="A833" s="4">
        <v>7544</v>
      </c>
      <c r="B833" s="4" t="s">
        <v>37</v>
      </c>
      <c r="C833" s="21">
        <v>7.0000000000000007E-2</v>
      </c>
      <c r="D833" s="15">
        <v>8.9499999999999993</v>
      </c>
      <c r="E833" s="15">
        <v>2.0099999999999998</v>
      </c>
      <c r="F833" s="4">
        <v>1481</v>
      </c>
      <c r="G833" s="4" t="s">
        <v>1518</v>
      </c>
      <c r="H833" s="4" t="s">
        <v>49</v>
      </c>
      <c r="I833" s="4" t="s">
        <v>28</v>
      </c>
      <c r="J833" s="4" t="s">
        <v>29</v>
      </c>
      <c r="K833" s="4" t="s">
        <v>93</v>
      </c>
      <c r="L833" s="4" t="s">
        <v>31</v>
      </c>
      <c r="M833" s="4" t="s">
        <v>1519</v>
      </c>
      <c r="N833" s="29">
        <v>0.39</v>
      </c>
      <c r="O833" s="4" t="s">
        <v>33</v>
      </c>
      <c r="P833" s="4" t="s">
        <v>34</v>
      </c>
      <c r="Q833" s="4" t="s">
        <v>45</v>
      </c>
      <c r="R833" s="4" t="s">
        <v>663</v>
      </c>
      <c r="S833" s="4">
        <v>90049</v>
      </c>
      <c r="T833" s="9">
        <v>42090</v>
      </c>
      <c r="U833" s="9">
        <v>42091</v>
      </c>
      <c r="V833" s="15">
        <v>91.73</v>
      </c>
      <c r="W833" s="4">
        <v>36</v>
      </c>
      <c r="X833" s="15">
        <v>307.64999999999998</v>
      </c>
      <c r="Y833" s="4">
        <v>53953</v>
      </c>
      <c r="Z833" s="15">
        <f>(orders[[#This Row],[Unit Price]]-(orders[[#This Row],[Unit Price]]*(orders[[#This Row],[Discount]]/100)))</f>
        <v>8.9437349999999984</v>
      </c>
      <c r="AA833" s="15">
        <f>orders[[#This Row],[discounted price]]*orders[[#This Row],[Quantity ordered new]]</f>
        <v>321.97445999999997</v>
      </c>
      <c r="AB833" s="18">
        <f t="shared" si="12"/>
        <v>0.29816349748090365</v>
      </c>
    </row>
    <row r="834" spans="1:28" ht="12.75" customHeight="1" x14ac:dyDescent="0.3">
      <c r="A834" s="4">
        <v>25544</v>
      </c>
      <c r="B834" s="4" t="s">
        <v>37</v>
      </c>
      <c r="C834" s="21">
        <v>7.0000000000000007E-2</v>
      </c>
      <c r="D834" s="15">
        <v>8.9499999999999993</v>
      </c>
      <c r="E834" s="15">
        <v>2.0099999999999998</v>
      </c>
      <c r="F834" s="4">
        <v>1482</v>
      </c>
      <c r="G834" s="4" t="s">
        <v>1520</v>
      </c>
      <c r="H834" s="4" t="s">
        <v>49</v>
      </c>
      <c r="I834" s="4" t="s">
        <v>28</v>
      </c>
      <c r="J834" s="4" t="s">
        <v>29</v>
      </c>
      <c r="K834" s="4" t="s">
        <v>93</v>
      </c>
      <c r="L834" s="4" t="s">
        <v>31</v>
      </c>
      <c r="M834" s="4" t="s">
        <v>1519</v>
      </c>
      <c r="N834" s="29">
        <v>0.39</v>
      </c>
      <c r="O834" s="4" t="s">
        <v>33</v>
      </c>
      <c r="P834" s="4" t="s">
        <v>61</v>
      </c>
      <c r="Q834" s="4" t="s">
        <v>300</v>
      </c>
      <c r="R834" s="4" t="s">
        <v>1485</v>
      </c>
      <c r="S834" s="4">
        <v>48708</v>
      </c>
      <c r="T834" s="9">
        <v>42090</v>
      </c>
      <c r="U834" s="9">
        <v>42091</v>
      </c>
      <c r="V834" s="15">
        <v>53.067899999999995</v>
      </c>
      <c r="W834" s="4">
        <v>9</v>
      </c>
      <c r="X834" s="15">
        <v>76.91</v>
      </c>
      <c r="Y834" s="4">
        <v>91362</v>
      </c>
      <c r="Z834" s="15">
        <f>(orders[[#This Row],[Unit Price]]-(orders[[#This Row],[Unit Price]]*(orders[[#This Row],[Discount]]/100)))</f>
        <v>8.9437349999999984</v>
      </c>
      <c r="AA834" s="15">
        <f>orders[[#This Row],[discounted price]]*orders[[#This Row],[Quantity ordered new]]</f>
        <v>80.493614999999991</v>
      </c>
      <c r="AB834" s="18">
        <f t="shared" ref="AB834:AB897" si="13">(V834/X834)</f>
        <v>0.69</v>
      </c>
    </row>
    <row r="835" spans="1:28" ht="12.75" customHeight="1" x14ac:dyDescent="0.3">
      <c r="A835" s="4">
        <v>22745</v>
      </c>
      <c r="B835" s="4" t="s">
        <v>37</v>
      </c>
      <c r="C835" s="21">
        <v>0.05</v>
      </c>
      <c r="D835" s="15">
        <v>9.65</v>
      </c>
      <c r="E835" s="15">
        <v>6.22</v>
      </c>
      <c r="F835" s="4">
        <v>1482</v>
      </c>
      <c r="G835" s="4" t="s">
        <v>1520</v>
      </c>
      <c r="H835" s="4" t="s">
        <v>49</v>
      </c>
      <c r="I835" s="4" t="s">
        <v>28</v>
      </c>
      <c r="J835" s="4" t="s">
        <v>41</v>
      </c>
      <c r="K835" s="4" t="s">
        <v>50</v>
      </c>
      <c r="L835" s="4" t="s">
        <v>59</v>
      </c>
      <c r="M835" s="4" t="s">
        <v>327</v>
      </c>
      <c r="N835" s="29">
        <v>0.55000000000000004</v>
      </c>
      <c r="O835" s="4" t="s">
        <v>33</v>
      </c>
      <c r="P835" s="4" t="s">
        <v>61</v>
      </c>
      <c r="Q835" s="4" t="s">
        <v>300</v>
      </c>
      <c r="R835" s="4" t="s">
        <v>1485</v>
      </c>
      <c r="S835" s="4">
        <v>48708</v>
      </c>
      <c r="T835" s="9">
        <v>42063</v>
      </c>
      <c r="U835" s="9">
        <v>42063</v>
      </c>
      <c r="V835" s="15">
        <v>-14.6432</v>
      </c>
      <c r="W835" s="4">
        <v>15</v>
      </c>
      <c r="X835" s="15">
        <v>151.34</v>
      </c>
      <c r="Y835" s="4">
        <v>91363</v>
      </c>
      <c r="Z835" s="15">
        <f>(orders[[#This Row],[Unit Price]]-(orders[[#This Row],[Unit Price]]*(orders[[#This Row],[Discount]]/100)))</f>
        <v>9.6451750000000001</v>
      </c>
      <c r="AA835" s="15">
        <f>orders[[#This Row],[discounted price]]*orders[[#This Row],[Quantity ordered new]]</f>
        <v>144.67762500000001</v>
      </c>
      <c r="AB835" s="18">
        <f t="shared" si="13"/>
        <v>-9.6756971058543681E-2</v>
      </c>
    </row>
    <row r="836" spans="1:28" ht="12.75" customHeight="1" x14ac:dyDescent="0.3">
      <c r="A836" s="4">
        <v>21806</v>
      </c>
      <c r="B836" s="4" t="s">
        <v>25</v>
      </c>
      <c r="C836" s="21">
        <v>0.06</v>
      </c>
      <c r="D836" s="15">
        <v>99.99</v>
      </c>
      <c r="E836" s="15">
        <v>19.989999999999998</v>
      </c>
      <c r="F836" s="4">
        <v>1484</v>
      </c>
      <c r="G836" s="4" t="s">
        <v>1521</v>
      </c>
      <c r="H836" s="4" t="s">
        <v>49</v>
      </c>
      <c r="I836" s="4" t="s">
        <v>40</v>
      </c>
      <c r="J836" s="4" t="s">
        <v>77</v>
      </c>
      <c r="K836" s="4" t="s">
        <v>180</v>
      </c>
      <c r="L836" s="4" t="s">
        <v>59</v>
      </c>
      <c r="M836" s="4" t="s">
        <v>1151</v>
      </c>
      <c r="N836" s="29">
        <v>0.52</v>
      </c>
      <c r="O836" s="4" t="s">
        <v>33</v>
      </c>
      <c r="P836" s="4" t="s">
        <v>61</v>
      </c>
      <c r="Q836" s="4" t="s">
        <v>178</v>
      </c>
      <c r="R836" s="4" t="s">
        <v>1522</v>
      </c>
      <c r="S836" s="4">
        <v>60016</v>
      </c>
      <c r="T836" s="9">
        <v>42074</v>
      </c>
      <c r="U836" s="9">
        <v>42077</v>
      </c>
      <c r="V836" s="15">
        <v>-127.56</v>
      </c>
      <c r="W836" s="4">
        <v>3</v>
      </c>
      <c r="X836" s="15">
        <v>290.24</v>
      </c>
      <c r="Y836" s="4">
        <v>91235</v>
      </c>
      <c r="Z836" s="15">
        <f>(orders[[#This Row],[Unit Price]]-(orders[[#This Row],[Unit Price]]*(orders[[#This Row],[Discount]]/100)))</f>
        <v>99.930005999999992</v>
      </c>
      <c r="AA836" s="15">
        <f>orders[[#This Row],[discounted price]]*orders[[#This Row],[Quantity ordered new]]</f>
        <v>299.79001799999998</v>
      </c>
      <c r="AB836" s="18">
        <f t="shared" si="13"/>
        <v>-0.43949834619625139</v>
      </c>
    </row>
    <row r="837" spans="1:28" ht="12.75" customHeight="1" x14ac:dyDescent="0.3">
      <c r="A837" s="4">
        <v>21807</v>
      </c>
      <c r="B837" s="4" t="s">
        <v>25</v>
      </c>
      <c r="C837" s="21">
        <v>0</v>
      </c>
      <c r="D837" s="15">
        <v>193.17</v>
      </c>
      <c r="E837" s="15">
        <v>19.989999999999998</v>
      </c>
      <c r="F837" s="4">
        <v>1484</v>
      </c>
      <c r="G837" s="4" t="s">
        <v>1521</v>
      </c>
      <c r="H837" s="4" t="s">
        <v>49</v>
      </c>
      <c r="I837" s="4" t="s">
        <v>40</v>
      </c>
      <c r="J837" s="4" t="s">
        <v>29</v>
      </c>
      <c r="K837" s="4" t="s">
        <v>141</v>
      </c>
      <c r="L837" s="4" t="s">
        <v>59</v>
      </c>
      <c r="M837" s="4" t="s">
        <v>1523</v>
      </c>
      <c r="N837" s="29">
        <v>0.71</v>
      </c>
      <c r="O837" s="4" t="s">
        <v>33</v>
      </c>
      <c r="P837" s="4" t="s">
        <v>61</v>
      </c>
      <c r="Q837" s="4" t="s">
        <v>178</v>
      </c>
      <c r="R837" s="4" t="s">
        <v>1522</v>
      </c>
      <c r="S837" s="4">
        <v>60016</v>
      </c>
      <c r="T837" s="9">
        <v>42074</v>
      </c>
      <c r="U837" s="9">
        <v>42075</v>
      </c>
      <c r="V837" s="15">
        <v>282.18</v>
      </c>
      <c r="W837" s="4">
        <v>5</v>
      </c>
      <c r="X837" s="15">
        <v>971.4</v>
      </c>
      <c r="Y837" s="4">
        <v>91235</v>
      </c>
      <c r="Z837" s="15">
        <f>(orders[[#This Row],[Unit Price]]-(orders[[#This Row],[Unit Price]]*(orders[[#This Row],[Discount]]/100)))</f>
        <v>193.17</v>
      </c>
      <c r="AA837" s="15">
        <f>orders[[#This Row],[discounted price]]*orders[[#This Row],[Quantity ordered new]]</f>
        <v>965.84999999999991</v>
      </c>
      <c r="AB837" s="18">
        <f t="shared" si="13"/>
        <v>0.2904879555281038</v>
      </c>
    </row>
    <row r="838" spans="1:28" ht="12.75" customHeight="1" x14ac:dyDescent="0.3">
      <c r="A838" s="4">
        <v>21808</v>
      </c>
      <c r="B838" s="4" t="s">
        <v>25</v>
      </c>
      <c r="C838" s="21">
        <v>0.08</v>
      </c>
      <c r="D838" s="15">
        <v>20.99</v>
      </c>
      <c r="E838" s="15">
        <v>3.3</v>
      </c>
      <c r="F838" s="4">
        <v>1484</v>
      </c>
      <c r="G838" s="4" t="s">
        <v>1521</v>
      </c>
      <c r="H838" s="4" t="s">
        <v>27</v>
      </c>
      <c r="I838" s="4" t="s">
        <v>40</v>
      </c>
      <c r="J838" s="4" t="s">
        <v>77</v>
      </c>
      <c r="K838" s="4" t="s">
        <v>78</v>
      </c>
      <c r="L838" s="4" t="s">
        <v>51</v>
      </c>
      <c r="M838" s="4" t="s">
        <v>895</v>
      </c>
      <c r="N838" s="29">
        <v>0.81</v>
      </c>
      <c r="O838" s="4" t="s">
        <v>33</v>
      </c>
      <c r="P838" s="4" t="s">
        <v>61</v>
      </c>
      <c r="Q838" s="4" t="s">
        <v>178</v>
      </c>
      <c r="R838" s="4" t="s">
        <v>1522</v>
      </c>
      <c r="S838" s="4">
        <v>60016</v>
      </c>
      <c r="T838" s="9">
        <v>42074</v>
      </c>
      <c r="U838" s="9">
        <v>42074</v>
      </c>
      <c r="V838" s="15">
        <v>-96.337999999999994</v>
      </c>
      <c r="W838" s="4">
        <v>11</v>
      </c>
      <c r="X838" s="15">
        <v>193.51</v>
      </c>
      <c r="Y838" s="4">
        <v>91235</v>
      </c>
      <c r="Z838" s="15">
        <f>(orders[[#This Row],[Unit Price]]-(orders[[#This Row],[Unit Price]]*(orders[[#This Row],[Discount]]/100)))</f>
        <v>20.973208</v>
      </c>
      <c r="AA838" s="15">
        <f>orders[[#This Row],[discounted price]]*orders[[#This Row],[Quantity ordered new]]</f>
        <v>230.705288</v>
      </c>
      <c r="AB838" s="18">
        <f t="shared" si="13"/>
        <v>-0.49784507260606686</v>
      </c>
    </row>
    <row r="839" spans="1:28" ht="12.75" customHeight="1" x14ac:dyDescent="0.3">
      <c r="A839" s="4">
        <v>22763</v>
      </c>
      <c r="B839" s="4" t="s">
        <v>37</v>
      </c>
      <c r="C839" s="21">
        <v>0.04</v>
      </c>
      <c r="D839" s="15">
        <v>11.5</v>
      </c>
      <c r="E839" s="15">
        <v>7.19</v>
      </c>
      <c r="F839" s="4">
        <v>1485</v>
      </c>
      <c r="G839" s="4" t="s">
        <v>1524</v>
      </c>
      <c r="H839" s="4" t="s">
        <v>49</v>
      </c>
      <c r="I839" s="4" t="s">
        <v>40</v>
      </c>
      <c r="J839" s="4" t="s">
        <v>29</v>
      </c>
      <c r="K839" s="4" t="s">
        <v>109</v>
      </c>
      <c r="L839" s="4" t="s">
        <v>59</v>
      </c>
      <c r="M839" s="4" t="s">
        <v>1525</v>
      </c>
      <c r="N839" s="29">
        <v>0.4</v>
      </c>
      <c r="O839" s="4" t="s">
        <v>33</v>
      </c>
      <c r="P839" s="4" t="s">
        <v>61</v>
      </c>
      <c r="Q839" s="4" t="s">
        <v>178</v>
      </c>
      <c r="R839" s="4" t="s">
        <v>1526</v>
      </c>
      <c r="S839" s="4">
        <v>60516</v>
      </c>
      <c r="T839" s="9">
        <v>42055</v>
      </c>
      <c r="U839" s="9">
        <v>42058</v>
      </c>
      <c r="V839" s="15">
        <v>-23.357880000000002</v>
      </c>
      <c r="W839" s="4">
        <v>14</v>
      </c>
      <c r="X839" s="15">
        <v>157.81</v>
      </c>
      <c r="Y839" s="4">
        <v>91236</v>
      </c>
      <c r="Z839" s="15">
        <f>(orders[[#This Row],[Unit Price]]-(orders[[#This Row],[Unit Price]]*(orders[[#This Row],[Discount]]/100)))</f>
        <v>11.4954</v>
      </c>
      <c r="AA839" s="15">
        <f>orders[[#This Row],[discounted price]]*orders[[#This Row],[Quantity ordered new]]</f>
        <v>160.93559999999999</v>
      </c>
      <c r="AB839" s="18">
        <f t="shared" si="13"/>
        <v>-0.14801267346809455</v>
      </c>
    </row>
    <row r="840" spans="1:28" ht="12.75" customHeight="1" x14ac:dyDescent="0.3">
      <c r="A840" s="4">
        <v>22764</v>
      </c>
      <c r="B840" s="4" t="s">
        <v>37</v>
      </c>
      <c r="C840" s="21">
        <v>0.02</v>
      </c>
      <c r="D840" s="15">
        <v>15.7</v>
      </c>
      <c r="E840" s="15">
        <v>11.25</v>
      </c>
      <c r="F840" s="4">
        <v>1485</v>
      </c>
      <c r="G840" s="4" t="s">
        <v>1524</v>
      </c>
      <c r="H840" s="4" t="s">
        <v>49</v>
      </c>
      <c r="I840" s="4" t="s">
        <v>40</v>
      </c>
      <c r="J840" s="4" t="s">
        <v>29</v>
      </c>
      <c r="K840" s="4" t="s">
        <v>141</v>
      </c>
      <c r="L840" s="4" t="s">
        <v>59</v>
      </c>
      <c r="M840" s="4" t="s">
        <v>1527</v>
      </c>
      <c r="N840" s="29">
        <v>0.6</v>
      </c>
      <c r="O840" s="4" t="s">
        <v>33</v>
      </c>
      <c r="P840" s="4" t="s">
        <v>61</v>
      </c>
      <c r="Q840" s="4" t="s">
        <v>178</v>
      </c>
      <c r="R840" s="4" t="s">
        <v>1526</v>
      </c>
      <c r="S840" s="4">
        <v>60516</v>
      </c>
      <c r="T840" s="9">
        <v>42055</v>
      </c>
      <c r="U840" s="9">
        <v>42056</v>
      </c>
      <c r="V840" s="15">
        <v>-18.241599999999998</v>
      </c>
      <c r="W840" s="4">
        <v>1</v>
      </c>
      <c r="X840" s="15">
        <v>19.440000000000001</v>
      </c>
      <c r="Y840" s="4">
        <v>91236</v>
      </c>
      <c r="Z840" s="15">
        <f>(orders[[#This Row],[Unit Price]]-(orders[[#This Row],[Unit Price]]*(orders[[#This Row],[Discount]]/100)))</f>
        <v>15.696859999999999</v>
      </c>
      <c r="AA840" s="15">
        <f>orders[[#This Row],[discounted price]]*orders[[#This Row],[Quantity ordered new]]</f>
        <v>15.696859999999999</v>
      </c>
      <c r="AB840" s="18">
        <f t="shared" si="13"/>
        <v>-0.9383539094650204</v>
      </c>
    </row>
    <row r="841" spans="1:28" ht="12.75" customHeight="1" x14ac:dyDescent="0.3">
      <c r="A841" s="4">
        <v>22765</v>
      </c>
      <c r="B841" s="4" t="s">
        <v>37</v>
      </c>
      <c r="C841" s="21">
        <v>0.05</v>
      </c>
      <c r="D841" s="15">
        <v>225.02</v>
      </c>
      <c r="E841" s="15">
        <v>28.66</v>
      </c>
      <c r="F841" s="4">
        <v>1485</v>
      </c>
      <c r="G841" s="4" t="s">
        <v>1524</v>
      </c>
      <c r="H841" s="4" t="s">
        <v>39</v>
      </c>
      <c r="I841" s="4" t="s">
        <v>40</v>
      </c>
      <c r="J841" s="4" t="s">
        <v>29</v>
      </c>
      <c r="K841" s="4" t="s">
        <v>141</v>
      </c>
      <c r="L841" s="4" t="s">
        <v>43</v>
      </c>
      <c r="M841" s="4" t="s">
        <v>1528</v>
      </c>
      <c r="N841" s="29">
        <v>0.72</v>
      </c>
      <c r="O841" s="4" t="s">
        <v>33</v>
      </c>
      <c r="P841" s="4" t="s">
        <v>61</v>
      </c>
      <c r="Q841" s="4" t="s">
        <v>178</v>
      </c>
      <c r="R841" s="4" t="s">
        <v>1526</v>
      </c>
      <c r="S841" s="4">
        <v>60516</v>
      </c>
      <c r="T841" s="9">
        <v>42055</v>
      </c>
      <c r="U841" s="9">
        <v>42057</v>
      </c>
      <c r="V841" s="15">
        <v>1428.9104</v>
      </c>
      <c r="W841" s="4">
        <v>21</v>
      </c>
      <c r="X841" s="15">
        <v>4636.63</v>
      </c>
      <c r="Y841" s="4">
        <v>91236</v>
      </c>
      <c r="Z841" s="15">
        <f>(orders[[#This Row],[Unit Price]]-(orders[[#This Row],[Unit Price]]*(orders[[#This Row],[Discount]]/100)))</f>
        <v>224.90749000000002</v>
      </c>
      <c r="AA841" s="15">
        <f>orders[[#This Row],[discounted price]]*orders[[#This Row],[Quantity ordered new]]</f>
        <v>4723.0572900000006</v>
      </c>
      <c r="AB841" s="18">
        <f t="shared" si="13"/>
        <v>0.30817865561841251</v>
      </c>
    </row>
    <row r="842" spans="1:28" ht="12.75" customHeight="1" x14ac:dyDescent="0.3">
      <c r="A842" s="4">
        <v>18460</v>
      </c>
      <c r="B842" s="4" t="s">
        <v>25</v>
      </c>
      <c r="C842" s="21">
        <v>0.04</v>
      </c>
      <c r="D842" s="15">
        <v>119.99</v>
      </c>
      <c r="E842" s="15">
        <v>14</v>
      </c>
      <c r="F842" s="4">
        <v>1492</v>
      </c>
      <c r="G842" s="4" t="s">
        <v>1529</v>
      </c>
      <c r="H842" s="4" t="s">
        <v>39</v>
      </c>
      <c r="I842" s="4" t="s">
        <v>28</v>
      </c>
      <c r="J842" s="4" t="s">
        <v>77</v>
      </c>
      <c r="K842" s="4" t="s">
        <v>85</v>
      </c>
      <c r="L842" s="4" t="s">
        <v>43</v>
      </c>
      <c r="M842" s="4" t="s">
        <v>890</v>
      </c>
      <c r="N842" s="29">
        <v>0.36</v>
      </c>
      <c r="O842" s="4" t="s">
        <v>33</v>
      </c>
      <c r="P842" s="4" t="s">
        <v>61</v>
      </c>
      <c r="Q842" s="4" t="s">
        <v>506</v>
      </c>
      <c r="R842" s="4" t="s">
        <v>1530</v>
      </c>
      <c r="S842" s="4">
        <v>65721</v>
      </c>
      <c r="T842" s="9">
        <v>42171</v>
      </c>
      <c r="U842" s="9">
        <v>42173</v>
      </c>
      <c r="V842" s="15">
        <v>509.95830000000001</v>
      </c>
      <c r="W842" s="4">
        <v>6</v>
      </c>
      <c r="X842" s="15">
        <v>739.07</v>
      </c>
      <c r="Y842" s="4">
        <v>88004</v>
      </c>
      <c r="Z842" s="15">
        <f>(orders[[#This Row],[Unit Price]]-(orders[[#This Row],[Unit Price]]*(orders[[#This Row],[Discount]]/100)))</f>
        <v>119.942004</v>
      </c>
      <c r="AA842" s="15">
        <f>orders[[#This Row],[discounted price]]*orders[[#This Row],[Quantity ordered new]]</f>
        <v>719.65202399999998</v>
      </c>
      <c r="AB842" s="18">
        <f t="shared" si="13"/>
        <v>0.69</v>
      </c>
    </row>
    <row r="843" spans="1:28" ht="12.75" customHeight="1" x14ac:dyDescent="0.3">
      <c r="A843" s="4">
        <v>19472</v>
      </c>
      <c r="B843" s="4" t="s">
        <v>47</v>
      </c>
      <c r="C843" s="21">
        <v>0.06</v>
      </c>
      <c r="D843" s="15">
        <v>8.3699999999999992</v>
      </c>
      <c r="E843" s="15">
        <v>10.16</v>
      </c>
      <c r="F843" s="4">
        <v>1494</v>
      </c>
      <c r="G843" s="4" t="s">
        <v>1531</v>
      </c>
      <c r="H843" s="4" t="s">
        <v>49</v>
      </c>
      <c r="I843" s="4" t="s">
        <v>28</v>
      </c>
      <c r="J843" s="4" t="s">
        <v>41</v>
      </c>
      <c r="K843" s="4" t="s">
        <v>50</v>
      </c>
      <c r="L843" s="4" t="s">
        <v>236</v>
      </c>
      <c r="M843" s="4" t="s">
        <v>1213</v>
      </c>
      <c r="N843" s="29">
        <v>0.59</v>
      </c>
      <c r="O843" s="4" t="s">
        <v>33</v>
      </c>
      <c r="P843" s="4" t="s">
        <v>53</v>
      </c>
      <c r="Q843" s="4" t="s">
        <v>415</v>
      </c>
      <c r="R843" s="4" t="s">
        <v>1532</v>
      </c>
      <c r="S843" s="4">
        <v>21222</v>
      </c>
      <c r="T843" s="9">
        <v>42074</v>
      </c>
      <c r="U843" s="9">
        <v>42076</v>
      </c>
      <c r="V843" s="15">
        <v>-255.65</v>
      </c>
      <c r="W843" s="4">
        <v>18</v>
      </c>
      <c r="X843" s="15">
        <v>157.63999999999999</v>
      </c>
      <c r="Y843" s="4">
        <v>85880</v>
      </c>
      <c r="Z843" s="15">
        <f>(orders[[#This Row],[Unit Price]]-(orders[[#This Row],[Unit Price]]*(orders[[#This Row],[Discount]]/100)))</f>
        <v>8.3649779999999989</v>
      </c>
      <c r="AA843" s="15">
        <f>orders[[#This Row],[discounted price]]*orders[[#This Row],[Quantity ordered new]]</f>
        <v>150.56960399999997</v>
      </c>
      <c r="AB843" s="18">
        <f t="shared" si="13"/>
        <v>-1.6217330626744484</v>
      </c>
    </row>
    <row r="844" spans="1:28" ht="12.75" customHeight="1" x14ac:dyDescent="0.3">
      <c r="A844" s="4">
        <v>19473</v>
      </c>
      <c r="B844" s="4" t="s">
        <v>47</v>
      </c>
      <c r="C844" s="21">
        <v>0.09</v>
      </c>
      <c r="D844" s="15">
        <v>6.48</v>
      </c>
      <c r="E844" s="15">
        <v>9.17</v>
      </c>
      <c r="F844" s="4">
        <v>1494</v>
      </c>
      <c r="G844" s="4" t="s">
        <v>1531</v>
      </c>
      <c r="H844" s="4" t="s">
        <v>27</v>
      </c>
      <c r="I844" s="4" t="s">
        <v>28</v>
      </c>
      <c r="J844" s="4" t="s">
        <v>29</v>
      </c>
      <c r="K844" s="4" t="s">
        <v>93</v>
      </c>
      <c r="L844" s="4" t="s">
        <v>59</v>
      </c>
      <c r="M844" s="4" t="s">
        <v>294</v>
      </c>
      <c r="N844" s="29">
        <v>0.37</v>
      </c>
      <c r="O844" s="4" t="s">
        <v>33</v>
      </c>
      <c r="P844" s="4" t="s">
        <v>53</v>
      </c>
      <c r="Q844" s="4" t="s">
        <v>415</v>
      </c>
      <c r="R844" s="4" t="s">
        <v>1532</v>
      </c>
      <c r="S844" s="4">
        <v>21222</v>
      </c>
      <c r="T844" s="9">
        <v>42074</v>
      </c>
      <c r="U844" s="9">
        <v>42076</v>
      </c>
      <c r="V844" s="15">
        <v>-76.540000000000006</v>
      </c>
      <c r="W844" s="4">
        <v>6</v>
      </c>
      <c r="X844" s="15">
        <v>42.16</v>
      </c>
      <c r="Y844" s="4">
        <v>85880</v>
      </c>
      <c r="Z844" s="15">
        <f>(orders[[#This Row],[Unit Price]]-(orders[[#This Row],[Unit Price]]*(orders[[#This Row],[Discount]]/100)))</f>
        <v>6.4741680000000006</v>
      </c>
      <c r="AA844" s="15">
        <f>orders[[#This Row],[discounted price]]*orders[[#This Row],[Quantity ordered new]]</f>
        <v>38.845008000000007</v>
      </c>
      <c r="AB844" s="18">
        <f t="shared" si="13"/>
        <v>-1.8154648956356738</v>
      </c>
    </row>
    <row r="845" spans="1:28" ht="12.75" customHeight="1" x14ac:dyDescent="0.3">
      <c r="A845" s="4">
        <v>24286</v>
      </c>
      <c r="B845" s="4" t="s">
        <v>47</v>
      </c>
      <c r="C845" s="21">
        <v>0.09</v>
      </c>
      <c r="D845" s="15">
        <v>6.28</v>
      </c>
      <c r="E845" s="15">
        <v>5.29</v>
      </c>
      <c r="F845" s="4">
        <v>1497</v>
      </c>
      <c r="G845" s="4" t="s">
        <v>1533</v>
      </c>
      <c r="H845" s="4" t="s">
        <v>49</v>
      </c>
      <c r="I845" s="4" t="s">
        <v>28</v>
      </c>
      <c r="J845" s="4" t="s">
        <v>41</v>
      </c>
      <c r="K845" s="4" t="s">
        <v>50</v>
      </c>
      <c r="L845" s="4" t="s">
        <v>59</v>
      </c>
      <c r="M845" s="4" t="s">
        <v>440</v>
      </c>
      <c r="N845" s="29">
        <v>0.43</v>
      </c>
      <c r="O845" s="4" t="s">
        <v>33</v>
      </c>
      <c r="P845" s="4" t="s">
        <v>53</v>
      </c>
      <c r="Q845" s="4" t="s">
        <v>71</v>
      </c>
      <c r="R845" s="4" t="s">
        <v>1534</v>
      </c>
      <c r="S845" s="4">
        <v>14901</v>
      </c>
      <c r="T845" s="9">
        <v>42074</v>
      </c>
      <c r="U845" s="9">
        <v>42075</v>
      </c>
      <c r="V845" s="15">
        <v>-10.09</v>
      </c>
      <c r="W845" s="4">
        <v>2</v>
      </c>
      <c r="X845" s="15">
        <v>14.08</v>
      </c>
      <c r="Y845" s="4">
        <v>85880</v>
      </c>
      <c r="Z845" s="15">
        <f>(orders[[#This Row],[Unit Price]]-(orders[[#This Row],[Unit Price]]*(orders[[#This Row],[Discount]]/100)))</f>
        <v>6.2743479999999998</v>
      </c>
      <c r="AA845" s="15">
        <f>orders[[#This Row],[discounted price]]*orders[[#This Row],[Quantity ordered new]]</f>
        <v>12.548696</v>
      </c>
      <c r="AB845" s="18">
        <f t="shared" si="13"/>
        <v>-0.71661931818181812</v>
      </c>
    </row>
    <row r="846" spans="1:28" ht="12.75" customHeight="1" x14ac:dyDescent="0.3">
      <c r="A846" s="4">
        <v>24287</v>
      </c>
      <c r="B846" s="4" t="s">
        <v>47</v>
      </c>
      <c r="C846" s="21">
        <v>0.03</v>
      </c>
      <c r="D846" s="15">
        <v>15.14</v>
      </c>
      <c r="E846" s="15">
        <v>4.53</v>
      </c>
      <c r="F846" s="4">
        <v>1497</v>
      </c>
      <c r="G846" s="4" t="s">
        <v>1533</v>
      </c>
      <c r="H846" s="4" t="s">
        <v>49</v>
      </c>
      <c r="I846" s="4" t="s">
        <v>28</v>
      </c>
      <c r="J846" s="4" t="s">
        <v>29</v>
      </c>
      <c r="K846" s="4" t="s">
        <v>141</v>
      </c>
      <c r="L846" s="4" t="s">
        <v>59</v>
      </c>
      <c r="M846" s="4" t="s">
        <v>1201</v>
      </c>
      <c r="N846" s="29">
        <v>0.81</v>
      </c>
      <c r="O846" s="4" t="s">
        <v>33</v>
      </c>
      <c r="P846" s="4" t="s">
        <v>53</v>
      </c>
      <c r="Q846" s="4" t="s">
        <v>71</v>
      </c>
      <c r="R846" s="4" t="s">
        <v>1534</v>
      </c>
      <c r="S846" s="4">
        <v>14901</v>
      </c>
      <c r="T846" s="9">
        <v>42074</v>
      </c>
      <c r="U846" s="9">
        <v>42076</v>
      </c>
      <c r="V846" s="15">
        <v>-92.87</v>
      </c>
      <c r="W846" s="4">
        <v>17</v>
      </c>
      <c r="X846" s="15">
        <v>256.73</v>
      </c>
      <c r="Y846" s="4">
        <v>85880</v>
      </c>
      <c r="Z846" s="15">
        <f>(orders[[#This Row],[Unit Price]]-(orders[[#This Row],[Unit Price]]*(orders[[#This Row],[Discount]]/100)))</f>
        <v>15.135458</v>
      </c>
      <c r="AA846" s="15">
        <f>orders[[#This Row],[discounted price]]*orders[[#This Row],[Quantity ordered new]]</f>
        <v>257.30278599999997</v>
      </c>
      <c r="AB846" s="18">
        <f t="shared" si="13"/>
        <v>-0.36174190784092236</v>
      </c>
    </row>
    <row r="847" spans="1:28" ht="12.75" customHeight="1" x14ac:dyDescent="0.3">
      <c r="A847" s="4">
        <v>20016</v>
      </c>
      <c r="B847" s="4" t="s">
        <v>56</v>
      </c>
      <c r="C847" s="21">
        <v>0.05</v>
      </c>
      <c r="D847" s="15">
        <v>2.16</v>
      </c>
      <c r="E847" s="15">
        <v>6.05</v>
      </c>
      <c r="F847" s="4">
        <v>1499</v>
      </c>
      <c r="G847" s="4" t="s">
        <v>1535</v>
      </c>
      <c r="H847" s="4" t="s">
        <v>49</v>
      </c>
      <c r="I847" s="4" t="s">
        <v>40</v>
      </c>
      <c r="J847" s="4" t="s">
        <v>29</v>
      </c>
      <c r="K847" s="4" t="s">
        <v>109</v>
      </c>
      <c r="L847" s="4" t="s">
        <v>59</v>
      </c>
      <c r="M847" s="4" t="s">
        <v>1536</v>
      </c>
      <c r="N847" s="29">
        <v>0.37</v>
      </c>
      <c r="O847" s="4" t="s">
        <v>33</v>
      </c>
      <c r="P847" s="4" t="s">
        <v>136</v>
      </c>
      <c r="Q847" s="4" t="s">
        <v>362</v>
      </c>
      <c r="R847" s="4" t="s">
        <v>1537</v>
      </c>
      <c r="S847" s="4">
        <v>33134</v>
      </c>
      <c r="T847" s="9">
        <v>42039</v>
      </c>
      <c r="U847" s="9">
        <v>42040</v>
      </c>
      <c r="V847" s="15">
        <v>-298.88600000000002</v>
      </c>
      <c r="W847" s="4">
        <v>8</v>
      </c>
      <c r="X847" s="15">
        <v>18.59</v>
      </c>
      <c r="Y847" s="4">
        <v>90731</v>
      </c>
      <c r="Z847" s="15">
        <f>(orders[[#This Row],[Unit Price]]-(orders[[#This Row],[Unit Price]]*(orders[[#This Row],[Discount]]/100)))</f>
        <v>2.1589200000000002</v>
      </c>
      <c r="AA847" s="15">
        <f>orders[[#This Row],[discounted price]]*orders[[#This Row],[Quantity ordered new]]</f>
        <v>17.271360000000001</v>
      </c>
      <c r="AB847" s="18">
        <f t="shared" si="13"/>
        <v>-16.077783754706832</v>
      </c>
    </row>
    <row r="848" spans="1:28" ht="12.75" customHeight="1" x14ac:dyDescent="0.3">
      <c r="A848" s="4">
        <v>20017</v>
      </c>
      <c r="B848" s="4" t="s">
        <v>56</v>
      </c>
      <c r="C848" s="21">
        <v>0.03</v>
      </c>
      <c r="D848" s="15">
        <v>6.48</v>
      </c>
      <c r="E848" s="15">
        <v>6.6</v>
      </c>
      <c r="F848" s="4">
        <v>1499</v>
      </c>
      <c r="G848" s="4" t="s">
        <v>1535</v>
      </c>
      <c r="H848" s="4" t="s">
        <v>49</v>
      </c>
      <c r="I848" s="4" t="s">
        <v>40</v>
      </c>
      <c r="J848" s="4" t="s">
        <v>29</v>
      </c>
      <c r="K848" s="4" t="s">
        <v>93</v>
      </c>
      <c r="L848" s="4" t="s">
        <v>59</v>
      </c>
      <c r="M848" s="4" t="s">
        <v>603</v>
      </c>
      <c r="N848" s="29">
        <v>0.37</v>
      </c>
      <c r="O848" s="4" t="s">
        <v>33</v>
      </c>
      <c r="P848" s="4" t="s">
        <v>136</v>
      </c>
      <c r="Q848" s="4" t="s">
        <v>362</v>
      </c>
      <c r="R848" s="4" t="s">
        <v>1537</v>
      </c>
      <c r="S848" s="4">
        <v>33134</v>
      </c>
      <c r="T848" s="9">
        <v>42039</v>
      </c>
      <c r="U848" s="9">
        <v>42040</v>
      </c>
      <c r="V848" s="15">
        <v>-145.852</v>
      </c>
      <c r="W848" s="4">
        <v>9</v>
      </c>
      <c r="X848" s="15">
        <v>58.83</v>
      </c>
      <c r="Y848" s="4">
        <v>90731</v>
      </c>
      <c r="Z848" s="15">
        <f>(orders[[#This Row],[Unit Price]]-(orders[[#This Row],[Unit Price]]*(orders[[#This Row],[Discount]]/100)))</f>
        <v>6.4780560000000005</v>
      </c>
      <c r="AA848" s="15">
        <f>orders[[#This Row],[discounted price]]*orders[[#This Row],[Quantity ordered new]]</f>
        <v>58.302504000000006</v>
      </c>
      <c r="AB848" s="18">
        <f t="shared" si="13"/>
        <v>-2.4792112867584568</v>
      </c>
    </row>
    <row r="849" spans="1:28" ht="12.75" customHeight="1" x14ac:dyDescent="0.3">
      <c r="A849" s="4">
        <v>20018</v>
      </c>
      <c r="B849" s="4" t="s">
        <v>56</v>
      </c>
      <c r="C849" s="21">
        <v>0.08</v>
      </c>
      <c r="D849" s="15">
        <v>146.05000000000001</v>
      </c>
      <c r="E849" s="15">
        <v>80.2</v>
      </c>
      <c r="F849" s="4">
        <v>1499</v>
      </c>
      <c r="G849" s="4" t="s">
        <v>1535</v>
      </c>
      <c r="H849" s="4" t="s">
        <v>39</v>
      </c>
      <c r="I849" s="4" t="s">
        <v>40</v>
      </c>
      <c r="J849" s="4" t="s">
        <v>41</v>
      </c>
      <c r="K849" s="4" t="s">
        <v>152</v>
      </c>
      <c r="L849" s="4" t="s">
        <v>121</v>
      </c>
      <c r="M849" s="4" t="s">
        <v>347</v>
      </c>
      <c r="N849" s="29">
        <v>0.71</v>
      </c>
      <c r="O849" s="4" t="s">
        <v>33</v>
      </c>
      <c r="P849" s="4" t="s">
        <v>136</v>
      </c>
      <c r="Q849" s="4" t="s">
        <v>362</v>
      </c>
      <c r="R849" s="4" t="s">
        <v>1537</v>
      </c>
      <c r="S849" s="4">
        <v>33134</v>
      </c>
      <c r="T849" s="9">
        <v>42039</v>
      </c>
      <c r="U849" s="9">
        <v>42040</v>
      </c>
      <c r="V849" s="15">
        <v>-27.951000000000001</v>
      </c>
      <c r="W849" s="4">
        <v>11</v>
      </c>
      <c r="X849" s="15">
        <v>1557.66</v>
      </c>
      <c r="Y849" s="4">
        <v>90731</v>
      </c>
      <c r="Z849" s="15">
        <f>(orders[[#This Row],[Unit Price]]-(orders[[#This Row],[Unit Price]]*(orders[[#This Row],[Discount]]/100)))</f>
        <v>145.93316000000002</v>
      </c>
      <c r="AA849" s="15">
        <f>orders[[#This Row],[discounted price]]*orders[[#This Row],[Quantity ordered new]]</f>
        <v>1605.2647600000003</v>
      </c>
      <c r="AB849" s="18">
        <f t="shared" si="13"/>
        <v>-1.7944224028350216E-2</v>
      </c>
    </row>
    <row r="850" spans="1:28" ht="12.75" customHeight="1" x14ac:dyDescent="0.3">
      <c r="A850" s="4">
        <v>21682</v>
      </c>
      <c r="B850" s="4" t="s">
        <v>47</v>
      </c>
      <c r="C850" s="21">
        <v>0.08</v>
      </c>
      <c r="D850" s="15">
        <v>3.69</v>
      </c>
      <c r="E850" s="15">
        <v>0.5</v>
      </c>
      <c r="F850" s="4">
        <v>1502</v>
      </c>
      <c r="G850" s="4" t="s">
        <v>1538</v>
      </c>
      <c r="H850" s="4" t="s">
        <v>49</v>
      </c>
      <c r="I850" s="4" t="s">
        <v>58</v>
      </c>
      <c r="J850" s="4" t="s">
        <v>29</v>
      </c>
      <c r="K850" s="4" t="s">
        <v>134</v>
      </c>
      <c r="L850" s="4" t="s">
        <v>59</v>
      </c>
      <c r="M850" s="4" t="s">
        <v>1539</v>
      </c>
      <c r="N850" s="29">
        <v>0.38</v>
      </c>
      <c r="O850" s="4" t="s">
        <v>33</v>
      </c>
      <c r="P850" s="4" t="s">
        <v>136</v>
      </c>
      <c r="Q850" s="4" t="s">
        <v>362</v>
      </c>
      <c r="R850" s="4" t="s">
        <v>1540</v>
      </c>
      <c r="S850" s="4">
        <v>33065</v>
      </c>
      <c r="T850" s="9">
        <v>42131</v>
      </c>
      <c r="U850" s="9">
        <v>42134</v>
      </c>
      <c r="V850" s="15">
        <v>-3.6547000000000001</v>
      </c>
      <c r="W850" s="4">
        <v>38</v>
      </c>
      <c r="X850" s="15">
        <v>129.43</v>
      </c>
      <c r="Y850" s="4">
        <v>89193</v>
      </c>
      <c r="Z850" s="15">
        <f>(orders[[#This Row],[Unit Price]]-(orders[[#This Row],[Unit Price]]*(orders[[#This Row],[Discount]]/100)))</f>
        <v>3.6870479999999999</v>
      </c>
      <c r="AA850" s="15">
        <f>orders[[#This Row],[discounted price]]*orders[[#This Row],[Quantity ordered new]]</f>
        <v>140.10782399999999</v>
      </c>
      <c r="AB850" s="18">
        <f t="shared" si="13"/>
        <v>-2.8236884802595997E-2</v>
      </c>
    </row>
    <row r="851" spans="1:28" ht="12.75" customHeight="1" x14ac:dyDescent="0.3">
      <c r="A851" s="4">
        <v>18868</v>
      </c>
      <c r="B851" s="4" t="s">
        <v>106</v>
      </c>
      <c r="C851" s="21">
        <v>0.08</v>
      </c>
      <c r="D851" s="15">
        <v>5.84</v>
      </c>
      <c r="E851" s="15">
        <v>1</v>
      </c>
      <c r="F851" s="4">
        <v>1502</v>
      </c>
      <c r="G851" s="4" t="s">
        <v>1538</v>
      </c>
      <c r="H851" s="4" t="s">
        <v>27</v>
      </c>
      <c r="I851" s="4" t="s">
        <v>58</v>
      </c>
      <c r="J851" s="4" t="s">
        <v>29</v>
      </c>
      <c r="K851" s="4" t="s">
        <v>30</v>
      </c>
      <c r="L851" s="4" t="s">
        <v>31</v>
      </c>
      <c r="M851" s="4" t="s">
        <v>1541</v>
      </c>
      <c r="N851" s="29">
        <v>0.38</v>
      </c>
      <c r="O851" s="4" t="s">
        <v>33</v>
      </c>
      <c r="P851" s="4" t="s">
        <v>136</v>
      </c>
      <c r="Q851" s="4" t="s">
        <v>362</v>
      </c>
      <c r="R851" s="4" t="s">
        <v>1540</v>
      </c>
      <c r="S851" s="4">
        <v>33065</v>
      </c>
      <c r="T851" s="9">
        <v>42184</v>
      </c>
      <c r="U851" s="9">
        <v>42188</v>
      </c>
      <c r="V851" s="15">
        <v>731.92199999999991</v>
      </c>
      <c r="W851" s="4">
        <v>11</v>
      </c>
      <c r="X851" s="15">
        <v>61.39</v>
      </c>
      <c r="Y851" s="4">
        <v>89194</v>
      </c>
      <c r="Z851" s="15">
        <f>(orders[[#This Row],[Unit Price]]-(orders[[#This Row],[Unit Price]]*(orders[[#This Row],[Discount]]/100)))</f>
        <v>5.8353279999999996</v>
      </c>
      <c r="AA851" s="15">
        <f>orders[[#This Row],[discounted price]]*orders[[#This Row],[Quantity ordered new]]</f>
        <v>64.188608000000002</v>
      </c>
      <c r="AB851" s="18">
        <f t="shared" si="13"/>
        <v>11.922495520443068</v>
      </c>
    </row>
    <row r="852" spans="1:28" ht="12.75" customHeight="1" x14ac:dyDescent="0.3">
      <c r="A852" s="4">
        <v>18869</v>
      </c>
      <c r="B852" s="4" t="s">
        <v>106</v>
      </c>
      <c r="C852" s="21">
        <v>0</v>
      </c>
      <c r="D852" s="15">
        <v>205.99</v>
      </c>
      <c r="E852" s="15">
        <v>8.99</v>
      </c>
      <c r="F852" s="4">
        <v>1502</v>
      </c>
      <c r="G852" s="4" t="s">
        <v>1538</v>
      </c>
      <c r="H852" s="4" t="s">
        <v>49</v>
      </c>
      <c r="I852" s="4" t="s">
        <v>58</v>
      </c>
      <c r="J852" s="4" t="s">
        <v>77</v>
      </c>
      <c r="K852" s="4" t="s">
        <v>78</v>
      </c>
      <c r="L852" s="4" t="s">
        <v>59</v>
      </c>
      <c r="M852" s="4" t="s">
        <v>1542</v>
      </c>
      <c r="N852" s="29">
        <v>0.6</v>
      </c>
      <c r="O852" s="4" t="s">
        <v>33</v>
      </c>
      <c r="P852" s="4" t="s">
        <v>136</v>
      </c>
      <c r="Q852" s="4" t="s">
        <v>362</v>
      </c>
      <c r="R852" s="4" t="s">
        <v>1540</v>
      </c>
      <c r="S852" s="4">
        <v>33065</v>
      </c>
      <c r="T852" s="9">
        <v>42184</v>
      </c>
      <c r="U852" s="9">
        <v>42187</v>
      </c>
      <c r="V852" s="15">
        <v>186.55799999999999</v>
      </c>
      <c r="W852" s="4">
        <v>13</v>
      </c>
      <c r="X852" s="15">
        <v>2435.52</v>
      </c>
      <c r="Y852" s="4">
        <v>89194</v>
      </c>
      <c r="Z852" s="15">
        <f>(orders[[#This Row],[Unit Price]]-(orders[[#This Row],[Unit Price]]*(orders[[#This Row],[Discount]]/100)))</f>
        <v>205.99</v>
      </c>
      <c r="AA852" s="15">
        <f>orders[[#This Row],[discounted price]]*orders[[#This Row],[Quantity ordered new]]</f>
        <v>2677.87</v>
      </c>
      <c r="AB852" s="18">
        <f t="shared" si="13"/>
        <v>7.6598837209302328E-2</v>
      </c>
    </row>
    <row r="853" spans="1:28" ht="12.75" customHeight="1" x14ac:dyDescent="0.3">
      <c r="A853" s="4">
        <v>18061</v>
      </c>
      <c r="B853" s="4" t="s">
        <v>106</v>
      </c>
      <c r="C853" s="21">
        <v>0</v>
      </c>
      <c r="D853" s="15">
        <v>85.99</v>
      </c>
      <c r="E853" s="15">
        <v>0.99</v>
      </c>
      <c r="F853" s="4">
        <v>1505</v>
      </c>
      <c r="G853" s="4" t="s">
        <v>1543</v>
      </c>
      <c r="H853" s="4" t="s">
        <v>49</v>
      </c>
      <c r="I853" s="4" t="s">
        <v>58</v>
      </c>
      <c r="J853" s="4" t="s">
        <v>77</v>
      </c>
      <c r="K853" s="4" t="s">
        <v>78</v>
      </c>
      <c r="L853" s="4" t="s">
        <v>31</v>
      </c>
      <c r="M853" s="4" t="s">
        <v>482</v>
      </c>
      <c r="N853" s="29">
        <v>0.85</v>
      </c>
      <c r="O853" s="4" t="s">
        <v>33</v>
      </c>
      <c r="P853" s="4" t="s">
        <v>61</v>
      </c>
      <c r="Q853" s="4" t="s">
        <v>130</v>
      </c>
      <c r="R853" s="4" t="s">
        <v>1544</v>
      </c>
      <c r="S853" s="4">
        <v>77840</v>
      </c>
      <c r="T853" s="9">
        <v>42168</v>
      </c>
      <c r="U853" s="9">
        <v>42173</v>
      </c>
      <c r="V853" s="15">
        <v>-138.03680000000003</v>
      </c>
      <c r="W853" s="4">
        <v>6</v>
      </c>
      <c r="X853" s="15">
        <v>464.86</v>
      </c>
      <c r="Y853" s="4">
        <v>86181</v>
      </c>
      <c r="Z853" s="15">
        <f>(orders[[#This Row],[Unit Price]]-(orders[[#This Row],[Unit Price]]*(orders[[#This Row],[Discount]]/100)))</f>
        <v>85.99</v>
      </c>
      <c r="AA853" s="15">
        <f>orders[[#This Row],[discounted price]]*orders[[#This Row],[Quantity ordered new]]</f>
        <v>515.93999999999994</v>
      </c>
      <c r="AB853" s="18">
        <f t="shared" si="13"/>
        <v>-0.29694273544723149</v>
      </c>
    </row>
    <row r="854" spans="1:28" ht="12.75" customHeight="1" x14ac:dyDescent="0.3">
      <c r="A854" s="4">
        <v>23329</v>
      </c>
      <c r="B854" s="4" t="s">
        <v>47</v>
      </c>
      <c r="C854" s="21">
        <v>0.09</v>
      </c>
      <c r="D854" s="15">
        <v>20.98</v>
      </c>
      <c r="E854" s="15">
        <v>1.49</v>
      </c>
      <c r="F854" s="4">
        <v>1511</v>
      </c>
      <c r="G854" s="4" t="s">
        <v>1545</v>
      </c>
      <c r="H854" s="4" t="s">
        <v>49</v>
      </c>
      <c r="I854" s="4" t="s">
        <v>28</v>
      </c>
      <c r="J854" s="4" t="s">
        <v>29</v>
      </c>
      <c r="K854" s="4" t="s">
        <v>109</v>
      </c>
      <c r="L854" s="4" t="s">
        <v>59</v>
      </c>
      <c r="M854" s="4" t="s">
        <v>1546</v>
      </c>
      <c r="N854" s="29">
        <v>0.35</v>
      </c>
      <c r="O854" s="4" t="s">
        <v>33</v>
      </c>
      <c r="P854" s="4" t="s">
        <v>61</v>
      </c>
      <c r="Q854" s="4" t="s">
        <v>703</v>
      </c>
      <c r="R854" s="4" t="s">
        <v>1547</v>
      </c>
      <c r="S854" s="4">
        <v>47302</v>
      </c>
      <c r="T854" s="9">
        <v>42177</v>
      </c>
      <c r="U854" s="9">
        <v>42179</v>
      </c>
      <c r="V854" s="15">
        <v>199.1823</v>
      </c>
      <c r="W854" s="4">
        <v>14</v>
      </c>
      <c r="X854" s="15">
        <v>288.67</v>
      </c>
      <c r="Y854" s="4">
        <v>90303</v>
      </c>
      <c r="Z854" s="15">
        <f>(orders[[#This Row],[Unit Price]]-(orders[[#This Row],[Unit Price]]*(orders[[#This Row],[Discount]]/100)))</f>
        <v>20.961117999999999</v>
      </c>
      <c r="AA854" s="15">
        <f>orders[[#This Row],[discounted price]]*orders[[#This Row],[Quantity ordered new]]</f>
        <v>293.45565199999999</v>
      </c>
      <c r="AB854" s="18">
        <f t="shared" si="13"/>
        <v>0.69</v>
      </c>
    </row>
    <row r="855" spans="1:28" ht="12.75" customHeight="1" x14ac:dyDescent="0.3">
      <c r="A855" s="4">
        <v>23470</v>
      </c>
      <c r="B855" s="4" t="s">
        <v>47</v>
      </c>
      <c r="C855" s="21">
        <v>0.06</v>
      </c>
      <c r="D855" s="15">
        <v>55.48</v>
      </c>
      <c r="E855" s="15">
        <v>4.8499999999999996</v>
      </c>
      <c r="F855" s="4">
        <v>1519</v>
      </c>
      <c r="G855" s="4" t="s">
        <v>1548</v>
      </c>
      <c r="H855" s="4" t="s">
        <v>49</v>
      </c>
      <c r="I855" s="4" t="s">
        <v>114</v>
      </c>
      <c r="J855" s="4" t="s">
        <v>29</v>
      </c>
      <c r="K855" s="4" t="s">
        <v>93</v>
      </c>
      <c r="L855" s="4" t="s">
        <v>59</v>
      </c>
      <c r="M855" s="4" t="s">
        <v>1549</v>
      </c>
      <c r="N855" s="29">
        <v>0.37</v>
      </c>
      <c r="O855" s="4" t="s">
        <v>33</v>
      </c>
      <c r="P855" s="4" t="s">
        <v>53</v>
      </c>
      <c r="Q855" s="4" t="s">
        <v>188</v>
      </c>
      <c r="R855" s="4" t="s">
        <v>511</v>
      </c>
      <c r="S855" s="4">
        <v>4210</v>
      </c>
      <c r="T855" s="9">
        <v>42169</v>
      </c>
      <c r="U855" s="9">
        <v>42169</v>
      </c>
      <c r="V855" s="15">
        <v>711.05189999999993</v>
      </c>
      <c r="W855" s="4">
        <v>19</v>
      </c>
      <c r="X855" s="15">
        <v>1030.51</v>
      </c>
      <c r="Y855" s="4">
        <v>89957</v>
      </c>
      <c r="Z855" s="15">
        <f>(orders[[#This Row],[Unit Price]]-(orders[[#This Row],[Unit Price]]*(orders[[#This Row],[Discount]]/100)))</f>
        <v>55.446711999999998</v>
      </c>
      <c r="AA855" s="15">
        <f>orders[[#This Row],[discounted price]]*orders[[#This Row],[Quantity ordered new]]</f>
        <v>1053.4875279999999</v>
      </c>
      <c r="AB855" s="18">
        <f t="shared" si="13"/>
        <v>0.69</v>
      </c>
    </row>
    <row r="856" spans="1:28" ht="12.75" customHeight="1" x14ac:dyDescent="0.3">
      <c r="A856" s="4">
        <v>23471</v>
      </c>
      <c r="B856" s="4" t="s">
        <v>47</v>
      </c>
      <c r="C856" s="21">
        <v>0.1</v>
      </c>
      <c r="D856" s="15">
        <v>122.99</v>
      </c>
      <c r="E856" s="15">
        <v>70.2</v>
      </c>
      <c r="F856" s="4">
        <v>1522</v>
      </c>
      <c r="G856" s="4" t="s">
        <v>1550</v>
      </c>
      <c r="H856" s="4" t="s">
        <v>39</v>
      </c>
      <c r="I856" s="4" t="s">
        <v>114</v>
      </c>
      <c r="J856" s="4" t="s">
        <v>41</v>
      </c>
      <c r="K856" s="4" t="s">
        <v>42</v>
      </c>
      <c r="L856" s="4" t="s">
        <v>43</v>
      </c>
      <c r="M856" s="4" t="s">
        <v>147</v>
      </c>
      <c r="N856" s="29">
        <v>0.74</v>
      </c>
      <c r="O856" s="4" t="s">
        <v>33</v>
      </c>
      <c r="P856" s="4" t="s">
        <v>61</v>
      </c>
      <c r="Q856" s="4" t="s">
        <v>62</v>
      </c>
      <c r="R856" s="4" t="s">
        <v>1551</v>
      </c>
      <c r="S856" s="4">
        <v>55305</v>
      </c>
      <c r="T856" s="9">
        <v>42169</v>
      </c>
      <c r="U856" s="9">
        <v>42170</v>
      </c>
      <c r="V856" s="15">
        <v>-899.67499999999995</v>
      </c>
      <c r="W856" s="4">
        <v>17</v>
      </c>
      <c r="X856" s="15">
        <v>2026.91</v>
      </c>
      <c r="Y856" s="4">
        <v>89957</v>
      </c>
      <c r="Z856" s="15">
        <f>(orders[[#This Row],[Unit Price]]-(orders[[#This Row],[Unit Price]]*(orders[[#This Row],[Discount]]/100)))</f>
        <v>122.86700999999999</v>
      </c>
      <c r="AA856" s="15">
        <f>orders[[#This Row],[discounted price]]*orders[[#This Row],[Quantity ordered new]]</f>
        <v>2088.7391699999998</v>
      </c>
      <c r="AB856" s="18">
        <f t="shared" si="13"/>
        <v>-0.44386529248955303</v>
      </c>
    </row>
    <row r="857" spans="1:28" ht="12.75" customHeight="1" x14ac:dyDescent="0.3">
      <c r="A857" s="4">
        <v>19269</v>
      </c>
      <c r="B857" s="4" t="s">
        <v>25</v>
      </c>
      <c r="C857" s="21">
        <v>0.04</v>
      </c>
      <c r="D857" s="15">
        <v>11.34</v>
      </c>
      <c r="E857" s="15">
        <v>5.01</v>
      </c>
      <c r="F857" s="4">
        <v>1526</v>
      </c>
      <c r="G857" s="4" t="s">
        <v>1552</v>
      </c>
      <c r="H857" s="4" t="s">
        <v>49</v>
      </c>
      <c r="I857" s="4" t="s">
        <v>40</v>
      </c>
      <c r="J857" s="4" t="s">
        <v>29</v>
      </c>
      <c r="K857" s="4" t="s">
        <v>93</v>
      </c>
      <c r="L857" s="4" t="s">
        <v>59</v>
      </c>
      <c r="M857" s="4" t="s">
        <v>576</v>
      </c>
      <c r="N857" s="29">
        <v>0.36</v>
      </c>
      <c r="O857" s="4" t="s">
        <v>33</v>
      </c>
      <c r="P857" s="4" t="s">
        <v>136</v>
      </c>
      <c r="Q857" s="4" t="s">
        <v>1278</v>
      </c>
      <c r="R857" s="4" t="s">
        <v>1553</v>
      </c>
      <c r="S857" s="4">
        <v>35211</v>
      </c>
      <c r="T857" s="9">
        <v>42045</v>
      </c>
      <c r="U857" s="9">
        <v>42046</v>
      </c>
      <c r="V857" s="15">
        <v>-189.22399999999999</v>
      </c>
      <c r="W857" s="4">
        <v>10</v>
      </c>
      <c r="X857" s="15">
        <v>115.53</v>
      </c>
      <c r="Y857" s="4">
        <v>86812</v>
      </c>
      <c r="Z857" s="15">
        <f>(orders[[#This Row],[Unit Price]]-(orders[[#This Row],[Unit Price]]*(orders[[#This Row],[Discount]]/100)))</f>
        <v>11.335464</v>
      </c>
      <c r="AA857" s="15">
        <f>orders[[#This Row],[discounted price]]*orders[[#This Row],[Quantity ordered new]]</f>
        <v>113.35464</v>
      </c>
      <c r="AB857" s="18">
        <f t="shared" si="13"/>
        <v>-1.637877607547823</v>
      </c>
    </row>
    <row r="858" spans="1:28" ht="12.75" customHeight="1" x14ac:dyDescent="0.3">
      <c r="A858" s="4">
        <v>24974</v>
      </c>
      <c r="B858" s="4" t="s">
        <v>47</v>
      </c>
      <c r="C858" s="21">
        <v>0.03</v>
      </c>
      <c r="D858" s="15">
        <v>30.98</v>
      </c>
      <c r="E858" s="15">
        <v>8.99</v>
      </c>
      <c r="F858" s="4">
        <v>1527</v>
      </c>
      <c r="G858" s="4" t="s">
        <v>1554</v>
      </c>
      <c r="H858" s="4" t="s">
        <v>27</v>
      </c>
      <c r="I858" s="4" t="s">
        <v>58</v>
      </c>
      <c r="J858" s="4" t="s">
        <v>29</v>
      </c>
      <c r="K858" s="4" t="s">
        <v>30</v>
      </c>
      <c r="L858" s="4" t="s">
        <v>51</v>
      </c>
      <c r="M858" s="4" t="s">
        <v>1555</v>
      </c>
      <c r="N858" s="29">
        <v>0.57999999999999996</v>
      </c>
      <c r="O858" s="4" t="s">
        <v>33</v>
      </c>
      <c r="P858" s="4" t="s">
        <v>136</v>
      </c>
      <c r="Q858" s="4" t="s">
        <v>1278</v>
      </c>
      <c r="R858" s="4" t="s">
        <v>1556</v>
      </c>
      <c r="S858" s="4">
        <v>35601</v>
      </c>
      <c r="T858" s="9">
        <v>42013</v>
      </c>
      <c r="U858" s="9">
        <v>42015</v>
      </c>
      <c r="V858" s="15">
        <v>0.50999999999999868</v>
      </c>
      <c r="W858" s="4">
        <v>5</v>
      </c>
      <c r="X858" s="15">
        <v>162.38999999999999</v>
      </c>
      <c r="Y858" s="4">
        <v>86813</v>
      </c>
      <c r="Z858" s="15">
        <f>(orders[[#This Row],[Unit Price]]-(orders[[#This Row],[Unit Price]]*(orders[[#This Row],[Discount]]/100)))</f>
        <v>30.970706</v>
      </c>
      <c r="AA858" s="15">
        <f>orders[[#This Row],[discounted price]]*orders[[#This Row],[Quantity ordered new]]</f>
        <v>154.85353000000001</v>
      </c>
      <c r="AB858" s="18">
        <f t="shared" si="13"/>
        <v>3.1405874745981817E-3</v>
      </c>
    </row>
    <row r="859" spans="1:28" ht="12.75" customHeight="1" x14ac:dyDescent="0.3">
      <c r="A859" s="4">
        <v>22253</v>
      </c>
      <c r="B859" s="4" t="s">
        <v>106</v>
      </c>
      <c r="C859" s="21">
        <v>0.03</v>
      </c>
      <c r="D859" s="15">
        <v>65.989999999999995</v>
      </c>
      <c r="E859" s="15">
        <v>5.26</v>
      </c>
      <c r="F859" s="4">
        <v>1527</v>
      </c>
      <c r="G859" s="4" t="s">
        <v>1554</v>
      </c>
      <c r="H859" s="4" t="s">
        <v>49</v>
      </c>
      <c r="I859" s="4" t="s">
        <v>40</v>
      </c>
      <c r="J859" s="4" t="s">
        <v>77</v>
      </c>
      <c r="K859" s="4" t="s">
        <v>78</v>
      </c>
      <c r="L859" s="4" t="s">
        <v>59</v>
      </c>
      <c r="M859" s="4" t="s">
        <v>493</v>
      </c>
      <c r="N859" s="29">
        <v>0.56000000000000005</v>
      </c>
      <c r="O859" s="4" t="s">
        <v>33</v>
      </c>
      <c r="P859" s="4" t="s">
        <v>136</v>
      </c>
      <c r="Q859" s="4" t="s">
        <v>1278</v>
      </c>
      <c r="R859" s="4" t="s">
        <v>1556</v>
      </c>
      <c r="S859" s="4">
        <v>35601</v>
      </c>
      <c r="T859" s="9">
        <v>42093</v>
      </c>
      <c r="U859" s="9">
        <v>42103</v>
      </c>
      <c r="V859" s="15">
        <v>-52.248000000000005</v>
      </c>
      <c r="W859" s="4">
        <v>23</v>
      </c>
      <c r="X859" s="15">
        <v>1316.03</v>
      </c>
      <c r="Y859" s="4">
        <v>86814</v>
      </c>
      <c r="Z859" s="15">
        <f>(orders[[#This Row],[Unit Price]]-(orders[[#This Row],[Unit Price]]*(orders[[#This Row],[Discount]]/100)))</f>
        <v>65.970202999999998</v>
      </c>
      <c r="AA859" s="15">
        <f>orders[[#This Row],[discounted price]]*orders[[#This Row],[Quantity ordered new]]</f>
        <v>1517.3146689999999</v>
      </c>
      <c r="AB859" s="18">
        <f t="shared" si="13"/>
        <v>-3.9701222616505709E-2</v>
      </c>
    </row>
    <row r="860" spans="1:28" ht="12.75" customHeight="1" x14ac:dyDescent="0.3">
      <c r="A860" s="4">
        <v>21455</v>
      </c>
      <c r="B860" s="4" t="s">
        <v>106</v>
      </c>
      <c r="C860" s="21">
        <v>0.09</v>
      </c>
      <c r="D860" s="15">
        <v>50.98</v>
      </c>
      <c r="E860" s="15">
        <v>6.5</v>
      </c>
      <c r="F860" s="4">
        <v>1527</v>
      </c>
      <c r="G860" s="4" t="s">
        <v>1554</v>
      </c>
      <c r="H860" s="4" t="s">
        <v>49</v>
      </c>
      <c r="I860" s="4" t="s">
        <v>40</v>
      </c>
      <c r="J860" s="4" t="s">
        <v>77</v>
      </c>
      <c r="K860" s="4" t="s">
        <v>180</v>
      </c>
      <c r="L860" s="4" t="s">
        <v>59</v>
      </c>
      <c r="M860" s="4" t="s">
        <v>937</v>
      </c>
      <c r="N860" s="29">
        <v>0.73</v>
      </c>
      <c r="O860" s="4" t="s">
        <v>33</v>
      </c>
      <c r="P860" s="4" t="s">
        <v>136</v>
      </c>
      <c r="Q860" s="4" t="s">
        <v>1278</v>
      </c>
      <c r="R860" s="4" t="s">
        <v>1556</v>
      </c>
      <c r="S860" s="4">
        <v>35601</v>
      </c>
      <c r="T860" s="9">
        <v>42145</v>
      </c>
      <c r="U860" s="9">
        <v>42152</v>
      </c>
      <c r="V860" s="15">
        <v>70.175999999999988</v>
      </c>
      <c r="W860" s="4">
        <v>28</v>
      </c>
      <c r="X860" s="15">
        <v>1395.41</v>
      </c>
      <c r="Y860" s="4">
        <v>86815</v>
      </c>
      <c r="Z860" s="15">
        <f>(orders[[#This Row],[Unit Price]]-(orders[[#This Row],[Unit Price]]*(orders[[#This Row],[Discount]]/100)))</f>
        <v>50.934117999999998</v>
      </c>
      <c r="AA860" s="15">
        <f>orders[[#This Row],[discounted price]]*orders[[#This Row],[Quantity ordered new]]</f>
        <v>1426.1553039999999</v>
      </c>
      <c r="AB860" s="18">
        <f t="shared" si="13"/>
        <v>5.0290595595559713E-2</v>
      </c>
    </row>
    <row r="861" spans="1:28" ht="12.75" customHeight="1" x14ac:dyDescent="0.3">
      <c r="A861" s="4">
        <v>24975</v>
      </c>
      <c r="B861" s="4" t="s">
        <v>47</v>
      </c>
      <c r="C861" s="21">
        <v>0.01</v>
      </c>
      <c r="D861" s="15">
        <v>525.98</v>
      </c>
      <c r="E861" s="15">
        <v>19.989999999999998</v>
      </c>
      <c r="F861" s="4">
        <v>1528</v>
      </c>
      <c r="G861" s="4" t="s">
        <v>1557</v>
      </c>
      <c r="H861" s="4" t="s">
        <v>49</v>
      </c>
      <c r="I861" s="4" t="s">
        <v>58</v>
      </c>
      <c r="J861" s="4" t="s">
        <v>29</v>
      </c>
      <c r="K861" s="4" t="s">
        <v>109</v>
      </c>
      <c r="L861" s="4" t="s">
        <v>59</v>
      </c>
      <c r="M861" s="4" t="s">
        <v>1558</v>
      </c>
      <c r="N861" s="29">
        <v>0.37</v>
      </c>
      <c r="O861" s="4" t="s">
        <v>33</v>
      </c>
      <c r="P861" s="4" t="s">
        <v>136</v>
      </c>
      <c r="Q861" s="4" t="s">
        <v>322</v>
      </c>
      <c r="R861" s="4" t="s">
        <v>1559</v>
      </c>
      <c r="S861" s="4">
        <v>27288</v>
      </c>
      <c r="T861" s="9">
        <v>42013</v>
      </c>
      <c r="U861" s="9">
        <v>42015</v>
      </c>
      <c r="V861" s="15">
        <v>-161.92400000000001</v>
      </c>
      <c r="W861" s="4">
        <v>9</v>
      </c>
      <c r="X861" s="15">
        <v>4920.8100000000004</v>
      </c>
      <c r="Y861" s="4">
        <v>86813</v>
      </c>
      <c r="Z861" s="15">
        <f>(orders[[#This Row],[Unit Price]]-(orders[[#This Row],[Unit Price]]*(orders[[#This Row],[Discount]]/100)))</f>
        <v>525.92740200000003</v>
      </c>
      <c r="AA861" s="15">
        <f>orders[[#This Row],[discounted price]]*orders[[#This Row],[Quantity ordered new]]</f>
        <v>4733.3466180000005</v>
      </c>
      <c r="AB861" s="18">
        <f t="shared" si="13"/>
        <v>-3.2905964668418407E-2</v>
      </c>
    </row>
    <row r="862" spans="1:28" ht="12.75" customHeight="1" x14ac:dyDescent="0.3">
      <c r="A862" s="4">
        <v>21199</v>
      </c>
      <c r="B862" s="4" t="s">
        <v>47</v>
      </c>
      <c r="C862" s="21">
        <v>7.0000000000000007E-2</v>
      </c>
      <c r="D862" s="15">
        <v>4.91</v>
      </c>
      <c r="E862" s="15">
        <v>0.5</v>
      </c>
      <c r="F862" s="4">
        <v>1531</v>
      </c>
      <c r="G862" s="4" t="s">
        <v>1560</v>
      </c>
      <c r="H862" s="4" t="s">
        <v>49</v>
      </c>
      <c r="I862" s="4" t="s">
        <v>114</v>
      </c>
      <c r="J862" s="4" t="s">
        <v>29</v>
      </c>
      <c r="K862" s="4" t="s">
        <v>134</v>
      </c>
      <c r="L862" s="4" t="s">
        <v>59</v>
      </c>
      <c r="M862" s="4" t="s">
        <v>1561</v>
      </c>
      <c r="N862" s="29">
        <v>0.36</v>
      </c>
      <c r="O862" s="4" t="s">
        <v>33</v>
      </c>
      <c r="P862" s="4" t="s">
        <v>136</v>
      </c>
      <c r="Q862" s="4" t="s">
        <v>362</v>
      </c>
      <c r="R862" s="4" t="s">
        <v>1562</v>
      </c>
      <c r="S862" s="4">
        <v>32137</v>
      </c>
      <c r="T862" s="9">
        <v>42021</v>
      </c>
      <c r="U862" s="9">
        <v>42022</v>
      </c>
      <c r="V862" s="15">
        <v>-157.696</v>
      </c>
      <c r="W862" s="4">
        <v>6</v>
      </c>
      <c r="X862" s="15">
        <v>28.22</v>
      </c>
      <c r="Y862" s="4">
        <v>88852</v>
      </c>
      <c r="Z862" s="15">
        <f>(orders[[#This Row],[Unit Price]]-(orders[[#This Row],[Unit Price]]*(orders[[#This Row],[Discount]]/100)))</f>
        <v>4.9065630000000002</v>
      </c>
      <c r="AA862" s="15">
        <f>orders[[#This Row],[discounted price]]*orders[[#This Row],[Quantity ordered new]]</f>
        <v>29.439378000000001</v>
      </c>
      <c r="AB862" s="18">
        <f t="shared" si="13"/>
        <v>-5.5880935506732818</v>
      </c>
    </row>
    <row r="863" spans="1:28" ht="12.75" customHeight="1" x14ac:dyDescent="0.3">
      <c r="A863" s="4">
        <v>21596</v>
      </c>
      <c r="B863" s="4" t="s">
        <v>25</v>
      </c>
      <c r="C863" s="21">
        <v>0.02</v>
      </c>
      <c r="D863" s="15">
        <v>4.8899999999999997</v>
      </c>
      <c r="E863" s="15">
        <v>4.93</v>
      </c>
      <c r="F863" s="4">
        <v>1533</v>
      </c>
      <c r="G863" s="4" t="s">
        <v>1563</v>
      </c>
      <c r="H863" s="4" t="s">
        <v>49</v>
      </c>
      <c r="I863" s="4" t="s">
        <v>28</v>
      </c>
      <c r="J863" s="4" t="s">
        <v>77</v>
      </c>
      <c r="K863" s="4" t="s">
        <v>180</v>
      </c>
      <c r="L863" s="4" t="s">
        <v>51</v>
      </c>
      <c r="M863" s="4" t="s">
        <v>458</v>
      </c>
      <c r="N863" s="29">
        <v>0.66</v>
      </c>
      <c r="O863" s="4" t="s">
        <v>33</v>
      </c>
      <c r="P863" s="4" t="s">
        <v>61</v>
      </c>
      <c r="Q863" s="4" t="s">
        <v>506</v>
      </c>
      <c r="R863" s="4" t="s">
        <v>1564</v>
      </c>
      <c r="S863" s="4">
        <v>63130</v>
      </c>
      <c r="T863" s="9">
        <v>42041</v>
      </c>
      <c r="U863" s="9">
        <v>42042</v>
      </c>
      <c r="V863" s="15">
        <v>-56.445999999999998</v>
      </c>
      <c r="W863" s="4">
        <v>14</v>
      </c>
      <c r="X863" s="15">
        <v>74.010000000000005</v>
      </c>
      <c r="Y863" s="4">
        <v>91328</v>
      </c>
      <c r="Z863" s="15">
        <f>(orders[[#This Row],[Unit Price]]-(orders[[#This Row],[Unit Price]]*(orders[[#This Row],[Discount]]/100)))</f>
        <v>4.8890219999999998</v>
      </c>
      <c r="AA863" s="15">
        <f>orders[[#This Row],[discounted price]]*orders[[#This Row],[Quantity ordered new]]</f>
        <v>68.446308000000002</v>
      </c>
      <c r="AB863" s="18">
        <f t="shared" si="13"/>
        <v>-0.76268071882178079</v>
      </c>
    </row>
    <row r="864" spans="1:28" ht="12.75" customHeight="1" x14ac:dyDescent="0.3">
      <c r="A864" s="4">
        <v>21597</v>
      </c>
      <c r="B864" s="4" t="s">
        <v>25</v>
      </c>
      <c r="C864" s="21">
        <v>7.0000000000000007E-2</v>
      </c>
      <c r="D864" s="15">
        <v>10.06</v>
      </c>
      <c r="E864" s="15">
        <v>2.06</v>
      </c>
      <c r="F864" s="4">
        <v>1533</v>
      </c>
      <c r="G864" s="4" t="s">
        <v>1563</v>
      </c>
      <c r="H864" s="4" t="s">
        <v>49</v>
      </c>
      <c r="I864" s="4" t="s">
        <v>28</v>
      </c>
      <c r="J864" s="4" t="s">
        <v>29</v>
      </c>
      <c r="K864" s="4" t="s">
        <v>93</v>
      </c>
      <c r="L864" s="4" t="s">
        <v>31</v>
      </c>
      <c r="M864" s="4" t="s">
        <v>280</v>
      </c>
      <c r="N864" s="29">
        <v>0.39</v>
      </c>
      <c r="O864" s="4" t="s">
        <v>33</v>
      </c>
      <c r="P864" s="4" t="s">
        <v>61</v>
      </c>
      <c r="Q864" s="4" t="s">
        <v>506</v>
      </c>
      <c r="R864" s="4" t="s">
        <v>1564</v>
      </c>
      <c r="S864" s="4">
        <v>63130</v>
      </c>
      <c r="T864" s="9">
        <v>42041</v>
      </c>
      <c r="U864" s="9">
        <v>42042</v>
      </c>
      <c r="V864" s="15">
        <v>33.189</v>
      </c>
      <c r="W864" s="4">
        <v>5</v>
      </c>
      <c r="X864" s="15">
        <v>48.1</v>
      </c>
      <c r="Y864" s="4">
        <v>91328</v>
      </c>
      <c r="Z864" s="15">
        <f>(orders[[#This Row],[Unit Price]]-(orders[[#This Row],[Unit Price]]*(orders[[#This Row],[Discount]]/100)))</f>
        <v>10.052958</v>
      </c>
      <c r="AA864" s="15">
        <f>orders[[#This Row],[discounted price]]*orders[[#This Row],[Quantity ordered new]]</f>
        <v>50.264790000000005</v>
      </c>
      <c r="AB864" s="18">
        <f t="shared" si="13"/>
        <v>0.69</v>
      </c>
    </row>
    <row r="865" spans="1:28" ht="12.75" customHeight="1" x14ac:dyDescent="0.3">
      <c r="A865" s="4">
        <v>23147</v>
      </c>
      <c r="B865" s="4" t="s">
        <v>106</v>
      </c>
      <c r="C865" s="21">
        <v>0</v>
      </c>
      <c r="D865" s="15">
        <v>599.99</v>
      </c>
      <c r="E865" s="15">
        <v>24.49</v>
      </c>
      <c r="F865" s="4">
        <v>1548</v>
      </c>
      <c r="G865" s="4" t="s">
        <v>1565</v>
      </c>
      <c r="H865" s="4" t="s">
        <v>49</v>
      </c>
      <c r="I865" s="4" t="s">
        <v>28</v>
      </c>
      <c r="J865" s="4" t="s">
        <v>77</v>
      </c>
      <c r="K865" s="4" t="s">
        <v>587</v>
      </c>
      <c r="L865" s="4" t="s">
        <v>236</v>
      </c>
      <c r="M865" s="4" t="s">
        <v>1566</v>
      </c>
      <c r="N865" s="29">
        <v>0.44</v>
      </c>
      <c r="O865" s="4" t="s">
        <v>33</v>
      </c>
      <c r="P865" s="4" t="s">
        <v>61</v>
      </c>
      <c r="Q865" s="4" t="s">
        <v>703</v>
      </c>
      <c r="R865" s="4" t="s">
        <v>1567</v>
      </c>
      <c r="S865" s="4">
        <v>47374</v>
      </c>
      <c r="T865" s="9">
        <v>42178</v>
      </c>
      <c r="U865" s="9">
        <v>42180</v>
      </c>
      <c r="V865" s="15">
        <v>-367.16500000000002</v>
      </c>
      <c r="W865" s="4">
        <v>18</v>
      </c>
      <c r="X865" s="15">
        <v>11015.82</v>
      </c>
      <c r="Y865" s="4">
        <v>88487</v>
      </c>
      <c r="Z865" s="15">
        <f>(orders[[#This Row],[Unit Price]]-(orders[[#This Row],[Unit Price]]*(orders[[#This Row],[Discount]]/100)))</f>
        <v>599.99</v>
      </c>
      <c r="AA865" s="15">
        <f>orders[[#This Row],[discounted price]]*orders[[#This Row],[Quantity ordered new]]</f>
        <v>10799.82</v>
      </c>
      <c r="AB865" s="18">
        <f t="shared" si="13"/>
        <v>-3.3330700755822083E-2</v>
      </c>
    </row>
    <row r="866" spans="1:28" ht="12.75" customHeight="1" x14ac:dyDescent="0.3">
      <c r="A866" s="4">
        <v>19627</v>
      </c>
      <c r="B866" s="4" t="s">
        <v>106</v>
      </c>
      <c r="C866" s="21">
        <v>7.0000000000000007E-2</v>
      </c>
      <c r="D866" s="15">
        <v>17.7</v>
      </c>
      <c r="E866" s="15">
        <v>9.4700000000000006</v>
      </c>
      <c r="F866" s="4">
        <v>1551</v>
      </c>
      <c r="G866" s="4" t="s">
        <v>1568</v>
      </c>
      <c r="H866" s="4" t="s">
        <v>49</v>
      </c>
      <c r="I866" s="4" t="s">
        <v>114</v>
      </c>
      <c r="J866" s="4" t="s">
        <v>29</v>
      </c>
      <c r="K866" s="4" t="s">
        <v>141</v>
      </c>
      <c r="L866" s="4" t="s">
        <v>59</v>
      </c>
      <c r="M866" s="4" t="s">
        <v>1569</v>
      </c>
      <c r="N866" s="29">
        <v>0.59</v>
      </c>
      <c r="O866" s="4" t="s">
        <v>33</v>
      </c>
      <c r="P866" s="4" t="s">
        <v>136</v>
      </c>
      <c r="Q866" s="4" t="s">
        <v>671</v>
      </c>
      <c r="R866" s="4" t="s">
        <v>1570</v>
      </c>
      <c r="S866" s="4">
        <v>39530</v>
      </c>
      <c r="T866" s="9">
        <v>42180</v>
      </c>
      <c r="U866" s="9">
        <v>42186</v>
      </c>
      <c r="V866" s="15">
        <v>-243.54400000000001</v>
      </c>
      <c r="W866" s="4">
        <v>18</v>
      </c>
      <c r="X866" s="15">
        <v>300.67</v>
      </c>
      <c r="Y866" s="4">
        <v>87488</v>
      </c>
      <c r="Z866" s="15">
        <f>(orders[[#This Row],[Unit Price]]-(orders[[#This Row],[Unit Price]]*(orders[[#This Row],[Discount]]/100)))</f>
        <v>17.687609999999999</v>
      </c>
      <c r="AA866" s="15">
        <f>orders[[#This Row],[discounted price]]*orders[[#This Row],[Quantity ordered new]]</f>
        <v>318.37698</v>
      </c>
      <c r="AB866" s="18">
        <f t="shared" si="13"/>
        <v>-0.81000432367712105</v>
      </c>
    </row>
    <row r="867" spans="1:28" ht="12.75" customHeight="1" x14ac:dyDescent="0.3">
      <c r="A867" s="4">
        <v>20993</v>
      </c>
      <c r="B867" s="4" t="s">
        <v>47</v>
      </c>
      <c r="C867" s="21">
        <v>0.01</v>
      </c>
      <c r="D867" s="15">
        <v>348.21</v>
      </c>
      <c r="E867" s="15">
        <v>40.19</v>
      </c>
      <c r="F867" s="4">
        <v>1552</v>
      </c>
      <c r="G867" s="4" t="s">
        <v>1571</v>
      </c>
      <c r="H867" s="4" t="s">
        <v>39</v>
      </c>
      <c r="I867" s="4" t="s">
        <v>58</v>
      </c>
      <c r="J867" s="4" t="s">
        <v>41</v>
      </c>
      <c r="K867" s="4" t="s">
        <v>152</v>
      </c>
      <c r="L867" s="4" t="s">
        <v>121</v>
      </c>
      <c r="M867" s="4" t="s">
        <v>1572</v>
      </c>
      <c r="N867" s="29">
        <v>0.62</v>
      </c>
      <c r="O867" s="4" t="s">
        <v>33</v>
      </c>
      <c r="P867" s="4" t="s">
        <v>136</v>
      </c>
      <c r="Q867" s="4" t="s">
        <v>671</v>
      </c>
      <c r="R867" s="4" t="s">
        <v>1573</v>
      </c>
      <c r="S867" s="4">
        <v>39056</v>
      </c>
      <c r="T867" s="9">
        <v>42005</v>
      </c>
      <c r="U867" s="9">
        <v>42008</v>
      </c>
      <c r="V867" s="15">
        <v>-337.09199999999998</v>
      </c>
      <c r="W867" s="4">
        <v>2</v>
      </c>
      <c r="X867" s="15">
        <v>723.54</v>
      </c>
      <c r="Y867" s="4">
        <v>87486</v>
      </c>
      <c r="Z867" s="15">
        <f>(orders[[#This Row],[Unit Price]]-(orders[[#This Row],[Unit Price]]*(orders[[#This Row],[Discount]]/100)))</f>
        <v>348.17517899999996</v>
      </c>
      <c r="AA867" s="15">
        <f>orders[[#This Row],[discounted price]]*orders[[#This Row],[Quantity ordered new]]</f>
        <v>696.35035799999991</v>
      </c>
      <c r="AB867" s="18">
        <f t="shared" si="13"/>
        <v>-0.46589269425325486</v>
      </c>
    </row>
    <row r="868" spans="1:28" ht="12.75" customHeight="1" x14ac:dyDescent="0.3">
      <c r="A868" s="4">
        <v>24862</v>
      </c>
      <c r="B868" s="4" t="s">
        <v>37</v>
      </c>
      <c r="C868" s="21">
        <v>0.03</v>
      </c>
      <c r="D868" s="15">
        <v>12.28</v>
      </c>
      <c r="E868" s="15">
        <v>6.35</v>
      </c>
      <c r="F868" s="4">
        <v>1553</v>
      </c>
      <c r="G868" s="4" t="s">
        <v>1574</v>
      </c>
      <c r="H868" s="4" t="s">
        <v>49</v>
      </c>
      <c r="I868" s="4" t="s">
        <v>58</v>
      </c>
      <c r="J868" s="4" t="s">
        <v>29</v>
      </c>
      <c r="K868" s="4" t="s">
        <v>93</v>
      </c>
      <c r="L868" s="4" t="s">
        <v>59</v>
      </c>
      <c r="M868" s="4" t="s">
        <v>1575</v>
      </c>
      <c r="N868" s="29">
        <v>0.38</v>
      </c>
      <c r="O868" s="4" t="s">
        <v>33</v>
      </c>
      <c r="P868" s="4" t="s">
        <v>136</v>
      </c>
      <c r="Q868" s="4" t="s">
        <v>671</v>
      </c>
      <c r="R868" s="4" t="s">
        <v>1576</v>
      </c>
      <c r="S868" s="4">
        <v>38701</v>
      </c>
      <c r="T868" s="9">
        <v>42085</v>
      </c>
      <c r="U868" s="9">
        <v>42087</v>
      </c>
      <c r="V868" s="15">
        <v>68.675999999999988</v>
      </c>
      <c r="W868" s="4">
        <v>7</v>
      </c>
      <c r="X868" s="15">
        <v>87.53</v>
      </c>
      <c r="Y868" s="4">
        <v>87484</v>
      </c>
      <c r="Z868" s="15">
        <f>(orders[[#This Row],[Unit Price]]-(orders[[#This Row],[Unit Price]]*(orders[[#This Row],[Discount]]/100)))</f>
        <v>12.276316</v>
      </c>
      <c r="AA868" s="15">
        <f>orders[[#This Row],[discounted price]]*orders[[#This Row],[Quantity ordered new]]</f>
        <v>85.934212000000002</v>
      </c>
      <c r="AB868" s="18">
        <f t="shared" si="13"/>
        <v>0.78459956586313251</v>
      </c>
    </row>
    <row r="869" spans="1:28" ht="12.75" customHeight="1" x14ac:dyDescent="0.3">
      <c r="A869" s="4">
        <v>26135</v>
      </c>
      <c r="B869" s="4" t="s">
        <v>25</v>
      </c>
      <c r="C869" s="21">
        <v>0.04</v>
      </c>
      <c r="D869" s="15">
        <v>10.98</v>
      </c>
      <c r="E869" s="15">
        <v>3.99</v>
      </c>
      <c r="F869" s="4">
        <v>1554</v>
      </c>
      <c r="G869" s="4" t="s">
        <v>1577</v>
      </c>
      <c r="H869" s="4" t="s">
        <v>49</v>
      </c>
      <c r="I869" s="4" t="s">
        <v>58</v>
      </c>
      <c r="J869" s="4" t="s">
        <v>29</v>
      </c>
      <c r="K869" s="4" t="s">
        <v>257</v>
      </c>
      <c r="L869" s="4" t="s">
        <v>59</v>
      </c>
      <c r="M869" s="4" t="s">
        <v>1578</v>
      </c>
      <c r="N869" s="29">
        <v>0.57999999999999996</v>
      </c>
      <c r="O869" s="4" t="s">
        <v>33</v>
      </c>
      <c r="P869" s="4" t="s">
        <v>136</v>
      </c>
      <c r="Q869" s="4" t="s">
        <v>671</v>
      </c>
      <c r="R869" s="4" t="s">
        <v>1579</v>
      </c>
      <c r="S869" s="4">
        <v>39503</v>
      </c>
      <c r="T869" s="9">
        <v>42142</v>
      </c>
      <c r="U869" s="9">
        <v>42142</v>
      </c>
      <c r="V869" s="15">
        <v>481.03199999999998</v>
      </c>
      <c r="W869" s="4">
        <v>15</v>
      </c>
      <c r="X869" s="15">
        <v>172.22</v>
      </c>
      <c r="Y869" s="4">
        <v>87485</v>
      </c>
      <c r="Z869" s="15">
        <f>(orders[[#This Row],[Unit Price]]-(orders[[#This Row],[Unit Price]]*(orders[[#This Row],[Discount]]/100)))</f>
        <v>10.975608000000001</v>
      </c>
      <c r="AA869" s="15">
        <f>orders[[#This Row],[discounted price]]*orders[[#This Row],[Quantity ordered new]]</f>
        <v>164.63412000000002</v>
      </c>
      <c r="AB869" s="18">
        <f t="shared" si="13"/>
        <v>2.7931250725815815</v>
      </c>
    </row>
    <row r="870" spans="1:28" ht="12.75" customHeight="1" x14ac:dyDescent="0.3">
      <c r="A870" s="4">
        <v>25409</v>
      </c>
      <c r="B870" s="4" t="s">
        <v>25</v>
      </c>
      <c r="C870" s="21">
        <v>0.03</v>
      </c>
      <c r="D870" s="15">
        <v>124.49</v>
      </c>
      <c r="E870" s="15">
        <v>51.94</v>
      </c>
      <c r="F870" s="4">
        <v>1554</v>
      </c>
      <c r="G870" s="4" t="s">
        <v>1577</v>
      </c>
      <c r="H870" s="4" t="s">
        <v>39</v>
      </c>
      <c r="I870" s="4" t="s">
        <v>114</v>
      </c>
      <c r="J870" s="4" t="s">
        <v>41</v>
      </c>
      <c r="K870" s="4" t="s">
        <v>152</v>
      </c>
      <c r="L870" s="4" t="s">
        <v>121</v>
      </c>
      <c r="M870" s="4" t="s">
        <v>462</v>
      </c>
      <c r="N870" s="29">
        <v>0.63</v>
      </c>
      <c r="O870" s="4" t="s">
        <v>33</v>
      </c>
      <c r="P870" s="4" t="s">
        <v>136</v>
      </c>
      <c r="Q870" s="4" t="s">
        <v>671</v>
      </c>
      <c r="R870" s="4" t="s">
        <v>1579</v>
      </c>
      <c r="S870" s="4">
        <v>39503</v>
      </c>
      <c r="T870" s="9">
        <v>42048</v>
      </c>
      <c r="U870" s="9">
        <v>42049</v>
      </c>
      <c r="V870" s="15">
        <v>-4.0180000000000007</v>
      </c>
      <c r="W870" s="4">
        <v>7</v>
      </c>
      <c r="X870" s="15">
        <v>894.88</v>
      </c>
      <c r="Y870" s="4">
        <v>87487</v>
      </c>
      <c r="Z870" s="15">
        <f>(orders[[#This Row],[Unit Price]]-(orders[[#This Row],[Unit Price]]*(orders[[#This Row],[Discount]]/100)))</f>
        <v>124.452653</v>
      </c>
      <c r="AA870" s="15">
        <f>orders[[#This Row],[discounted price]]*orders[[#This Row],[Quantity ordered new]]</f>
        <v>871.16857099999993</v>
      </c>
      <c r="AB870" s="18">
        <f t="shared" si="13"/>
        <v>-4.4899874843554455E-3</v>
      </c>
    </row>
    <row r="871" spans="1:28" ht="12.75" customHeight="1" x14ac:dyDescent="0.3">
      <c r="A871" s="4">
        <v>18294</v>
      </c>
      <c r="B871" s="4" t="s">
        <v>37</v>
      </c>
      <c r="C871" s="21">
        <v>0.06</v>
      </c>
      <c r="D871" s="15">
        <v>2.89</v>
      </c>
      <c r="E871" s="15">
        <v>0.99</v>
      </c>
      <c r="F871" s="4">
        <v>1556</v>
      </c>
      <c r="G871" s="4" t="s">
        <v>1580</v>
      </c>
      <c r="H871" s="4" t="s">
        <v>49</v>
      </c>
      <c r="I871" s="4" t="s">
        <v>114</v>
      </c>
      <c r="J871" s="4" t="s">
        <v>29</v>
      </c>
      <c r="K871" s="4" t="s">
        <v>134</v>
      </c>
      <c r="L871" s="4" t="s">
        <v>59</v>
      </c>
      <c r="M871" s="4" t="s">
        <v>1581</v>
      </c>
      <c r="N871" s="29">
        <v>0.38</v>
      </c>
      <c r="O871" s="4" t="s">
        <v>33</v>
      </c>
      <c r="P871" s="4" t="s">
        <v>136</v>
      </c>
      <c r="Q871" s="4" t="s">
        <v>137</v>
      </c>
      <c r="R871" s="4" t="s">
        <v>1454</v>
      </c>
      <c r="S871" s="4">
        <v>22304</v>
      </c>
      <c r="T871" s="9">
        <v>42156</v>
      </c>
      <c r="U871" s="9">
        <v>42158</v>
      </c>
      <c r="V871" s="15">
        <v>-2.0097</v>
      </c>
      <c r="W871" s="4">
        <v>6</v>
      </c>
      <c r="X871" s="15">
        <v>16.670000000000002</v>
      </c>
      <c r="Y871" s="4">
        <v>87425</v>
      </c>
      <c r="Z871" s="15">
        <f>(orders[[#This Row],[Unit Price]]-(orders[[#This Row],[Unit Price]]*(orders[[#This Row],[Discount]]/100)))</f>
        <v>2.8882660000000002</v>
      </c>
      <c r="AA871" s="15">
        <f>orders[[#This Row],[discounted price]]*orders[[#This Row],[Quantity ordered new]]</f>
        <v>17.329596000000002</v>
      </c>
      <c r="AB871" s="18">
        <f t="shared" si="13"/>
        <v>-0.12055788842231553</v>
      </c>
    </row>
    <row r="872" spans="1:28" ht="12.75" customHeight="1" x14ac:dyDescent="0.3">
      <c r="A872" s="4">
        <v>18295</v>
      </c>
      <c r="B872" s="4" t="s">
        <v>37</v>
      </c>
      <c r="C872" s="21">
        <v>0.08</v>
      </c>
      <c r="D872" s="15">
        <v>22.84</v>
      </c>
      <c r="E872" s="15">
        <v>11.54</v>
      </c>
      <c r="F872" s="4">
        <v>1556</v>
      </c>
      <c r="G872" s="4" t="s">
        <v>1580</v>
      </c>
      <c r="H872" s="4" t="s">
        <v>49</v>
      </c>
      <c r="I872" s="4" t="s">
        <v>114</v>
      </c>
      <c r="J872" s="4" t="s">
        <v>29</v>
      </c>
      <c r="K872" s="4" t="s">
        <v>93</v>
      </c>
      <c r="L872" s="4" t="s">
        <v>59</v>
      </c>
      <c r="M872" s="4" t="s">
        <v>227</v>
      </c>
      <c r="N872" s="29">
        <v>0.39</v>
      </c>
      <c r="O872" s="4" t="s">
        <v>33</v>
      </c>
      <c r="P872" s="4" t="s">
        <v>136</v>
      </c>
      <c r="Q872" s="4" t="s">
        <v>137</v>
      </c>
      <c r="R872" s="4" t="s">
        <v>1454</v>
      </c>
      <c r="S872" s="4">
        <v>22304</v>
      </c>
      <c r="T872" s="9">
        <v>42156</v>
      </c>
      <c r="U872" s="9">
        <v>42158</v>
      </c>
      <c r="V872" s="15">
        <v>-477.37200000000007</v>
      </c>
      <c r="W872" s="4">
        <v>9</v>
      </c>
      <c r="X872" s="15">
        <v>195.16</v>
      </c>
      <c r="Y872" s="4">
        <v>87425</v>
      </c>
      <c r="Z872" s="15">
        <f>(orders[[#This Row],[Unit Price]]-(orders[[#This Row],[Unit Price]]*(orders[[#This Row],[Discount]]/100)))</f>
        <v>22.821728</v>
      </c>
      <c r="AA872" s="15">
        <f>orders[[#This Row],[discounted price]]*orders[[#This Row],[Quantity ordered new]]</f>
        <v>205.39555200000001</v>
      </c>
      <c r="AB872" s="18">
        <f t="shared" si="13"/>
        <v>-2.4460545193687233</v>
      </c>
    </row>
    <row r="873" spans="1:28" ht="12.75" customHeight="1" x14ac:dyDescent="0.3">
      <c r="A873" s="4">
        <v>18511</v>
      </c>
      <c r="B873" s="4" t="s">
        <v>106</v>
      </c>
      <c r="C873" s="21">
        <v>0.09</v>
      </c>
      <c r="D873" s="15">
        <v>60.98</v>
      </c>
      <c r="E873" s="15">
        <v>49</v>
      </c>
      <c r="F873" s="4">
        <v>1557</v>
      </c>
      <c r="G873" s="4" t="s">
        <v>1582</v>
      </c>
      <c r="H873" s="4" t="s">
        <v>49</v>
      </c>
      <c r="I873" s="4" t="s">
        <v>114</v>
      </c>
      <c r="J873" s="4" t="s">
        <v>29</v>
      </c>
      <c r="K873" s="4" t="s">
        <v>257</v>
      </c>
      <c r="L873" s="4" t="s">
        <v>236</v>
      </c>
      <c r="M873" s="4" t="s">
        <v>1583</v>
      </c>
      <c r="N873" s="29">
        <v>0.59</v>
      </c>
      <c r="O873" s="4" t="s">
        <v>33</v>
      </c>
      <c r="P873" s="4" t="s">
        <v>136</v>
      </c>
      <c r="Q873" s="4" t="s">
        <v>137</v>
      </c>
      <c r="R873" s="4" t="s">
        <v>1584</v>
      </c>
      <c r="S873" s="4">
        <v>22003</v>
      </c>
      <c r="T873" s="9">
        <v>42088</v>
      </c>
      <c r="U873" s="9">
        <v>42096</v>
      </c>
      <c r="V873" s="15">
        <v>-954.75800000000004</v>
      </c>
      <c r="W873" s="4">
        <v>15</v>
      </c>
      <c r="X873" s="15">
        <v>879.62</v>
      </c>
      <c r="Y873" s="4">
        <v>87426</v>
      </c>
      <c r="Z873" s="15">
        <f>(orders[[#This Row],[Unit Price]]-(orders[[#This Row],[Unit Price]]*(orders[[#This Row],[Discount]]/100)))</f>
        <v>60.925117999999998</v>
      </c>
      <c r="AA873" s="15">
        <f>orders[[#This Row],[discounted price]]*orders[[#This Row],[Quantity ordered new]]</f>
        <v>913.87676999999996</v>
      </c>
      <c r="AB873" s="18">
        <f t="shared" si="13"/>
        <v>-1.0854209772401719</v>
      </c>
    </row>
    <row r="874" spans="1:28" ht="12.75" customHeight="1" x14ac:dyDescent="0.3">
      <c r="A874" s="4">
        <v>18512</v>
      </c>
      <c r="B874" s="4" t="s">
        <v>106</v>
      </c>
      <c r="C874" s="21">
        <v>0.05</v>
      </c>
      <c r="D874" s="15">
        <v>29.89</v>
      </c>
      <c r="E874" s="15">
        <v>1.99</v>
      </c>
      <c r="F874" s="4">
        <v>1557</v>
      </c>
      <c r="G874" s="4" t="s">
        <v>1582</v>
      </c>
      <c r="H874" s="4" t="s">
        <v>49</v>
      </c>
      <c r="I874" s="4" t="s">
        <v>114</v>
      </c>
      <c r="J874" s="4" t="s">
        <v>77</v>
      </c>
      <c r="K874" s="4" t="s">
        <v>180</v>
      </c>
      <c r="L874" s="4" t="s">
        <v>51</v>
      </c>
      <c r="M874" s="4" t="s">
        <v>1311</v>
      </c>
      <c r="N874" s="29">
        <v>0.5</v>
      </c>
      <c r="O874" s="4" t="s">
        <v>33</v>
      </c>
      <c r="P874" s="4" t="s">
        <v>136</v>
      </c>
      <c r="Q874" s="4" t="s">
        <v>137</v>
      </c>
      <c r="R874" s="4" t="s">
        <v>1584</v>
      </c>
      <c r="S874" s="4">
        <v>22003</v>
      </c>
      <c r="T874" s="9">
        <v>42088</v>
      </c>
      <c r="U874" s="9">
        <v>42090</v>
      </c>
      <c r="V874" s="15">
        <v>219.4734</v>
      </c>
      <c r="W874" s="4">
        <v>12</v>
      </c>
      <c r="X874" s="15">
        <v>361.19</v>
      </c>
      <c r="Y874" s="4">
        <v>87426</v>
      </c>
      <c r="Z874" s="15">
        <f>(orders[[#This Row],[Unit Price]]-(orders[[#This Row],[Unit Price]]*(orders[[#This Row],[Discount]]/100)))</f>
        <v>29.875055</v>
      </c>
      <c r="AA874" s="15">
        <f>orders[[#This Row],[discounted price]]*orders[[#This Row],[Quantity ordered new]]</f>
        <v>358.50065999999998</v>
      </c>
      <c r="AB874" s="18">
        <f t="shared" si="13"/>
        <v>0.60763974639386475</v>
      </c>
    </row>
    <row r="875" spans="1:28" ht="12.75" customHeight="1" x14ac:dyDescent="0.3">
      <c r="A875" s="4">
        <v>26229</v>
      </c>
      <c r="B875" s="4" t="s">
        <v>47</v>
      </c>
      <c r="C875" s="21">
        <v>0.1</v>
      </c>
      <c r="D875" s="15">
        <v>226.67</v>
      </c>
      <c r="E875" s="15">
        <v>28.16</v>
      </c>
      <c r="F875" s="4">
        <v>1559</v>
      </c>
      <c r="G875" s="4" t="s">
        <v>1585</v>
      </c>
      <c r="H875" s="4" t="s">
        <v>39</v>
      </c>
      <c r="I875" s="4" t="s">
        <v>114</v>
      </c>
      <c r="J875" s="4" t="s">
        <v>41</v>
      </c>
      <c r="K875" s="4" t="s">
        <v>42</v>
      </c>
      <c r="L875" s="4" t="s">
        <v>43</v>
      </c>
      <c r="M875" s="4" t="s">
        <v>1586</v>
      </c>
      <c r="N875" s="29">
        <v>0.59</v>
      </c>
      <c r="O875" s="4" t="s">
        <v>33</v>
      </c>
      <c r="P875" s="4" t="s">
        <v>136</v>
      </c>
      <c r="Q875" s="4" t="s">
        <v>137</v>
      </c>
      <c r="R875" s="4" t="s">
        <v>1587</v>
      </c>
      <c r="S875" s="4">
        <v>24060</v>
      </c>
      <c r="T875" s="9">
        <v>42109</v>
      </c>
      <c r="U875" s="9">
        <v>42111</v>
      </c>
      <c r="V875" s="15">
        <v>-390.76800000000003</v>
      </c>
      <c r="W875" s="4">
        <v>5</v>
      </c>
      <c r="X875" s="15">
        <v>1088.26</v>
      </c>
      <c r="Y875" s="4">
        <v>87424</v>
      </c>
      <c r="Z875" s="15">
        <f>(orders[[#This Row],[Unit Price]]-(orders[[#This Row],[Unit Price]]*(orders[[#This Row],[Discount]]/100)))</f>
        <v>226.44332999999997</v>
      </c>
      <c r="AA875" s="15">
        <f>orders[[#This Row],[discounted price]]*orders[[#This Row],[Quantity ordered new]]</f>
        <v>1132.2166499999998</v>
      </c>
      <c r="AB875" s="18">
        <f t="shared" si="13"/>
        <v>-0.3590759561134288</v>
      </c>
    </row>
    <row r="876" spans="1:28" ht="12.75" customHeight="1" x14ac:dyDescent="0.3">
      <c r="A876" s="4">
        <v>19130</v>
      </c>
      <c r="B876" s="4" t="s">
        <v>25</v>
      </c>
      <c r="C876" s="21">
        <v>0.02</v>
      </c>
      <c r="D876" s="15">
        <v>11.34</v>
      </c>
      <c r="E876" s="15">
        <v>11.25</v>
      </c>
      <c r="F876" s="4">
        <v>1561</v>
      </c>
      <c r="G876" s="4" t="s">
        <v>1588</v>
      </c>
      <c r="H876" s="4" t="s">
        <v>49</v>
      </c>
      <c r="I876" s="4" t="s">
        <v>28</v>
      </c>
      <c r="J876" s="4" t="s">
        <v>29</v>
      </c>
      <c r="K876" s="4" t="s">
        <v>93</v>
      </c>
      <c r="L876" s="4" t="s">
        <v>59</v>
      </c>
      <c r="M876" s="4" t="s">
        <v>1589</v>
      </c>
      <c r="N876" s="29">
        <v>0.36</v>
      </c>
      <c r="O876" s="4" t="s">
        <v>33</v>
      </c>
      <c r="P876" s="4" t="s">
        <v>61</v>
      </c>
      <c r="Q876" s="4" t="s">
        <v>130</v>
      </c>
      <c r="R876" s="4" t="s">
        <v>1444</v>
      </c>
      <c r="S876" s="4">
        <v>76063</v>
      </c>
      <c r="T876" s="9">
        <v>42064</v>
      </c>
      <c r="U876" s="9">
        <v>42065</v>
      </c>
      <c r="V876" s="15">
        <v>-155.21</v>
      </c>
      <c r="W876" s="4">
        <v>9</v>
      </c>
      <c r="X876" s="15">
        <v>105.75</v>
      </c>
      <c r="Y876" s="4">
        <v>88093</v>
      </c>
      <c r="Z876" s="15">
        <f>(orders[[#This Row],[Unit Price]]-(orders[[#This Row],[Unit Price]]*(orders[[#This Row],[Discount]]/100)))</f>
        <v>11.337731999999999</v>
      </c>
      <c r="AA876" s="15">
        <f>orders[[#This Row],[discounted price]]*orders[[#This Row],[Quantity ordered new]]</f>
        <v>102.03958799999999</v>
      </c>
      <c r="AB876" s="18">
        <f t="shared" si="13"/>
        <v>-1.4677068557919621</v>
      </c>
    </row>
    <row r="877" spans="1:28" ht="12.75" customHeight="1" x14ac:dyDescent="0.3">
      <c r="A877" s="4">
        <v>19208</v>
      </c>
      <c r="B877" s="4" t="s">
        <v>47</v>
      </c>
      <c r="C877" s="21">
        <v>0.05</v>
      </c>
      <c r="D877" s="15">
        <v>12.2</v>
      </c>
      <c r="E877" s="15">
        <v>6.02</v>
      </c>
      <c r="F877" s="4">
        <v>1561</v>
      </c>
      <c r="G877" s="4" t="s">
        <v>1588</v>
      </c>
      <c r="H877" s="4" t="s">
        <v>49</v>
      </c>
      <c r="I877" s="4" t="s">
        <v>28</v>
      </c>
      <c r="J877" s="4" t="s">
        <v>41</v>
      </c>
      <c r="K877" s="4" t="s">
        <v>50</v>
      </c>
      <c r="L877" s="4" t="s">
        <v>51</v>
      </c>
      <c r="M877" s="4" t="s">
        <v>1412</v>
      </c>
      <c r="N877" s="29">
        <v>0.43</v>
      </c>
      <c r="O877" s="4" t="s">
        <v>33</v>
      </c>
      <c r="P877" s="4" t="s">
        <v>61</v>
      </c>
      <c r="Q877" s="4" t="s">
        <v>130</v>
      </c>
      <c r="R877" s="4" t="s">
        <v>1444</v>
      </c>
      <c r="S877" s="4">
        <v>76063</v>
      </c>
      <c r="T877" s="9">
        <v>42107</v>
      </c>
      <c r="U877" s="9">
        <v>42108</v>
      </c>
      <c r="V877" s="15">
        <v>-6.6420000000000003</v>
      </c>
      <c r="W877" s="4">
        <v>5</v>
      </c>
      <c r="X877" s="15">
        <v>63.93</v>
      </c>
      <c r="Y877" s="4">
        <v>88094</v>
      </c>
      <c r="Z877" s="15">
        <f>(orders[[#This Row],[Unit Price]]-(orders[[#This Row],[Unit Price]]*(orders[[#This Row],[Discount]]/100)))</f>
        <v>12.193899999999999</v>
      </c>
      <c r="AA877" s="15">
        <f>orders[[#This Row],[discounted price]]*orders[[#This Row],[Quantity ordered new]]</f>
        <v>60.969499999999996</v>
      </c>
      <c r="AB877" s="18">
        <f t="shared" si="13"/>
        <v>-0.10389488503050212</v>
      </c>
    </row>
    <row r="878" spans="1:28" ht="12.75" customHeight="1" x14ac:dyDescent="0.3">
      <c r="A878" s="4">
        <v>20464</v>
      </c>
      <c r="B878" s="4" t="s">
        <v>56</v>
      </c>
      <c r="C878" s="21">
        <v>7.0000000000000007E-2</v>
      </c>
      <c r="D878" s="15">
        <v>20.95</v>
      </c>
      <c r="E878" s="15">
        <v>5.99</v>
      </c>
      <c r="F878" s="4">
        <v>1574</v>
      </c>
      <c r="G878" s="4" t="s">
        <v>1590</v>
      </c>
      <c r="H878" s="4" t="s">
        <v>49</v>
      </c>
      <c r="I878" s="4" t="s">
        <v>114</v>
      </c>
      <c r="J878" s="4" t="s">
        <v>77</v>
      </c>
      <c r="K878" s="4" t="s">
        <v>180</v>
      </c>
      <c r="L878" s="4" t="s">
        <v>59</v>
      </c>
      <c r="M878" s="4" t="s">
        <v>1591</v>
      </c>
      <c r="N878" s="29">
        <v>0.65</v>
      </c>
      <c r="O878" s="4" t="s">
        <v>33</v>
      </c>
      <c r="P878" s="4" t="s">
        <v>136</v>
      </c>
      <c r="Q878" s="4" t="s">
        <v>322</v>
      </c>
      <c r="R878" s="4" t="s">
        <v>1592</v>
      </c>
      <c r="S878" s="4">
        <v>28314</v>
      </c>
      <c r="T878" s="9">
        <v>42044</v>
      </c>
      <c r="U878" s="9">
        <v>42045</v>
      </c>
      <c r="V878" s="15">
        <v>27.233999999999998</v>
      </c>
      <c r="W878" s="4">
        <v>19</v>
      </c>
      <c r="X878" s="15">
        <v>391.4</v>
      </c>
      <c r="Y878" s="4">
        <v>86966</v>
      </c>
      <c r="Z878" s="15">
        <f>(orders[[#This Row],[Unit Price]]-(orders[[#This Row],[Unit Price]]*(orders[[#This Row],[Discount]]/100)))</f>
        <v>20.935334999999998</v>
      </c>
      <c r="AA878" s="15">
        <f>orders[[#This Row],[discounted price]]*orders[[#This Row],[Quantity ordered new]]</f>
        <v>397.77136499999995</v>
      </c>
      <c r="AB878" s="18">
        <f t="shared" si="13"/>
        <v>6.9580991313234544E-2</v>
      </c>
    </row>
    <row r="879" spans="1:28" ht="12.75" customHeight="1" x14ac:dyDescent="0.3">
      <c r="A879" s="4">
        <v>22127</v>
      </c>
      <c r="B879" s="4" t="s">
        <v>106</v>
      </c>
      <c r="C879" s="21">
        <v>0.1</v>
      </c>
      <c r="D879" s="15">
        <v>11.58</v>
      </c>
      <c r="E879" s="15">
        <v>6.97</v>
      </c>
      <c r="F879" s="4">
        <v>1580</v>
      </c>
      <c r="G879" s="4" t="s">
        <v>1593</v>
      </c>
      <c r="H879" s="4" t="s">
        <v>49</v>
      </c>
      <c r="I879" s="4" t="s">
        <v>28</v>
      </c>
      <c r="J879" s="4" t="s">
        <v>29</v>
      </c>
      <c r="K879" s="4" t="s">
        <v>69</v>
      </c>
      <c r="L879" s="4" t="s">
        <v>59</v>
      </c>
      <c r="M879" s="4" t="s">
        <v>686</v>
      </c>
      <c r="N879" s="29">
        <v>0.35</v>
      </c>
      <c r="O879" s="4" t="s">
        <v>33</v>
      </c>
      <c r="P879" s="4" t="s">
        <v>53</v>
      </c>
      <c r="Q879" s="4" t="s">
        <v>188</v>
      </c>
      <c r="R879" s="4" t="s">
        <v>1594</v>
      </c>
      <c r="S879" s="4">
        <v>4901</v>
      </c>
      <c r="T879" s="9">
        <v>42051</v>
      </c>
      <c r="U879" s="9">
        <v>42055</v>
      </c>
      <c r="V879" s="15">
        <v>-8.3979999999999997</v>
      </c>
      <c r="W879" s="4">
        <v>1</v>
      </c>
      <c r="X879" s="15">
        <v>14.53</v>
      </c>
      <c r="Y879" s="4">
        <v>90934</v>
      </c>
      <c r="Z879" s="15">
        <f>(orders[[#This Row],[Unit Price]]-(orders[[#This Row],[Unit Price]]*(orders[[#This Row],[Discount]]/100)))</f>
        <v>11.56842</v>
      </c>
      <c r="AA879" s="15">
        <f>orders[[#This Row],[discounted price]]*orders[[#This Row],[Quantity ordered new]]</f>
        <v>11.56842</v>
      </c>
      <c r="AB879" s="18">
        <f t="shared" si="13"/>
        <v>-0.57797660013764629</v>
      </c>
    </row>
    <row r="880" spans="1:28" ht="12.75" customHeight="1" x14ac:dyDescent="0.3">
      <c r="A880" s="4">
        <v>25013</v>
      </c>
      <c r="B880" s="4" t="s">
        <v>56</v>
      </c>
      <c r="C880" s="21">
        <v>0.03</v>
      </c>
      <c r="D880" s="15">
        <v>19.04</v>
      </c>
      <c r="E880" s="15">
        <v>6.38</v>
      </c>
      <c r="F880" s="4">
        <v>1590</v>
      </c>
      <c r="G880" s="4" t="s">
        <v>1595</v>
      </c>
      <c r="H880" s="4" t="s">
        <v>27</v>
      </c>
      <c r="I880" s="4" t="s">
        <v>28</v>
      </c>
      <c r="J880" s="4" t="s">
        <v>41</v>
      </c>
      <c r="K880" s="4" t="s">
        <v>50</v>
      </c>
      <c r="L880" s="4" t="s">
        <v>59</v>
      </c>
      <c r="M880" s="4" t="s">
        <v>1596</v>
      </c>
      <c r="N880" s="29">
        <v>0.56000000000000005</v>
      </c>
      <c r="O880" s="4" t="s">
        <v>33</v>
      </c>
      <c r="P880" s="4" t="s">
        <v>53</v>
      </c>
      <c r="Q880" s="4" t="s">
        <v>154</v>
      </c>
      <c r="R880" s="4" t="s">
        <v>1597</v>
      </c>
      <c r="S880" s="4">
        <v>44094</v>
      </c>
      <c r="T880" s="9">
        <v>42098</v>
      </c>
      <c r="U880" s="9">
        <v>42098</v>
      </c>
      <c r="V880" s="15">
        <v>83.793599999999998</v>
      </c>
      <c r="W880" s="4">
        <v>7</v>
      </c>
      <c r="X880" s="15">
        <v>144.03</v>
      </c>
      <c r="Y880" s="4">
        <v>86668</v>
      </c>
      <c r="Z880" s="15">
        <f>(orders[[#This Row],[Unit Price]]-(orders[[#This Row],[Unit Price]]*(orders[[#This Row],[Discount]]/100)))</f>
        <v>19.034288</v>
      </c>
      <c r="AA880" s="15">
        <f>orders[[#This Row],[discounted price]]*orders[[#This Row],[Quantity ordered new]]</f>
        <v>133.240016</v>
      </c>
      <c r="AB880" s="18">
        <f t="shared" si="13"/>
        <v>0.58177879608414906</v>
      </c>
    </row>
    <row r="881" spans="1:28" ht="12.75" customHeight="1" x14ac:dyDescent="0.3">
      <c r="A881" s="4">
        <v>25011</v>
      </c>
      <c r="B881" s="4" t="s">
        <v>56</v>
      </c>
      <c r="C881" s="21">
        <v>0.02</v>
      </c>
      <c r="D881" s="15">
        <v>5.53</v>
      </c>
      <c r="E881" s="15">
        <v>6.98</v>
      </c>
      <c r="F881" s="4">
        <v>1593</v>
      </c>
      <c r="G881" s="4" t="s">
        <v>1598</v>
      </c>
      <c r="H881" s="4" t="s">
        <v>49</v>
      </c>
      <c r="I881" s="4" t="s">
        <v>28</v>
      </c>
      <c r="J881" s="4" t="s">
        <v>29</v>
      </c>
      <c r="K881" s="4" t="s">
        <v>109</v>
      </c>
      <c r="L881" s="4" t="s">
        <v>59</v>
      </c>
      <c r="M881" s="4" t="s">
        <v>1599</v>
      </c>
      <c r="N881" s="29">
        <v>0.39</v>
      </c>
      <c r="O881" s="4" t="s">
        <v>33</v>
      </c>
      <c r="P881" s="4" t="s">
        <v>61</v>
      </c>
      <c r="Q881" s="4" t="s">
        <v>304</v>
      </c>
      <c r="R881" s="4" t="s">
        <v>305</v>
      </c>
      <c r="S881" s="4">
        <v>74006</v>
      </c>
      <c r="T881" s="9">
        <v>42098</v>
      </c>
      <c r="U881" s="9">
        <v>42100</v>
      </c>
      <c r="V881" s="15">
        <v>-77.823719999999994</v>
      </c>
      <c r="W881" s="4">
        <v>8</v>
      </c>
      <c r="X881" s="15">
        <v>48.81</v>
      </c>
      <c r="Y881" s="4">
        <v>86668</v>
      </c>
      <c r="Z881" s="15">
        <f>(orders[[#This Row],[Unit Price]]-(orders[[#This Row],[Unit Price]]*(orders[[#This Row],[Discount]]/100)))</f>
        <v>5.5288940000000002</v>
      </c>
      <c r="AA881" s="15">
        <f>orders[[#This Row],[discounted price]]*orders[[#This Row],[Quantity ordered new]]</f>
        <v>44.231152000000002</v>
      </c>
      <c r="AB881" s="18">
        <f t="shared" si="13"/>
        <v>-1.5944216349108786</v>
      </c>
    </row>
    <row r="882" spans="1:28" ht="12.75" customHeight="1" x14ac:dyDescent="0.3">
      <c r="A882" s="4">
        <v>21059</v>
      </c>
      <c r="B882" s="4" t="s">
        <v>25</v>
      </c>
      <c r="C882" s="21">
        <v>0.01</v>
      </c>
      <c r="D882" s="15">
        <v>500.98</v>
      </c>
      <c r="E882" s="15">
        <v>26</v>
      </c>
      <c r="F882" s="4">
        <v>1595</v>
      </c>
      <c r="G882" s="4" t="s">
        <v>1600</v>
      </c>
      <c r="H882" s="4" t="s">
        <v>39</v>
      </c>
      <c r="I882" s="4" t="s">
        <v>28</v>
      </c>
      <c r="J882" s="4" t="s">
        <v>41</v>
      </c>
      <c r="K882" s="4" t="s">
        <v>42</v>
      </c>
      <c r="L882" s="4" t="s">
        <v>43</v>
      </c>
      <c r="M882" s="4" t="s">
        <v>44</v>
      </c>
      <c r="N882" s="29">
        <v>0.6</v>
      </c>
      <c r="O882" s="4" t="s">
        <v>33</v>
      </c>
      <c r="P882" s="4" t="s">
        <v>53</v>
      </c>
      <c r="Q882" s="4" t="s">
        <v>648</v>
      </c>
      <c r="R882" s="4" t="s">
        <v>1601</v>
      </c>
      <c r="S882" s="4">
        <v>25705</v>
      </c>
      <c r="T882" s="9">
        <v>42135</v>
      </c>
      <c r="U882" s="9">
        <v>42136</v>
      </c>
      <c r="V882" s="15">
        <v>5078.5379999999996</v>
      </c>
      <c r="W882" s="4">
        <v>14</v>
      </c>
      <c r="X882" s="15">
        <v>7360.2</v>
      </c>
      <c r="Y882" s="4">
        <v>90796</v>
      </c>
      <c r="Z882" s="15">
        <f>(orders[[#This Row],[Unit Price]]-(orders[[#This Row],[Unit Price]]*(orders[[#This Row],[Discount]]/100)))</f>
        <v>500.92990200000003</v>
      </c>
      <c r="AA882" s="15">
        <f>orders[[#This Row],[discounted price]]*orders[[#This Row],[Quantity ordered new]]</f>
        <v>7013.0186280000007</v>
      </c>
      <c r="AB882" s="18">
        <f t="shared" si="13"/>
        <v>0.69</v>
      </c>
    </row>
    <row r="883" spans="1:28" ht="12.75" customHeight="1" x14ac:dyDescent="0.3">
      <c r="A883" s="4">
        <v>21060</v>
      </c>
      <c r="B883" s="4" t="s">
        <v>25</v>
      </c>
      <c r="C883" s="21">
        <v>0.08</v>
      </c>
      <c r="D883" s="15">
        <v>9.77</v>
      </c>
      <c r="E883" s="15">
        <v>6.02</v>
      </c>
      <c r="F883" s="4">
        <v>1595</v>
      </c>
      <c r="G883" s="4" t="s">
        <v>1600</v>
      </c>
      <c r="H883" s="4" t="s">
        <v>49</v>
      </c>
      <c r="I883" s="4" t="s">
        <v>28</v>
      </c>
      <c r="J883" s="4" t="s">
        <v>41</v>
      </c>
      <c r="K883" s="4" t="s">
        <v>50</v>
      </c>
      <c r="L883" s="4" t="s">
        <v>86</v>
      </c>
      <c r="M883" s="4" t="s">
        <v>1602</v>
      </c>
      <c r="N883" s="29">
        <v>0.48</v>
      </c>
      <c r="O883" s="4" t="s">
        <v>33</v>
      </c>
      <c r="P883" s="4" t="s">
        <v>53</v>
      </c>
      <c r="Q883" s="4" t="s">
        <v>648</v>
      </c>
      <c r="R883" s="4" t="s">
        <v>1601</v>
      </c>
      <c r="S883" s="4">
        <v>25705</v>
      </c>
      <c r="T883" s="9">
        <v>42135</v>
      </c>
      <c r="U883" s="9">
        <v>42136</v>
      </c>
      <c r="V883" s="15">
        <v>23.276000000000003</v>
      </c>
      <c r="W883" s="4">
        <v>9</v>
      </c>
      <c r="X883" s="15">
        <v>89.06</v>
      </c>
      <c r="Y883" s="4">
        <v>90796</v>
      </c>
      <c r="Z883" s="15">
        <f>(orders[[#This Row],[Unit Price]]-(orders[[#This Row],[Unit Price]]*(orders[[#This Row],[Discount]]/100)))</f>
        <v>9.7621839999999995</v>
      </c>
      <c r="AA883" s="15">
        <f>orders[[#This Row],[discounted price]]*orders[[#This Row],[Quantity ordered new]]</f>
        <v>87.859656000000001</v>
      </c>
      <c r="AB883" s="18">
        <f t="shared" si="13"/>
        <v>0.26135189759712557</v>
      </c>
    </row>
    <row r="884" spans="1:28" ht="12.75" customHeight="1" x14ac:dyDescent="0.3">
      <c r="A884" s="4">
        <v>21061</v>
      </c>
      <c r="B884" s="4" t="s">
        <v>25</v>
      </c>
      <c r="C884" s="21">
        <v>0.09</v>
      </c>
      <c r="D884" s="15">
        <v>3.28</v>
      </c>
      <c r="E884" s="15">
        <v>0.98</v>
      </c>
      <c r="F884" s="4">
        <v>1595</v>
      </c>
      <c r="G884" s="4" t="s">
        <v>1600</v>
      </c>
      <c r="H884" s="4" t="s">
        <v>49</v>
      </c>
      <c r="I884" s="4" t="s">
        <v>28</v>
      </c>
      <c r="J884" s="4" t="s">
        <v>29</v>
      </c>
      <c r="K884" s="4" t="s">
        <v>30</v>
      </c>
      <c r="L884" s="4" t="s">
        <v>31</v>
      </c>
      <c r="M884" s="4" t="s">
        <v>1603</v>
      </c>
      <c r="N884" s="29">
        <v>0.59</v>
      </c>
      <c r="O884" s="4" t="s">
        <v>33</v>
      </c>
      <c r="P884" s="4" t="s">
        <v>53</v>
      </c>
      <c r="Q884" s="4" t="s">
        <v>648</v>
      </c>
      <c r="R884" s="4" t="s">
        <v>1601</v>
      </c>
      <c r="S884" s="4">
        <v>25705</v>
      </c>
      <c r="T884" s="9">
        <v>42135</v>
      </c>
      <c r="U884" s="9">
        <v>42137</v>
      </c>
      <c r="V884" s="15">
        <v>17.754000000000001</v>
      </c>
      <c r="W884" s="4">
        <v>42</v>
      </c>
      <c r="X884" s="15">
        <v>134.97</v>
      </c>
      <c r="Y884" s="4">
        <v>90796</v>
      </c>
      <c r="Z884" s="15">
        <f>(orders[[#This Row],[Unit Price]]-(orders[[#This Row],[Unit Price]]*(orders[[#This Row],[Discount]]/100)))</f>
        <v>3.2770479999999997</v>
      </c>
      <c r="AA884" s="15">
        <f>orders[[#This Row],[discounted price]]*orders[[#This Row],[Quantity ordered new]]</f>
        <v>137.63601599999998</v>
      </c>
      <c r="AB884" s="18">
        <f t="shared" si="13"/>
        <v>0.13154034229828851</v>
      </c>
    </row>
    <row r="885" spans="1:28" ht="12.75" customHeight="1" x14ac:dyDescent="0.3">
      <c r="A885" s="4">
        <v>21928</v>
      </c>
      <c r="B885" s="4" t="s">
        <v>47</v>
      </c>
      <c r="C885" s="21">
        <v>0.1</v>
      </c>
      <c r="D885" s="15">
        <v>9.11</v>
      </c>
      <c r="E885" s="15">
        <v>2.15</v>
      </c>
      <c r="F885" s="4">
        <v>1602</v>
      </c>
      <c r="G885" s="4" t="s">
        <v>1604</v>
      </c>
      <c r="H885" s="4" t="s">
        <v>49</v>
      </c>
      <c r="I885" s="4" t="s">
        <v>40</v>
      </c>
      <c r="J885" s="4" t="s">
        <v>29</v>
      </c>
      <c r="K885" s="4" t="s">
        <v>93</v>
      </c>
      <c r="L885" s="4" t="s">
        <v>31</v>
      </c>
      <c r="M885" s="4" t="s">
        <v>1258</v>
      </c>
      <c r="N885" s="29">
        <v>0.4</v>
      </c>
      <c r="O885" s="4" t="s">
        <v>33</v>
      </c>
      <c r="P885" s="4" t="s">
        <v>53</v>
      </c>
      <c r="Q885" s="4" t="s">
        <v>415</v>
      </c>
      <c r="R885" s="4" t="s">
        <v>1605</v>
      </c>
      <c r="S885" s="4">
        <v>20601</v>
      </c>
      <c r="T885" s="9">
        <v>42104</v>
      </c>
      <c r="U885" s="9">
        <v>42106</v>
      </c>
      <c r="V885" s="15">
        <v>-3.9312</v>
      </c>
      <c r="W885" s="4">
        <v>2</v>
      </c>
      <c r="X885" s="15">
        <v>17.420000000000002</v>
      </c>
      <c r="Y885" s="4">
        <v>89680</v>
      </c>
      <c r="Z885" s="15">
        <f>(orders[[#This Row],[Unit Price]]-(orders[[#This Row],[Unit Price]]*(orders[[#This Row],[Discount]]/100)))</f>
        <v>9.1008899999999997</v>
      </c>
      <c r="AA885" s="15">
        <f>orders[[#This Row],[discounted price]]*orders[[#This Row],[Quantity ordered new]]</f>
        <v>18.201779999999999</v>
      </c>
      <c r="AB885" s="18">
        <f t="shared" si="13"/>
        <v>-0.22567164179104476</v>
      </c>
    </row>
    <row r="886" spans="1:28" ht="12.75" customHeight="1" x14ac:dyDescent="0.3">
      <c r="A886" s="4">
        <v>23533</v>
      </c>
      <c r="B886" s="4" t="s">
        <v>47</v>
      </c>
      <c r="C886" s="21">
        <v>0.09</v>
      </c>
      <c r="D886" s="15">
        <v>2.1800000000000002</v>
      </c>
      <c r="E886" s="15">
        <v>0.78</v>
      </c>
      <c r="F886" s="4">
        <v>1603</v>
      </c>
      <c r="G886" s="4" t="s">
        <v>1606</v>
      </c>
      <c r="H886" s="4" t="s">
        <v>49</v>
      </c>
      <c r="I886" s="4" t="s">
        <v>58</v>
      </c>
      <c r="J886" s="4" t="s">
        <v>29</v>
      </c>
      <c r="K886" s="4" t="s">
        <v>66</v>
      </c>
      <c r="L886" s="4" t="s">
        <v>31</v>
      </c>
      <c r="M886" s="4" t="s">
        <v>1607</v>
      </c>
      <c r="N886" s="29">
        <v>0.52</v>
      </c>
      <c r="O886" s="4" t="s">
        <v>33</v>
      </c>
      <c r="P886" s="4" t="s">
        <v>53</v>
      </c>
      <c r="Q886" s="4" t="s">
        <v>71</v>
      </c>
      <c r="R886" s="4" t="s">
        <v>1608</v>
      </c>
      <c r="S886" s="4">
        <v>11598</v>
      </c>
      <c r="T886" s="9">
        <v>42020</v>
      </c>
      <c r="U886" s="9">
        <v>42022</v>
      </c>
      <c r="V886" s="15">
        <v>2.4548000000000001</v>
      </c>
      <c r="W886" s="4">
        <v>9</v>
      </c>
      <c r="X886" s="15">
        <v>19.12</v>
      </c>
      <c r="Y886" s="4">
        <v>89679</v>
      </c>
      <c r="Z886" s="15">
        <f>(orders[[#This Row],[Unit Price]]-(orders[[#This Row],[Unit Price]]*(orders[[#This Row],[Discount]]/100)))</f>
        <v>2.1780380000000004</v>
      </c>
      <c r="AA886" s="15">
        <f>orders[[#This Row],[discounted price]]*orders[[#This Row],[Quantity ordered new]]</f>
        <v>19.602342000000004</v>
      </c>
      <c r="AB886" s="18">
        <f t="shared" si="13"/>
        <v>0.12838912133891214</v>
      </c>
    </row>
    <row r="887" spans="1:28" ht="12.75" customHeight="1" x14ac:dyDescent="0.3">
      <c r="A887" s="4">
        <v>23534</v>
      </c>
      <c r="B887" s="4" t="s">
        <v>47</v>
      </c>
      <c r="C887" s="21">
        <v>0.05</v>
      </c>
      <c r="D887" s="15">
        <v>179.29</v>
      </c>
      <c r="E887" s="15">
        <v>29.21</v>
      </c>
      <c r="F887" s="4">
        <v>1603</v>
      </c>
      <c r="G887" s="4" t="s">
        <v>1606</v>
      </c>
      <c r="H887" s="4" t="s">
        <v>39</v>
      </c>
      <c r="I887" s="4" t="s">
        <v>58</v>
      </c>
      <c r="J887" s="4" t="s">
        <v>41</v>
      </c>
      <c r="K887" s="4" t="s">
        <v>152</v>
      </c>
      <c r="L887" s="4" t="s">
        <v>121</v>
      </c>
      <c r="M887" s="4" t="s">
        <v>629</v>
      </c>
      <c r="N887" s="29">
        <v>0.76</v>
      </c>
      <c r="O887" s="4" t="s">
        <v>33</v>
      </c>
      <c r="P887" s="4" t="s">
        <v>53</v>
      </c>
      <c r="Q887" s="4" t="s">
        <v>71</v>
      </c>
      <c r="R887" s="4" t="s">
        <v>1608</v>
      </c>
      <c r="S887" s="4">
        <v>11598</v>
      </c>
      <c r="T887" s="9">
        <v>42020</v>
      </c>
      <c r="U887" s="9">
        <v>42022</v>
      </c>
      <c r="V887" s="15">
        <v>-537.27977732000011</v>
      </c>
      <c r="W887" s="4">
        <v>1</v>
      </c>
      <c r="X887" s="15">
        <v>186.64</v>
      </c>
      <c r="Y887" s="4">
        <v>89679</v>
      </c>
      <c r="Z887" s="15">
        <f>(orders[[#This Row],[Unit Price]]-(orders[[#This Row],[Unit Price]]*(orders[[#This Row],[Discount]]/100)))</f>
        <v>179.200355</v>
      </c>
      <c r="AA887" s="15">
        <f>orders[[#This Row],[discounted price]]*orders[[#This Row],[Quantity ordered new]]</f>
        <v>179.200355</v>
      </c>
      <c r="AB887" s="18">
        <f t="shared" si="13"/>
        <v>-2.878695763609088</v>
      </c>
    </row>
    <row r="888" spans="1:28" ht="12.75" customHeight="1" x14ac:dyDescent="0.3">
      <c r="A888" s="4">
        <v>18450</v>
      </c>
      <c r="B888" s="4" t="s">
        <v>56</v>
      </c>
      <c r="C888" s="21">
        <v>0.05</v>
      </c>
      <c r="D888" s="15">
        <v>1.98</v>
      </c>
      <c r="E888" s="15">
        <v>4.7699999999999996</v>
      </c>
      <c r="F888" s="4">
        <v>1606</v>
      </c>
      <c r="G888" s="4" t="s">
        <v>1609</v>
      </c>
      <c r="H888" s="4" t="s">
        <v>49</v>
      </c>
      <c r="I888" s="4" t="s">
        <v>40</v>
      </c>
      <c r="J888" s="4" t="s">
        <v>29</v>
      </c>
      <c r="K888" s="4" t="s">
        <v>109</v>
      </c>
      <c r="L888" s="4" t="s">
        <v>59</v>
      </c>
      <c r="M888" s="4" t="s">
        <v>1610</v>
      </c>
      <c r="N888" s="29">
        <v>0.4</v>
      </c>
      <c r="O888" s="4" t="s">
        <v>33</v>
      </c>
      <c r="P888" s="4" t="s">
        <v>53</v>
      </c>
      <c r="Q888" s="4" t="s">
        <v>71</v>
      </c>
      <c r="R888" s="4" t="s">
        <v>1611</v>
      </c>
      <c r="S888" s="4">
        <v>11010</v>
      </c>
      <c r="T888" s="9">
        <v>42011</v>
      </c>
      <c r="U888" s="9">
        <v>42012</v>
      </c>
      <c r="V888" s="15">
        <v>-14.359820000000001</v>
      </c>
      <c r="W888" s="4">
        <v>1</v>
      </c>
      <c r="X888" s="15">
        <v>3.53</v>
      </c>
      <c r="Y888" s="4">
        <v>87993</v>
      </c>
      <c r="Z888" s="15">
        <f>(orders[[#This Row],[Unit Price]]-(orders[[#This Row],[Unit Price]]*(orders[[#This Row],[Discount]]/100)))</f>
        <v>1.9790099999999999</v>
      </c>
      <c r="AA888" s="15">
        <f>orders[[#This Row],[discounted price]]*orders[[#This Row],[Quantity ordered new]]</f>
        <v>1.9790099999999999</v>
      </c>
      <c r="AB888" s="18">
        <f t="shared" si="13"/>
        <v>-4.0679376770538251</v>
      </c>
    </row>
    <row r="889" spans="1:28" ht="12.75" customHeight="1" x14ac:dyDescent="0.3">
      <c r="A889" s="4">
        <v>18451</v>
      </c>
      <c r="B889" s="4" t="s">
        <v>56</v>
      </c>
      <c r="C889" s="21">
        <v>7.0000000000000007E-2</v>
      </c>
      <c r="D889" s="15">
        <v>699.99</v>
      </c>
      <c r="E889" s="15">
        <v>24.49</v>
      </c>
      <c r="F889" s="4">
        <v>1606</v>
      </c>
      <c r="G889" s="4" t="s">
        <v>1609</v>
      </c>
      <c r="H889" s="4" t="s">
        <v>27</v>
      </c>
      <c r="I889" s="4" t="s">
        <v>40</v>
      </c>
      <c r="J889" s="4" t="s">
        <v>77</v>
      </c>
      <c r="K889" s="4" t="s">
        <v>587</v>
      </c>
      <c r="L889" s="4" t="s">
        <v>236</v>
      </c>
      <c r="M889" s="4" t="s">
        <v>588</v>
      </c>
      <c r="N889" s="29">
        <v>0.41</v>
      </c>
      <c r="O889" s="4" t="s">
        <v>33</v>
      </c>
      <c r="P889" s="4" t="s">
        <v>53</v>
      </c>
      <c r="Q889" s="4" t="s">
        <v>71</v>
      </c>
      <c r="R889" s="4" t="s">
        <v>1611</v>
      </c>
      <c r="S889" s="4">
        <v>11010</v>
      </c>
      <c r="T889" s="9">
        <v>42011</v>
      </c>
      <c r="U889" s="9">
        <v>42012</v>
      </c>
      <c r="V889" s="15">
        <v>-2870.2775999999994</v>
      </c>
      <c r="W889" s="4">
        <v>1</v>
      </c>
      <c r="X889" s="15">
        <v>706.56</v>
      </c>
      <c r="Y889" s="4">
        <v>87993</v>
      </c>
      <c r="Z889" s="15">
        <f>(orders[[#This Row],[Unit Price]]-(orders[[#This Row],[Unit Price]]*(orders[[#This Row],[Discount]]/100)))</f>
        <v>699.50000699999998</v>
      </c>
      <c r="AA889" s="15">
        <f>orders[[#This Row],[discounted price]]*orders[[#This Row],[Quantity ordered new]]</f>
        <v>699.50000699999998</v>
      </c>
      <c r="AB889" s="18">
        <f t="shared" si="13"/>
        <v>-4.0623267663043476</v>
      </c>
    </row>
    <row r="890" spans="1:28" ht="12.75" customHeight="1" x14ac:dyDescent="0.3">
      <c r="A890" s="4">
        <v>18452</v>
      </c>
      <c r="B890" s="4" t="s">
        <v>56</v>
      </c>
      <c r="C890" s="21">
        <v>7.0000000000000007E-2</v>
      </c>
      <c r="D890" s="15">
        <v>6783.02</v>
      </c>
      <c r="E890" s="15">
        <v>24.49</v>
      </c>
      <c r="F890" s="4">
        <v>1606</v>
      </c>
      <c r="G890" s="4" t="s">
        <v>1609</v>
      </c>
      <c r="H890" s="4" t="s">
        <v>49</v>
      </c>
      <c r="I890" s="4" t="s">
        <v>40</v>
      </c>
      <c r="J890" s="4" t="s">
        <v>77</v>
      </c>
      <c r="K890" s="4" t="s">
        <v>85</v>
      </c>
      <c r="L890" s="4" t="s">
        <v>236</v>
      </c>
      <c r="M890" s="4" t="s">
        <v>1277</v>
      </c>
      <c r="N890" s="29">
        <v>0.39</v>
      </c>
      <c r="O890" s="4" t="s">
        <v>33</v>
      </c>
      <c r="P890" s="4" t="s">
        <v>53</v>
      </c>
      <c r="Q890" s="4" t="s">
        <v>71</v>
      </c>
      <c r="R890" s="4" t="s">
        <v>1611</v>
      </c>
      <c r="S890" s="4">
        <v>11010</v>
      </c>
      <c r="T890" s="9">
        <v>42011</v>
      </c>
      <c r="U890" s="9">
        <v>42012</v>
      </c>
      <c r="V890" s="15">
        <v>77.983599999997679</v>
      </c>
      <c r="W890" s="4">
        <v>2</v>
      </c>
      <c r="X890" s="15">
        <v>13121.07</v>
      </c>
      <c r="Y890" s="4">
        <v>87993</v>
      </c>
      <c r="Z890" s="15">
        <f>(orders[[#This Row],[Unit Price]]-(orders[[#This Row],[Unit Price]]*(orders[[#This Row],[Discount]]/100)))</f>
        <v>6778.2718860000004</v>
      </c>
      <c r="AA890" s="15">
        <f>orders[[#This Row],[discounted price]]*orders[[#This Row],[Quantity ordered new]]</f>
        <v>13556.543772000001</v>
      </c>
      <c r="AB890" s="18">
        <f t="shared" si="13"/>
        <v>5.9433872389978619E-3</v>
      </c>
    </row>
    <row r="891" spans="1:28" ht="12.75" customHeight="1" x14ac:dyDescent="0.3">
      <c r="A891" s="4">
        <v>22921</v>
      </c>
      <c r="B891" s="4" t="s">
        <v>37</v>
      </c>
      <c r="C891" s="21">
        <v>0.01</v>
      </c>
      <c r="D891" s="15">
        <v>15.16</v>
      </c>
      <c r="E891" s="15">
        <v>15.09</v>
      </c>
      <c r="F891" s="4">
        <v>1607</v>
      </c>
      <c r="G891" s="4" t="s">
        <v>1612</v>
      </c>
      <c r="H891" s="4" t="s">
        <v>49</v>
      </c>
      <c r="I891" s="4" t="s">
        <v>40</v>
      </c>
      <c r="J891" s="4" t="s">
        <v>29</v>
      </c>
      <c r="K891" s="4" t="s">
        <v>109</v>
      </c>
      <c r="L891" s="4" t="s">
        <v>59</v>
      </c>
      <c r="M891" s="4" t="s">
        <v>1613</v>
      </c>
      <c r="N891" s="29">
        <v>0.39</v>
      </c>
      <c r="O891" s="4" t="s">
        <v>33</v>
      </c>
      <c r="P891" s="4" t="s">
        <v>53</v>
      </c>
      <c r="Q891" s="4" t="s">
        <v>71</v>
      </c>
      <c r="R891" s="4" t="s">
        <v>1614</v>
      </c>
      <c r="S891" s="4">
        <v>11520</v>
      </c>
      <c r="T891" s="9">
        <v>42109</v>
      </c>
      <c r="U891" s="9">
        <v>42109</v>
      </c>
      <c r="V891" s="15">
        <v>-200.85899999999998</v>
      </c>
      <c r="W891" s="4">
        <v>7</v>
      </c>
      <c r="X891" s="15">
        <v>110.93</v>
      </c>
      <c r="Y891" s="4">
        <v>87994</v>
      </c>
      <c r="Z891" s="15">
        <f>(orders[[#This Row],[Unit Price]]-(orders[[#This Row],[Unit Price]]*(orders[[#This Row],[Discount]]/100)))</f>
        <v>15.158484</v>
      </c>
      <c r="AA891" s="15">
        <f>orders[[#This Row],[discounted price]]*orders[[#This Row],[Quantity ordered new]]</f>
        <v>106.109388</v>
      </c>
      <c r="AB891" s="18">
        <f t="shared" si="13"/>
        <v>-1.810682412332101</v>
      </c>
    </row>
    <row r="892" spans="1:28" ht="12.75" customHeight="1" x14ac:dyDescent="0.3">
      <c r="A892" s="4">
        <v>24951</v>
      </c>
      <c r="B892" s="4" t="s">
        <v>106</v>
      </c>
      <c r="C892" s="21">
        <v>0.1</v>
      </c>
      <c r="D892" s="15">
        <v>5.68</v>
      </c>
      <c r="E892" s="15">
        <v>3.6</v>
      </c>
      <c r="F892" s="4">
        <v>1607</v>
      </c>
      <c r="G892" s="4" t="s">
        <v>1612</v>
      </c>
      <c r="H892" s="4" t="s">
        <v>27</v>
      </c>
      <c r="I892" s="4" t="s">
        <v>40</v>
      </c>
      <c r="J892" s="4" t="s">
        <v>29</v>
      </c>
      <c r="K892" s="4" t="s">
        <v>174</v>
      </c>
      <c r="L892" s="4" t="s">
        <v>51</v>
      </c>
      <c r="M892" s="4" t="s">
        <v>1615</v>
      </c>
      <c r="N892" s="29">
        <v>0.56000000000000005</v>
      </c>
      <c r="O892" s="4" t="s">
        <v>33</v>
      </c>
      <c r="P892" s="4" t="s">
        <v>53</v>
      </c>
      <c r="Q892" s="4" t="s">
        <v>71</v>
      </c>
      <c r="R892" s="4" t="s">
        <v>1614</v>
      </c>
      <c r="S892" s="4">
        <v>11520</v>
      </c>
      <c r="T892" s="9">
        <v>42041</v>
      </c>
      <c r="U892" s="9">
        <v>42045</v>
      </c>
      <c r="V892" s="15">
        <v>-33.2956</v>
      </c>
      <c r="W892" s="4">
        <v>21</v>
      </c>
      <c r="X892" s="15">
        <v>118.35</v>
      </c>
      <c r="Y892" s="4">
        <v>87995</v>
      </c>
      <c r="Z892" s="15">
        <f>(orders[[#This Row],[Unit Price]]-(orders[[#This Row],[Unit Price]]*(orders[[#This Row],[Discount]]/100)))</f>
        <v>5.6743199999999998</v>
      </c>
      <c r="AA892" s="15">
        <f>orders[[#This Row],[discounted price]]*orders[[#This Row],[Quantity ordered new]]</f>
        <v>119.16072</v>
      </c>
      <c r="AB892" s="18">
        <f t="shared" si="13"/>
        <v>-0.28133164343050276</v>
      </c>
    </row>
    <row r="893" spans="1:28" ht="12.75" customHeight="1" x14ac:dyDescent="0.3">
      <c r="A893" s="4">
        <v>22682</v>
      </c>
      <c r="B893" s="4" t="s">
        <v>25</v>
      </c>
      <c r="C893" s="21">
        <v>0.03</v>
      </c>
      <c r="D893" s="15">
        <v>2.16</v>
      </c>
      <c r="E893" s="15">
        <v>6.05</v>
      </c>
      <c r="F893" s="4">
        <v>1609</v>
      </c>
      <c r="G893" s="4" t="s">
        <v>1616</v>
      </c>
      <c r="H893" s="4" t="s">
        <v>49</v>
      </c>
      <c r="I893" s="4" t="s">
        <v>114</v>
      </c>
      <c r="J893" s="4" t="s">
        <v>29</v>
      </c>
      <c r="K893" s="4" t="s">
        <v>109</v>
      </c>
      <c r="L893" s="4" t="s">
        <v>59</v>
      </c>
      <c r="M893" s="4" t="s">
        <v>1536</v>
      </c>
      <c r="N893" s="29">
        <v>0.37</v>
      </c>
      <c r="O893" s="4" t="s">
        <v>33</v>
      </c>
      <c r="P893" s="4" t="s">
        <v>34</v>
      </c>
      <c r="Q893" s="4" t="s">
        <v>45</v>
      </c>
      <c r="R893" s="4" t="s">
        <v>1617</v>
      </c>
      <c r="S893" s="4">
        <v>95823</v>
      </c>
      <c r="T893" s="9">
        <v>42135</v>
      </c>
      <c r="U893" s="9">
        <v>42136</v>
      </c>
      <c r="V893" s="15">
        <v>-90.585499999999996</v>
      </c>
      <c r="W893" s="4">
        <v>7</v>
      </c>
      <c r="X893" s="15">
        <v>17.309999999999999</v>
      </c>
      <c r="Y893" s="4">
        <v>87824</v>
      </c>
      <c r="Z893" s="15">
        <f>(orders[[#This Row],[Unit Price]]-(orders[[#This Row],[Unit Price]]*(orders[[#This Row],[Discount]]/100)))</f>
        <v>2.1593520000000002</v>
      </c>
      <c r="AA893" s="15">
        <f>orders[[#This Row],[discounted price]]*orders[[#This Row],[Quantity ordered new]]</f>
        <v>15.115464000000001</v>
      </c>
      <c r="AB893" s="18">
        <f t="shared" si="13"/>
        <v>-5.2331311380704797</v>
      </c>
    </row>
    <row r="894" spans="1:28" ht="12.75" customHeight="1" x14ac:dyDescent="0.3">
      <c r="A894" s="4">
        <v>22683</v>
      </c>
      <c r="B894" s="4" t="s">
        <v>25</v>
      </c>
      <c r="C894" s="21">
        <v>0.03</v>
      </c>
      <c r="D894" s="15">
        <v>9.7100000000000009</v>
      </c>
      <c r="E894" s="15">
        <v>9.4499999999999993</v>
      </c>
      <c r="F894" s="4">
        <v>1609</v>
      </c>
      <c r="G894" s="4" t="s">
        <v>1616</v>
      </c>
      <c r="H894" s="4" t="s">
        <v>49</v>
      </c>
      <c r="I894" s="4" t="s">
        <v>114</v>
      </c>
      <c r="J894" s="4" t="s">
        <v>29</v>
      </c>
      <c r="K894" s="4" t="s">
        <v>141</v>
      </c>
      <c r="L894" s="4" t="s">
        <v>59</v>
      </c>
      <c r="M894" s="4" t="s">
        <v>510</v>
      </c>
      <c r="N894" s="29">
        <v>0.6</v>
      </c>
      <c r="O894" s="4" t="s">
        <v>33</v>
      </c>
      <c r="P894" s="4" t="s">
        <v>34</v>
      </c>
      <c r="Q894" s="4" t="s">
        <v>45</v>
      </c>
      <c r="R894" s="4" t="s">
        <v>1617</v>
      </c>
      <c r="S894" s="4">
        <v>95823</v>
      </c>
      <c r="T894" s="9">
        <v>42135</v>
      </c>
      <c r="U894" s="9">
        <v>42135</v>
      </c>
      <c r="V894" s="15">
        <v>-36.9</v>
      </c>
      <c r="W894" s="4">
        <v>2</v>
      </c>
      <c r="X894" s="15">
        <v>23.56</v>
      </c>
      <c r="Y894" s="4">
        <v>87824</v>
      </c>
      <c r="Z894" s="15">
        <f>(orders[[#This Row],[Unit Price]]-(orders[[#This Row],[Unit Price]]*(orders[[#This Row],[Discount]]/100)))</f>
        <v>9.7070870000000014</v>
      </c>
      <c r="AA894" s="15">
        <f>orders[[#This Row],[discounted price]]*orders[[#This Row],[Quantity ordered new]]</f>
        <v>19.414174000000003</v>
      </c>
      <c r="AB894" s="18">
        <f t="shared" si="13"/>
        <v>-1.5662139219015281</v>
      </c>
    </row>
    <row r="895" spans="1:28" ht="12.75" customHeight="1" x14ac:dyDescent="0.3">
      <c r="A895" s="4">
        <v>18394</v>
      </c>
      <c r="B895" s="4" t="s">
        <v>106</v>
      </c>
      <c r="C895" s="21">
        <v>0.06</v>
      </c>
      <c r="D895" s="15">
        <v>40.97</v>
      </c>
      <c r="E895" s="15">
        <v>1.99</v>
      </c>
      <c r="F895" s="4">
        <v>1614</v>
      </c>
      <c r="G895" s="4" t="s">
        <v>1618</v>
      </c>
      <c r="H895" s="4" t="s">
        <v>49</v>
      </c>
      <c r="I895" s="4" t="s">
        <v>114</v>
      </c>
      <c r="J895" s="4" t="s">
        <v>77</v>
      </c>
      <c r="K895" s="4" t="s">
        <v>180</v>
      </c>
      <c r="L895" s="4" t="s">
        <v>51</v>
      </c>
      <c r="M895" s="4" t="s">
        <v>1619</v>
      </c>
      <c r="N895" s="29">
        <v>0.42</v>
      </c>
      <c r="O895" s="4" t="s">
        <v>33</v>
      </c>
      <c r="P895" s="4" t="s">
        <v>53</v>
      </c>
      <c r="Q895" s="4" t="s">
        <v>193</v>
      </c>
      <c r="R895" s="4" t="s">
        <v>1620</v>
      </c>
      <c r="S895" s="4">
        <v>1748</v>
      </c>
      <c r="T895" s="9">
        <v>42102</v>
      </c>
      <c r="U895" s="9">
        <v>42106</v>
      </c>
      <c r="V895" s="15">
        <v>341.19809999999995</v>
      </c>
      <c r="W895" s="4">
        <v>12</v>
      </c>
      <c r="X895" s="15">
        <v>494.49</v>
      </c>
      <c r="Y895" s="4">
        <v>87823</v>
      </c>
      <c r="Z895" s="15">
        <f>(orders[[#This Row],[Unit Price]]-(orders[[#This Row],[Unit Price]]*(orders[[#This Row],[Discount]]/100)))</f>
        <v>40.945417999999997</v>
      </c>
      <c r="AA895" s="15">
        <f>orders[[#This Row],[discounted price]]*orders[[#This Row],[Quantity ordered new]]</f>
        <v>491.34501599999999</v>
      </c>
      <c r="AB895" s="18">
        <f t="shared" si="13"/>
        <v>0.69</v>
      </c>
    </row>
    <row r="896" spans="1:28" ht="12.75" customHeight="1" x14ac:dyDescent="0.3">
      <c r="A896" s="4">
        <v>19501</v>
      </c>
      <c r="B896" s="4" t="s">
        <v>25</v>
      </c>
      <c r="C896" s="21">
        <v>0.09</v>
      </c>
      <c r="D896" s="15">
        <v>12.88</v>
      </c>
      <c r="E896" s="15">
        <v>4.59</v>
      </c>
      <c r="F896" s="4">
        <v>1618</v>
      </c>
      <c r="G896" s="4" t="s">
        <v>1621</v>
      </c>
      <c r="H896" s="4" t="s">
        <v>49</v>
      </c>
      <c r="I896" s="4" t="s">
        <v>114</v>
      </c>
      <c r="J896" s="4" t="s">
        <v>29</v>
      </c>
      <c r="K896" s="4" t="s">
        <v>174</v>
      </c>
      <c r="L896" s="4" t="s">
        <v>31</v>
      </c>
      <c r="M896" s="4" t="s">
        <v>1622</v>
      </c>
      <c r="N896" s="29">
        <v>0.82</v>
      </c>
      <c r="O896" s="4" t="s">
        <v>33</v>
      </c>
      <c r="P896" s="4" t="s">
        <v>61</v>
      </c>
      <c r="Q896" s="4" t="s">
        <v>703</v>
      </c>
      <c r="R896" s="4" t="s">
        <v>1623</v>
      </c>
      <c r="S896" s="4">
        <v>46322</v>
      </c>
      <c r="T896" s="9">
        <v>42100</v>
      </c>
      <c r="U896" s="9">
        <v>42100</v>
      </c>
      <c r="V896" s="15">
        <v>-175.13</v>
      </c>
      <c r="W896" s="4">
        <v>13</v>
      </c>
      <c r="X896" s="15">
        <v>158.13</v>
      </c>
      <c r="Y896" s="4">
        <v>90248</v>
      </c>
      <c r="Z896" s="15">
        <f>(orders[[#This Row],[Unit Price]]-(orders[[#This Row],[Unit Price]]*(orders[[#This Row],[Discount]]/100)))</f>
        <v>12.868408000000001</v>
      </c>
      <c r="AA896" s="15">
        <f>orders[[#This Row],[discounted price]]*orders[[#This Row],[Quantity ordered new]]</f>
        <v>167.28930400000002</v>
      </c>
      <c r="AB896" s="18">
        <f t="shared" si="13"/>
        <v>-1.1075064820084741</v>
      </c>
    </row>
    <row r="897" spans="1:28" ht="12.75" customHeight="1" x14ac:dyDescent="0.3">
      <c r="A897" s="4">
        <v>19502</v>
      </c>
      <c r="B897" s="4" t="s">
        <v>25</v>
      </c>
      <c r="C897" s="21">
        <v>0.02</v>
      </c>
      <c r="D897" s="15">
        <v>45.99</v>
      </c>
      <c r="E897" s="15">
        <v>4.99</v>
      </c>
      <c r="F897" s="4">
        <v>1620</v>
      </c>
      <c r="G897" s="4" t="s">
        <v>1624</v>
      </c>
      <c r="H897" s="4" t="s">
        <v>27</v>
      </c>
      <c r="I897" s="4" t="s">
        <v>114</v>
      </c>
      <c r="J897" s="4" t="s">
        <v>77</v>
      </c>
      <c r="K897" s="4" t="s">
        <v>78</v>
      </c>
      <c r="L897" s="4" t="s">
        <v>59</v>
      </c>
      <c r="M897" s="4" t="s">
        <v>1625</v>
      </c>
      <c r="N897" s="29">
        <v>0.56999999999999995</v>
      </c>
      <c r="O897" s="4" t="s">
        <v>33</v>
      </c>
      <c r="P897" s="4" t="s">
        <v>53</v>
      </c>
      <c r="Q897" s="4" t="s">
        <v>234</v>
      </c>
      <c r="R897" s="4" t="s">
        <v>1211</v>
      </c>
      <c r="S897" s="4">
        <v>17602</v>
      </c>
      <c r="T897" s="9">
        <v>42100</v>
      </c>
      <c r="U897" s="9">
        <v>42101</v>
      </c>
      <c r="V897" s="15">
        <v>3.96</v>
      </c>
      <c r="W897" s="4">
        <v>4</v>
      </c>
      <c r="X897" s="15">
        <v>163.01</v>
      </c>
      <c r="Y897" s="4">
        <v>90248</v>
      </c>
      <c r="Z897" s="15">
        <f>(orders[[#This Row],[Unit Price]]-(orders[[#This Row],[Unit Price]]*(orders[[#This Row],[Discount]]/100)))</f>
        <v>45.980802000000004</v>
      </c>
      <c r="AA897" s="15">
        <f>orders[[#This Row],[discounted price]]*orders[[#This Row],[Quantity ordered new]]</f>
        <v>183.92320800000002</v>
      </c>
      <c r="AB897" s="18">
        <f t="shared" si="13"/>
        <v>2.4292988160235569E-2</v>
      </c>
    </row>
    <row r="898" spans="1:28" ht="12.75" customHeight="1" x14ac:dyDescent="0.3">
      <c r="A898" s="4">
        <v>23750</v>
      </c>
      <c r="B898" s="4" t="s">
        <v>25</v>
      </c>
      <c r="C898" s="21">
        <v>0.06</v>
      </c>
      <c r="D898" s="15">
        <v>15.01</v>
      </c>
      <c r="E898" s="15">
        <v>8.4</v>
      </c>
      <c r="F898" s="4">
        <v>1623</v>
      </c>
      <c r="G898" s="4" t="s">
        <v>1626</v>
      </c>
      <c r="H898" s="4" t="s">
        <v>49</v>
      </c>
      <c r="I898" s="4" t="s">
        <v>58</v>
      </c>
      <c r="J898" s="4" t="s">
        <v>29</v>
      </c>
      <c r="K898" s="4" t="s">
        <v>109</v>
      </c>
      <c r="L898" s="4" t="s">
        <v>59</v>
      </c>
      <c r="M898" s="4" t="s">
        <v>1627</v>
      </c>
      <c r="N898" s="29">
        <v>0.39</v>
      </c>
      <c r="O898" s="4" t="s">
        <v>33</v>
      </c>
      <c r="P898" s="4" t="s">
        <v>61</v>
      </c>
      <c r="Q898" s="4" t="s">
        <v>703</v>
      </c>
      <c r="R898" s="4" t="s">
        <v>1628</v>
      </c>
      <c r="S898" s="4">
        <v>46375</v>
      </c>
      <c r="T898" s="9">
        <v>42148</v>
      </c>
      <c r="U898" s="9">
        <v>42150</v>
      </c>
      <c r="V898" s="15">
        <v>1.6169000000000011</v>
      </c>
      <c r="W898" s="4">
        <v>22</v>
      </c>
      <c r="X898" s="15">
        <v>333.04</v>
      </c>
      <c r="Y898" s="4">
        <v>87611</v>
      </c>
      <c r="Z898" s="15">
        <f>(orders[[#This Row],[Unit Price]]-(orders[[#This Row],[Unit Price]]*(orders[[#This Row],[Discount]]/100)))</f>
        <v>15.000994</v>
      </c>
      <c r="AA898" s="15">
        <f>orders[[#This Row],[discounted price]]*orders[[#This Row],[Quantity ordered new]]</f>
        <v>330.02186799999998</v>
      </c>
      <c r="AB898" s="18">
        <f t="shared" ref="AB898:AB961" si="14">(V898/X898)</f>
        <v>4.8549723756906105E-3</v>
      </c>
    </row>
    <row r="899" spans="1:28" ht="12.75" customHeight="1" x14ac:dyDescent="0.3">
      <c r="A899" s="4">
        <v>23751</v>
      </c>
      <c r="B899" s="4" t="s">
        <v>25</v>
      </c>
      <c r="C899" s="21">
        <v>0.09</v>
      </c>
      <c r="D899" s="15">
        <v>40.479999999999997</v>
      </c>
      <c r="E899" s="15">
        <v>19.989999999999998</v>
      </c>
      <c r="F899" s="4">
        <v>1623</v>
      </c>
      <c r="G899" s="4" t="s">
        <v>1626</v>
      </c>
      <c r="H899" s="4" t="s">
        <v>49</v>
      </c>
      <c r="I899" s="4" t="s">
        <v>58</v>
      </c>
      <c r="J899" s="4" t="s">
        <v>77</v>
      </c>
      <c r="K899" s="4" t="s">
        <v>180</v>
      </c>
      <c r="L899" s="4" t="s">
        <v>59</v>
      </c>
      <c r="M899" s="4" t="s">
        <v>830</v>
      </c>
      <c r="N899" s="29">
        <v>0.77</v>
      </c>
      <c r="O899" s="4" t="s">
        <v>33</v>
      </c>
      <c r="P899" s="4" t="s">
        <v>61</v>
      </c>
      <c r="Q899" s="4" t="s">
        <v>703</v>
      </c>
      <c r="R899" s="4" t="s">
        <v>1628</v>
      </c>
      <c r="S899" s="4">
        <v>46375</v>
      </c>
      <c r="T899" s="9">
        <v>42148</v>
      </c>
      <c r="U899" s="9">
        <v>42150</v>
      </c>
      <c r="V899" s="15">
        <v>65.394000000000062</v>
      </c>
      <c r="W899" s="4">
        <v>12</v>
      </c>
      <c r="X899" s="15">
        <v>472.44</v>
      </c>
      <c r="Y899" s="4">
        <v>87611</v>
      </c>
      <c r="Z899" s="15">
        <f>(orders[[#This Row],[Unit Price]]-(orders[[#This Row],[Unit Price]]*(orders[[#This Row],[Discount]]/100)))</f>
        <v>40.443567999999999</v>
      </c>
      <c r="AA899" s="15">
        <f>orders[[#This Row],[discounted price]]*orders[[#This Row],[Quantity ordered new]]</f>
        <v>485.32281599999999</v>
      </c>
      <c r="AB899" s="18">
        <f t="shared" si="14"/>
        <v>0.13841757683515379</v>
      </c>
    </row>
    <row r="900" spans="1:28" ht="12.75" customHeight="1" x14ac:dyDescent="0.3">
      <c r="A900" s="4">
        <v>23752</v>
      </c>
      <c r="B900" s="4" t="s">
        <v>25</v>
      </c>
      <c r="C900" s="21">
        <v>0.05</v>
      </c>
      <c r="D900" s="15">
        <v>12.28</v>
      </c>
      <c r="E900" s="15">
        <v>6.13</v>
      </c>
      <c r="F900" s="4">
        <v>1623</v>
      </c>
      <c r="G900" s="4" t="s">
        <v>1626</v>
      </c>
      <c r="H900" s="4" t="s">
        <v>49</v>
      </c>
      <c r="I900" s="4" t="s">
        <v>58</v>
      </c>
      <c r="J900" s="4" t="s">
        <v>29</v>
      </c>
      <c r="K900" s="4" t="s">
        <v>141</v>
      </c>
      <c r="L900" s="4" t="s">
        <v>59</v>
      </c>
      <c r="M900" s="4" t="s">
        <v>1461</v>
      </c>
      <c r="N900" s="29">
        <v>0.56999999999999995</v>
      </c>
      <c r="O900" s="4" t="s">
        <v>33</v>
      </c>
      <c r="P900" s="4" t="s">
        <v>61</v>
      </c>
      <c r="Q900" s="4" t="s">
        <v>703</v>
      </c>
      <c r="R900" s="4" t="s">
        <v>1628</v>
      </c>
      <c r="S900" s="4">
        <v>46375</v>
      </c>
      <c r="T900" s="9">
        <v>42148</v>
      </c>
      <c r="U900" s="9">
        <v>42149</v>
      </c>
      <c r="V900" s="15">
        <v>1.3360000000000003</v>
      </c>
      <c r="W900" s="4">
        <v>1</v>
      </c>
      <c r="X900" s="15">
        <v>18.73</v>
      </c>
      <c r="Y900" s="4">
        <v>87611</v>
      </c>
      <c r="Z900" s="15">
        <f>(orders[[#This Row],[Unit Price]]-(orders[[#This Row],[Unit Price]]*(orders[[#This Row],[Discount]]/100)))</f>
        <v>12.273859999999999</v>
      </c>
      <c r="AA900" s="15">
        <f>orders[[#This Row],[discounted price]]*orders[[#This Row],[Quantity ordered new]]</f>
        <v>12.273859999999999</v>
      </c>
      <c r="AB900" s="18">
        <f t="shared" si="14"/>
        <v>7.1329418045915652E-2</v>
      </c>
    </row>
    <row r="901" spans="1:28" ht="12.75" customHeight="1" x14ac:dyDescent="0.3">
      <c r="A901" s="4">
        <v>21145</v>
      </c>
      <c r="B901" s="4" t="s">
        <v>56</v>
      </c>
      <c r="C901" s="21">
        <v>0.08</v>
      </c>
      <c r="D901" s="15">
        <v>213.45</v>
      </c>
      <c r="E901" s="15">
        <v>14.7</v>
      </c>
      <c r="F901" s="4">
        <v>1625</v>
      </c>
      <c r="G901" s="4" t="s">
        <v>1629</v>
      </c>
      <c r="H901" s="4" t="s">
        <v>39</v>
      </c>
      <c r="I901" s="4" t="s">
        <v>40</v>
      </c>
      <c r="J901" s="4" t="s">
        <v>77</v>
      </c>
      <c r="K901" s="4" t="s">
        <v>85</v>
      </c>
      <c r="L901" s="4" t="s">
        <v>43</v>
      </c>
      <c r="M901" s="4" t="s">
        <v>291</v>
      </c>
      <c r="N901" s="29">
        <v>0.59</v>
      </c>
      <c r="O901" s="4" t="s">
        <v>33</v>
      </c>
      <c r="P901" s="4" t="s">
        <v>53</v>
      </c>
      <c r="Q901" s="4" t="s">
        <v>71</v>
      </c>
      <c r="R901" s="4" t="s">
        <v>1630</v>
      </c>
      <c r="S901" s="4">
        <v>11542</v>
      </c>
      <c r="T901" s="9">
        <v>42090</v>
      </c>
      <c r="U901" s="9">
        <v>42092</v>
      </c>
      <c r="V901" s="15">
        <v>1674.7541999999999</v>
      </c>
      <c r="W901" s="4">
        <v>12</v>
      </c>
      <c r="X901" s="15">
        <v>2427.1799999999998</v>
      </c>
      <c r="Y901" s="4">
        <v>90600</v>
      </c>
      <c r="Z901" s="15">
        <f>(orders[[#This Row],[Unit Price]]-(orders[[#This Row],[Unit Price]]*(orders[[#This Row],[Discount]]/100)))</f>
        <v>213.27923999999999</v>
      </c>
      <c r="AA901" s="15">
        <f>orders[[#This Row],[discounted price]]*orders[[#This Row],[Quantity ordered new]]</f>
        <v>2559.35088</v>
      </c>
      <c r="AB901" s="18">
        <f t="shared" si="14"/>
        <v>0.69</v>
      </c>
    </row>
    <row r="902" spans="1:28" ht="12.75" customHeight="1" x14ac:dyDescent="0.3">
      <c r="A902" s="4">
        <v>21146</v>
      </c>
      <c r="B902" s="4" t="s">
        <v>56</v>
      </c>
      <c r="C902" s="21">
        <v>0.1</v>
      </c>
      <c r="D902" s="15">
        <v>55.98</v>
      </c>
      <c r="E902" s="15">
        <v>13.88</v>
      </c>
      <c r="F902" s="4">
        <v>1625</v>
      </c>
      <c r="G902" s="4" t="s">
        <v>1629</v>
      </c>
      <c r="H902" s="4" t="s">
        <v>49</v>
      </c>
      <c r="I902" s="4" t="s">
        <v>40</v>
      </c>
      <c r="J902" s="4" t="s">
        <v>29</v>
      </c>
      <c r="K902" s="4" t="s">
        <v>93</v>
      </c>
      <c r="L902" s="4" t="s">
        <v>59</v>
      </c>
      <c r="M902" s="4" t="s">
        <v>1631</v>
      </c>
      <c r="N902" s="29">
        <v>0.36</v>
      </c>
      <c r="O902" s="4" t="s">
        <v>33</v>
      </c>
      <c r="P902" s="4" t="s">
        <v>53</v>
      </c>
      <c r="Q902" s="4" t="s">
        <v>71</v>
      </c>
      <c r="R902" s="4" t="s">
        <v>1630</v>
      </c>
      <c r="S902" s="4">
        <v>11542</v>
      </c>
      <c r="T902" s="9">
        <v>42090</v>
      </c>
      <c r="U902" s="9">
        <v>42092</v>
      </c>
      <c r="V902" s="15">
        <v>300.04649999999998</v>
      </c>
      <c r="W902" s="4">
        <v>8</v>
      </c>
      <c r="X902" s="15">
        <v>434.85</v>
      </c>
      <c r="Y902" s="4">
        <v>90600</v>
      </c>
      <c r="Z902" s="15">
        <f>(orders[[#This Row],[Unit Price]]-(orders[[#This Row],[Unit Price]]*(orders[[#This Row],[Discount]]/100)))</f>
        <v>55.924019999999999</v>
      </c>
      <c r="AA902" s="15">
        <f>orders[[#This Row],[discounted price]]*orders[[#This Row],[Quantity ordered new]]</f>
        <v>447.39215999999999</v>
      </c>
      <c r="AB902" s="18">
        <f t="shared" si="14"/>
        <v>0.69</v>
      </c>
    </row>
    <row r="903" spans="1:28" ht="12.75" customHeight="1" x14ac:dyDescent="0.3">
      <c r="A903" s="4">
        <v>21147</v>
      </c>
      <c r="B903" s="4" t="s">
        <v>56</v>
      </c>
      <c r="C903" s="21">
        <v>0</v>
      </c>
      <c r="D903" s="15">
        <v>16.059999999999999</v>
      </c>
      <c r="E903" s="15">
        <v>8.34</v>
      </c>
      <c r="F903" s="4">
        <v>1625</v>
      </c>
      <c r="G903" s="4" t="s">
        <v>1629</v>
      </c>
      <c r="H903" s="4" t="s">
        <v>49</v>
      </c>
      <c r="I903" s="4" t="s">
        <v>40</v>
      </c>
      <c r="J903" s="4" t="s">
        <v>29</v>
      </c>
      <c r="K903" s="4" t="s">
        <v>141</v>
      </c>
      <c r="L903" s="4" t="s">
        <v>59</v>
      </c>
      <c r="M903" s="4" t="s">
        <v>1632</v>
      </c>
      <c r="N903" s="29">
        <v>0.59</v>
      </c>
      <c r="O903" s="4" t="s">
        <v>33</v>
      </c>
      <c r="P903" s="4" t="s">
        <v>53</v>
      </c>
      <c r="Q903" s="4" t="s">
        <v>71</v>
      </c>
      <c r="R903" s="4" t="s">
        <v>1630</v>
      </c>
      <c r="S903" s="4">
        <v>11542</v>
      </c>
      <c r="T903" s="9">
        <v>42090</v>
      </c>
      <c r="U903" s="9">
        <v>42091</v>
      </c>
      <c r="V903" s="15">
        <v>-28.09</v>
      </c>
      <c r="W903" s="4">
        <v>1</v>
      </c>
      <c r="X903" s="15">
        <v>19.16</v>
      </c>
      <c r="Y903" s="4">
        <v>90600</v>
      </c>
      <c r="Z903" s="15">
        <f>(orders[[#This Row],[Unit Price]]-(orders[[#This Row],[Unit Price]]*(orders[[#This Row],[Discount]]/100)))</f>
        <v>16.059999999999999</v>
      </c>
      <c r="AA903" s="15">
        <f>orders[[#This Row],[discounted price]]*orders[[#This Row],[Quantity ordered new]]</f>
        <v>16.059999999999999</v>
      </c>
      <c r="AB903" s="18">
        <f t="shared" si="14"/>
        <v>-1.4660751565762005</v>
      </c>
    </row>
    <row r="904" spans="1:28" ht="12.75" customHeight="1" x14ac:dyDescent="0.3">
      <c r="A904" s="4">
        <v>21270</v>
      </c>
      <c r="B904" s="4" t="s">
        <v>56</v>
      </c>
      <c r="C904" s="21">
        <v>0</v>
      </c>
      <c r="D904" s="15">
        <v>209.37</v>
      </c>
      <c r="E904" s="15">
        <v>69</v>
      </c>
      <c r="F904" s="4">
        <v>1625</v>
      </c>
      <c r="G904" s="4" t="s">
        <v>1629</v>
      </c>
      <c r="H904" s="4" t="s">
        <v>49</v>
      </c>
      <c r="I904" s="4" t="s">
        <v>40</v>
      </c>
      <c r="J904" s="4" t="s">
        <v>41</v>
      </c>
      <c r="K904" s="4" t="s">
        <v>152</v>
      </c>
      <c r="L904" s="4" t="s">
        <v>236</v>
      </c>
      <c r="M904" s="4" t="s">
        <v>1633</v>
      </c>
      <c r="N904" s="29">
        <v>0.79</v>
      </c>
      <c r="O904" s="4" t="s">
        <v>33</v>
      </c>
      <c r="P904" s="4" t="s">
        <v>53</v>
      </c>
      <c r="Q904" s="4" t="s">
        <v>71</v>
      </c>
      <c r="R904" s="4" t="s">
        <v>1630</v>
      </c>
      <c r="S904" s="4">
        <v>11542</v>
      </c>
      <c r="T904" s="9">
        <v>42051</v>
      </c>
      <c r="U904" s="9">
        <v>42053</v>
      </c>
      <c r="V904" s="15">
        <v>-263.1119290800001</v>
      </c>
      <c r="W904" s="4">
        <v>11</v>
      </c>
      <c r="X904" s="15">
        <v>1959.88</v>
      </c>
      <c r="Y904" s="4">
        <v>90601</v>
      </c>
      <c r="Z904" s="15">
        <f>(orders[[#This Row],[Unit Price]]-(orders[[#This Row],[Unit Price]]*(orders[[#This Row],[Discount]]/100)))</f>
        <v>209.37</v>
      </c>
      <c r="AA904" s="15">
        <f>orders[[#This Row],[discounted price]]*orders[[#This Row],[Quantity ordered new]]</f>
        <v>2303.0700000000002</v>
      </c>
      <c r="AB904" s="18">
        <f t="shared" si="14"/>
        <v>-0.13424899946935531</v>
      </c>
    </row>
    <row r="905" spans="1:28" ht="12.75" customHeight="1" x14ac:dyDescent="0.3">
      <c r="A905" s="4">
        <v>23604</v>
      </c>
      <c r="B905" s="4" t="s">
        <v>25</v>
      </c>
      <c r="C905" s="21">
        <v>0.06</v>
      </c>
      <c r="D905" s="15">
        <v>43.57</v>
      </c>
      <c r="E905" s="15">
        <v>16.36</v>
      </c>
      <c r="F905" s="4">
        <v>1627</v>
      </c>
      <c r="G905" s="4" t="s">
        <v>1634</v>
      </c>
      <c r="H905" s="4" t="s">
        <v>49</v>
      </c>
      <c r="I905" s="4" t="s">
        <v>28</v>
      </c>
      <c r="J905" s="4" t="s">
        <v>29</v>
      </c>
      <c r="K905" s="4" t="s">
        <v>141</v>
      </c>
      <c r="L905" s="4" t="s">
        <v>59</v>
      </c>
      <c r="M905" s="4" t="s">
        <v>1635</v>
      </c>
      <c r="N905" s="29">
        <v>0.55000000000000004</v>
      </c>
      <c r="O905" s="4" t="s">
        <v>33</v>
      </c>
      <c r="P905" s="4" t="s">
        <v>136</v>
      </c>
      <c r="Q905" s="4" t="s">
        <v>244</v>
      </c>
      <c r="R905" s="4" t="s">
        <v>1636</v>
      </c>
      <c r="S905" s="4">
        <v>37743</v>
      </c>
      <c r="T905" s="9">
        <v>42152</v>
      </c>
      <c r="U905" s="9">
        <v>42154</v>
      </c>
      <c r="V905" s="15">
        <v>-38.808</v>
      </c>
      <c r="W905" s="4">
        <v>17</v>
      </c>
      <c r="X905" s="15">
        <v>710.16</v>
      </c>
      <c r="Y905" s="4">
        <v>90602</v>
      </c>
      <c r="Z905" s="15">
        <f>(orders[[#This Row],[Unit Price]]-(orders[[#This Row],[Unit Price]]*(orders[[#This Row],[Discount]]/100)))</f>
        <v>43.543858</v>
      </c>
      <c r="AA905" s="15">
        <f>orders[[#This Row],[discounted price]]*orders[[#This Row],[Quantity ordered new]]</f>
        <v>740.245586</v>
      </c>
      <c r="AB905" s="18">
        <f t="shared" si="14"/>
        <v>-5.4646840148698889E-2</v>
      </c>
    </row>
    <row r="906" spans="1:28" ht="12.75" customHeight="1" x14ac:dyDescent="0.3">
      <c r="A906" s="4">
        <v>19769</v>
      </c>
      <c r="B906" s="4" t="s">
        <v>25</v>
      </c>
      <c r="C906" s="21">
        <v>0.08</v>
      </c>
      <c r="D906" s="15">
        <v>8.09</v>
      </c>
      <c r="E906" s="15">
        <v>7.96</v>
      </c>
      <c r="F906" s="4">
        <v>1632</v>
      </c>
      <c r="G906" s="4" t="s">
        <v>1637</v>
      </c>
      <c r="H906" s="4" t="s">
        <v>27</v>
      </c>
      <c r="I906" s="4" t="s">
        <v>40</v>
      </c>
      <c r="J906" s="4" t="s">
        <v>41</v>
      </c>
      <c r="K906" s="4" t="s">
        <v>50</v>
      </c>
      <c r="L906" s="4" t="s">
        <v>59</v>
      </c>
      <c r="M906" s="4" t="s">
        <v>157</v>
      </c>
      <c r="N906" s="29">
        <v>0.49</v>
      </c>
      <c r="O906" s="4" t="s">
        <v>33</v>
      </c>
      <c r="P906" s="4" t="s">
        <v>136</v>
      </c>
      <c r="Q906" s="4" t="s">
        <v>671</v>
      </c>
      <c r="R906" s="4" t="s">
        <v>1638</v>
      </c>
      <c r="S906" s="4">
        <v>39401</v>
      </c>
      <c r="T906" s="9">
        <v>42019</v>
      </c>
      <c r="U906" s="9">
        <v>42020</v>
      </c>
      <c r="V906" s="15">
        <v>15.984</v>
      </c>
      <c r="W906" s="4">
        <v>6</v>
      </c>
      <c r="X906" s="15">
        <v>48.25</v>
      </c>
      <c r="Y906" s="4">
        <v>90530</v>
      </c>
      <c r="Z906" s="15">
        <f>(orders[[#This Row],[Unit Price]]-(orders[[#This Row],[Unit Price]]*(orders[[#This Row],[Discount]]/100)))</f>
        <v>8.0835279999999994</v>
      </c>
      <c r="AA906" s="15">
        <f>orders[[#This Row],[discounted price]]*orders[[#This Row],[Quantity ordered new]]</f>
        <v>48.501167999999993</v>
      </c>
      <c r="AB906" s="18">
        <f t="shared" si="14"/>
        <v>0.33127461139896375</v>
      </c>
    </row>
    <row r="907" spans="1:28" ht="12.75" customHeight="1" x14ac:dyDescent="0.3">
      <c r="A907" s="4">
        <v>20359</v>
      </c>
      <c r="B907" s="4" t="s">
        <v>25</v>
      </c>
      <c r="C907" s="21">
        <v>0.02</v>
      </c>
      <c r="D907" s="15">
        <v>25.99</v>
      </c>
      <c r="E907" s="15">
        <v>5.37</v>
      </c>
      <c r="F907" s="4">
        <v>1632</v>
      </c>
      <c r="G907" s="4" t="s">
        <v>1637</v>
      </c>
      <c r="H907" s="4" t="s">
        <v>49</v>
      </c>
      <c r="I907" s="4" t="s">
        <v>40</v>
      </c>
      <c r="J907" s="4" t="s">
        <v>29</v>
      </c>
      <c r="K907" s="4" t="s">
        <v>30</v>
      </c>
      <c r="L907" s="4" t="s">
        <v>59</v>
      </c>
      <c r="M907" s="4" t="s">
        <v>1639</v>
      </c>
      <c r="N907" s="29">
        <v>0.56000000000000005</v>
      </c>
      <c r="O907" s="4" t="s">
        <v>33</v>
      </c>
      <c r="P907" s="4" t="s">
        <v>136</v>
      </c>
      <c r="Q907" s="4" t="s">
        <v>671</v>
      </c>
      <c r="R907" s="4" t="s">
        <v>1638</v>
      </c>
      <c r="S907" s="4">
        <v>39401</v>
      </c>
      <c r="T907" s="9">
        <v>42109</v>
      </c>
      <c r="U907" s="9">
        <v>42111</v>
      </c>
      <c r="V907" s="15">
        <v>-88.158000000000001</v>
      </c>
      <c r="W907" s="4">
        <v>9</v>
      </c>
      <c r="X907" s="15">
        <v>243.24</v>
      </c>
      <c r="Y907" s="4">
        <v>90533</v>
      </c>
      <c r="Z907" s="15">
        <f>(orders[[#This Row],[Unit Price]]-(orders[[#This Row],[Unit Price]]*(orders[[#This Row],[Discount]]/100)))</f>
        <v>25.984801999999998</v>
      </c>
      <c r="AA907" s="15">
        <f>orders[[#This Row],[discounted price]]*orders[[#This Row],[Quantity ordered new]]</f>
        <v>233.86321799999999</v>
      </c>
      <c r="AB907" s="18">
        <f t="shared" si="14"/>
        <v>-0.36243216576221016</v>
      </c>
    </row>
    <row r="908" spans="1:28" ht="12.75" customHeight="1" x14ac:dyDescent="0.3">
      <c r="A908" s="4">
        <v>24786</v>
      </c>
      <c r="B908" s="4" t="s">
        <v>37</v>
      </c>
      <c r="C908" s="21">
        <v>0.03</v>
      </c>
      <c r="D908" s="15">
        <v>5.98</v>
      </c>
      <c r="E908" s="15">
        <v>3.85</v>
      </c>
      <c r="F908" s="4">
        <v>1633</v>
      </c>
      <c r="G908" s="4" t="s">
        <v>1640</v>
      </c>
      <c r="H908" s="4" t="s">
        <v>49</v>
      </c>
      <c r="I908" s="4" t="s">
        <v>40</v>
      </c>
      <c r="J908" s="4" t="s">
        <v>77</v>
      </c>
      <c r="K908" s="4" t="s">
        <v>180</v>
      </c>
      <c r="L908" s="4" t="s">
        <v>51</v>
      </c>
      <c r="M908" s="4" t="s">
        <v>1137</v>
      </c>
      <c r="N908" s="29">
        <v>0.68</v>
      </c>
      <c r="O908" s="4" t="s">
        <v>33</v>
      </c>
      <c r="P908" s="4" t="s">
        <v>136</v>
      </c>
      <c r="Q908" s="4" t="s">
        <v>671</v>
      </c>
      <c r="R908" s="4" t="s">
        <v>1641</v>
      </c>
      <c r="S908" s="4">
        <v>38637</v>
      </c>
      <c r="T908" s="9">
        <v>42045</v>
      </c>
      <c r="U908" s="9">
        <v>42047</v>
      </c>
      <c r="V908" s="15">
        <v>-76.106800000000007</v>
      </c>
      <c r="W908" s="4">
        <v>6</v>
      </c>
      <c r="X908" s="15">
        <v>38.54</v>
      </c>
      <c r="Y908" s="4">
        <v>90531</v>
      </c>
      <c r="Z908" s="15">
        <f>(orders[[#This Row],[Unit Price]]-(orders[[#This Row],[Unit Price]]*(orders[[#This Row],[Discount]]/100)))</f>
        <v>5.9782060000000001</v>
      </c>
      <c r="AA908" s="15">
        <f>orders[[#This Row],[discounted price]]*orders[[#This Row],[Quantity ordered new]]</f>
        <v>35.869236000000001</v>
      </c>
      <c r="AB908" s="18">
        <f t="shared" si="14"/>
        <v>-1.9747483134405814</v>
      </c>
    </row>
    <row r="909" spans="1:28" ht="12.75" customHeight="1" x14ac:dyDescent="0.3">
      <c r="A909" s="4">
        <v>26340</v>
      </c>
      <c r="B909" s="4" t="s">
        <v>37</v>
      </c>
      <c r="C909" s="21">
        <v>0.08</v>
      </c>
      <c r="D909" s="15">
        <v>100.97</v>
      </c>
      <c r="E909" s="15">
        <v>14</v>
      </c>
      <c r="F909" s="4">
        <v>1634</v>
      </c>
      <c r="G909" s="4" t="s">
        <v>1642</v>
      </c>
      <c r="H909" s="4" t="s">
        <v>39</v>
      </c>
      <c r="I909" s="4" t="s">
        <v>40</v>
      </c>
      <c r="J909" s="4" t="s">
        <v>77</v>
      </c>
      <c r="K909" s="4" t="s">
        <v>85</v>
      </c>
      <c r="L909" s="4" t="s">
        <v>43</v>
      </c>
      <c r="M909" s="4" t="s">
        <v>1643</v>
      </c>
      <c r="N909" s="29">
        <v>0.37</v>
      </c>
      <c r="O909" s="4" t="s">
        <v>33</v>
      </c>
      <c r="P909" s="4" t="s">
        <v>136</v>
      </c>
      <c r="Q909" s="4" t="s">
        <v>671</v>
      </c>
      <c r="R909" s="4" t="s">
        <v>1644</v>
      </c>
      <c r="S909" s="4">
        <v>39212</v>
      </c>
      <c r="T909" s="9">
        <v>42103</v>
      </c>
      <c r="U909" s="9">
        <v>42104</v>
      </c>
      <c r="V909" s="15">
        <v>-73.494119999999938</v>
      </c>
      <c r="W909" s="4">
        <v>15</v>
      </c>
      <c r="X909" s="15">
        <v>1483.16</v>
      </c>
      <c r="Y909" s="4">
        <v>90532</v>
      </c>
      <c r="Z909" s="15">
        <f>(orders[[#This Row],[Unit Price]]-(orders[[#This Row],[Unit Price]]*(orders[[#This Row],[Discount]]/100)))</f>
        <v>100.889224</v>
      </c>
      <c r="AA909" s="15">
        <f>orders[[#This Row],[discounted price]]*orders[[#This Row],[Quantity ordered new]]</f>
        <v>1513.33836</v>
      </c>
      <c r="AB909" s="18">
        <f t="shared" si="14"/>
        <v>-4.9552388144232538E-2</v>
      </c>
    </row>
    <row r="910" spans="1:28" ht="12.75" customHeight="1" x14ac:dyDescent="0.3">
      <c r="A910" s="4">
        <v>19144</v>
      </c>
      <c r="B910" s="4" t="s">
        <v>47</v>
      </c>
      <c r="C910" s="21">
        <v>0.08</v>
      </c>
      <c r="D910" s="15">
        <v>115.99</v>
      </c>
      <c r="E910" s="15">
        <v>56.14</v>
      </c>
      <c r="F910" s="4">
        <v>1636</v>
      </c>
      <c r="G910" s="4" t="s">
        <v>1645</v>
      </c>
      <c r="H910" s="4" t="s">
        <v>39</v>
      </c>
      <c r="I910" s="4" t="s">
        <v>40</v>
      </c>
      <c r="J910" s="4" t="s">
        <v>77</v>
      </c>
      <c r="K910" s="4" t="s">
        <v>85</v>
      </c>
      <c r="L910" s="4" t="s">
        <v>43</v>
      </c>
      <c r="M910" s="4" t="s">
        <v>1355</v>
      </c>
      <c r="N910" s="29">
        <v>0.4</v>
      </c>
      <c r="O910" s="4" t="s">
        <v>33</v>
      </c>
      <c r="P910" s="4" t="s">
        <v>34</v>
      </c>
      <c r="Q910" s="4" t="s">
        <v>45</v>
      </c>
      <c r="R910" s="4" t="s">
        <v>1646</v>
      </c>
      <c r="S910" s="4">
        <v>93905</v>
      </c>
      <c r="T910" s="9">
        <v>42018</v>
      </c>
      <c r="U910" s="9">
        <v>42020</v>
      </c>
      <c r="V910" s="15">
        <v>-272.860884</v>
      </c>
      <c r="W910" s="4">
        <v>5</v>
      </c>
      <c r="X910" s="15">
        <v>562.92999999999995</v>
      </c>
      <c r="Y910" s="4">
        <v>89704</v>
      </c>
      <c r="Z910" s="15">
        <f>(orders[[#This Row],[Unit Price]]-(orders[[#This Row],[Unit Price]]*(orders[[#This Row],[Discount]]/100)))</f>
        <v>115.89720799999999</v>
      </c>
      <c r="AA910" s="15">
        <f>orders[[#This Row],[discounted price]]*orders[[#This Row],[Quantity ordered new]]</f>
        <v>579.48604</v>
      </c>
      <c r="AB910" s="18">
        <f t="shared" si="14"/>
        <v>-0.48471547794574815</v>
      </c>
    </row>
    <row r="911" spans="1:28" ht="12.75" customHeight="1" x14ac:dyDescent="0.3">
      <c r="A911" s="4">
        <v>19145</v>
      </c>
      <c r="B911" s="4" t="s">
        <v>47</v>
      </c>
      <c r="C911" s="21">
        <v>0.08</v>
      </c>
      <c r="D911" s="15">
        <v>4.28</v>
      </c>
      <c r="E911" s="15">
        <v>0.94</v>
      </c>
      <c r="F911" s="4">
        <v>1636</v>
      </c>
      <c r="G911" s="4" t="s">
        <v>1645</v>
      </c>
      <c r="H911" s="4" t="s">
        <v>49</v>
      </c>
      <c r="I911" s="4" t="s">
        <v>40</v>
      </c>
      <c r="J911" s="4" t="s">
        <v>29</v>
      </c>
      <c r="K911" s="4" t="s">
        <v>30</v>
      </c>
      <c r="L911" s="4" t="s">
        <v>31</v>
      </c>
      <c r="M911" s="4" t="s">
        <v>1647</v>
      </c>
      <c r="N911" s="29">
        <v>0.56000000000000005</v>
      </c>
      <c r="O911" s="4" t="s">
        <v>33</v>
      </c>
      <c r="P911" s="4" t="s">
        <v>34</v>
      </c>
      <c r="Q911" s="4" t="s">
        <v>45</v>
      </c>
      <c r="R911" s="4" t="s">
        <v>1646</v>
      </c>
      <c r="S911" s="4">
        <v>93905</v>
      </c>
      <c r="T911" s="9">
        <v>42018</v>
      </c>
      <c r="U911" s="9">
        <v>42021</v>
      </c>
      <c r="V911" s="15">
        <v>10.5792</v>
      </c>
      <c r="W911" s="4">
        <v>7</v>
      </c>
      <c r="X911" s="15">
        <v>29.18</v>
      </c>
      <c r="Y911" s="4">
        <v>89704</v>
      </c>
      <c r="Z911" s="15">
        <f>(orders[[#This Row],[Unit Price]]-(orders[[#This Row],[Unit Price]]*(orders[[#This Row],[Discount]]/100)))</f>
        <v>4.2765760000000004</v>
      </c>
      <c r="AA911" s="15">
        <f>orders[[#This Row],[discounted price]]*orders[[#This Row],[Quantity ordered new]]</f>
        <v>29.936032000000004</v>
      </c>
      <c r="AB911" s="18">
        <f t="shared" si="14"/>
        <v>0.36254969156956823</v>
      </c>
    </row>
    <row r="912" spans="1:28" ht="12.75" customHeight="1" x14ac:dyDescent="0.3">
      <c r="A912" s="4">
        <v>20869</v>
      </c>
      <c r="B912" s="4" t="s">
        <v>25</v>
      </c>
      <c r="C912" s="21">
        <v>0.04</v>
      </c>
      <c r="D912" s="15">
        <v>136.97999999999999</v>
      </c>
      <c r="E912" s="15">
        <v>24.49</v>
      </c>
      <c r="F912" s="4">
        <v>1636</v>
      </c>
      <c r="G912" s="4" t="s">
        <v>1645</v>
      </c>
      <c r="H912" s="4" t="s">
        <v>27</v>
      </c>
      <c r="I912" s="4" t="s">
        <v>40</v>
      </c>
      <c r="J912" s="4" t="s">
        <v>41</v>
      </c>
      <c r="K912" s="4" t="s">
        <v>50</v>
      </c>
      <c r="L912" s="4" t="s">
        <v>236</v>
      </c>
      <c r="M912" s="4" t="s">
        <v>1648</v>
      </c>
      <c r="N912" s="29">
        <v>0.59</v>
      </c>
      <c r="O912" s="4" t="s">
        <v>33</v>
      </c>
      <c r="P912" s="4" t="s">
        <v>34</v>
      </c>
      <c r="Q912" s="4" t="s">
        <v>45</v>
      </c>
      <c r="R912" s="4" t="s">
        <v>1646</v>
      </c>
      <c r="S912" s="4">
        <v>93905</v>
      </c>
      <c r="T912" s="9">
        <v>42016</v>
      </c>
      <c r="U912" s="9">
        <v>42018</v>
      </c>
      <c r="V912" s="15">
        <v>1127.5497</v>
      </c>
      <c r="W912" s="4">
        <v>12</v>
      </c>
      <c r="X912" s="15">
        <v>1634.13</v>
      </c>
      <c r="Y912" s="4">
        <v>89706</v>
      </c>
      <c r="Z912" s="15">
        <f>(orders[[#This Row],[Unit Price]]-(orders[[#This Row],[Unit Price]]*(orders[[#This Row],[Discount]]/100)))</f>
        <v>136.925208</v>
      </c>
      <c r="AA912" s="15">
        <f>orders[[#This Row],[discounted price]]*orders[[#This Row],[Quantity ordered new]]</f>
        <v>1643.102496</v>
      </c>
      <c r="AB912" s="18">
        <f t="shared" si="14"/>
        <v>0.69</v>
      </c>
    </row>
    <row r="913" spans="1:28" ht="12.75" customHeight="1" x14ac:dyDescent="0.3">
      <c r="A913" s="4">
        <v>26109</v>
      </c>
      <c r="B913" s="4" t="s">
        <v>47</v>
      </c>
      <c r="C913" s="21">
        <v>0.08</v>
      </c>
      <c r="D913" s="15">
        <v>55.48</v>
      </c>
      <c r="E913" s="15">
        <v>6.79</v>
      </c>
      <c r="F913" s="4">
        <v>1639</v>
      </c>
      <c r="G913" s="4" t="s">
        <v>1649</v>
      </c>
      <c r="H913" s="4" t="s">
        <v>49</v>
      </c>
      <c r="I913" s="4" t="s">
        <v>40</v>
      </c>
      <c r="J913" s="4" t="s">
        <v>29</v>
      </c>
      <c r="K913" s="4" t="s">
        <v>93</v>
      </c>
      <c r="L913" s="4" t="s">
        <v>59</v>
      </c>
      <c r="M913" s="4" t="s">
        <v>1650</v>
      </c>
      <c r="N913" s="29">
        <v>0.37</v>
      </c>
      <c r="O913" s="4" t="s">
        <v>33</v>
      </c>
      <c r="P913" s="4" t="s">
        <v>53</v>
      </c>
      <c r="Q913" s="4" t="s">
        <v>228</v>
      </c>
      <c r="R913" s="4" t="s">
        <v>1651</v>
      </c>
      <c r="S913" s="4">
        <v>6901</v>
      </c>
      <c r="T913" s="9">
        <v>42061</v>
      </c>
      <c r="U913" s="9">
        <v>42063</v>
      </c>
      <c r="V913" s="15">
        <v>147.75659999999999</v>
      </c>
      <c r="W913" s="4">
        <v>4</v>
      </c>
      <c r="X913" s="15">
        <v>214.14</v>
      </c>
      <c r="Y913" s="4">
        <v>89705</v>
      </c>
      <c r="Z913" s="15">
        <f>(orders[[#This Row],[Unit Price]]-(orders[[#This Row],[Unit Price]]*(orders[[#This Row],[Discount]]/100)))</f>
        <v>55.435615999999996</v>
      </c>
      <c r="AA913" s="15">
        <f>orders[[#This Row],[discounted price]]*orders[[#This Row],[Quantity ordered new]]</f>
        <v>221.74246399999998</v>
      </c>
      <c r="AB913" s="18">
        <f t="shared" si="14"/>
        <v>0.69000000000000006</v>
      </c>
    </row>
    <row r="914" spans="1:28" ht="12.75" customHeight="1" x14ac:dyDescent="0.3">
      <c r="A914" s="4">
        <v>18274</v>
      </c>
      <c r="B914" s="4" t="s">
        <v>106</v>
      </c>
      <c r="C914" s="21">
        <v>0.09</v>
      </c>
      <c r="D914" s="15">
        <v>107.53</v>
      </c>
      <c r="E914" s="15">
        <v>5.81</v>
      </c>
      <c r="F914" s="4">
        <v>1644</v>
      </c>
      <c r="G914" s="4" t="s">
        <v>1652</v>
      </c>
      <c r="H914" s="4" t="s">
        <v>49</v>
      </c>
      <c r="I914" s="4" t="s">
        <v>58</v>
      </c>
      <c r="J914" s="4" t="s">
        <v>41</v>
      </c>
      <c r="K914" s="4" t="s">
        <v>50</v>
      </c>
      <c r="L914" s="4" t="s">
        <v>86</v>
      </c>
      <c r="M914" s="4" t="s">
        <v>1653</v>
      </c>
      <c r="N914" s="29">
        <v>0.65</v>
      </c>
      <c r="O914" s="4" t="s">
        <v>33</v>
      </c>
      <c r="P914" s="4" t="s">
        <v>61</v>
      </c>
      <c r="Q914" s="4" t="s">
        <v>130</v>
      </c>
      <c r="R914" s="4" t="s">
        <v>1654</v>
      </c>
      <c r="S914" s="4">
        <v>77546</v>
      </c>
      <c r="T914" s="9">
        <v>42169</v>
      </c>
      <c r="U914" s="9">
        <v>42171</v>
      </c>
      <c r="V914" s="15">
        <v>69.545100000000005</v>
      </c>
      <c r="W914" s="4">
        <v>1</v>
      </c>
      <c r="X914" s="15">
        <v>100.79</v>
      </c>
      <c r="Y914" s="4">
        <v>87342</v>
      </c>
      <c r="Z914" s="15">
        <f>(orders[[#This Row],[Unit Price]]-(orders[[#This Row],[Unit Price]]*(orders[[#This Row],[Discount]]/100)))</f>
        <v>107.433223</v>
      </c>
      <c r="AA914" s="15">
        <f>orders[[#This Row],[discounted price]]*orders[[#This Row],[Quantity ordered new]]</f>
        <v>107.433223</v>
      </c>
      <c r="AB914" s="18">
        <f t="shared" si="14"/>
        <v>0.69000000000000006</v>
      </c>
    </row>
    <row r="915" spans="1:28" ht="12.75" customHeight="1" x14ac:dyDescent="0.3">
      <c r="A915" s="4">
        <v>24265</v>
      </c>
      <c r="B915" s="4" t="s">
        <v>37</v>
      </c>
      <c r="C915" s="21">
        <v>0.06</v>
      </c>
      <c r="D915" s="15">
        <v>3.29</v>
      </c>
      <c r="E915" s="15">
        <v>1.35</v>
      </c>
      <c r="F915" s="4">
        <v>1646</v>
      </c>
      <c r="G915" s="4" t="s">
        <v>1655</v>
      </c>
      <c r="H915" s="4" t="s">
        <v>49</v>
      </c>
      <c r="I915" s="4" t="s">
        <v>58</v>
      </c>
      <c r="J915" s="4" t="s">
        <v>29</v>
      </c>
      <c r="K915" s="4" t="s">
        <v>66</v>
      </c>
      <c r="L915" s="4" t="s">
        <v>31</v>
      </c>
      <c r="M915" s="4" t="s">
        <v>296</v>
      </c>
      <c r="N915" s="29">
        <v>0.4</v>
      </c>
      <c r="O915" s="4" t="s">
        <v>33</v>
      </c>
      <c r="P915" s="4" t="s">
        <v>53</v>
      </c>
      <c r="Q915" s="4" t="s">
        <v>71</v>
      </c>
      <c r="R915" s="4" t="s">
        <v>1656</v>
      </c>
      <c r="S915" s="4">
        <v>11714</v>
      </c>
      <c r="T915" s="9">
        <v>42078</v>
      </c>
      <c r="U915" s="9">
        <v>42080</v>
      </c>
      <c r="V915" s="15">
        <v>8.5299999999999994</v>
      </c>
      <c r="W915" s="4">
        <v>11</v>
      </c>
      <c r="X915" s="15">
        <v>35.97</v>
      </c>
      <c r="Y915" s="4">
        <v>90932</v>
      </c>
      <c r="Z915" s="15">
        <f>(orders[[#This Row],[Unit Price]]-(orders[[#This Row],[Unit Price]]*(orders[[#This Row],[Discount]]/100)))</f>
        <v>3.2880259999999999</v>
      </c>
      <c r="AA915" s="15">
        <f>orders[[#This Row],[discounted price]]*orders[[#This Row],[Quantity ordered new]]</f>
        <v>36.168286000000002</v>
      </c>
      <c r="AB915" s="18">
        <f t="shared" si="14"/>
        <v>0.23714206283013622</v>
      </c>
    </row>
    <row r="916" spans="1:28" ht="12.75" customHeight="1" x14ac:dyDescent="0.3">
      <c r="A916" s="4">
        <v>21947</v>
      </c>
      <c r="B916" s="4" t="s">
        <v>47</v>
      </c>
      <c r="C916" s="21">
        <v>0.08</v>
      </c>
      <c r="D916" s="15">
        <v>46.89</v>
      </c>
      <c r="E916" s="15">
        <v>5.0999999999999996</v>
      </c>
      <c r="F916" s="4">
        <v>1648</v>
      </c>
      <c r="G916" s="4" t="s">
        <v>1657</v>
      </c>
      <c r="H916" s="4" t="s">
        <v>49</v>
      </c>
      <c r="I916" s="4" t="s">
        <v>28</v>
      </c>
      <c r="J916" s="4" t="s">
        <v>29</v>
      </c>
      <c r="K916" s="4" t="s">
        <v>257</v>
      </c>
      <c r="L916" s="4" t="s">
        <v>86</v>
      </c>
      <c r="M916" s="4" t="s">
        <v>1345</v>
      </c>
      <c r="N916" s="29">
        <v>0.46</v>
      </c>
      <c r="O916" s="4" t="s">
        <v>33</v>
      </c>
      <c r="P916" s="4" t="s">
        <v>61</v>
      </c>
      <c r="Q916" s="4" t="s">
        <v>178</v>
      </c>
      <c r="R916" s="4" t="s">
        <v>1658</v>
      </c>
      <c r="S916" s="4">
        <v>60098</v>
      </c>
      <c r="T916" s="9">
        <v>42088</v>
      </c>
      <c r="U916" s="9">
        <v>42090</v>
      </c>
      <c r="V916" s="15">
        <v>507.63299999999998</v>
      </c>
      <c r="W916" s="4">
        <v>17</v>
      </c>
      <c r="X916" s="15">
        <v>735.7</v>
      </c>
      <c r="Y916" s="4">
        <v>91043</v>
      </c>
      <c r="Z916" s="15">
        <f>(orders[[#This Row],[Unit Price]]-(orders[[#This Row],[Unit Price]]*(orders[[#This Row],[Discount]]/100)))</f>
        <v>46.852488000000001</v>
      </c>
      <c r="AA916" s="15">
        <f>orders[[#This Row],[discounted price]]*orders[[#This Row],[Quantity ordered new]]</f>
        <v>796.49229600000001</v>
      </c>
      <c r="AB916" s="18">
        <f t="shared" si="14"/>
        <v>0.69</v>
      </c>
    </row>
    <row r="917" spans="1:28" ht="12.75" customHeight="1" x14ac:dyDescent="0.3">
      <c r="A917" s="4">
        <v>21948</v>
      </c>
      <c r="B917" s="4" t="s">
        <v>47</v>
      </c>
      <c r="C917" s="21">
        <v>0.05</v>
      </c>
      <c r="D917" s="15">
        <v>12.98</v>
      </c>
      <c r="E917" s="15">
        <v>3.14</v>
      </c>
      <c r="F917" s="4">
        <v>1648</v>
      </c>
      <c r="G917" s="4" t="s">
        <v>1657</v>
      </c>
      <c r="H917" s="4" t="s">
        <v>49</v>
      </c>
      <c r="I917" s="4" t="s">
        <v>28</v>
      </c>
      <c r="J917" s="4" t="s">
        <v>29</v>
      </c>
      <c r="K917" s="4" t="s">
        <v>174</v>
      </c>
      <c r="L917" s="4" t="s">
        <v>51</v>
      </c>
      <c r="M917" s="4" t="s">
        <v>175</v>
      </c>
      <c r="N917" s="29">
        <v>0.6</v>
      </c>
      <c r="O917" s="4" t="s">
        <v>33</v>
      </c>
      <c r="P917" s="4" t="s">
        <v>61</v>
      </c>
      <c r="Q917" s="4" t="s">
        <v>178</v>
      </c>
      <c r="R917" s="4" t="s">
        <v>1658</v>
      </c>
      <c r="S917" s="4">
        <v>60098</v>
      </c>
      <c r="T917" s="9">
        <v>42088</v>
      </c>
      <c r="U917" s="9">
        <v>42088</v>
      </c>
      <c r="V917" s="15">
        <v>38.229999999999997</v>
      </c>
      <c r="W917" s="4">
        <v>18</v>
      </c>
      <c r="X917" s="15">
        <v>225.59</v>
      </c>
      <c r="Y917" s="4">
        <v>91043</v>
      </c>
      <c r="Z917" s="15">
        <f>(orders[[#This Row],[Unit Price]]-(orders[[#This Row],[Unit Price]]*(orders[[#This Row],[Discount]]/100)))</f>
        <v>12.973510000000001</v>
      </c>
      <c r="AA917" s="15">
        <f>orders[[#This Row],[discounted price]]*orders[[#This Row],[Quantity ordered new]]</f>
        <v>233.52318000000002</v>
      </c>
      <c r="AB917" s="18">
        <f t="shared" si="14"/>
        <v>0.16946673168136883</v>
      </c>
    </row>
    <row r="918" spans="1:28" ht="12.75" customHeight="1" x14ac:dyDescent="0.3">
      <c r="A918" s="4">
        <v>20603</v>
      </c>
      <c r="B918" s="4" t="s">
        <v>47</v>
      </c>
      <c r="C918" s="21">
        <v>0.03</v>
      </c>
      <c r="D918" s="15">
        <v>48.58</v>
      </c>
      <c r="E918" s="15">
        <v>3.99</v>
      </c>
      <c r="F918" s="4">
        <v>1649</v>
      </c>
      <c r="G918" s="4" t="s">
        <v>1659</v>
      </c>
      <c r="H918" s="4" t="s">
        <v>27</v>
      </c>
      <c r="I918" s="4" t="s">
        <v>28</v>
      </c>
      <c r="J918" s="4" t="s">
        <v>29</v>
      </c>
      <c r="K918" s="4" t="s">
        <v>257</v>
      </c>
      <c r="L918" s="4" t="s">
        <v>59</v>
      </c>
      <c r="M918" s="4" t="s">
        <v>1660</v>
      </c>
      <c r="N918" s="29">
        <v>0.56000000000000005</v>
      </c>
      <c r="O918" s="4" t="s">
        <v>33</v>
      </c>
      <c r="P918" s="4" t="s">
        <v>53</v>
      </c>
      <c r="Q918" s="4" t="s">
        <v>71</v>
      </c>
      <c r="R918" s="4" t="s">
        <v>1608</v>
      </c>
      <c r="S918" s="4">
        <v>11598</v>
      </c>
      <c r="T918" s="9">
        <v>42059</v>
      </c>
      <c r="U918" s="9">
        <v>42061</v>
      </c>
      <c r="V918" s="15">
        <v>100.13279999999999</v>
      </c>
      <c r="W918" s="4">
        <v>3</v>
      </c>
      <c r="X918" s="15">
        <v>145.12</v>
      </c>
      <c r="Y918" s="4">
        <v>91041</v>
      </c>
      <c r="Z918" s="15">
        <f>(orders[[#This Row],[Unit Price]]-(orders[[#This Row],[Unit Price]]*(orders[[#This Row],[Discount]]/100)))</f>
        <v>48.565425999999995</v>
      </c>
      <c r="AA918" s="15">
        <f>orders[[#This Row],[discounted price]]*orders[[#This Row],[Quantity ordered new]]</f>
        <v>145.69627799999998</v>
      </c>
      <c r="AB918" s="18">
        <f t="shared" si="14"/>
        <v>0.69</v>
      </c>
    </row>
    <row r="919" spans="1:28" ht="12.75" customHeight="1" x14ac:dyDescent="0.3">
      <c r="A919" s="4">
        <v>24016</v>
      </c>
      <c r="B919" s="4" t="s">
        <v>25</v>
      </c>
      <c r="C919" s="21">
        <v>0.05</v>
      </c>
      <c r="D919" s="15">
        <v>6.48</v>
      </c>
      <c r="E919" s="15">
        <v>2.74</v>
      </c>
      <c r="F919" s="4">
        <v>1650</v>
      </c>
      <c r="G919" s="4" t="s">
        <v>1661</v>
      </c>
      <c r="H919" s="4" t="s">
        <v>49</v>
      </c>
      <c r="I919" s="4" t="s">
        <v>28</v>
      </c>
      <c r="J919" s="4" t="s">
        <v>77</v>
      </c>
      <c r="K919" s="4" t="s">
        <v>180</v>
      </c>
      <c r="L919" s="4" t="s">
        <v>51</v>
      </c>
      <c r="M919" s="4" t="s">
        <v>1662</v>
      </c>
      <c r="N919" s="29">
        <v>0.71</v>
      </c>
      <c r="O919" s="4" t="s">
        <v>33</v>
      </c>
      <c r="P919" s="4" t="s">
        <v>136</v>
      </c>
      <c r="Q919" s="4" t="s">
        <v>322</v>
      </c>
      <c r="R919" s="4" t="s">
        <v>1663</v>
      </c>
      <c r="S919" s="4">
        <v>27203</v>
      </c>
      <c r="T919" s="9">
        <v>42133</v>
      </c>
      <c r="U919" s="9">
        <v>42133</v>
      </c>
      <c r="V919" s="15">
        <v>15.096</v>
      </c>
      <c r="W919" s="4">
        <v>15</v>
      </c>
      <c r="X919" s="15">
        <v>94.27</v>
      </c>
      <c r="Y919" s="4">
        <v>91042</v>
      </c>
      <c r="Z919" s="15">
        <f>(orders[[#This Row],[Unit Price]]-(orders[[#This Row],[Unit Price]]*(orders[[#This Row],[Discount]]/100)))</f>
        <v>6.4767600000000005</v>
      </c>
      <c r="AA919" s="15">
        <f>orders[[#This Row],[discounted price]]*orders[[#This Row],[Quantity ordered new]]</f>
        <v>97.15140000000001</v>
      </c>
      <c r="AB919" s="18">
        <f t="shared" si="14"/>
        <v>0.16013578020579189</v>
      </c>
    </row>
    <row r="920" spans="1:28" ht="12.75" customHeight="1" x14ac:dyDescent="0.3">
      <c r="A920" s="4">
        <v>24017</v>
      </c>
      <c r="B920" s="4" t="s">
        <v>25</v>
      </c>
      <c r="C920" s="21">
        <v>0.09</v>
      </c>
      <c r="D920" s="15">
        <v>12.53</v>
      </c>
      <c r="E920" s="15">
        <v>0.5</v>
      </c>
      <c r="F920" s="4">
        <v>1650</v>
      </c>
      <c r="G920" s="4" t="s">
        <v>1661</v>
      </c>
      <c r="H920" s="4" t="s">
        <v>49</v>
      </c>
      <c r="I920" s="4" t="s">
        <v>28</v>
      </c>
      <c r="J920" s="4" t="s">
        <v>29</v>
      </c>
      <c r="K920" s="4" t="s">
        <v>134</v>
      </c>
      <c r="L920" s="4" t="s">
        <v>59</v>
      </c>
      <c r="M920" s="4" t="s">
        <v>1664</v>
      </c>
      <c r="N920" s="29">
        <v>0.38</v>
      </c>
      <c r="O920" s="4" t="s">
        <v>33</v>
      </c>
      <c r="P920" s="4" t="s">
        <v>136</v>
      </c>
      <c r="Q920" s="4" t="s">
        <v>322</v>
      </c>
      <c r="R920" s="4" t="s">
        <v>1663</v>
      </c>
      <c r="S920" s="4">
        <v>27203</v>
      </c>
      <c r="T920" s="9">
        <v>42133</v>
      </c>
      <c r="U920" s="9">
        <v>42134</v>
      </c>
      <c r="V920" s="15">
        <v>14.912399999999998</v>
      </c>
      <c r="W920" s="4">
        <v>7</v>
      </c>
      <c r="X920" s="15">
        <v>82.21</v>
      </c>
      <c r="Y920" s="4">
        <v>91042</v>
      </c>
      <c r="Z920" s="15">
        <f>(orders[[#This Row],[Unit Price]]-(orders[[#This Row],[Unit Price]]*(orders[[#This Row],[Discount]]/100)))</f>
        <v>12.518723</v>
      </c>
      <c r="AA920" s="15">
        <f>orders[[#This Row],[discounted price]]*orders[[#This Row],[Quantity ordered new]]</f>
        <v>87.631061000000003</v>
      </c>
      <c r="AB920" s="18">
        <f t="shared" si="14"/>
        <v>0.18139399099866196</v>
      </c>
    </row>
    <row r="921" spans="1:28" ht="12.75" customHeight="1" x14ac:dyDescent="0.3">
      <c r="A921" s="4">
        <v>24019</v>
      </c>
      <c r="B921" s="4" t="s">
        <v>25</v>
      </c>
      <c r="C921" s="21">
        <v>0.08</v>
      </c>
      <c r="D921" s="15">
        <v>65.989999999999995</v>
      </c>
      <c r="E921" s="15">
        <v>8.99</v>
      </c>
      <c r="F921" s="4">
        <v>1650</v>
      </c>
      <c r="G921" s="4" t="s">
        <v>1661</v>
      </c>
      <c r="H921" s="4" t="s">
        <v>27</v>
      </c>
      <c r="I921" s="4" t="s">
        <v>28</v>
      </c>
      <c r="J921" s="4" t="s">
        <v>77</v>
      </c>
      <c r="K921" s="4" t="s">
        <v>78</v>
      </c>
      <c r="L921" s="4" t="s">
        <v>59</v>
      </c>
      <c r="M921" s="4" t="s">
        <v>1665</v>
      </c>
      <c r="N921" s="29">
        <v>0.55000000000000004</v>
      </c>
      <c r="O921" s="4" t="s">
        <v>33</v>
      </c>
      <c r="P921" s="4" t="s">
        <v>136</v>
      </c>
      <c r="Q921" s="4" t="s">
        <v>322</v>
      </c>
      <c r="R921" s="4" t="s">
        <v>1663</v>
      </c>
      <c r="S921" s="4">
        <v>27203</v>
      </c>
      <c r="T921" s="9">
        <v>42133</v>
      </c>
      <c r="U921" s="9">
        <v>42135</v>
      </c>
      <c r="V921" s="15">
        <v>-135.226</v>
      </c>
      <c r="W921" s="4">
        <v>8</v>
      </c>
      <c r="X921" s="15">
        <v>417.47</v>
      </c>
      <c r="Y921" s="4">
        <v>91042</v>
      </c>
      <c r="Z921" s="15">
        <f>(orders[[#This Row],[Unit Price]]-(orders[[#This Row],[Unit Price]]*(orders[[#This Row],[Discount]]/100)))</f>
        <v>65.937207999999998</v>
      </c>
      <c r="AA921" s="15">
        <f>orders[[#This Row],[discounted price]]*orders[[#This Row],[Quantity ordered new]]</f>
        <v>527.49766399999999</v>
      </c>
      <c r="AB921" s="18">
        <f t="shared" si="14"/>
        <v>-0.32391788631518431</v>
      </c>
    </row>
    <row r="922" spans="1:28" ht="12.75" customHeight="1" x14ac:dyDescent="0.3">
      <c r="A922" s="4">
        <v>19251</v>
      </c>
      <c r="B922" s="4" t="s">
        <v>37</v>
      </c>
      <c r="C922" s="21">
        <v>0</v>
      </c>
      <c r="D922" s="15">
        <v>101.41</v>
      </c>
      <c r="E922" s="15">
        <v>35</v>
      </c>
      <c r="F922" s="4">
        <v>1653</v>
      </c>
      <c r="G922" s="4" t="s">
        <v>1666</v>
      </c>
      <c r="H922" s="4" t="s">
        <v>27</v>
      </c>
      <c r="I922" s="4" t="s">
        <v>28</v>
      </c>
      <c r="J922" s="4" t="s">
        <v>29</v>
      </c>
      <c r="K922" s="4" t="s">
        <v>141</v>
      </c>
      <c r="L922" s="4" t="s">
        <v>236</v>
      </c>
      <c r="M922" s="4" t="s">
        <v>860</v>
      </c>
      <c r="N922" s="29">
        <v>0.82</v>
      </c>
      <c r="O922" s="4" t="s">
        <v>33</v>
      </c>
      <c r="P922" s="4" t="s">
        <v>34</v>
      </c>
      <c r="Q922" s="4" t="s">
        <v>45</v>
      </c>
      <c r="R922" s="4" t="s">
        <v>1667</v>
      </c>
      <c r="S922" s="4">
        <v>91360</v>
      </c>
      <c r="T922" s="9">
        <v>42028</v>
      </c>
      <c r="U922" s="9">
        <v>42029</v>
      </c>
      <c r="V922" s="15">
        <v>-457.73</v>
      </c>
      <c r="W922" s="4">
        <v>10</v>
      </c>
      <c r="X922" s="15">
        <v>1104.32</v>
      </c>
      <c r="Y922" s="4">
        <v>89885</v>
      </c>
      <c r="Z922" s="15">
        <f>(orders[[#This Row],[Unit Price]]-(orders[[#This Row],[Unit Price]]*(orders[[#This Row],[Discount]]/100)))</f>
        <v>101.41</v>
      </c>
      <c r="AA922" s="15">
        <f>orders[[#This Row],[discounted price]]*orders[[#This Row],[Quantity ordered new]]</f>
        <v>1014.0999999999999</v>
      </c>
      <c r="AB922" s="18">
        <f t="shared" si="14"/>
        <v>-0.4144903651115619</v>
      </c>
    </row>
    <row r="923" spans="1:28" ht="12.75" customHeight="1" x14ac:dyDescent="0.3">
      <c r="A923" s="4">
        <v>19252</v>
      </c>
      <c r="B923" s="4" t="s">
        <v>37</v>
      </c>
      <c r="C923" s="21">
        <v>0.1</v>
      </c>
      <c r="D923" s="15">
        <v>95.99</v>
      </c>
      <c r="E923" s="15">
        <v>4.9000000000000004</v>
      </c>
      <c r="F923" s="4">
        <v>1653</v>
      </c>
      <c r="G923" s="4" t="s">
        <v>1666</v>
      </c>
      <c r="H923" s="4" t="s">
        <v>49</v>
      </c>
      <c r="I923" s="4" t="s">
        <v>28</v>
      </c>
      <c r="J923" s="4" t="s">
        <v>77</v>
      </c>
      <c r="K923" s="4" t="s">
        <v>78</v>
      </c>
      <c r="L923" s="4" t="s">
        <v>59</v>
      </c>
      <c r="M923" s="4" t="s">
        <v>254</v>
      </c>
      <c r="N923" s="29">
        <v>0.56000000000000005</v>
      </c>
      <c r="O923" s="4" t="s">
        <v>33</v>
      </c>
      <c r="P923" s="4" t="s">
        <v>34</v>
      </c>
      <c r="Q923" s="4" t="s">
        <v>45</v>
      </c>
      <c r="R923" s="4" t="s">
        <v>1667</v>
      </c>
      <c r="S923" s="4">
        <v>91360</v>
      </c>
      <c r="T923" s="9">
        <v>42028</v>
      </c>
      <c r="U923" s="9">
        <v>42029</v>
      </c>
      <c r="V923" s="15">
        <v>-268.66399999999999</v>
      </c>
      <c r="W923" s="4">
        <v>2</v>
      </c>
      <c r="X923" s="15">
        <v>149.80000000000001</v>
      </c>
      <c r="Y923" s="4">
        <v>89885</v>
      </c>
      <c r="Z923" s="15">
        <f>(orders[[#This Row],[Unit Price]]-(orders[[#This Row],[Unit Price]]*(orders[[#This Row],[Discount]]/100)))</f>
        <v>95.894009999999994</v>
      </c>
      <c r="AA923" s="15">
        <f>orders[[#This Row],[discounted price]]*orders[[#This Row],[Quantity ordered new]]</f>
        <v>191.78801999999999</v>
      </c>
      <c r="AB923" s="18">
        <f t="shared" si="14"/>
        <v>-1.7934846461949263</v>
      </c>
    </row>
    <row r="924" spans="1:28" ht="12.75" customHeight="1" x14ac:dyDescent="0.3">
      <c r="A924" s="4">
        <v>24187</v>
      </c>
      <c r="B924" s="4" t="s">
        <v>25</v>
      </c>
      <c r="C924" s="21">
        <v>0.1</v>
      </c>
      <c r="D924" s="15">
        <v>3.6</v>
      </c>
      <c r="E924" s="15">
        <v>2.2000000000000002</v>
      </c>
      <c r="F924" s="4">
        <v>1665</v>
      </c>
      <c r="G924" s="4" t="s">
        <v>1668</v>
      </c>
      <c r="H924" s="4" t="s">
        <v>49</v>
      </c>
      <c r="I924" s="4" t="s">
        <v>114</v>
      </c>
      <c r="J924" s="4" t="s">
        <v>29</v>
      </c>
      <c r="K924" s="4" t="s">
        <v>93</v>
      </c>
      <c r="L924" s="4" t="s">
        <v>31</v>
      </c>
      <c r="M924" s="4" t="s">
        <v>1669</v>
      </c>
      <c r="N924" s="29">
        <v>0.39</v>
      </c>
      <c r="O924" s="4" t="s">
        <v>33</v>
      </c>
      <c r="P924" s="4" t="s">
        <v>34</v>
      </c>
      <c r="Q924" s="4" t="s">
        <v>45</v>
      </c>
      <c r="R924" s="4" t="s">
        <v>1670</v>
      </c>
      <c r="S924" s="4">
        <v>92653</v>
      </c>
      <c r="T924" s="9">
        <v>42061</v>
      </c>
      <c r="U924" s="9">
        <v>42062</v>
      </c>
      <c r="V924" s="15">
        <v>-8.2799999999999994</v>
      </c>
      <c r="W924" s="4">
        <v>2</v>
      </c>
      <c r="X924" s="15">
        <v>6.97</v>
      </c>
      <c r="Y924" s="4">
        <v>90678</v>
      </c>
      <c r="Z924" s="15">
        <f>(orders[[#This Row],[Unit Price]]-(orders[[#This Row],[Unit Price]]*(orders[[#This Row],[Discount]]/100)))</f>
        <v>3.5964</v>
      </c>
      <c r="AA924" s="15">
        <f>orders[[#This Row],[discounted price]]*orders[[#This Row],[Quantity ordered new]]</f>
        <v>7.1928000000000001</v>
      </c>
      <c r="AB924" s="18">
        <f t="shared" si="14"/>
        <v>-1.187948350071736</v>
      </c>
    </row>
    <row r="925" spans="1:28" ht="12.75" customHeight="1" x14ac:dyDescent="0.3">
      <c r="A925" s="4">
        <v>21491</v>
      </c>
      <c r="B925" s="4" t="s">
        <v>106</v>
      </c>
      <c r="C925" s="21">
        <v>0.03</v>
      </c>
      <c r="D925" s="15">
        <v>35.409999999999997</v>
      </c>
      <c r="E925" s="15">
        <v>1.99</v>
      </c>
      <c r="F925" s="4">
        <v>1670</v>
      </c>
      <c r="G925" s="4" t="s">
        <v>1671</v>
      </c>
      <c r="H925" s="4" t="s">
        <v>49</v>
      </c>
      <c r="I925" s="4" t="s">
        <v>58</v>
      </c>
      <c r="J925" s="4" t="s">
        <v>77</v>
      </c>
      <c r="K925" s="4" t="s">
        <v>180</v>
      </c>
      <c r="L925" s="4" t="s">
        <v>51</v>
      </c>
      <c r="M925" s="4" t="s">
        <v>1672</v>
      </c>
      <c r="N925" s="29">
        <v>0.43</v>
      </c>
      <c r="O925" s="4" t="s">
        <v>33</v>
      </c>
      <c r="P925" s="4" t="s">
        <v>136</v>
      </c>
      <c r="Q925" s="4" t="s">
        <v>137</v>
      </c>
      <c r="R925" s="4" t="s">
        <v>1587</v>
      </c>
      <c r="S925" s="4">
        <v>24060</v>
      </c>
      <c r="T925" s="9">
        <v>42118</v>
      </c>
      <c r="U925" s="9">
        <v>42120</v>
      </c>
      <c r="V925" s="15">
        <v>1912.4219999999998</v>
      </c>
      <c r="W925" s="4">
        <v>10</v>
      </c>
      <c r="X925" s="15">
        <v>367.52</v>
      </c>
      <c r="Y925" s="4">
        <v>86722</v>
      </c>
      <c r="Z925" s="15">
        <f>(orders[[#This Row],[Unit Price]]-(orders[[#This Row],[Unit Price]]*(orders[[#This Row],[Discount]]/100)))</f>
        <v>35.399376999999994</v>
      </c>
      <c r="AA925" s="15">
        <f>orders[[#This Row],[discounted price]]*orders[[#This Row],[Quantity ordered new]]</f>
        <v>353.99376999999993</v>
      </c>
      <c r="AB925" s="18">
        <f t="shared" si="14"/>
        <v>5.203586199390509</v>
      </c>
    </row>
    <row r="926" spans="1:28" ht="12.75" customHeight="1" x14ac:dyDescent="0.3">
      <c r="A926" s="4">
        <v>21492</v>
      </c>
      <c r="B926" s="4" t="s">
        <v>106</v>
      </c>
      <c r="C926" s="21">
        <v>0</v>
      </c>
      <c r="D926" s="15">
        <v>142.86000000000001</v>
      </c>
      <c r="E926" s="15">
        <v>19.989999999999998</v>
      </c>
      <c r="F926" s="4">
        <v>1670</v>
      </c>
      <c r="G926" s="4" t="s">
        <v>1671</v>
      </c>
      <c r="H926" s="4" t="s">
        <v>49</v>
      </c>
      <c r="I926" s="4" t="s">
        <v>58</v>
      </c>
      <c r="J926" s="4" t="s">
        <v>29</v>
      </c>
      <c r="K926" s="4" t="s">
        <v>141</v>
      </c>
      <c r="L926" s="4" t="s">
        <v>59</v>
      </c>
      <c r="M926" s="4" t="s">
        <v>1673</v>
      </c>
      <c r="N926" s="29">
        <v>0.56000000000000005</v>
      </c>
      <c r="O926" s="4" t="s">
        <v>33</v>
      </c>
      <c r="P926" s="4" t="s">
        <v>136</v>
      </c>
      <c r="Q926" s="4" t="s">
        <v>137</v>
      </c>
      <c r="R926" s="4" t="s">
        <v>1587</v>
      </c>
      <c r="S926" s="4">
        <v>24060</v>
      </c>
      <c r="T926" s="9">
        <v>42118</v>
      </c>
      <c r="U926" s="9">
        <v>42127</v>
      </c>
      <c r="V926" s="15">
        <v>-739.32600000000002</v>
      </c>
      <c r="W926" s="4">
        <v>11</v>
      </c>
      <c r="X926" s="15">
        <v>1576.35</v>
      </c>
      <c r="Y926" s="4">
        <v>86722</v>
      </c>
      <c r="Z926" s="15">
        <f>(orders[[#This Row],[Unit Price]]-(orders[[#This Row],[Unit Price]]*(orders[[#This Row],[Discount]]/100)))</f>
        <v>142.86000000000001</v>
      </c>
      <c r="AA926" s="15">
        <f>orders[[#This Row],[discounted price]]*orders[[#This Row],[Quantity ordered new]]</f>
        <v>1571.46</v>
      </c>
      <c r="AB926" s="18">
        <f t="shared" si="14"/>
        <v>-0.46901132362736708</v>
      </c>
    </row>
    <row r="927" spans="1:28" ht="12.75" customHeight="1" x14ac:dyDescent="0.3">
      <c r="A927" s="4">
        <v>23578</v>
      </c>
      <c r="B927" s="4" t="s">
        <v>106</v>
      </c>
      <c r="C927" s="21">
        <v>0.1</v>
      </c>
      <c r="D927" s="15">
        <v>4.13</v>
      </c>
      <c r="E927" s="15">
        <v>0.99</v>
      </c>
      <c r="F927" s="4">
        <v>1671</v>
      </c>
      <c r="G927" s="4" t="s">
        <v>1674</v>
      </c>
      <c r="H927" s="4" t="s">
        <v>49</v>
      </c>
      <c r="I927" s="4" t="s">
        <v>58</v>
      </c>
      <c r="J927" s="4" t="s">
        <v>29</v>
      </c>
      <c r="K927" s="4" t="s">
        <v>134</v>
      </c>
      <c r="L927" s="4" t="s">
        <v>59</v>
      </c>
      <c r="M927" s="4" t="s">
        <v>1420</v>
      </c>
      <c r="N927" s="29">
        <v>0.39</v>
      </c>
      <c r="O927" s="4" t="s">
        <v>33</v>
      </c>
      <c r="P927" s="4" t="s">
        <v>136</v>
      </c>
      <c r="Q927" s="4" t="s">
        <v>137</v>
      </c>
      <c r="R927" s="4" t="s">
        <v>1675</v>
      </c>
      <c r="S927" s="4">
        <v>22015</v>
      </c>
      <c r="T927" s="9">
        <v>42044</v>
      </c>
      <c r="U927" s="9">
        <v>42048</v>
      </c>
      <c r="V927" s="15">
        <v>-40.53</v>
      </c>
      <c r="W927" s="4">
        <v>13</v>
      </c>
      <c r="X927" s="15">
        <v>52.16</v>
      </c>
      <c r="Y927" s="4">
        <v>86724</v>
      </c>
      <c r="Z927" s="15">
        <f>(orders[[#This Row],[Unit Price]]-(orders[[#This Row],[Unit Price]]*(orders[[#This Row],[Discount]]/100)))</f>
        <v>4.1258699999999999</v>
      </c>
      <c r="AA927" s="15">
        <f>orders[[#This Row],[discounted price]]*orders[[#This Row],[Quantity ordered new]]</f>
        <v>53.636310000000002</v>
      </c>
      <c r="AB927" s="18">
        <f t="shared" si="14"/>
        <v>-0.77703220858895716</v>
      </c>
    </row>
    <row r="928" spans="1:28" ht="12.75" customHeight="1" x14ac:dyDescent="0.3">
      <c r="A928" s="4">
        <v>22007</v>
      </c>
      <c r="B928" s="4" t="s">
        <v>47</v>
      </c>
      <c r="C928" s="21">
        <v>0.03</v>
      </c>
      <c r="D928" s="15">
        <v>223.98</v>
      </c>
      <c r="E928" s="15">
        <v>15.01</v>
      </c>
      <c r="F928" s="4">
        <v>1671</v>
      </c>
      <c r="G928" s="4" t="s">
        <v>1674</v>
      </c>
      <c r="H928" s="4" t="s">
        <v>49</v>
      </c>
      <c r="I928" s="4" t="s">
        <v>58</v>
      </c>
      <c r="J928" s="4" t="s">
        <v>29</v>
      </c>
      <c r="K928" s="4" t="s">
        <v>109</v>
      </c>
      <c r="L928" s="4" t="s">
        <v>59</v>
      </c>
      <c r="M928" s="4" t="s">
        <v>1676</v>
      </c>
      <c r="N928" s="29">
        <v>0.38</v>
      </c>
      <c r="O928" s="4" t="s">
        <v>33</v>
      </c>
      <c r="P928" s="4" t="s">
        <v>136</v>
      </c>
      <c r="Q928" s="4" t="s">
        <v>137</v>
      </c>
      <c r="R928" s="4" t="s">
        <v>1675</v>
      </c>
      <c r="S928" s="4">
        <v>22015</v>
      </c>
      <c r="T928" s="9">
        <v>42136</v>
      </c>
      <c r="U928" s="9">
        <v>42137</v>
      </c>
      <c r="V928" s="15">
        <v>0.69599999999999995</v>
      </c>
      <c r="W928" s="4">
        <v>21</v>
      </c>
      <c r="X928" s="15">
        <v>4881.84</v>
      </c>
      <c r="Y928" s="4">
        <v>86725</v>
      </c>
      <c r="Z928" s="15">
        <f>(orders[[#This Row],[Unit Price]]-(orders[[#This Row],[Unit Price]]*(orders[[#This Row],[Discount]]/100)))</f>
        <v>223.91280599999999</v>
      </c>
      <c r="AA928" s="15">
        <f>orders[[#This Row],[discounted price]]*orders[[#This Row],[Quantity ordered new]]</f>
        <v>4702.1689259999994</v>
      </c>
      <c r="AB928" s="18">
        <f t="shared" si="14"/>
        <v>1.4256919522147386E-4</v>
      </c>
    </row>
    <row r="929" spans="1:28" ht="12.75" customHeight="1" x14ac:dyDescent="0.3">
      <c r="A929" s="4">
        <v>25066</v>
      </c>
      <c r="B929" s="4" t="s">
        <v>106</v>
      </c>
      <c r="C929" s="21">
        <v>0.02</v>
      </c>
      <c r="D929" s="15">
        <v>284.98</v>
      </c>
      <c r="E929" s="15">
        <v>69.55</v>
      </c>
      <c r="F929" s="4">
        <v>1672</v>
      </c>
      <c r="G929" s="4" t="s">
        <v>1677</v>
      </c>
      <c r="H929" s="4" t="s">
        <v>39</v>
      </c>
      <c r="I929" s="4" t="s">
        <v>58</v>
      </c>
      <c r="J929" s="4" t="s">
        <v>41</v>
      </c>
      <c r="K929" s="4" t="s">
        <v>42</v>
      </c>
      <c r="L929" s="4" t="s">
        <v>43</v>
      </c>
      <c r="M929" s="4" t="s">
        <v>1082</v>
      </c>
      <c r="N929" s="29">
        <v>0.6</v>
      </c>
      <c r="O929" s="4" t="s">
        <v>33</v>
      </c>
      <c r="P929" s="4" t="s">
        <v>136</v>
      </c>
      <c r="Q929" s="4" t="s">
        <v>137</v>
      </c>
      <c r="R929" s="4" t="s">
        <v>1678</v>
      </c>
      <c r="S929" s="4">
        <v>22901</v>
      </c>
      <c r="T929" s="9">
        <v>42162</v>
      </c>
      <c r="U929" s="9">
        <v>42167</v>
      </c>
      <c r="V929" s="15">
        <v>15.527999999999999</v>
      </c>
      <c r="W929" s="4">
        <v>3</v>
      </c>
      <c r="X929" s="15">
        <v>926.3</v>
      </c>
      <c r="Y929" s="4">
        <v>86723</v>
      </c>
      <c r="Z929" s="15">
        <f>(orders[[#This Row],[Unit Price]]-(orders[[#This Row],[Unit Price]]*(orders[[#This Row],[Discount]]/100)))</f>
        <v>284.92300399999999</v>
      </c>
      <c r="AA929" s="15">
        <f>orders[[#This Row],[discounted price]]*orders[[#This Row],[Quantity ordered new]]</f>
        <v>854.76901199999998</v>
      </c>
      <c r="AB929" s="18">
        <f t="shared" si="14"/>
        <v>1.676346755910612E-2</v>
      </c>
    </row>
    <row r="930" spans="1:28" ht="12.75" customHeight="1" x14ac:dyDescent="0.3">
      <c r="A930" s="4">
        <v>25067</v>
      </c>
      <c r="B930" s="4" t="s">
        <v>106</v>
      </c>
      <c r="C930" s="21">
        <v>0.08</v>
      </c>
      <c r="D930" s="15">
        <v>55.48</v>
      </c>
      <c r="E930" s="15">
        <v>14.3</v>
      </c>
      <c r="F930" s="4">
        <v>1672</v>
      </c>
      <c r="G930" s="4" t="s">
        <v>1677</v>
      </c>
      <c r="H930" s="4" t="s">
        <v>49</v>
      </c>
      <c r="I930" s="4" t="s">
        <v>58</v>
      </c>
      <c r="J930" s="4" t="s">
        <v>29</v>
      </c>
      <c r="K930" s="4" t="s">
        <v>93</v>
      </c>
      <c r="L930" s="4" t="s">
        <v>59</v>
      </c>
      <c r="M930" s="4" t="s">
        <v>94</v>
      </c>
      <c r="N930" s="29">
        <v>0.37</v>
      </c>
      <c r="O930" s="4" t="s">
        <v>33</v>
      </c>
      <c r="P930" s="4" t="s">
        <v>136</v>
      </c>
      <c r="Q930" s="4" t="s">
        <v>137</v>
      </c>
      <c r="R930" s="4" t="s">
        <v>1678</v>
      </c>
      <c r="S930" s="4">
        <v>22901</v>
      </c>
      <c r="T930" s="9">
        <v>42162</v>
      </c>
      <c r="U930" s="9">
        <v>42164</v>
      </c>
      <c r="V930" s="15">
        <v>-225.56379999999999</v>
      </c>
      <c r="W930" s="4">
        <v>17</v>
      </c>
      <c r="X930" s="15">
        <v>942.53</v>
      </c>
      <c r="Y930" s="4">
        <v>86723</v>
      </c>
      <c r="Z930" s="15">
        <f>(orders[[#This Row],[Unit Price]]-(orders[[#This Row],[Unit Price]]*(orders[[#This Row],[Discount]]/100)))</f>
        <v>55.435615999999996</v>
      </c>
      <c r="AA930" s="15">
        <f>orders[[#This Row],[discounted price]]*orders[[#This Row],[Quantity ordered new]]</f>
        <v>942.40547199999992</v>
      </c>
      <c r="AB930" s="18">
        <f t="shared" si="14"/>
        <v>-0.23931736920840715</v>
      </c>
    </row>
    <row r="931" spans="1:28" ht="12.75" customHeight="1" x14ac:dyDescent="0.3">
      <c r="A931" s="4">
        <v>18150</v>
      </c>
      <c r="B931" s="4" t="s">
        <v>56</v>
      </c>
      <c r="C931" s="21">
        <v>7.0000000000000007E-2</v>
      </c>
      <c r="D931" s="15">
        <v>13.73</v>
      </c>
      <c r="E931" s="15">
        <v>6.85</v>
      </c>
      <c r="F931" s="4">
        <v>1679</v>
      </c>
      <c r="G931" s="4" t="s">
        <v>1679</v>
      </c>
      <c r="H931" s="4" t="s">
        <v>49</v>
      </c>
      <c r="I931" s="4" t="s">
        <v>114</v>
      </c>
      <c r="J931" s="4" t="s">
        <v>41</v>
      </c>
      <c r="K931" s="4" t="s">
        <v>50</v>
      </c>
      <c r="L931" s="4" t="s">
        <v>31</v>
      </c>
      <c r="M931" s="4" t="s">
        <v>647</v>
      </c>
      <c r="N931" s="29">
        <v>0.54</v>
      </c>
      <c r="O931" s="4" t="s">
        <v>33</v>
      </c>
      <c r="P931" s="4" t="s">
        <v>53</v>
      </c>
      <c r="Q931" s="4" t="s">
        <v>154</v>
      </c>
      <c r="R931" s="4" t="s">
        <v>1680</v>
      </c>
      <c r="S931" s="4">
        <v>45324</v>
      </c>
      <c r="T931" s="9">
        <v>42083</v>
      </c>
      <c r="U931" s="9">
        <v>42084</v>
      </c>
      <c r="V931" s="15">
        <v>-22.72</v>
      </c>
      <c r="W931" s="4">
        <v>21</v>
      </c>
      <c r="X931" s="15">
        <v>276.64</v>
      </c>
      <c r="Y931" s="4">
        <v>86646</v>
      </c>
      <c r="Z931" s="15">
        <f>(orders[[#This Row],[Unit Price]]-(orders[[#This Row],[Unit Price]]*(orders[[#This Row],[Discount]]/100)))</f>
        <v>13.720389000000001</v>
      </c>
      <c r="AA931" s="15">
        <f>orders[[#This Row],[discounted price]]*orders[[#This Row],[Quantity ordered new]]</f>
        <v>288.12816900000001</v>
      </c>
      <c r="AB931" s="18">
        <f t="shared" si="14"/>
        <v>-8.2128397917871604E-2</v>
      </c>
    </row>
    <row r="932" spans="1:28" ht="12.75" customHeight="1" x14ac:dyDescent="0.3">
      <c r="A932" s="4">
        <v>23524</v>
      </c>
      <c r="B932" s="4" t="s">
        <v>106</v>
      </c>
      <c r="C932" s="21">
        <v>0.09</v>
      </c>
      <c r="D932" s="15">
        <v>30.98</v>
      </c>
      <c r="E932" s="15">
        <v>19.510000000000002</v>
      </c>
      <c r="F932" s="4">
        <v>1680</v>
      </c>
      <c r="G932" s="4" t="s">
        <v>1681</v>
      </c>
      <c r="H932" s="4" t="s">
        <v>49</v>
      </c>
      <c r="I932" s="4" t="s">
        <v>114</v>
      </c>
      <c r="J932" s="4" t="s">
        <v>29</v>
      </c>
      <c r="K932" s="4" t="s">
        <v>69</v>
      </c>
      <c r="L932" s="4" t="s">
        <v>59</v>
      </c>
      <c r="M932" s="4" t="s">
        <v>1682</v>
      </c>
      <c r="N932" s="29">
        <v>0.36</v>
      </c>
      <c r="O932" s="4" t="s">
        <v>33</v>
      </c>
      <c r="P932" s="4" t="s">
        <v>53</v>
      </c>
      <c r="Q932" s="4" t="s">
        <v>154</v>
      </c>
      <c r="R932" s="4" t="s">
        <v>393</v>
      </c>
      <c r="S932" s="4">
        <v>45014</v>
      </c>
      <c r="T932" s="9">
        <v>42127</v>
      </c>
      <c r="U932" s="9">
        <v>42129</v>
      </c>
      <c r="V932" s="15">
        <v>-163.53</v>
      </c>
      <c r="W932" s="4">
        <v>18</v>
      </c>
      <c r="X932" s="15">
        <v>514.62</v>
      </c>
      <c r="Y932" s="4">
        <v>86645</v>
      </c>
      <c r="Z932" s="15">
        <f>(orders[[#This Row],[Unit Price]]-(orders[[#This Row],[Unit Price]]*(orders[[#This Row],[Discount]]/100)))</f>
        <v>30.952117999999999</v>
      </c>
      <c r="AA932" s="15">
        <f>orders[[#This Row],[discounted price]]*orders[[#This Row],[Quantity ordered new]]</f>
        <v>557.13812399999995</v>
      </c>
      <c r="AB932" s="18">
        <f t="shared" si="14"/>
        <v>-0.31776845050717034</v>
      </c>
    </row>
    <row r="933" spans="1:28" ht="12.75" customHeight="1" x14ac:dyDescent="0.3">
      <c r="A933" s="4">
        <v>23525</v>
      </c>
      <c r="B933" s="4" t="s">
        <v>106</v>
      </c>
      <c r="C933" s="21">
        <v>0.03</v>
      </c>
      <c r="D933" s="15">
        <v>49.34</v>
      </c>
      <c r="E933" s="15">
        <v>10.25</v>
      </c>
      <c r="F933" s="4">
        <v>1680</v>
      </c>
      <c r="G933" s="4" t="s">
        <v>1681</v>
      </c>
      <c r="H933" s="4" t="s">
        <v>49</v>
      </c>
      <c r="I933" s="4" t="s">
        <v>114</v>
      </c>
      <c r="J933" s="4" t="s">
        <v>41</v>
      </c>
      <c r="K933" s="4" t="s">
        <v>50</v>
      </c>
      <c r="L933" s="4" t="s">
        <v>236</v>
      </c>
      <c r="M933" s="4" t="s">
        <v>1683</v>
      </c>
      <c r="N933" s="29">
        <v>0.56999999999999995</v>
      </c>
      <c r="O933" s="4" t="s">
        <v>33</v>
      </c>
      <c r="P933" s="4" t="s">
        <v>53</v>
      </c>
      <c r="Q933" s="4" t="s">
        <v>154</v>
      </c>
      <c r="R933" s="4" t="s">
        <v>393</v>
      </c>
      <c r="S933" s="4">
        <v>45014</v>
      </c>
      <c r="T933" s="9">
        <v>42127</v>
      </c>
      <c r="U933" s="9">
        <v>42129</v>
      </c>
      <c r="V933" s="15">
        <v>554.77</v>
      </c>
      <c r="W933" s="4">
        <v>17</v>
      </c>
      <c r="X933" s="15">
        <v>817.32</v>
      </c>
      <c r="Y933" s="4">
        <v>86645</v>
      </c>
      <c r="Z933" s="15">
        <f>(orders[[#This Row],[Unit Price]]-(orders[[#This Row],[Unit Price]]*(orders[[#This Row],[Discount]]/100)))</f>
        <v>49.325198</v>
      </c>
      <c r="AA933" s="15">
        <f>orders[[#This Row],[discounted price]]*orders[[#This Row],[Quantity ordered new]]</f>
        <v>838.52836600000001</v>
      </c>
      <c r="AB933" s="18">
        <f t="shared" si="14"/>
        <v>0.67876719032936905</v>
      </c>
    </row>
    <row r="934" spans="1:28" ht="12.75" customHeight="1" x14ac:dyDescent="0.3">
      <c r="A934" s="4">
        <v>1976</v>
      </c>
      <c r="B934" s="4" t="s">
        <v>37</v>
      </c>
      <c r="C934" s="21">
        <v>0.04</v>
      </c>
      <c r="D934" s="15">
        <v>6.28</v>
      </c>
      <c r="E934" s="15">
        <v>5.41</v>
      </c>
      <c r="F934" s="4">
        <v>1682</v>
      </c>
      <c r="G934" s="4" t="s">
        <v>1684</v>
      </c>
      <c r="H934" s="4" t="s">
        <v>49</v>
      </c>
      <c r="I934" s="4" t="s">
        <v>114</v>
      </c>
      <c r="J934" s="4" t="s">
        <v>41</v>
      </c>
      <c r="K934" s="4" t="s">
        <v>50</v>
      </c>
      <c r="L934" s="4" t="s">
        <v>59</v>
      </c>
      <c r="M934" s="4" t="s">
        <v>1685</v>
      </c>
      <c r="N934" s="29">
        <v>0.53</v>
      </c>
      <c r="O934" s="4" t="s">
        <v>33</v>
      </c>
      <c r="P934" s="4" t="s">
        <v>61</v>
      </c>
      <c r="Q934" s="4" t="s">
        <v>178</v>
      </c>
      <c r="R934" s="4" t="s">
        <v>179</v>
      </c>
      <c r="S934" s="4">
        <v>60611</v>
      </c>
      <c r="T934" s="9">
        <v>42049</v>
      </c>
      <c r="U934" s="9">
        <v>42051</v>
      </c>
      <c r="V934" s="15">
        <v>-38.380000000000003</v>
      </c>
      <c r="W934" s="4">
        <v>43</v>
      </c>
      <c r="X934" s="15">
        <v>284.48</v>
      </c>
      <c r="Y934" s="4">
        <v>14115</v>
      </c>
      <c r="Z934" s="15">
        <f>(orders[[#This Row],[Unit Price]]-(orders[[#This Row],[Unit Price]]*(orders[[#This Row],[Discount]]/100)))</f>
        <v>6.277488</v>
      </c>
      <c r="AA934" s="15">
        <f>orders[[#This Row],[discounted price]]*orders[[#This Row],[Quantity ordered new]]</f>
        <v>269.931984</v>
      </c>
      <c r="AB934" s="18">
        <f t="shared" si="14"/>
        <v>-0.13491282339707536</v>
      </c>
    </row>
    <row r="935" spans="1:28" ht="12.75" customHeight="1" x14ac:dyDescent="0.3">
      <c r="A935" s="4">
        <v>5358</v>
      </c>
      <c r="B935" s="4" t="s">
        <v>37</v>
      </c>
      <c r="C935" s="21">
        <v>0.08</v>
      </c>
      <c r="D935" s="15">
        <v>4.9800000000000004</v>
      </c>
      <c r="E935" s="15">
        <v>4.7</v>
      </c>
      <c r="F935" s="4">
        <v>1682</v>
      </c>
      <c r="G935" s="4" t="s">
        <v>1684</v>
      </c>
      <c r="H935" s="4" t="s">
        <v>49</v>
      </c>
      <c r="I935" s="4" t="s">
        <v>114</v>
      </c>
      <c r="J935" s="4" t="s">
        <v>29</v>
      </c>
      <c r="K935" s="4" t="s">
        <v>93</v>
      </c>
      <c r="L935" s="4" t="s">
        <v>59</v>
      </c>
      <c r="M935" s="4" t="s">
        <v>1686</v>
      </c>
      <c r="N935" s="29">
        <v>0.38</v>
      </c>
      <c r="O935" s="4" t="s">
        <v>33</v>
      </c>
      <c r="P935" s="4" t="s">
        <v>61</v>
      </c>
      <c r="Q935" s="4" t="s">
        <v>178</v>
      </c>
      <c r="R935" s="4" t="s">
        <v>179</v>
      </c>
      <c r="S935" s="4">
        <v>60611</v>
      </c>
      <c r="T935" s="9">
        <v>42077</v>
      </c>
      <c r="U935" s="9">
        <v>42078</v>
      </c>
      <c r="V935" s="15">
        <v>-56.35</v>
      </c>
      <c r="W935" s="4">
        <v>47</v>
      </c>
      <c r="X935" s="15">
        <v>225.98</v>
      </c>
      <c r="Y935" s="4">
        <v>38080</v>
      </c>
      <c r="Z935" s="15">
        <f>(orders[[#This Row],[Unit Price]]-(orders[[#This Row],[Unit Price]]*(orders[[#This Row],[Discount]]/100)))</f>
        <v>4.9760160000000004</v>
      </c>
      <c r="AA935" s="15">
        <f>orders[[#This Row],[discounted price]]*orders[[#This Row],[Quantity ordered new]]</f>
        <v>233.87275200000002</v>
      </c>
      <c r="AB935" s="18">
        <f t="shared" si="14"/>
        <v>-0.24935835029648643</v>
      </c>
    </row>
    <row r="936" spans="1:28" ht="12.75" customHeight="1" x14ac:dyDescent="0.3">
      <c r="A936" s="4">
        <v>19976</v>
      </c>
      <c r="B936" s="4" t="s">
        <v>37</v>
      </c>
      <c r="C936" s="21">
        <v>0.04</v>
      </c>
      <c r="D936" s="15">
        <v>6.28</v>
      </c>
      <c r="E936" s="15">
        <v>5.41</v>
      </c>
      <c r="F936" s="4">
        <v>1683</v>
      </c>
      <c r="G936" s="4" t="s">
        <v>1687</v>
      </c>
      <c r="H936" s="4" t="s">
        <v>49</v>
      </c>
      <c r="I936" s="4" t="s">
        <v>114</v>
      </c>
      <c r="J936" s="4" t="s">
        <v>41</v>
      </c>
      <c r="K936" s="4" t="s">
        <v>50</v>
      </c>
      <c r="L936" s="4" t="s">
        <v>59</v>
      </c>
      <c r="M936" s="4" t="s">
        <v>1685</v>
      </c>
      <c r="N936" s="29">
        <v>0.53</v>
      </c>
      <c r="O936" s="4" t="s">
        <v>33</v>
      </c>
      <c r="P936" s="4" t="s">
        <v>61</v>
      </c>
      <c r="Q936" s="4" t="s">
        <v>130</v>
      </c>
      <c r="R936" s="4" t="s">
        <v>1688</v>
      </c>
      <c r="S936" s="4">
        <v>77301</v>
      </c>
      <c r="T936" s="9">
        <v>42049</v>
      </c>
      <c r="U936" s="9">
        <v>42051</v>
      </c>
      <c r="V936" s="15">
        <v>-19.957600000000003</v>
      </c>
      <c r="W936" s="4">
        <v>11</v>
      </c>
      <c r="X936" s="15">
        <v>72.77</v>
      </c>
      <c r="Y936" s="4">
        <v>90612</v>
      </c>
      <c r="Z936" s="15">
        <f>(orders[[#This Row],[Unit Price]]-(orders[[#This Row],[Unit Price]]*(orders[[#This Row],[Discount]]/100)))</f>
        <v>6.277488</v>
      </c>
      <c r="AA936" s="15">
        <f>orders[[#This Row],[discounted price]]*orders[[#This Row],[Quantity ordered new]]</f>
        <v>69.052368000000001</v>
      </c>
      <c r="AB936" s="18">
        <f t="shared" si="14"/>
        <v>-0.27425587467362927</v>
      </c>
    </row>
    <row r="937" spans="1:28" ht="12.75" customHeight="1" x14ac:dyDescent="0.3">
      <c r="A937" s="4">
        <v>23358</v>
      </c>
      <c r="B937" s="4" t="s">
        <v>37</v>
      </c>
      <c r="C937" s="21">
        <v>0.08</v>
      </c>
      <c r="D937" s="15">
        <v>4.9800000000000004</v>
      </c>
      <c r="E937" s="15">
        <v>4.7</v>
      </c>
      <c r="F937" s="4">
        <v>1683</v>
      </c>
      <c r="G937" s="4" t="s">
        <v>1687</v>
      </c>
      <c r="H937" s="4" t="s">
        <v>49</v>
      </c>
      <c r="I937" s="4" t="s">
        <v>114</v>
      </c>
      <c r="J937" s="4" t="s">
        <v>29</v>
      </c>
      <c r="K937" s="4" t="s">
        <v>93</v>
      </c>
      <c r="L937" s="4" t="s">
        <v>59</v>
      </c>
      <c r="M937" s="4" t="s">
        <v>1686</v>
      </c>
      <c r="N937" s="29">
        <v>0.38</v>
      </c>
      <c r="O937" s="4" t="s">
        <v>33</v>
      </c>
      <c r="P937" s="4" t="s">
        <v>61</v>
      </c>
      <c r="Q937" s="4" t="s">
        <v>130</v>
      </c>
      <c r="R937" s="4" t="s">
        <v>1688</v>
      </c>
      <c r="S937" s="4">
        <v>77301</v>
      </c>
      <c r="T937" s="9">
        <v>42077</v>
      </c>
      <c r="U937" s="9">
        <v>42078</v>
      </c>
      <c r="V937" s="15">
        <v>-56.35</v>
      </c>
      <c r="W937" s="4">
        <v>12</v>
      </c>
      <c r="X937" s="15">
        <v>57.7</v>
      </c>
      <c r="Y937" s="4">
        <v>90613</v>
      </c>
      <c r="Z937" s="15">
        <f>(orders[[#This Row],[Unit Price]]-(orders[[#This Row],[Unit Price]]*(orders[[#This Row],[Discount]]/100)))</f>
        <v>4.9760160000000004</v>
      </c>
      <c r="AA937" s="15">
        <f>orders[[#This Row],[discounted price]]*orders[[#This Row],[Quantity ordered new]]</f>
        <v>59.712192000000002</v>
      </c>
      <c r="AB937" s="18">
        <f t="shared" si="14"/>
        <v>-0.97660311958405543</v>
      </c>
    </row>
    <row r="938" spans="1:28" ht="12.75" customHeight="1" x14ac:dyDescent="0.3">
      <c r="A938" s="4">
        <v>19751</v>
      </c>
      <c r="B938" s="4" t="s">
        <v>106</v>
      </c>
      <c r="C938" s="21">
        <v>0.08</v>
      </c>
      <c r="D938" s="15">
        <v>2.08</v>
      </c>
      <c r="E938" s="15">
        <v>5.33</v>
      </c>
      <c r="F938" s="4">
        <v>1686</v>
      </c>
      <c r="G938" s="4" t="s">
        <v>1689</v>
      </c>
      <c r="H938" s="4" t="s">
        <v>49</v>
      </c>
      <c r="I938" s="4" t="s">
        <v>28</v>
      </c>
      <c r="J938" s="4" t="s">
        <v>41</v>
      </c>
      <c r="K938" s="4" t="s">
        <v>50</v>
      </c>
      <c r="L938" s="4" t="s">
        <v>59</v>
      </c>
      <c r="M938" s="4" t="s">
        <v>744</v>
      </c>
      <c r="N938" s="29">
        <v>0.43</v>
      </c>
      <c r="O938" s="4" t="s">
        <v>33</v>
      </c>
      <c r="P938" s="4" t="s">
        <v>61</v>
      </c>
      <c r="Q938" s="4" t="s">
        <v>178</v>
      </c>
      <c r="R938" s="4" t="s">
        <v>1690</v>
      </c>
      <c r="S938" s="4">
        <v>60123</v>
      </c>
      <c r="T938" s="9">
        <v>42066</v>
      </c>
      <c r="U938" s="9">
        <v>42073</v>
      </c>
      <c r="V938" s="15">
        <v>-129.01</v>
      </c>
      <c r="W938" s="4">
        <v>9</v>
      </c>
      <c r="X938" s="15">
        <v>19.670000000000002</v>
      </c>
      <c r="Y938" s="4">
        <v>86973</v>
      </c>
      <c r="Z938" s="15">
        <f>(orders[[#This Row],[Unit Price]]-(orders[[#This Row],[Unit Price]]*(orders[[#This Row],[Discount]]/100)))</f>
        <v>2.0783360000000002</v>
      </c>
      <c r="AA938" s="15">
        <f>orders[[#This Row],[discounted price]]*orders[[#This Row],[Quantity ordered new]]</f>
        <v>18.705024000000002</v>
      </c>
      <c r="AB938" s="18">
        <f t="shared" si="14"/>
        <v>-6.5587188612099636</v>
      </c>
    </row>
    <row r="939" spans="1:28" ht="12.75" customHeight="1" x14ac:dyDescent="0.3">
      <c r="A939" s="4">
        <v>25690</v>
      </c>
      <c r="B939" s="4" t="s">
        <v>25</v>
      </c>
      <c r="C939" s="21">
        <v>0</v>
      </c>
      <c r="D939" s="15">
        <v>48.91</v>
      </c>
      <c r="E939" s="15">
        <v>35</v>
      </c>
      <c r="F939" s="4">
        <v>1689</v>
      </c>
      <c r="G939" s="4" t="s">
        <v>1691</v>
      </c>
      <c r="H939" s="4" t="s">
        <v>49</v>
      </c>
      <c r="I939" s="4" t="s">
        <v>28</v>
      </c>
      <c r="J939" s="4" t="s">
        <v>29</v>
      </c>
      <c r="K939" s="4" t="s">
        <v>141</v>
      </c>
      <c r="L939" s="4" t="s">
        <v>236</v>
      </c>
      <c r="M939" s="4" t="s">
        <v>1692</v>
      </c>
      <c r="N939" s="29">
        <v>0.83</v>
      </c>
      <c r="O939" s="4" t="s">
        <v>33</v>
      </c>
      <c r="P939" s="4" t="s">
        <v>61</v>
      </c>
      <c r="Q939" s="4" t="s">
        <v>703</v>
      </c>
      <c r="R939" s="4" t="s">
        <v>1623</v>
      </c>
      <c r="S939" s="4">
        <v>46322</v>
      </c>
      <c r="T939" s="9">
        <v>42087</v>
      </c>
      <c r="U939" s="9">
        <v>42088</v>
      </c>
      <c r="V939" s="15">
        <v>-628.38</v>
      </c>
      <c r="W939" s="4">
        <v>10</v>
      </c>
      <c r="X939" s="15">
        <v>514.79</v>
      </c>
      <c r="Y939" s="4">
        <v>91077</v>
      </c>
      <c r="Z939" s="15">
        <f>(orders[[#This Row],[Unit Price]]-(orders[[#This Row],[Unit Price]]*(orders[[#This Row],[Discount]]/100)))</f>
        <v>48.91</v>
      </c>
      <c r="AA939" s="15">
        <f>orders[[#This Row],[discounted price]]*orders[[#This Row],[Quantity ordered new]]</f>
        <v>489.09999999999997</v>
      </c>
      <c r="AB939" s="18">
        <f t="shared" si="14"/>
        <v>-1.2206530818391967</v>
      </c>
    </row>
    <row r="940" spans="1:28" ht="12.75" customHeight="1" x14ac:dyDescent="0.3">
      <c r="A940" s="4">
        <v>22798</v>
      </c>
      <c r="B940" s="4" t="s">
        <v>106</v>
      </c>
      <c r="C940" s="21">
        <v>0.05</v>
      </c>
      <c r="D940" s="15">
        <v>115.99</v>
      </c>
      <c r="E940" s="15">
        <v>5.26</v>
      </c>
      <c r="F940" s="4">
        <v>1690</v>
      </c>
      <c r="G940" s="4" t="s">
        <v>1693</v>
      </c>
      <c r="H940" s="4" t="s">
        <v>49</v>
      </c>
      <c r="I940" s="4" t="s">
        <v>28</v>
      </c>
      <c r="J940" s="4" t="s">
        <v>77</v>
      </c>
      <c r="K940" s="4" t="s">
        <v>78</v>
      </c>
      <c r="L940" s="4" t="s">
        <v>59</v>
      </c>
      <c r="M940" s="4" t="s">
        <v>1694</v>
      </c>
      <c r="N940" s="29">
        <v>0.56999999999999995</v>
      </c>
      <c r="O940" s="4" t="s">
        <v>33</v>
      </c>
      <c r="P940" s="4" t="s">
        <v>53</v>
      </c>
      <c r="Q940" s="4" t="s">
        <v>234</v>
      </c>
      <c r="R940" s="4" t="s">
        <v>1695</v>
      </c>
      <c r="S940" s="4">
        <v>17112</v>
      </c>
      <c r="T940" s="9">
        <v>42028</v>
      </c>
      <c r="U940" s="9">
        <v>42032</v>
      </c>
      <c r="V940" s="15">
        <v>616.53569999999991</v>
      </c>
      <c r="W940" s="4">
        <v>9</v>
      </c>
      <c r="X940" s="15">
        <v>893.53</v>
      </c>
      <c r="Y940" s="4">
        <v>91076</v>
      </c>
      <c r="Z940" s="15">
        <f>(orders[[#This Row],[Unit Price]]-(orders[[#This Row],[Unit Price]]*(orders[[#This Row],[Discount]]/100)))</f>
        <v>115.93200499999999</v>
      </c>
      <c r="AA940" s="15">
        <f>orders[[#This Row],[discounted price]]*orders[[#This Row],[Quantity ordered new]]</f>
        <v>1043.3880449999999</v>
      </c>
      <c r="AB940" s="18">
        <f t="shared" si="14"/>
        <v>0.69</v>
      </c>
    </row>
    <row r="941" spans="1:28" ht="12.75" customHeight="1" x14ac:dyDescent="0.3">
      <c r="A941" s="4">
        <v>23626</v>
      </c>
      <c r="B941" s="4" t="s">
        <v>37</v>
      </c>
      <c r="C941" s="21">
        <v>0.09</v>
      </c>
      <c r="D941" s="15">
        <v>95.43</v>
      </c>
      <c r="E941" s="15">
        <v>19.989999999999998</v>
      </c>
      <c r="F941" s="4">
        <v>1690</v>
      </c>
      <c r="G941" s="4" t="s">
        <v>1693</v>
      </c>
      <c r="H941" s="4" t="s">
        <v>49</v>
      </c>
      <c r="I941" s="4" t="s">
        <v>28</v>
      </c>
      <c r="J941" s="4" t="s">
        <v>29</v>
      </c>
      <c r="K941" s="4" t="s">
        <v>141</v>
      </c>
      <c r="L941" s="4" t="s">
        <v>59</v>
      </c>
      <c r="M941" s="4" t="s">
        <v>849</v>
      </c>
      <c r="N941" s="29">
        <v>0.79</v>
      </c>
      <c r="O941" s="4" t="s">
        <v>33</v>
      </c>
      <c r="P941" s="4" t="s">
        <v>53</v>
      </c>
      <c r="Q941" s="4" t="s">
        <v>234</v>
      </c>
      <c r="R941" s="4" t="s">
        <v>1695</v>
      </c>
      <c r="S941" s="4">
        <v>17112</v>
      </c>
      <c r="T941" s="9">
        <v>42156</v>
      </c>
      <c r="U941" s="9">
        <v>42157</v>
      </c>
      <c r="V941" s="15">
        <v>-143.23500000000001</v>
      </c>
      <c r="W941" s="4">
        <v>22</v>
      </c>
      <c r="X941" s="15">
        <v>2053.6</v>
      </c>
      <c r="Y941" s="4">
        <v>91078</v>
      </c>
      <c r="Z941" s="15">
        <f>(orders[[#This Row],[Unit Price]]-(orders[[#This Row],[Unit Price]]*(orders[[#This Row],[Discount]]/100)))</f>
        <v>95.344113000000007</v>
      </c>
      <c r="AA941" s="15">
        <f>orders[[#This Row],[discounted price]]*orders[[#This Row],[Quantity ordered new]]</f>
        <v>2097.5704860000001</v>
      </c>
      <c r="AB941" s="18">
        <f t="shared" si="14"/>
        <v>-6.9748246980911574E-2</v>
      </c>
    </row>
    <row r="942" spans="1:28" ht="12.75" customHeight="1" x14ac:dyDescent="0.3">
      <c r="A942" s="4">
        <v>19481</v>
      </c>
      <c r="B942" s="4" t="s">
        <v>37</v>
      </c>
      <c r="C942" s="21">
        <v>0</v>
      </c>
      <c r="D942" s="15">
        <v>6.84</v>
      </c>
      <c r="E942" s="15">
        <v>8.3699999999999992</v>
      </c>
      <c r="F942" s="4">
        <v>1692</v>
      </c>
      <c r="G942" s="4" t="s">
        <v>1696</v>
      </c>
      <c r="H942" s="4" t="s">
        <v>49</v>
      </c>
      <c r="I942" s="4" t="s">
        <v>114</v>
      </c>
      <c r="J942" s="4" t="s">
        <v>29</v>
      </c>
      <c r="K942" s="4" t="s">
        <v>174</v>
      </c>
      <c r="L942" s="4" t="s">
        <v>51</v>
      </c>
      <c r="M942" s="4" t="s">
        <v>1697</v>
      </c>
      <c r="N942" s="29">
        <v>0.57999999999999996</v>
      </c>
      <c r="O942" s="4" t="s">
        <v>33</v>
      </c>
      <c r="P942" s="4" t="s">
        <v>61</v>
      </c>
      <c r="Q942" s="4" t="s">
        <v>183</v>
      </c>
      <c r="R942" s="4" t="s">
        <v>331</v>
      </c>
      <c r="S942" s="4">
        <v>67114</v>
      </c>
      <c r="T942" s="9">
        <v>42027</v>
      </c>
      <c r="U942" s="9">
        <v>42028</v>
      </c>
      <c r="V942" s="15">
        <v>-123.1816</v>
      </c>
      <c r="W942" s="4">
        <v>5</v>
      </c>
      <c r="X942" s="15">
        <v>37.89</v>
      </c>
      <c r="Y942" s="4">
        <v>90189</v>
      </c>
      <c r="Z942" s="15">
        <f>(orders[[#This Row],[Unit Price]]-(orders[[#This Row],[Unit Price]]*(orders[[#This Row],[Discount]]/100)))</f>
        <v>6.84</v>
      </c>
      <c r="AA942" s="15">
        <f>orders[[#This Row],[discounted price]]*orders[[#This Row],[Quantity ordered new]]</f>
        <v>34.200000000000003</v>
      </c>
      <c r="AB942" s="18">
        <f t="shared" si="14"/>
        <v>-3.2510319345473739</v>
      </c>
    </row>
    <row r="943" spans="1:28" ht="12.75" customHeight="1" x14ac:dyDescent="0.3">
      <c r="A943" s="4">
        <v>19482</v>
      </c>
      <c r="B943" s="4" t="s">
        <v>37</v>
      </c>
      <c r="C943" s="21">
        <v>7.0000000000000007E-2</v>
      </c>
      <c r="D943" s="15">
        <v>30.98</v>
      </c>
      <c r="E943" s="15">
        <v>5.76</v>
      </c>
      <c r="F943" s="4">
        <v>1693</v>
      </c>
      <c r="G943" s="4" t="s">
        <v>1698</v>
      </c>
      <c r="H943" s="4" t="s">
        <v>49</v>
      </c>
      <c r="I943" s="4" t="s">
        <v>114</v>
      </c>
      <c r="J943" s="4" t="s">
        <v>29</v>
      </c>
      <c r="K943" s="4" t="s">
        <v>93</v>
      </c>
      <c r="L943" s="4" t="s">
        <v>59</v>
      </c>
      <c r="M943" s="4" t="s">
        <v>1343</v>
      </c>
      <c r="N943" s="29">
        <v>0.4</v>
      </c>
      <c r="O943" s="4" t="s">
        <v>33</v>
      </c>
      <c r="P943" s="4" t="s">
        <v>136</v>
      </c>
      <c r="Q943" s="4" t="s">
        <v>137</v>
      </c>
      <c r="R943" s="4" t="s">
        <v>1699</v>
      </c>
      <c r="S943" s="4">
        <v>20190</v>
      </c>
      <c r="T943" s="9">
        <v>42027</v>
      </c>
      <c r="U943" s="9">
        <v>42029</v>
      </c>
      <c r="V943" s="15">
        <v>-28.798000000000002</v>
      </c>
      <c r="W943" s="4">
        <v>11</v>
      </c>
      <c r="X943" s="15">
        <v>343.79</v>
      </c>
      <c r="Y943" s="4">
        <v>90189</v>
      </c>
      <c r="Z943" s="15">
        <f>(orders[[#This Row],[Unit Price]]-(orders[[#This Row],[Unit Price]]*(orders[[#This Row],[Discount]]/100)))</f>
        <v>30.958314000000001</v>
      </c>
      <c r="AA943" s="15">
        <f>orders[[#This Row],[discounted price]]*orders[[#This Row],[Quantity ordered new]]</f>
        <v>340.54145400000004</v>
      </c>
      <c r="AB943" s="18">
        <f t="shared" si="14"/>
        <v>-8.3766252654236595E-2</v>
      </c>
    </row>
    <row r="944" spans="1:28" ht="12.75" customHeight="1" x14ac:dyDescent="0.3">
      <c r="A944" s="4">
        <v>21262</v>
      </c>
      <c r="B944" s="4" t="s">
        <v>106</v>
      </c>
      <c r="C944" s="21">
        <v>0.01</v>
      </c>
      <c r="D944" s="15">
        <v>15.67</v>
      </c>
      <c r="E944" s="15">
        <v>1.39</v>
      </c>
      <c r="F944" s="4">
        <v>1693</v>
      </c>
      <c r="G944" s="4" t="s">
        <v>1698</v>
      </c>
      <c r="H944" s="4" t="s">
        <v>27</v>
      </c>
      <c r="I944" s="4" t="s">
        <v>114</v>
      </c>
      <c r="J944" s="4" t="s">
        <v>29</v>
      </c>
      <c r="K944" s="4" t="s">
        <v>69</v>
      </c>
      <c r="L944" s="4" t="s">
        <v>59</v>
      </c>
      <c r="M944" s="4" t="s">
        <v>1700</v>
      </c>
      <c r="N944" s="29">
        <v>0.38</v>
      </c>
      <c r="O944" s="4" t="s">
        <v>33</v>
      </c>
      <c r="P944" s="4" t="s">
        <v>136</v>
      </c>
      <c r="Q944" s="4" t="s">
        <v>137</v>
      </c>
      <c r="R944" s="4" t="s">
        <v>1699</v>
      </c>
      <c r="S944" s="4">
        <v>20190</v>
      </c>
      <c r="T944" s="9">
        <v>42135</v>
      </c>
      <c r="U944" s="9">
        <v>42135</v>
      </c>
      <c r="V944" s="15">
        <v>-273.98</v>
      </c>
      <c r="W944" s="4">
        <v>11</v>
      </c>
      <c r="X944" s="15">
        <v>188.09</v>
      </c>
      <c r="Y944" s="4">
        <v>90190</v>
      </c>
      <c r="Z944" s="15">
        <f>(orders[[#This Row],[Unit Price]]-(orders[[#This Row],[Unit Price]]*(orders[[#This Row],[Discount]]/100)))</f>
        <v>15.668433</v>
      </c>
      <c r="AA944" s="15">
        <f>orders[[#This Row],[discounted price]]*orders[[#This Row],[Quantity ordered new]]</f>
        <v>172.35276300000001</v>
      </c>
      <c r="AB944" s="18">
        <f t="shared" si="14"/>
        <v>-1.4566430963900261</v>
      </c>
    </row>
    <row r="945" spans="1:28" ht="12.75" customHeight="1" x14ac:dyDescent="0.3">
      <c r="A945" s="4">
        <v>24941</v>
      </c>
      <c r="B945" s="4" t="s">
        <v>56</v>
      </c>
      <c r="C945" s="21">
        <v>0</v>
      </c>
      <c r="D945" s="15">
        <v>13.43</v>
      </c>
      <c r="E945" s="15">
        <v>5.5</v>
      </c>
      <c r="F945" s="4">
        <v>1697</v>
      </c>
      <c r="G945" s="4" t="s">
        <v>1701</v>
      </c>
      <c r="H945" s="4" t="s">
        <v>49</v>
      </c>
      <c r="I945" s="4" t="s">
        <v>40</v>
      </c>
      <c r="J945" s="4" t="s">
        <v>29</v>
      </c>
      <c r="K945" s="4" t="s">
        <v>141</v>
      </c>
      <c r="L945" s="4" t="s">
        <v>59</v>
      </c>
      <c r="M945" s="4" t="s">
        <v>1702</v>
      </c>
      <c r="N945" s="29">
        <v>0.56999999999999995</v>
      </c>
      <c r="O945" s="4" t="s">
        <v>33</v>
      </c>
      <c r="P945" s="4" t="s">
        <v>136</v>
      </c>
      <c r="Q945" s="4" t="s">
        <v>958</v>
      </c>
      <c r="R945" s="4" t="s">
        <v>1703</v>
      </c>
      <c r="S945" s="4">
        <v>71901</v>
      </c>
      <c r="T945" s="9">
        <v>42020</v>
      </c>
      <c r="U945" s="9">
        <v>42021</v>
      </c>
      <c r="V945" s="15">
        <v>-253.77800000000002</v>
      </c>
      <c r="W945" s="4">
        <v>9</v>
      </c>
      <c r="X945" s="15">
        <v>129.54</v>
      </c>
      <c r="Y945" s="4">
        <v>86338</v>
      </c>
      <c r="Z945" s="15">
        <f>(orders[[#This Row],[Unit Price]]-(orders[[#This Row],[Unit Price]]*(orders[[#This Row],[Discount]]/100)))</f>
        <v>13.43</v>
      </c>
      <c r="AA945" s="15">
        <f>orders[[#This Row],[discounted price]]*orders[[#This Row],[Quantity ordered new]]</f>
        <v>120.87</v>
      </c>
      <c r="AB945" s="18">
        <f t="shared" si="14"/>
        <v>-1.9590705573568012</v>
      </c>
    </row>
    <row r="946" spans="1:28" ht="12.75" customHeight="1" x14ac:dyDescent="0.3">
      <c r="A946" s="4">
        <v>18275</v>
      </c>
      <c r="B946" s="4" t="s">
        <v>106</v>
      </c>
      <c r="C946" s="21">
        <v>0.05</v>
      </c>
      <c r="D946" s="15">
        <v>3.98</v>
      </c>
      <c r="E946" s="15">
        <v>5.26</v>
      </c>
      <c r="F946" s="4">
        <v>1699</v>
      </c>
      <c r="G946" s="4" t="s">
        <v>1704</v>
      </c>
      <c r="H946" s="4" t="s">
        <v>49</v>
      </c>
      <c r="I946" s="4" t="s">
        <v>58</v>
      </c>
      <c r="J946" s="4" t="s">
        <v>29</v>
      </c>
      <c r="K946" s="4" t="s">
        <v>109</v>
      </c>
      <c r="L946" s="4" t="s">
        <v>59</v>
      </c>
      <c r="M946" s="4" t="s">
        <v>1705</v>
      </c>
      <c r="N946" s="29">
        <v>0.38</v>
      </c>
      <c r="O946" s="4" t="s">
        <v>33</v>
      </c>
      <c r="P946" s="4" t="s">
        <v>53</v>
      </c>
      <c r="Q946" s="4" t="s">
        <v>234</v>
      </c>
      <c r="R946" s="4" t="s">
        <v>1706</v>
      </c>
      <c r="S946" s="4">
        <v>19057</v>
      </c>
      <c r="T946" s="9">
        <v>42088</v>
      </c>
      <c r="U946" s="9">
        <v>42092</v>
      </c>
      <c r="V946" s="15">
        <v>-152.52449999999999</v>
      </c>
      <c r="W946" s="4">
        <v>12</v>
      </c>
      <c r="X946" s="15">
        <v>49.44</v>
      </c>
      <c r="Y946" s="4">
        <v>87345</v>
      </c>
      <c r="Z946" s="15">
        <f>(orders[[#This Row],[Unit Price]]-(orders[[#This Row],[Unit Price]]*(orders[[#This Row],[Discount]]/100)))</f>
        <v>3.9780099999999998</v>
      </c>
      <c r="AA946" s="15">
        <f>orders[[#This Row],[discounted price]]*orders[[#This Row],[Quantity ordered new]]</f>
        <v>47.73612</v>
      </c>
      <c r="AB946" s="18">
        <f t="shared" si="14"/>
        <v>-3.0850424757281552</v>
      </c>
    </row>
    <row r="947" spans="1:28" ht="12.75" customHeight="1" x14ac:dyDescent="0.3">
      <c r="A947" s="4">
        <v>18276</v>
      </c>
      <c r="B947" s="4" t="s">
        <v>106</v>
      </c>
      <c r="C947" s="21">
        <v>0.01</v>
      </c>
      <c r="D947" s="15">
        <v>6.48</v>
      </c>
      <c r="E947" s="15">
        <v>5.4</v>
      </c>
      <c r="F947" s="4">
        <v>1699</v>
      </c>
      <c r="G947" s="4" t="s">
        <v>1704</v>
      </c>
      <c r="H947" s="4" t="s">
        <v>49</v>
      </c>
      <c r="I947" s="4" t="s">
        <v>58</v>
      </c>
      <c r="J947" s="4" t="s">
        <v>29</v>
      </c>
      <c r="K947" s="4" t="s">
        <v>93</v>
      </c>
      <c r="L947" s="4" t="s">
        <v>59</v>
      </c>
      <c r="M947" s="4" t="s">
        <v>1707</v>
      </c>
      <c r="N947" s="29">
        <v>0.37</v>
      </c>
      <c r="O947" s="4" t="s">
        <v>33</v>
      </c>
      <c r="P947" s="4" t="s">
        <v>53</v>
      </c>
      <c r="Q947" s="4" t="s">
        <v>234</v>
      </c>
      <c r="R947" s="4" t="s">
        <v>1706</v>
      </c>
      <c r="S947" s="4">
        <v>19057</v>
      </c>
      <c r="T947" s="9">
        <v>42088</v>
      </c>
      <c r="U947" s="9">
        <v>42088</v>
      </c>
      <c r="V947" s="15">
        <v>-18.850000000000001</v>
      </c>
      <c r="W947" s="4">
        <v>2</v>
      </c>
      <c r="X947" s="15">
        <v>14.29</v>
      </c>
      <c r="Y947" s="4">
        <v>87345</v>
      </c>
      <c r="Z947" s="15">
        <f>(orders[[#This Row],[Unit Price]]-(orders[[#This Row],[Unit Price]]*(orders[[#This Row],[Discount]]/100)))</f>
        <v>6.4793520000000004</v>
      </c>
      <c r="AA947" s="15">
        <f>orders[[#This Row],[discounted price]]*orders[[#This Row],[Quantity ordered new]]</f>
        <v>12.958704000000001</v>
      </c>
      <c r="AB947" s="18">
        <f t="shared" si="14"/>
        <v>-1.3191042687193844</v>
      </c>
    </row>
    <row r="948" spans="1:28" ht="12.75" customHeight="1" x14ac:dyDescent="0.3">
      <c r="A948" s="4">
        <v>24158</v>
      </c>
      <c r="B948" s="4" t="s">
        <v>56</v>
      </c>
      <c r="C948" s="21">
        <v>0.05</v>
      </c>
      <c r="D948" s="15">
        <v>14.81</v>
      </c>
      <c r="E948" s="15">
        <v>13.32</v>
      </c>
      <c r="F948" s="4">
        <v>1702</v>
      </c>
      <c r="G948" s="4" t="s">
        <v>1708</v>
      </c>
      <c r="H948" s="4" t="s">
        <v>49</v>
      </c>
      <c r="I948" s="4" t="s">
        <v>40</v>
      </c>
      <c r="J948" s="4" t="s">
        <v>29</v>
      </c>
      <c r="K948" s="4" t="s">
        <v>257</v>
      </c>
      <c r="L948" s="4" t="s">
        <v>59</v>
      </c>
      <c r="M948" s="4" t="s">
        <v>833</v>
      </c>
      <c r="N948" s="29">
        <v>0.43</v>
      </c>
      <c r="O948" s="4" t="s">
        <v>33</v>
      </c>
      <c r="P948" s="4" t="s">
        <v>136</v>
      </c>
      <c r="Q948" s="4" t="s">
        <v>671</v>
      </c>
      <c r="R948" s="4" t="s">
        <v>1709</v>
      </c>
      <c r="S948" s="4">
        <v>39301</v>
      </c>
      <c r="T948" s="9">
        <v>42021</v>
      </c>
      <c r="U948" s="9">
        <v>42024</v>
      </c>
      <c r="V948" s="15">
        <v>-220.05200000000002</v>
      </c>
      <c r="W948" s="4">
        <v>3</v>
      </c>
      <c r="X948" s="15">
        <v>45.28</v>
      </c>
      <c r="Y948" s="4">
        <v>90473</v>
      </c>
      <c r="Z948" s="15">
        <f>(orders[[#This Row],[Unit Price]]-(orders[[#This Row],[Unit Price]]*(orders[[#This Row],[Discount]]/100)))</f>
        <v>14.802595</v>
      </c>
      <c r="AA948" s="15">
        <f>orders[[#This Row],[discounted price]]*orders[[#This Row],[Quantity ordered new]]</f>
        <v>44.407785000000004</v>
      </c>
      <c r="AB948" s="18">
        <f t="shared" si="14"/>
        <v>-4.8598056537102474</v>
      </c>
    </row>
    <row r="949" spans="1:28" ht="12.75" customHeight="1" x14ac:dyDescent="0.3">
      <c r="A949" s="4">
        <v>24159</v>
      </c>
      <c r="B949" s="4" t="s">
        <v>56</v>
      </c>
      <c r="C949" s="21">
        <v>0.05</v>
      </c>
      <c r="D949" s="15">
        <v>4.2</v>
      </c>
      <c r="E949" s="15">
        <v>2.2599999999999998</v>
      </c>
      <c r="F949" s="4">
        <v>1702</v>
      </c>
      <c r="G949" s="4" t="s">
        <v>1708</v>
      </c>
      <c r="H949" s="4" t="s">
        <v>27</v>
      </c>
      <c r="I949" s="4" t="s">
        <v>40</v>
      </c>
      <c r="J949" s="4" t="s">
        <v>29</v>
      </c>
      <c r="K949" s="4" t="s">
        <v>93</v>
      </c>
      <c r="L949" s="4" t="s">
        <v>31</v>
      </c>
      <c r="M949" s="4" t="s">
        <v>1234</v>
      </c>
      <c r="N949" s="29">
        <v>0.36</v>
      </c>
      <c r="O949" s="4" t="s">
        <v>33</v>
      </c>
      <c r="P949" s="4" t="s">
        <v>136</v>
      </c>
      <c r="Q949" s="4" t="s">
        <v>671</v>
      </c>
      <c r="R949" s="4" t="s">
        <v>1709</v>
      </c>
      <c r="S949" s="4">
        <v>39301</v>
      </c>
      <c r="T949" s="9">
        <v>42021</v>
      </c>
      <c r="U949" s="9">
        <v>42023</v>
      </c>
      <c r="V949" s="15">
        <v>20.393369999999997</v>
      </c>
      <c r="W949" s="4">
        <v>3</v>
      </c>
      <c r="X949" s="15">
        <v>13.57</v>
      </c>
      <c r="Y949" s="4">
        <v>90473</v>
      </c>
      <c r="Z949" s="15">
        <f>(orders[[#This Row],[Unit Price]]-(orders[[#This Row],[Unit Price]]*(orders[[#This Row],[Discount]]/100)))</f>
        <v>4.1978999999999997</v>
      </c>
      <c r="AA949" s="15">
        <f>orders[[#This Row],[discounted price]]*orders[[#This Row],[Quantity ordered new]]</f>
        <v>12.593699999999998</v>
      </c>
      <c r="AB949" s="18">
        <f t="shared" si="14"/>
        <v>1.502827560795873</v>
      </c>
    </row>
    <row r="950" spans="1:28" ht="12.75" customHeight="1" x14ac:dyDescent="0.3">
      <c r="A950" s="4">
        <v>25761</v>
      </c>
      <c r="B950" s="4" t="s">
        <v>56</v>
      </c>
      <c r="C950" s="21">
        <v>0.05</v>
      </c>
      <c r="D950" s="15">
        <v>5.68</v>
      </c>
      <c r="E950" s="15">
        <v>1.39</v>
      </c>
      <c r="F950" s="4">
        <v>1708</v>
      </c>
      <c r="G950" s="4" t="s">
        <v>1710</v>
      </c>
      <c r="H950" s="4" t="s">
        <v>49</v>
      </c>
      <c r="I950" s="4" t="s">
        <v>58</v>
      </c>
      <c r="J950" s="4" t="s">
        <v>29</v>
      </c>
      <c r="K950" s="4" t="s">
        <v>69</v>
      </c>
      <c r="L950" s="4" t="s">
        <v>59</v>
      </c>
      <c r="M950" s="4" t="s">
        <v>998</v>
      </c>
      <c r="N950" s="29">
        <v>0.38</v>
      </c>
      <c r="O950" s="4" t="s">
        <v>33</v>
      </c>
      <c r="P950" s="4" t="s">
        <v>53</v>
      </c>
      <c r="Q950" s="4" t="s">
        <v>154</v>
      </c>
      <c r="R950" s="4" t="s">
        <v>1711</v>
      </c>
      <c r="S950" s="4">
        <v>44118</v>
      </c>
      <c r="T950" s="9">
        <v>42021</v>
      </c>
      <c r="U950" s="9">
        <v>42022</v>
      </c>
      <c r="V950" s="15">
        <v>38.281199999999998</v>
      </c>
      <c r="W950" s="4">
        <v>10</v>
      </c>
      <c r="X950" s="15">
        <v>55.48</v>
      </c>
      <c r="Y950" s="4">
        <v>88781</v>
      </c>
      <c r="Z950" s="15">
        <f>(orders[[#This Row],[Unit Price]]-(orders[[#This Row],[Unit Price]]*(orders[[#This Row],[Discount]]/100)))</f>
        <v>5.6771599999999998</v>
      </c>
      <c r="AA950" s="15">
        <f>orders[[#This Row],[discounted price]]*orders[[#This Row],[Quantity ordered new]]</f>
        <v>56.771599999999999</v>
      </c>
      <c r="AB950" s="18">
        <f t="shared" si="14"/>
        <v>0.69000000000000006</v>
      </c>
    </row>
    <row r="951" spans="1:28" ht="12.75" customHeight="1" x14ac:dyDescent="0.3">
      <c r="A951" s="4">
        <v>26037</v>
      </c>
      <c r="B951" s="4" t="s">
        <v>37</v>
      </c>
      <c r="C951" s="21">
        <v>0.03</v>
      </c>
      <c r="D951" s="15">
        <v>205.99</v>
      </c>
      <c r="E951" s="15">
        <v>3</v>
      </c>
      <c r="F951" s="4">
        <v>1708</v>
      </c>
      <c r="G951" s="4" t="s">
        <v>1710</v>
      </c>
      <c r="H951" s="4" t="s">
        <v>49</v>
      </c>
      <c r="I951" s="4" t="s">
        <v>58</v>
      </c>
      <c r="J951" s="4" t="s">
        <v>77</v>
      </c>
      <c r="K951" s="4" t="s">
        <v>78</v>
      </c>
      <c r="L951" s="4" t="s">
        <v>59</v>
      </c>
      <c r="M951" s="4" t="s">
        <v>214</v>
      </c>
      <c r="N951" s="29">
        <v>0.57999999999999996</v>
      </c>
      <c r="O951" s="4" t="s">
        <v>33</v>
      </c>
      <c r="P951" s="4" t="s">
        <v>53</v>
      </c>
      <c r="Q951" s="4" t="s">
        <v>154</v>
      </c>
      <c r="R951" s="4" t="s">
        <v>1711</v>
      </c>
      <c r="S951" s="4">
        <v>44118</v>
      </c>
      <c r="T951" s="9">
        <v>42144</v>
      </c>
      <c r="U951" s="9">
        <v>42145</v>
      </c>
      <c r="V951" s="15">
        <v>3670.3514999999998</v>
      </c>
      <c r="W951" s="4">
        <v>29</v>
      </c>
      <c r="X951" s="15">
        <v>5319.35</v>
      </c>
      <c r="Y951" s="4">
        <v>88784</v>
      </c>
      <c r="Z951" s="15">
        <f>(orders[[#This Row],[Unit Price]]-(orders[[#This Row],[Unit Price]]*(orders[[#This Row],[Discount]]/100)))</f>
        <v>205.928203</v>
      </c>
      <c r="AA951" s="15">
        <f>orders[[#This Row],[discounted price]]*orders[[#This Row],[Quantity ordered new]]</f>
        <v>5971.9178869999996</v>
      </c>
      <c r="AB951" s="18">
        <f t="shared" si="14"/>
        <v>0.69</v>
      </c>
    </row>
    <row r="952" spans="1:28" ht="12.75" customHeight="1" x14ac:dyDescent="0.3">
      <c r="A952" s="4">
        <v>23822</v>
      </c>
      <c r="B952" s="4" t="s">
        <v>37</v>
      </c>
      <c r="C952" s="21">
        <v>0.01</v>
      </c>
      <c r="D952" s="15">
        <v>14.28</v>
      </c>
      <c r="E952" s="15">
        <v>2.99</v>
      </c>
      <c r="F952" s="4">
        <v>1709</v>
      </c>
      <c r="G952" s="4" t="s">
        <v>1712</v>
      </c>
      <c r="H952" s="4" t="s">
        <v>49</v>
      </c>
      <c r="I952" s="4" t="s">
        <v>114</v>
      </c>
      <c r="J952" s="4" t="s">
        <v>29</v>
      </c>
      <c r="K952" s="4" t="s">
        <v>109</v>
      </c>
      <c r="L952" s="4" t="s">
        <v>59</v>
      </c>
      <c r="M952" s="4" t="s">
        <v>1713</v>
      </c>
      <c r="N952" s="29">
        <v>0.39</v>
      </c>
      <c r="O952" s="4" t="s">
        <v>33</v>
      </c>
      <c r="P952" s="4" t="s">
        <v>53</v>
      </c>
      <c r="Q952" s="4" t="s">
        <v>234</v>
      </c>
      <c r="R952" s="4" t="s">
        <v>1714</v>
      </c>
      <c r="S952" s="4">
        <v>19464</v>
      </c>
      <c r="T952" s="9">
        <v>42025</v>
      </c>
      <c r="U952" s="9">
        <v>42026</v>
      </c>
      <c r="V952" s="15">
        <v>21.003500000000003</v>
      </c>
      <c r="W952" s="4">
        <v>2</v>
      </c>
      <c r="X952" s="15">
        <v>30.44</v>
      </c>
      <c r="Y952" s="4">
        <v>88782</v>
      </c>
      <c r="Z952" s="15">
        <f>(orders[[#This Row],[Unit Price]]-(orders[[#This Row],[Unit Price]]*(orders[[#This Row],[Discount]]/100)))</f>
        <v>14.278571999999999</v>
      </c>
      <c r="AA952" s="15">
        <f>orders[[#This Row],[discounted price]]*orders[[#This Row],[Quantity ordered new]]</f>
        <v>28.557143999999997</v>
      </c>
      <c r="AB952" s="18">
        <f t="shared" si="14"/>
        <v>0.68999671484888314</v>
      </c>
    </row>
    <row r="953" spans="1:28" ht="12.75" customHeight="1" x14ac:dyDescent="0.3">
      <c r="A953" s="4">
        <v>24577</v>
      </c>
      <c r="B953" s="4" t="s">
        <v>56</v>
      </c>
      <c r="C953" s="21">
        <v>0.04</v>
      </c>
      <c r="D953" s="15">
        <v>95.43</v>
      </c>
      <c r="E953" s="15">
        <v>19.989999999999998</v>
      </c>
      <c r="F953" s="4">
        <v>1709</v>
      </c>
      <c r="G953" s="4" t="s">
        <v>1712</v>
      </c>
      <c r="H953" s="4" t="s">
        <v>49</v>
      </c>
      <c r="I953" s="4" t="s">
        <v>58</v>
      </c>
      <c r="J953" s="4" t="s">
        <v>29</v>
      </c>
      <c r="K953" s="4" t="s">
        <v>141</v>
      </c>
      <c r="L953" s="4" t="s">
        <v>59</v>
      </c>
      <c r="M953" s="4" t="s">
        <v>849</v>
      </c>
      <c r="N953" s="29">
        <v>0.79</v>
      </c>
      <c r="O953" s="4" t="s">
        <v>33</v>
      </c>
      <c r="P953" s="4" t="s">
        <v>53</v>
      </c>
      <c r="Q953" s="4" t="s">
        <v>234</v>
      </c>
      <c r="R953" s="4" t="s">
        <v>1714</v>
      </c>
      <c r="S953" s="4">
        <v>19464</v>
      </c>
      <c r="T953" s="9">
        <v>42134</v>
      </c>
      <c r="U953" s="9">
        <v>42136</v>
      </c>
      <c r="V953" s="15">
        <v>13.536000000000016</v>
      </c>
      <c r="W953" s="4">
        <v>33</v>
      </c>
      <c r="X953" s="15">
        <v>3251.76</v>
      </c>
      <c r="Y953" s="4">
        <v>88783</v>
      </c>
      <c r="Z953" s="15">
        <f>(orders[[#This Row],[Unit Price]]-(orders[[#This Row],[Unit Price]]*(orders[[#This Row],[Discount]]/100)))</f>
        <v>95.391828000000004</v>
      </c>
      <c r="AA953" s="15">
        <f>orders[[#This Row],[discounted price]]*orders[[#This Row],[Quantity ordered new]]</f>
        <v>3147.9303239999999</v>
      </c>
      <c r="AB953" s="18">
        <f t="shared" si="14"/>
        <v>4.1626688316480963E-3</v>
      </c>
    </row>
    <row r="954" spans="1:28" ht="12.75" customHeight="1" x14ac:dyDescent="0.3">
      <c r="A954" s="4">
        <v>19287</v>
      </c>
      <c r="B954" s="4" t="s">
        <v>37</v>
      </c>
      <c r="C954" s="21">
        <v>7.0000000000000007E-2</v>
      </c>
      <c r="D954" s="15">
        <v>7.59</v>
      </c>
      <c r="E954" s="15">
        <v>4</v>
      </c>
      <c r="F954" s="4">
        <v>1711</v>
      </c>
      <c r="G954" s="4" t="s">
        <v>1715</v>
      </c>
      <c r="H954" s="4" t="s">
        <v>49</v>
      </c>
      <c r="I954" s="4" t="s">
        <v>28</v>
      </c>
      <c r="J954" s="4" t="s">
        <v>41</v>
      </c>
      <c r="K954" s="4" t="s">
        <v>50</v>
      </c>
      <c r="L954" s="4" t="s">
        <v>31</v>
      </c>
      <c r="M954" s="4" t="s">
        <v>444</v>
      </c>
      <c r="N954" s="29">
        <v>0.42</v>
      </c>
      <c r="O954" s="4" t="s">
        <v>33</v>
      </c>
      <c r="P954" s="4" t="s">
        <v>136</v>
      </c>
      <c r="Q954" s="4" t="s">
        <v>387</v>
      </c>
      <c r="R954" s="4" t="s">
        <v>1716</v>
      </c>
      <c r="S954" s="4">
        <v>30062</v>
      </c>
      <c r="T954" s="9">
        <v>42079</v>
      </c>
      <c r="U954" s="9">
        <v>42081</v>
      </c>
      <c r="V954" s="15">
        <v>-167.048</v>
      </c>
      <c r="W954" s="4">
        <v>3</v>
      </c>
      <c r="X954" s="15">
        <v>22.48</v>
      </c>
      <c r="Y954" s="4">
        <v>87747</v>
      </c>
      <c r="Z954" s="15">
        <f>(orders[[#This Row],[Unit Price]]-(orders[[#This Row],[Unit Price]]*(orders[[#This Row],[Discount]]/100)))</f>
        <v>7.5846869999999997</v>
      </c>
      <c r="AA954" s="15">
        <f>orders[[#This Row],[discounted price]]*orders[[#This Row],[Quantity ordered new]]</f>
        <v>22.754061</v>
      </c>
      <c r="AB954" s="18">
        <f t="shared" si="14"/>
        <v>-7.4309608540925263</v>
      </c>
    </row>
    <row r="955" spans="1:28" ht="12.75" customHeight="1" x14ac:dyDescent="0.3">
      <c r="A955" s="4">
        <v>21655</v>
      </c>
      <c r="B955" s="4" t="s">
        <v>106</v>
      </c>
      <c r="C955" s="21">
        <v>0.03</v>
      </c>
      <c r="D955" s="15">
        <v>11.66</v>
      </c>
      <c r="E955" s="15">
        <v>7.95</v>
      </c>
      <c r="F955" s="4">
        <v>1712</v>
      </c>
      <c r="G955" s="4" t="s">
        <v>1717</v>
      </c>
      <c r="H955" s="4" t="s">
        <v>49</v>
      </c>
      <c r="I955" s="4" t="s">
        <v>28</v>
      </c>
      <c r="J955" s="4" t="s">
        <v>29</v>
      </c>
      <c r="K955" s="4" t="s">
        <v>30</v>
      </c>
      <c r="L955" s="4" t="s">
        <v>51</v>
      </c>
      <c r="M955" s="4" t="s">
        <v>1718</v>
      </c>
      <c r="N955" s="29">
        <v>0.57999999999999996</v>
      </c>
      <c r="O955" s="4" t="s">
        <v>33</v>
      </c>
      <c r="P955" s="4" t="s">
        <v>136</v>
      </c>
      <c r="Q955" s="4" t="s">
        <v>387</v>
      </c>
      <c r="R955" s="4" t="s">
        <v>1719</v>
      </c>
      <c r="S955" s="4">
        <v>30907</v>
      </c>
      <c r="T955" s="9">
        <v>42105</v>
      </c>
      <c r="U955" s="9">
        <v>42114</v>
      </c>
      <c r="V955" s="15">
        <v>-31.094000000000001</v>
      </c>
      <c r="W955" s="4">
        <v>22</v>
      </c>
      <c r="X955" s="15">
        <v>267.32</v>
      </c>
      <c r="Y955" s="4">
        <v>87749</v>
      </c>
      <c r="Z955" s="15">
        <f>(orders[[#This Row],[Unit Price]]-(orders[[#This Row],[Unit Price]]*(orders[[#This Row],[Discount]]/100)))</f>
        <v>11.656502</v>
      </c>
      <c r="AA955" s="15">
        <f>orders[[#This Row],[discounted price]]*orders[[#This Row],[Quantity ordered new]]</f>
        <v>256.44304399999999</v>
      </c>
      <c r="AB955" s="18">
        <f t="shared" si="14"/>
        <v>-0.11631752207092624</v>
      </c>
    </row>
    <row r="956" spans="1:28" ht="12.75" customHeight="1" x14ac:dyDescent="0.3">
      <c r="A956" s="4">
        <v>25078</v>
      </c>
      <c r="B956" s="4" t="s">
        <v>25</v>
      </c>
      <c r="C956" s="21">
        <v>0.01</v>
      </c>
      <c r="D956" s="15">
        <v>23.99</v>
      </c>
      <c r="E956" s="15">
        <v>6.3</v>
      </c>
      <c r="F956" s="4">
        <v>1713</v>
      </c>
      <c r="G956" s="4" t="s">
        <v>1720</v>
      </c>
      <c r="H956" s="4" t="s">
        <v>49</v>
      </c>
      <c r="I956" s="4" t="s">
        <v>28</v>
      </c>
      <c r="J956" s="4" t="s">
        <v>77</v>
      </c>
      <c r="K956" s="4" t="s">
        <v>85</v>
      </c>
      <c r="L956" s="4" t="s">
        <v>86</v>
      </c>
      <c r="M956" s="4" t="s">
        <v>1721</v>
      </c>
      <c r="N956" s="29">
        <v>0.38</v>
      </c>
      <c r="O956" s="4" t="s">
        <v>33</v>
      </c>
      <c r="P956" s="4" t="s">
        <v>136</v>
      </c>
      <c r="Q956" s="4" t="s">
        <v>387</v>
      </c>
      <c r="R956" s="4" t="s">
        <v>1722</v>
      </c>
      <c r="S956" s="4">
        <v>30265</v>
      </c>
      <c r="T956" s="9">
        <v>42153</v>
      </c>
      <c r="U956" s="9">
        <v>42155</v>
      </c>
      <c r="V956" s="15">
        <v>-6.202</v>
      </c>
      <c r="W956" s="4">
        <v>11</v>
      </c>
      <c r="X956" s="15">
        <v>284.39</v>
      </c>
      <c r="Y956" s="4">
        <v>87748</v>
      </c>
      <c r="Z956" s="15">
        <f>(orders[[#This Row],[Unit Price]]-(orders[[#This Row],[Unit Price]]*(orders[[#This Row],[Discount]]/100)))</f>
        <v>23.987600999999998</v>
      </c>
      <c r="AA956" s="15">
        <f>orders[[#This Row],[discounted price]]*orders[[#This Row],[Quantity ordered new]]</f>
        <v>263.86361099999999</v>
      </c>
      <c r="AB956" s="18">
        <f t="shared" si="14"/>
        <v>-2.1808080452899187E-2</v>
      </c>
    </row>
    <row r="957" spans="1:28" ht="12.75" customHeight="1" x14ac:dyDescent="0.3">
      <c r="A957" s="4">
        <v>19884</v>
      </c>
      <c r="B957" s="4" t="s">
        <v>106</v>
      </c>
      <c r="C957" s="21">
        <v>0.01</v>
      </c>
      <c r="D957" s="15">
        <v>300.98</v>
      </c>
      <c r="E957" s="15">
        <v>64.73</v>
      </c>
      <c r="F957" s="4">
        <v>1718</v>
      </c>
      <c r="G957" s="4" t="s">
        <v>1723</v>
      </c>
      <c r="H957" s="4" t="s">
        <v>39</v>
      </c>
      <c r="I957" s="4" t="s">
        <v>114</v>
      </c>
      <c r="J957" s="4" t="s">
        <v>41</v>
      </c>
      <c r="K957" s="4" t="s">
        <v>42</v>
      </c>
      <c r="L957" s="4" t="s">
        <v>43</v>
      </c>
      <c r="M957" s="4" t="s">
        <v>1489</v>
      </c>
      <c r="N957" s="29">
        <v>0.56000000000000005</v>
      </c>
      <c r="O957" s="4" t="s">
        <v>33</v>
      </c>
      <c r="P957" s="4" t="s">
        <v>136</v>
      </c>
      <c r="Q957" s="4" t="s">
        <v>322</v>
      </c>
      <c r="R957" s="4" t="s">
        <v>1724</v>
      </c>
      <c r="S957" s="4">
        <v>27529</v>
      </c>
      <c r="T957" s="9">
        <v>42071</v>
      </c>
      <c r="U957" s="9">
        <v>42078</v>
      </c>
      <c r="V957" s="15">
        <v>-48.873999999999995</v>
      </c>
      <c r="W957" s="4">
        <v>3</v>
      </c>
      <c r="X957" s="15">
        <v>974.14</v>
      </c>
      <c r="Y957" s="4">
        <v>90621</v>
      </c>
      <c r="Z957" s="15">
        <f>(orders[[#This Row],[Unit Price]]-(orders[[#This Row],[Unit Price]]*(orders[[#This Row],[Discount]]/100)))</f>
        <v>300.94990200000001</v>
      </c>
      <c r="AA957" s="15">
        <f>orders[[#This Row],[discounted price]]*orders[[#This Row],[Quantity ordered new]]</f>
        <v>902.84970599999997</v>
      </c>
      <c r="AB957" s="18">
        <f t="shared" si="14"/>
        <v>-5.0171433264212535E-2</v>
      </c>
    </row>
    <row r="958" spans="1:28" ht="12.75" customHeight="1" x14ac:dyDescent="0.3">
      <c r="A958" s="4">
        <v>20619</v>
      </c>
      <c r="B958" s="4" t="s">
        <v>56</v>
      </c>
      <c r="C958" s="21">
        <v>0.06</v>
      </c>
      <c r="D958" s="15">
        <v>16.48</v>
      </c>
      <c r="E958" s="15">
        <v>1.99</v>
      </c>
      <c r="F958" s="4">
        <v>1719</v>
      </c>
      <c r="G958" s="4" t="s">
        <v>1725</v>
      </c>
      <c r="H958" s="4" t="s">
        <v>49</v>
      </c>
      <c r="I958" s="4" t="s">
        <v>28</v>
      </c>
      <c r="J958" s="4" t="s">
        <v>77</v>
      </c>
      <c r="K958" s="4" t="s">
        <v>180</v>
      </c>
      <c r="L958" s="4" t="s">
        <v>51</v>
      </c>
      <c r="M958" s="4" t="s">
        <v>1472</v>
      </c>
      <c r="N958" s="29">
        <v>0.42</v>
      </c>
      <c r="O958" s="4" t="s">
        <v>33</v>
      </c>
      <c r="P958" s="4" t="s">
        <v>136</v>
      </c>
      <c r="Q958" s="4" t="s">
        <v>1278</v>
      </c>
      <c r="R958" s="4" t="s">
        <v>1726</v>
      </c>
      <c r="S958" s="4">
        <v>35473</v>
      </c>
      <c r="T958" s="9">
        <v>42021</v>
      </c>
      <c r="U958" s="9">
        <v>42023</v>
      </c>
      <c r="V958" s="15">
        <v>-144.59200000000001</v>
      </c>
      <c r="W958" s="4">
        <v>8</v>
      </c>
      <c r="X958" s="15">
        <v>128.13</v>
      </c>
      <c r="Y958" s="4">
        <v>90786</v>
      </c>
      <c r="Z958" s="15">
        <f>(orders[[#This Row],[Unit Price]]-(orders[[#This Row],[Unit Price]]*(orders[[#This Row],[Discount]]/100)))</f>
        <v>16.470112</v>
      </c>
      <c r="AA958" s="15">
        <f>orders[[#This Row],[discounted price]]*orders[[#This Row],[Quantity ordered new]]</f>
        <v>131.760896</v>
      </c>
      <c r="AB958" s="18">
        <f t="shared" si="14"/>
        <v>-1.1284788886287367</v>
      </c>
    </row>
    <row r="959" spans="1:28" ht="12.75" customHeight="1" x14ac:dyDescent="0.3">
      <c r="A959" s="4">
        <v>22596</v>
      </c>
      <c r="B959" s="4" t="s">
        <v>25</v>
      </c>
      <c r="C959" s="21">
        <v>0.04</v>
      </c>
      <c r="D959" s="15">
        <v>12.44</v>
      </c>
      <c r="E959" s="15">
        <v>6.27</v>
      </c>
      <c r="F959" s="4">
        <v>1721</v>
      </c>
      <c r="G959" s="4" t="s">
        <v>1727</v>
      </c>
      <c r="H959" s="4" t="s">
        <v>49</v>
      </c>
      <c r="I959" s="4" t="s">
        <v>28</v>
      </c>
      <c r="J959" s="4" t="s">
        <v>29</v>
      </c>
      <c r="K959" s="4" t="s">
        <v>141</v>
      </c>
      <c r="L959" s="4" t="s">
        <v>86</v>
      </c>
      <c r="M959" s="4" t="s">
        <v>1728</v>
      </c>
      <c r="N959" s="29">
        <v>0.56999999999999995</v>
      </c>
      <c r="O959" s="4" t="s">
        <v>33</v>
      </c>
      <c r="P959" s="4" t="s">
        <v>136</v>
      </c>
      <c r="Q959" s="4" t="s">
        <v>958</v>
      </c>
      <c r="R959" s="4" t="s">
        <v>1729</v>
      </c>
      <c r="S959" s="4">
        <v>72401</v>
      </c>
      <c r="T959" s="9">
        <v>42140</v>
      </c>
      <c r="U959" s="9">
        <v>42141</v>
      </c>
      <c r="V959" s="15">
        <v>-258.56600000000003</v>
      </c>
      <c r="W959" s="4">
        <v>37</v>
      </c>
      <c r="X959" s="15">
        <v>464.94</v>
      </c>
      <c r="Y959" s="4">
        <v>90787</v>
      </c>
      <c r="Z959" s="15">
        <f>(orders[[#This Row],[Unit Price]]-(orders[[#This Row],[Unit Price]]*(orders[[#This Row],[Discount]]/100)))</f>
        <v>12.435024</v>
      </c>
      <c r="AA959" s="15">
        <f>orders[[#This Row],[discounted price]]*orders[[#This Row],[Quantity ordered new]]</f>
        <v>460.095888</v>
      </c>
      <c r="AB959" s="18">
        <f t="shared" si="14"/>
        <v>-0.556127672387835</v>
      </c>
    </row>
    <row r="960" spans="1:28" ht="12.75" customHeight="1" x14ac:dyDescent="0.3">
      <c r="A960" s="4">
        <v>5670</v>
      </c>
      <c r="B960" s="4" t="s">
        <v>106</v>
      </c>
      <c r="C960" s="21">
        <v>0.1</v>
      </c>
      <c r="D960" s="15">
        <v>49.99</v>
      </c>
      <c r="E960" s="15">
        <v>19.989999999999998</v>
      </c>
      <c r="F960" s="4">
        <v>1723</v>
      </c>
      <c r="G960" s="4" t="s">
        <v>1730</v>
      </c>
      <c r="H960" s="4" t="s">
        <v>27</v>
      </c>
      <c r="I960" s="4" t="s">
        <v>28</v>
      </c>
      <c r="J960" s="4" t="s">
        <v>77</v>
      </c>
      <c r="K960" s="4" t="s">
        <v>180</v>
      </c>
      <c r="L960" s="4" t="s">
        <v>59</v>
      </c>
      <c r="M960" s="4" t="s">
        <v>1731</v>
      </c>
      <c r="N960" s="29">
        <v>0.45</v>
      </c>
      <c r="O960" s="4" t="s">
        <v>33</v>
      </c>
      <c r="P960" s="4" t="s">
        <v>34</v>
      </c>
      <c r="Q960" s="4" t="s">
        <v>45</v>
      </c>
      <c r="R960" s="4" t="s">
        <v>1732</v>
      </c>
      <c r="S960" s="4">
        <v>92037</v>
      </c>
      <c r="T960" s="9">
        <v>42035</v>
      </c>
      <c r="U960" s="9">
        <v>42040</v>
      </c>
      <c r="V960" s="15">
        <v>13.508000000000003</v>
      </c>
      <c r="W960" s="4">
        <v>46</v>
      </c>
      <c r="X960" s="15">
        <v>2188.06</v>
      </c>
      <c r="Y960" s="4">
        <v>40101</v>
      </c>
      <c r="Z960" s="15">
        <f>(orders[[#This Row],[Unit Price]]-(orders[[#This Row],[Unit Price]]*(orders[[#This Row],[Discount]]/100)))</f>
        <v>49.940010000000001</v>
      </c>
      <c r="AA960" s="15">
        <f>orders[[#This Row],[discounted price]]*orders[[#This Row],[Quantity ordered new]]</f>
        <v>2297.24046</v>
      </c>
      <c r="AB960" s="18">
        <f t="shared" si="14"/>
        <v>6.1735052969297015E-3</v>
      </c>
    </row>
    <row r="961" spans="1:28" ht="12.75" customHeight="1" x14ac:dyDescent="0.3">
      <c r="A961" s="4">
        <v>6212</v>
      </c>
      <c r="B961" s="4" t="s">
        <v>56</v>
      </c>
      <c r="C961" s="21">
        <v>0.05</v>
      </c>
      <c r="D961" s="15">
        <v>6.68</v>
      </c>
      <c r="E961" s="15">
        <v>5.66</v>
      </c>
      <c r="F961" s="4">
        <v>1723</v>
      </c>
      <c r="G961" s="4" t="s">
        <v>1730</v>
      </c>
      <c r="H961" s="4" t="s">
        <v>49</v>
      </c>
      <c r="I961" s="4" t="s">
        <v>28</v>
      </c>
      <c r="J961" s="4" t="s">
        <v>29</v>
      </c>
      <c r="K961" s="4" t="s">
        <v>93</v>
      </c>
      <c r="L961" s="4" t="s">
        <v>59</v>
      </c>
      <c r="M961" s="4" t="s">
        <v>1164</v>
      </c>
      <c r="N961" s="29">
        <v>0.37</v>
      </c>
      <c r="O961" s="4" t="s">
        <v>33</v>
      </c>
      <c r="P961" s="4" t="s">
        <v>34</v>
      </c>
      <c r="Q961" s="4" t="s">
        <v>45</v>
      </c>
      <c r="R961" s="4" t="s">
        <v>1732</v>
      </c>
      <c r="S961" s="4">
        <v>92037</v>
      </c>
      <c r="T961" s="9">
        <v>42042</v>
      </c>
      <c r="U961" s="9">
        <v>42044</v>
      </c>
      <c r="V961" s="15">
        <v>-66.48</v>
      </c>
      <c r="W961" s="4">
        <v>46</v>
      </c>
      <c r="X961" s="15">
        <v>320.93</v>
      </c>
      <c r="Y961" s="4">
        <v>44002</v>
      </c>
      <c r="Z961" s="15">
        <f>(orders[[#This Row],[Unit Price]]-(orders[[#This Row],[Unit Price]]*(orders[[#This Row],[Discount]]/100)))</f>
        <v>6.67666</v>
      </c>
      <c r="AA961" s="15">
        <f>orders[[#This Row],[discounted price]]*orders[[#This Row],[Quantity ordered new]]</f>
        <v>307.12635999999998</v>
      </c>
      <c r="AB961" s="18">
        <f t="shared" si="14"/>
        <v>-0.20714797619418565</v>
      </c>
    </row>
    <row r="962" spans="1:28" ht="12.75" customHeight="1" x14ac:dyDescent="0.3">
      <c r="A962" s="4">
        <v>6213</v>
      </c>
      <c r="B962" s="4" t="s">
        <v>56</v>
      </c>
      <c r="C962" s="21">
        <v>0.03</v>
      </c>
      <c r="D962" s="15">
        <v>17.7</v>
      </c>
      <c r="E962" s="15">
        <v>9.4700000000000006</v>
      </c>
      <c r="F962" s="4">
        <v>1723</v>
      </c>
      <c r="G962" s="4" t="s">
        <v>1730</v>
      </c>
      <c r="H962" s="4" t="s">
        <v>49</v>
      </c>
      <c r="I962" s="4" t="s">
        <v>28</v>
      </c>
      <c r="J962" s="4" t="s">
        <v>29</v>
      </c>
      <c r="K962" s="4" t="s">
        <v>141</v>
      </c>
      <c r="L962" s="4" t="s">
        <v>59</v>
      </c>
      <c r="M962" s="4" t="s">
        <v>1569</v>
      </c>
      <c r="N962" s="29">
        <v>0.59</v>
      </c>
      <c r="O962" s="4" t="s">
        <v>33</v>
      </c>
      <c r="P962" s="4" t="s">
        <v>34</v>
      </c>
      <c r="Q962" s="4" t="s">
        <v>45</v>
      </c>
      <c r="R962" s="4" t="s">
        <v>1732</v>
      </c>
      <c r="S962" s="4">
        <v>92037</v>
      </c>
      <c r="T962" s="9">
        <v>42042</v>
      </c>
      <c r="U962" s="9">
        <v>42042</v>
      </c>
      <c r="V962" s="15">
        <v>-52.33</v>
      </c>
      <c r="W962" s="4">
        <v>14</v>
      </c>
      <c r="X962" s="15">
        <v>261.85000000000002</v>
      </c>
      <c r="Y962" s="4">
        <v>44002</v>
      </c>
      <c r="Z962" s="15">
        <f>(orders[[#This Row],[Unit Price]]-(orders[[#This Row],[Unit Price]]*(orders[[#This Row],[Discount]]/100)))</f>
        <v>17.694689999999998</v>
      </c>
      <c r="AA962" s="15">
        <f>orders[[#This Row],[discounted price]]*orders[[#This Row],[Quantity ordered new]]</f>
        <v>247.72565999999998</v>
      </c>
      <c r="AB962" s="18">
        <f t="shared" ref="AB962:AB1025" si="15">(V962/X962)</f>
        <v>-0.19984724078670993</v>
      </c>
    </row>
    <row r="963" spans="1:28" ht="12.75" customHeight="1" x14ac:dyDescent="0.3">
      <c r="A963" s="4">
        <v>4596</v>
      </c>
      <c r="B963" s="4" t="s">
        <v>25</v>
      </c>
      <c r="C963" s="21">
        <v>0.04</v>
      </c>
      <c r="D963" s="15">
        <v>12.44</v>
      </c>
      <c r="E963" s="15">
        <v>6.27</v>
      </c>
      <c r="F963" s="4">
        <v>1723</v>
      </c>
      <c r="G963" s="4" t="s">
        <v>1730</v>
      </c>
      <c r="H963" s="4" t="s">
        <v>49</v>
      </c>
      <c r="I963" s="4" t="s">
        <v>28</v>
      </c>
      <c r="J963" s="4" t="s">
        <v>29</v>
      </c>
      <c r="K963" s="4" t="s">
        <v>141</v>
      </c>
      <c r="L963" s="4" t="s">
        <v>86</v>
      </c>
      <c r="M963" s="4" t="s">
        <v>1728</v>
      </c>
      <c r="N963" s="29">
        <v>0.56999999999999995</v>
      </c>
      <c r="O963" s="4" t="s">
        <v>33</v>
      </c>
      <c r="P963" s="4" t="s">
        <v>34</v>
      </c>
      <c r="Q963" s="4" t="s">
        <v>45</v>
      </c>
      <c r="R963" s="4" t="s">
        <v>1732</v>
      </c>
      <c r="S963" s="4">
        <v>92037</v>
      </c>
      <c r="T963" s="9">
        <v>42140</v>
      </c>
      <c r="U963" s="9">
        <v>42141</v>
      </c>
      <c r="V963" s="15">
        <v>-59.06</v>
      </c>
      <c r="W963" s="4">
        <v>146</v>
      </c>
      <c r="X963" s="15">
        <v>1834.61</v>
      </c>
      <c r="Y963" s="4">
        <v>32710</v>
      </c>
      <c r="Z963" s="15">
        <f>(orders[[#This Row],[Unit Price]]-(orders[[#This Row],[Unit Price]]*(orders[[#This Row],[Discount]]/100)))</f>
        <v>12.435024</v>
      </c>
      <c r="AA963" s="15">
        <f>orders[[#This Row],[discounted price]]*orders[[#This Row],[Quantity ordered new]]</f>
        <v>1815.513504</v>
      </c>
      <c r="AB963" s="18">
        <f t="shared" si="15"/>
        <v>-3.2192128027210144E-2</v>
      </c>
    </row>
    <row r="964" spans="1:28" ht="12.75" customHeight="1" x14ac:dyDescent="0.3">
      <c r="A964" s="4">
        <v>18244</v>
      </c>
      <c r="B964" s="4" t="s">
        <v>25</v>
      </c>
      <c r="C964" s="21">
        <v>0.05</v>
      </c>
      <c r="D964" s="15">
        <v>35.99</v>
      </c>
      <c r="E964" s="15">
        <v>1.1000000000000001</v>
      </c>
      <c r="F964" s="4">
        <v>1725</v>
      </c>
      <c r="G964" s="4" t="s">
        <v>1733</v>
      </c>
      <c r="H964" s="4" t="s">
        <v>49</v>
      </c>
      <c r="I964" s="4" t="s">
        <v>28</v>
      </c>
      <c r="J964" s="4" t="s">
        <v>77</v>
      </c>
      <c r="K964" s="4" t="s">
        <v>78</v>
      </c>
      <c r="L964" s="4" t="s">
        <v>59</v>
      </c>
      <c r="M964" s="4" t="s">
        <v>935</v>
      </c>
      <c r="N964" s="29">
        <v>0.55000000000000004</v>
      </c>
      <c r="O964" s="4" t="s">
        <v>33</v>
      </c>
      <c r="P964" s="4" t="s">
        <v>53</v>
      </c>
      <c r="Q964" s="4" t="s">
        <v>154</v>
      </c>
      <c r="R964" s="4" t="s">
        <v>1734</v>
      </c>
      <c r="S964" s="4">
        <v>43026</v>
      </c>
      <c r="T964" s="9">
        <v>42131</v>
      </c>
      <c r="U964" s="9">
        <v>42133</v>
      </c>
      <c r="V964" s="15">
        <v>149.166</v>
      </c>
      <c r="W964" s="4">
        <v>9</v>
      </c>
      <c r="X964" s="15">
        <v>261.56</v>
      </c>
      <c r="Y964" s="4">
        <v>87193</v>
      </c>
      <c r="Z964" s="15">
        <f>(orders[[#This Row],[Unit Price]]-(orders[[#This Row],[Unit Price]]*(orders[[#This Row],[Discount]]/100)))</f>
        <v>35.972005000000003</v>
      </c>
      <c r="AA964" s="15">
        <f>orders[[#This Row],[discounted price]]*orders[[#This Row],[Quantity ordered new]]</f>
        <v>323.74804500000005</v>
      </c>
      <c r="AB964" s="18">
        <f t="shared" si="15"/>
        <v>0.57029362287811591</v>
      </c>
    </row>
    <row r="965" spans="1:28" ht="12.75" customHeight="1" x14ac:dyDescent="0.3">
      <c r="A965" s="4">
        <v>24872</v>
      </c>
      <c r="B965" s="4" t="s">
        <v>37</v>
      </c>
      <c r="C965" s="21">
        <v>0.1</v>
      </c>
      <c r="D965" s="15">
        <v>14.98</v>
      </c>
      <c r="E965" s="15">
        <v>7.69</v>
      </c>
      <c r="F965" s="4">
        <v>1727</v>
      </c>
      <c r="G965" s="4" t="s">
        <v>1735</v>
      </c>
      <c r="H965" s="4" t="s">
        <v>27</v>
      </c>
      <c r="I965" s="4" t="s">
        <v>58</v>
      </c>
      <c r="J965" s="4" t="s">
        <v>29</v>
      </c>
      <c r="K965" s="4" t="s">
        <v>141</v>
      </c>
      <c r="L965" s="4" t="s">
        <v>59</v>
      </c>
      <c r="M965" s="4" t="s">
        <v>1736</v>
      </c>
      <c r="N965" s="29">
        <v>0.56999999999999995</v>
      </c>
      <c r="O965" s="4" t="s">
        <v>33</v>
      </c>
      <c r="P965" s="4" t="s">
        <v>53</v>
      </c>
      <c r="Q965" s="4" t="s">
        <v>154</v>
      </c>
      <c r="R965" s="4" t="s">
        <v>1737</v>
      </c>
      <c r="S965" s="4">
        <v>44240</v>
      </c>
      <c r="T965" s="9">
        <v>42025</v>
      </c>
      <c r="U965" s="9">
        <v>42027</v>
      </c>
      <c r="V965" s="15">
        <v>-76.900000000000006</v>
      </c>
      <c r="W965" s="4">
        <v>8</v>
      </c>
      <c r="X965" s="15">
        <v>114.81</v>
      </c>
      <c r="Y965" s="4">
        <v>87194</v>
      </c>
      <c r="Z965" s="15">
        <f>(orders[[#This Row],[Unit Price]]-(orders[[#This Row],[Unit Price]]*(orders[[#This Row],[Discount]]/100)))</f>
        <v>14.965020000000001</v>
      </c>
      <c r="AA965" s="15">
        <f>orders[[#This Row],[discounted price]]*orders[[#This Row],[Quantity ordered new]]</f>
        <v>119.72016000000001</v>
      </c>
      <c r="AB965" s="18">
        <f t="shared" si="15"/>
        <v>-0.66980228203118197</v>
      </c>
    </row>
    <row r="966" spans="1:28" ht="12.75" customHeight="1" x14ac:dyDescent="0.3">
      <c r="A966" s="4">
        <v>26066</v>
      </c>
      <c r="B966" s="4" t="s">
        <v>25</v>
      </c>
      <c r="C966" s="21">
        <v>0.04</v>
      </c>
      <c r="D966" s="15">
        <v>55.48</v>
      </c>
      <c r="E966" s="15">
        <v>6.79</v>
      </c>
      <c r="F966" s="4">
        <v>1728</v>
      </c>
      <c r="G966" s="4" t="s">
        <v>1738</v>
      </c>
      <c r="H966" s="4" t="s">
        <v>49</v>
      </c>
      <c r="I966" s="4" t="s">
        <v>28</v>
      </c>
      <c r="J966" s="4" t="s">
        <v>29</v>
      </c>
      <c r="K966" s="4" t="s">
        <v>93</v>
      </c>
      <c r="L966" s="4" t="s">
        <v>59</v>
      </c>
      <c r="M966" s="4" t="s">
        <v>1650</v>
      </c>
      <c r="N966" s="29">
        <v>0.37</v>
      </c>
      <c r="O966" s="4" t="s">
        <v>33</v>
      </c>
      <c r="P966" s="4" t="s">
        <v>53</v>
      </c>
      <c r="Q966" s="4" t="s">
        <v>154</v>
      </c>
      <c r="R966" s="4" t="s">
        <v>1739</v>
      </c>
      <c r="S966" s="4">
        <v>45429</v>
      </c>
      <c r="T966" s="9">
        <v>42057</v>
      </c>
      <c r="U966" s="9">
        <v>42059</v>
      </c>
      <c r="V966" s="15">
        <v>376.88490000000002</v>
      </c>
      <c r="W966" s="4">
        <v>10</v>
      </c>
      <c r="X966" s="15">
        <v>546.21</v>
      </c>
      <c r="Y966" s="4">
        <v>87195</v>
      </c>
      <c r="Z966" s="15">
        <f>(orders[[#This Row],[Unit Price]]-(orders[[#This Row],[Unit Price]]*(orders[[#This Row],[Discount]]/100)))</f>
        <v>55.457808</v>
      </c>
      <c r="AA966" s="15">
        <f>orders[[#This Row],[discounted price]]*orders[[#This Row],[Quantity ordered new]]</f>
        <v>554.57808</v>
      </c>
      <c r="AB966" s="18">
        <f t="shared" si="15"/>
        <v>0.69</v>
      </c>
    </row>
    <row r="967" spans="1:28" ht="12.75" customHeight="1" x14ac:dyDescent="0.3">
      <c r="A967" s="4">
        <v>24545</v>
      </c>
      <c r="B967" s="4" t="s">
        <v>25</v>
      </c>
      <c r="C967" s="21">
        <v>0.1</v>
      </c>
      <c r="D967" s="15">
        <v>65.989999999999995</v>
      </c>
      <c r="E967" s="15">
        <v>3.99</v>
      </c>
      <c r="F967" s="4">
        <v>1730</v>
      </c>
      <c r="G967" s="4" t="s">
        <v>1740</v>
      </c>
      <c r="H967" s="4" t="s">
        <v>27</v>
      </c>
      <c r="I967" s="4" t="s">
        <v>58</v>
      </c>
      <c r="J967" s="4" t="s">
        <v>77</v>
      </c>
      <c r="K967" s="4" t="s">
        <v>78</v>
      </c>
      <c r="L967" s="4" t="s">
        <v>59</v>
      </c>
      <c r="M967" s="4" t="s">
        <v>1053</v>
      </c>
      <c r="N967" s="29">
        <v>0.59</v>
      </c>
      <c r="O967" s="4" t="s">
        <v>33</v>
      </c>
      <c r="P967" s="4" t="s">
        <v>34</v>
      </c>
      <c r="Q967" s="4" t="s">
        <v>1741</v>
      </c>
      <c r="R967" s="4" t="s">
        <v>1742</v>
      </c>
      <c r="S967" s="4">
        <v>83843</v>
      </c>
      <c r="T967" s="9">
        <v>42101</v>
      </c>
      <c r="U967" s="9">
        <v>42103</v>
      </c>
      <c r="V967" s="15">
        <v>-88.624800000000008</v>
      </c>
      <c r="W967" s="4">
        <v>5</v>
      </c>
      <c r="X967" s="15">
        <v>272.86</v>
      </c>
      <c r="Y967" s="4">
        <v>90653</v>
      </c>
      <c r="Z967" s="15">
        <f>(orders[[#This Row],[Unit Price]]-(orders[[#This Row],[Unit Price]]*(orders[[#This Row],[Discount]]/100)))</f>
        <v>65.924009999999996</v>
      </c>
      <c r="AA967" s="15">
        <f>orders[[#This Row],[discounted price]]*orders[[#This Row],[Quantity ordered new]]</f>
        <v>329.62004999999999</v>
      </c>
      <c r="AB967" s="18">
        <f t="shared" si="15"/>
        <v>-0.32479953089496444</v>
      </c>
    </row>
    <row r="968" spans="1:28" ht="12.75" customHeight="1" x14ac:dyDescent="0.3">
      <c r="A968" s="4">
        <v>566</v>
      </c>
      <c r="B968" s="4" t="s">
        <v>37</v>
      </c>
      <c r="C968" s="21">
        <v>0.02</v>
      </c>
      <c r="D968" s="15">
        <v>60.98</v>
      </c>
      <c r="E968" s="15">
        <v>49</v>
      </c>
      <c r="F968" s="4">
        <v>1733</v>
      </c>
      <c r="G968" s="4" t="s">
        <v>1743</v>
      </c>
      <c r="H968" s="4" t="s">
        <v>49</v>
      </c>
      <c r="I968" s="4" t="s">
        <v>58</v>
      </c>
      <c r="J968" s="4" t="s">
        <v>29</v>
      </c>
      <c r="K968" s="4" t="s">
        <v>257</v>
      </c>
      <c r="L968" s="4" t="s">
        <v>236</v>
      </c>
      <c r="M968" s="4" t="s">
        <v>1583</v>
      </c>
      <c r="N968" s="29">
        <v>0.59</v>
      </c>
      <c r="O968" s="4" t="s">
        <v>33</v>
      </c>
      <c r="P968" s="4" t="s">
        <v>53</v>
      </c>
      <c r="Q968" s="4" t="s">
        <v>1008</v>
      </c>
      <c r="R968" s="4" t="s">
        <v>35</v>
      </c>
      <c r="S968" s="4">
        <v>20012</v>
      </c>
      <c r="T968" s="9">
        <v>42098</v>
      </c>
      <c r="U968" s="9">
        <v>42100</v>
      </c>
      <c r="V968" s="15">
        <v>-662.52</v>
      </c>
      <c r="W968" s="4">
        <v>34</v>
      </c>
      <c r="X968" s="15">
        <v>2119.54</v>
      </c>
      <c r="Y968" s="4">
        <v>3841</v>
      </c>
      <c r="Z968" s="15">
        <f>(orders[[#This Row],[Unit Price]]-(orders[[#This Row],[Unit Price]]*(orders[[#This Row],[Discount]]/100)))</f>
        <v>60.967803999999994</v>
      </c>
      <c r="AA968" s="15">
        <f>orders[[#This Row],[discounted price]]*orders[[#This Row],[Quantity ordered new]]</f>
        <v>2072.9053359999998</v>
      </c>
      <c r="AB968" s="18">
        <f t="shared" si="15"/>
        <v>-0.31257725732942054</v>
      </c>
    </row>
    <row r="969" spans="1:28" ht="12.75" customHeight="1" x14ac:dyDescent="0.3">
      <c r="A969" s="4">
        <v>567</v>
      </c>
      <c r="B969" s="4" t="s">
        <v>37</v>
      </c>
      <c r="C969" s="21">
        <v>0.02</v>
      </c>
      <c r="D969" s="15">
        <v>1270.99</v>
      </c>
      <c r="E969" s="15">
        <v>19.989999999999998</v>
      </c>
      <c r="F969" s="4">
        <v>1733</v>
      </c>
      <c r="G969" s="4" t="s">
        <v>1743</v>
      </c>
      <c r="H969" s="4" t="s">
        <v>49</v>
      </c>
      <c r="I969" s="4" t="s">
        <v>58</v>
      </c>
      <c r="J969" s="4" t="s">
        <v>29</v>
      </c>
      <c r="K969" s="4" t="s">
        <v>109</v>
      </c>
      <c r="L969" s="4" t="s">
        <v>59</v>
      </c>
      <c r="M969" s="4" t="s">
        <v>631</v>
      </c>
      <c r="N969" s="29">
        <v>0.35</v>
      </c>
      <c r="O969" s="4" t="s">
        <v>33</v>
      </c>
      <c r="P969" s="4" t="s">
        <v>53</v>
      </c>
      <c r="Q969" s="4" t="s">
        <v>1008</v>
      </c>
      <c r="R969" s="4" t="s">
        <v>35</v>
      </c>
      <c r="S969" s="4">
        <v>20012</v>
      </c>
      <c r="T969" s="9">
        <v>42098</v>
      </c>
      <c r="U969" s="9">
        <v>42100</v>
      </c>
      <c r="V969" s="15">
        <v>9228.2255999999998</v>
      </c>
      <c r="W969" s="4">
        <v>36</v>
      </c>
      <c r="X969" s="15">
        <v>45737.33</v>
      </c>
      <c r="Y969" s="4">
        <v>3841</v>
      </c>
      <c r="Z969" s="15">
        <f>(orders[[#This Row],[Unit Price]]-(orders[[#This Row],[Unit Price]]*(orders[[#This Row],[Discount]]/100)))</f>
        <v>1270.7358019999999</v>
      </c>
      <c r="AA969" s="15">
        <f>orders[[#This Row],[discounted price]]*orders[[#This Row],[Quantity ordered new]]</f>
        <v>45746.488871999994</v>
      </c>
      <c r="AB969" s="18">
        <f t="shared" si="15"/>
        <v>0.20176572615847929</v>
      </c>
    </row>
    <row r="970" spans="1:28" ht="12.75" customHeight="1" x14ac:dyDescent="0.3">
      <c r="A970" s="4">
        <v>8389</v>
      </c>
      <c r="B970" s="4" t="s">
        <v>25</v>
      </c>
      <c r="C970" s="21">
        <v>0.02</v>
      </c>
      <c r="D970" s="15">
        <v>30.98</v>
      </c>
      <c r="E970" s="15">
        <v>17.079999999999998</v>
      </c>
      <c r="F970" s="4">
        <v>1733</v>
      </c>
      <c r="G970" s="4" t="s">
        <v>1743</v>
      </c>
      <c r="H970" s="4" t="s">
        <v>49</v>
      </c>
      <c r="I970" s="4" t="s">
        <v>58</v>
      </c>
      <c r="J970" s="4" t="s">
        <v>29</v>
      </c>
      <c r="K970" s="4" t="s">
        <v>93</v>
      </c>
      <c r="L970" s="4" t="s">
        <v>59</v>
      </c>
      <c r="M970" s="4" t="s">
        <v>1744</v>
      </c>
      <c r="N970" s="29">
        <v>0.4</v>
      </c>
      <c r="O970" s="4" t="s">
        <v>33</v>
      </c>
      <c r="P970" s="4" t="s">
        <v>53</v>
      </c>
      <c r="Q970" s="4" t="s">
        <v>1008</v>
      </c>
      <c r="R970" s="4" t="s">
        <v>35</v>
      </c>
      <c r="S970" s="4">
        <v>20012</v>
      </c>
      <c r="T970" s="9">
        <v>42183</v>
      </c>
      <c r="U970" s="9">
        <v>42184</v>
      </c>
      <c r="V970" s="15">
        <v>-32.28</v>
      </c>
      <c r="W970" s="4">
        <v>13</v>
      </c>
      <c r="X970" s="15">
        <v>438.25</v>
      </c>
      <c r="Y970" s="4">
        <v>59937</v>
      </c>
      <c r="Z970" s="15">
        <f>(orders[[#This Row],[Unit Price]]-(orders[[#This Row],[Unit Price]]*(orders[[#This Row],[Discount]]/100)))</f>
        <v>30.973804000000001</v>
      </c>
      <c r="AA970" s="15">
        <f>orders[[#This Row],[discounted price]]*orders[[#This Row],[Quantity ordered new]]</f>
        <v>402.65945199999999</v>
      </c>
      <c r="AB970" s="18">
        <f t="shared" si="15"/>
        <v>-7.365658870507702E-2</v>
      </c>
    </row>
    <row r="971" spans="1:28" ht="12.75" customHeight="1" x14ac:dyDescent="0.3">
      <c r="A971" s="4">
        <v>18566</v>
      </c>
      <c r="B971" s="4" t="s">
        <v>37</v>
      </c>
      <c r="C971" s="21">
        <v>0.02</v>
      </c>
      <c r="D971" s="15">
        <v>60.98</v>
      </c>
      <c r="E971" s="15">
        <v>49</v>
      </c>
      <c r="F971" s="4">
        <v>1734</v>
      </c>
      <c r="G971" s="4" t="s">
        <v>1745</v>
      </c>
      <c r="H971" s="4" t="s">
        <v>49</v>
      </c>
      <c r="I971" s="4" t="s">
        <v>58</v>
      </c>
      <c r="J971" s="4" t="s">
        <v>29</v>
      </c>
      <c r="K971" s="4" t="s">
        <v>257</v>
      </c>
      <c r="L971" s="4" t="s">
        <v>236</v>
      </c>
      <c r="M971" s="4" t="s">
        <v>1583</v>
      </c>
      <c r="N971" s="29">
        <v>0.59</v>
      </c>
      <c r="O971" s="4" t="s">
        <v>33</v>
      </c>
      <c r="P971" s="4" t="s">
        <v>53</v>
      </c>
      <c r="Q971" s="4" t="s">
        <v>71</v>
      </c>
      <c r="R971" s="4" t="s">
        <v>1746</v>
      </c>
      <c r="S971" s="4">
        <v>10528</v>
      </c>
      <c r="T971" s="9">
        <v>42098</v>
      </c>
      <c r="U971" s="9">
        <v>42100</v>
      </c>
      <c r="V971" s="15">
        <v>-596.26800000000003</v>
      </c>
      <c r="W971" s="4">
        <v>9</v>
      </c>
      <c r="X971" s="15">
        <v>561.05999999999995</v>
      </c>
      <c r="Y971" s="4">
        <v>88443</v>
      </c>
      <c r="Z971" s="15">
        <f>(orders[[#This Row],[Unit Price]]-(orders[[#This Row],[Unit Price]]*(orders[[#This Row],[Discount]]/100)))</f>
        <v>60.967803999999994</v>
      </c>
      <c r="AA971" s="15">
        <f>orders[[#This Row],[discounted price]]*orders[[#This Row],[Quantity ordered new]]</f>
        <v>548.7102359999999</v>
      </c>
      <c r="AB971" s="18">
        <f t="shared" si="15"/>
        <v>-1.062752646775746</v>
      </c>
    </row>
    <row r="972" spans="1:28" ht="12.75" customHeight="1" x14ac:dyDescent="0.3">
      <c r="A972" s="4">
        <v>18567</v>
      </c>
      <c r="B972" s="4" t="s">
        <v>37</v>
      </c>
      <c r="C972" s="21">
        <v>0.02</v>
      </c>
      <c r="D972" s="15">
        <v>1270.99</v>
      </c>
      <c r="E972" s="15">
        <v>19.989999999999998</v>
      </c>
      <c r="F972" s="4">
        <v>1734</v>
      </c>
      <c r="G972" s="4" t="s">
        <v>1745</v>
      </c>
      <c r="H972" s="4" t="s">
        <v>49</v>
      </c>
      <c r="I972" s="4" t="s">
        <v>58</v>
      </c>
      <c r="J972" s="4" t="s">
        <v>29</v>
      </c>
      <c r="K972" s="4" t="s">
        <v>109</v>
      </c>
      <c r="L972" s="4" t="s">
        <v>59</v>
      </c>
      <c r="M972" s="4" t="s">
        <v>631</v>
      </c>
      <c r="N972" s="29">
        <v>0.35</v>
      </c>
      <c r="O972" s="4" t="s">
        <v>33</v>
      </c>
      <c r="P972" s="4" t="s">
        <v>53</v>
      </c>
      <c r="Q972" s="4" t="s">
        <v>71</v>
      </c>
      <c r="R972" s="4" t="s">
        <v>1746</v>
      </c>
      <c r="S972" s="4">
        <v>10528</v>
      </c>
      <c r="T972" s="9">
        <v>42098</v>
      </c>
      <c r="U972" s="9">
        <v>42100</v>
      </c>
      <c r="V972" s="15">
        <v>7889.6876999999995</v>
      </c>
      <c r="W972" s="4">
        <v>9</v>
      </c>
      <c r="X972" s="15">
        <v>11434.33</v>
      </c>
      <c r="Y972" s="4">
        <v>88443</v>
      </c>
      <c r="Z972" s="15">
        <f>(orders[[#This Row],[Unit Price]]-(orders[[#This Row],[Unit Price]]*(orders[[#This Row],[Discount]]/100)))</f>
        <v>1270.7358019999999</v>
      </c>
      <c r="AA972" s="15">
        <f>orders[[#This Row],[discounted price]]*orders[[#This Row],[Quantity ordered new]]</f>
        <v>11436.622217999999</v>
      </c>
      <c r="AB972" s="18">
        <f t="shared" si="15"/>
        <v>0.69</v>
      </c>
    </row>
    <row r="973" spans="1:28" ht="12.75" customHeight="1" x14ac:dyDescent="0.3">
      <c r="A973" s="4">
        <v>18568</v>
      </c>
      <c r="B973" s="4" t="s">
        <v>37</v>
      </c>
      <c r="C973" s="21">
        <v>0.05</v>
      </c>
      <c r="D973" s="15">
        <v>205.99</v>
      </c>
      <c r="E973" s="15">
        <v>8.99</v>
      </c>
      <c r="F973" s="4">
        <v>1734</v>
      </c>
      <c r="G973" s="4" t="s">
        <v>1745</v>
      </c>
      <c r="H973" s="4" t="s">
        <v>27</v>
      </c>
      <c r="I973" s="4" t="s">
        <v>58</v>
      </c>
      <c r="J973" s="4" t="s">
        <v>77</v>
      </c>
      <c r="K973" s="4" t="s">
        <v>78</v>
      </c>
      <c r="L973" s="4" t="s">
        <v>59</v>
      </c>
      <c r="M973" s="4" t="s">
        <v>1542</v>
      </c>
      <c r="N973" s="29">
        <v>0.6</v>
      </c>
      <c r="O973" s="4" t="s">
        <v>33</v>
      </c>
      <c r="P973" s="4" t="s">
        <v>53</v>
      </c>
      <c r="Q973" s="4" t="s">
        <v>71</v>
      </c>
      <c r="R973" s="4" t="s">
        <v>1746</v>
      </c>
      <c r="S973" s="4">
        <v>10528</v>
      </c>
      <c r="T973" s="9">
        <v>42098</v>
      </c>
      <c r="U973" s="9">
        <v>42100</v>
      </c>
      <c r="V973" s="15">
        <v>1545.8097600000001</v>
      </c>
      <c r="W973" s="4">
        <v>19</v>
      </c>
      <c r="X973" s="15">
        <v>3229.24</v>
      </c>
      <c r="Y973" s="4">
        <v>88443</v>
      </c>
      <c r="Z973" s="15">
        <f>(orders[[#This Row],[Unit Price]]-(orders[[#This Row],[Unit Price]]*(orders[[#This Row],[Discount]]/100)))</f>
        <v>205.88700500000002</v>
      </c>
      <c r="AA973" s="15">
        <f>orders[[#This Row],[discounted price]]*orders[[#This Row],[Quantity ordered new]]</f>
        <v>3911.8530950000004</v>
      </c>
      <c r="AB973" s="18">
        <f t="shared" si="15"/>
        <v>0.47869150636062979</v>
      </c>
    </row>
    <row r="974" spans="1:28" ht="12.75" customHeight="1" x14ac:dyDescent="0.3">
      <c r="A974" s="4">
        <v>26389</v>
      </c>
      <c r="B974" s="4" t="s">
        <v>25</v>
      </c>
      <c r="C974" s="21">
        <v>0.02</v>
      </c>
      <c r="D974" s="15">
        <v>30.98</v>
      </c>
      <c r="E974" s="15">
        <v>17.079999999999998</v>
      </c>
      <c r="F974" s="4">
        <v>1735</v>
      </c>
      <c r="G974" s="4" t="s">
        <v>1747</v>
      </c>
      <c r="H974" s="4" t="s">
        <v>49</v>
      </c>
      <c r="I974" s="4" t="s">
        <v>58</v>
      </c>
      <c r="J974" s="4" t="s">
        <v>29</v>
      </c>
      <c r="K974" s="4" t="s">
        <v>93</v>
      </c>
      <c r="L974" s="4" t="s">
        <v>59</v>
      </c>
      <c r="M974" s="4" t="s">
        <v>1744</v>
      </c>
      <c r="N974" s="29">
        <v>0.4</v>
      </c>
      <c r="O974" s="4" t="s">
        <v>33</v>
      </c>
      <c r="P974" s="4" t="s">
        <v>53</v>
      </c>
      <c r="Q974" s="4" t="s">
        <v>71</v>
      </c>
      <c r="R974" s="4" t="s">
        <v>1748</v>
      </c>
      <c r="S974" s="4">
        <v>11550</v>
      </c>
      <c r="T974" s="9">
        <v>42183</v>
      </c>
      <c r="U974" s="9">
        <v>42184</v>
      </c>
      <c r="V974" s="15">
        <v>-16.14</v>
      </c>
      <c r="W974" s="4">
        <v>3</v>
      </c>
      <c r="X974" s="15">
        <v>101.13</v>
      </c>
      <c r="Y974" s="4">
        <v>88444</v>
      </c>
      <c r="Z974" s="15">
        <f>(orders[[#This Row],[Unit Price]]-(orders[[#This Row],[Unit Price]]*(orders[[#This Row],[Discount]]/100)))</f>
        <v>30.973804000000001</v>
      </c>
      <c r="AA974" s="15">
        <f>orders[[#This Row],[discounted price]]*orders[[#This Row],[Quantity ordered new]]</f>
        <v>92.921412000000004</v>
      </c>
      <c r="AB974" s="18">
        <f t="shared" si="15"/>
        <v>-0.159596558884604</v>
      </c>
    </row>
    <row r="975" spans="1:28" ht="12.75" customHeight="1" x14ac:dyDescent="0.3">
      <c r="A975" s="4">
        <v>18012</v>
      </c>
      <c r="B975" s="4" t="s">
        <v>37</v>
      </c>
      <c r="C975" s="21">
        <v>0.09</v>
      </c>
      <c r="D975" s="15">
        <v>30.93</v>
      </c>
      <c r="E975" s="15">
        <v>3.92</v>
      </c>
      <c r="F975" s="4">
        <v>1737</v>
      </c>
      <c r="G975" s="4" t="s">
        <v>1749</v>
      </c>
      <c r="H975" s="4" t="s">
        <v>49</v>
      </c>
      <c r="I975" s="4" t="s">
        <v>28</v>
      </c>
      <c r="J975" s="4" t="s">
        <v>41</v>
      </c>
      <c r="K975" s="4" t="s">
        <v>50</v>
      </c>
      <c r="L975" s="4" t="s">
        <v>51</v>
      </c>
      <c r="M975" s="4" t="s">
        <v>1750</v>
      </c>
      <c r="N975" s="29">
        <v>0.44</v>
      </c>
      <c r="O975" s="4" t="s">
        <v>33</v>
      </c>
      <c r="P975" s="4" t="s">
        <v>136</v>
      </c>
      <c r="Q975" s="4" t="s">
        <v>322</v>
      </c>
      <c r="R975" s="4" t="s">
        <v>1724</v>
      </c>
      <c r="S975" s="4">
        <v>27529</v>
      </c>
      <c r="T975" s="9">
        <v>42158</v>
      </c>
      <c r="U975" s="9">
        <v>42160</v>
      </c>
      <c r="V975" s="15">
        <v>-130.42400000000001</v>
      </c>
      <c r="W975" s="4">
        <v>16</v>
      </c>
      <c r="X975" s="15">
        <v>451.83</v>
      </c>
      <c r="Y975" s="4">
        <v>85866</v>
      </c>
      <c r="Z975" s="15">
        <f>(orders[[#This Row],[Unit Price]]-(orders[[#This Row],[Unit Price]]*(orders[[#This Row],[Discount]]/100)))</f>
        <v>30.902162999999998</v>
      </c>
      <c r="AA975" s="15">
        <f>orders[[#This Row],[discounted price]]*orders[[#This Row],[Quantity ordered new]]</f>
        <v>494.43460799999997</v>
      </c>
      <c r="AB975" s="18">
        <f t="shared" si="15"/>
        <v>-0.28865723834185425</v>
      </c>
    </row>
    <row r="976" spans="1:28" ht="12.75" customHeight="1" x14ac:dyDescent="0.3">
      <c r="A976" s="4">
        <v>18013</v>
      </c>
      <c r="B976" s="4" t="s">
        <v>37</v>
      </c>
      <c r="C976" s="21">
        <v>0.03</v>
      </c>
      <c r="D976" s="15">
        <v>1.68</v>
      </c>
      <c r="E976" s="15">
        <v>0.7</v>
      </c>
      <c r="F976" s="4">
        <v>1737</v>
      </c>
      <c r="G976" s="4" t="s">
        <v>1749</v>
      </c>
      <c r="H976" s="4" t="s">
        <v>27</v>
      </c>
      <c r="I976" s="4" t="s">
        <v>28</v>
      </c>
      <c r="J976" s="4" t="s">
        <v>29</v>
      </c>
      <c r="K976" s="4" t="s">
        <v>30</v>
      </c>
      <c r="L976" s="4" t="s">
        <v>31</v>
      </c>
      <c r="M976" s="4" t="s">
        <v>1751</v>
      </c>
      <c r="N976" s="29">
        <v>0.6</v>
      </c>
      <c r="O976" s="4" t="s">
        <v>33</v>
      </c>
      <c r="P976" s="4" t="s">
        <v>136</v>
      </c>
      <c r="Q976" s="4" t="s">
        <v>322</v>
      </c>
      <c r="R976" s="4" t="s">
        <v>1724</v>
      </c>
      <c r="S976" s="4">
        <v>27529</v>
      </c>
      <c r="T976" s="9">
        <v>42158</v>
      </c>
      <c r="U976" s="9">
        <v>42160</v>
      </c>
      <c r="V976" s="15">
        <v>-106.42100000000001</v>
      </c>
      <c r="W976" s="4">
        <v>11</v>
      </c>
      <c r="X976" s="15">
        <v>20.239999999999998</v>
      </c>
      <c r="Y976" s="4">
        <v>85866</v>
      </c>
      <c r="Z976" s="15">
        <f>(orders[[#This Row],[Unit Price]]-(orders[[#This Row],[Unit Price]]*(orders[[#This Row],[Discount]]/100)))</f>
        <v>1.6794959999999999</v>
      </c>
      <c r="AA976" s="15">
        <f>orders[[#This Row],[discounted price]]*orders[[#This Row],[Quantity ordered new]]</f>
        <v>18.474456</v>
      </c>
      <c r="AB976" s="18">
        <f t="shared" si="15"/>
        <v>-5.2579545454545462</v>
      </c>
    </row>
    <row r="977" spans="1:28" ht="12.75" customHeight="1" x14ac:dyDescent="0.3">
      <c r="A977" s="4">
        <v>18306</v>
      </c>
      <c r="B977" s="4" t="s">
        <v>56</v>
      </c>
      <c r="C977" s="21">
        <v>0.08</v>
      </c>
      <c r="D977" s="15">
        <v>175.99</v>
      </c>
      <c r="E977" s="15">
        <v>4.99</v>
      </c>
      <c r="F977" s="4">
        <v>1738</v>
      </c>
      <c r="G977" s="4" t="s">
        <v>1752</v>
      </c>
      <c r="H977" s="4" t="s">
        <v>49</v>
      </c>
      <c r="I977" s="4" t="s">
        <v>28</v>
      </c>
      <c r="J977" s="4" t="s">
        <v>77</v>
      </c>
      <c r="K977" s="4" t="s">
        <v>78</v>
      </c>
      <c r="L977" s="4" t="s">
        <v>59</v>
      </c>
      <c r="M977" s="4" t="s">
        <v>139</v>
      </c>
      <c r="N977" s="29">
        <v>0.59</v>
      </c>
      <c r="O977" s="4" t="s">
        <v>33</v>
      </c>
      <c r="P977" s="4" t="s">
        <v>136</v>
      </c>
      <c r="Q977" s="4" t="s">
        <v>322</v>
      </c>
      <c r="R977" s="4" t="s">
        <v>1753</v>
      </c>
      <c r="S977" s="4">
        <v>28052</v>
      </c>
      <c r="T977" s="9">
        <v>42091</v>
      </c>
      <c r="U977" s="9">
        <v>42091</v>
      </c>
      <c r="V977" s="15">
        <v>-16476.838</v>
      </c>
      <c r="W977" s="4">
        <v>10</v>
      </c>
      <c r="X977" s="15">
        <v>1486.34</v>
      </c>
      <c r="Y977" s="4">
        <v>85865</v>
      </c>
      <c r="Z977" s="15">
        <f>(orders[[#This Row],[Unit Price]]-(orders[[#This Row],[Unit Price]]*(orders[[#This Row],[Discount]]/100)))</f>
        <v>175.849208</v>
      </c>
      <c r="AA977" s="15">
        <f>orders[[#This Row],[discounted price]]*orders[[#This Row],[Quantity ordered new]]</f>
        <v>1758.49208</v>
      </c>
      <c r="AB977" s="18">
        <f t="shared" si="15"/>
        <v>-11.085510717601625</v>
      </c>
    </row>
    <row r="978" spans="1:28" ht="12.75" customHeight="1" x14ac:dyDescent="0.3">
      <c r="A978" s="4">
        <v>18804</v>
      </c>
      <c r="B978" s="4" t="s">
        <v>106</v>
      </c>
      <c r="C978" s="21">
        <v>0.04</v>
      </c>
      <c r="D978" s="15">
        <v>35.44</v>
      </c>
      <c r="E978" s="15">
        <v>19.989999999999998</v>
      </c>
      <c r="F978" s="4">
        <v>1738</v>
      </c>
      <c r="G978" s="4" t="s">
        <v>1752</v>
      </c>
      <c r="H978" s="4" t="s">
        <v>49</v>
      </c>
      <c r="I978" s="4" t="s">
        <v>28</v>
      </c>
      <c r="J978" s="4" t="s">
        <v>29</v>
      </c>
      <c r="K978" s="4" t="s">
        <v>93</v>
      </c>
      <c r="L978" s="4" t="s">
        <v>59</v>
      </c>
      <c r="M978" s="4" t="s">
        <v>1754</v>
      </c>
      <c r="N978" s="29">
        <v>0.38</v>
      </c>
      <c r="O978" s="4" t="s">
        <v>33</v>
      </c>
      <c r="P978" s="4" t="s">
        <v>136</v>
      </c>
      <c r="Q978" s="4" t="s">
        <v>322</v>
      </c>
      <c r="R978" s="4" t="s">
        <v>1753</v>
      </c>
      <c r="S978" s="4">
        <v>28052</v>
      </c>
      <c r="T978" s="9">
        <v>42169</v>
      </c>
      <c r="U978" s="9">
        <v>42176</v>
      </c>
      <c r="V978" s="15">
        <v>-108.27250000000001</v>
      </c>
      <c r="W978" s="4">
        <v>11</v>
      </c>
      <c r="X978" s="15">
        <v>406.26</v>
      </c>
      <c r="Y978" s="4">
        <v>85868</v>
      </c>
      <c r="Z978" s="15">
        <f>(orders[[#This Row],[Unit Price]]-(orders[[#This Row],[Unit Price]]*(orders[[#This Row],[Discount]]/100)))</f>
        <v>35.425823999999999</v>
      </c>
      <c r="AA978" s="15">
        <f>orders[[#This Row],[discounted price]]*orders[[#This Row],[Quantity ordered new]]</f>
        <v>389.68406399999998</v>
      </c>
      <c r="AB978" s="18">
        <f t="shared" si="15"/>
        <v>-0.26651036282183826</v>
      </c>
    </row>
    <row r="979" spans="1:28" ht="12.75" customHeight="1" x14ac:dyDescent="0.3">
      <c r="A979" s="4">
        <v>22593</v>
      </c>
      <c r="B979" s="4" t="s">
        <v>25</v>
      </c>
      <c r="C979" s="21">
        <v>0.09</v>
      </c>
      <c r="D979" s="15">
        <v>349.45</v>
      </c>
      <c r="E979" s="15">
        <v>60</v>
      </c>
      <c r="F979" s="4">
        <v>1739</v>
      </c>
      <c r="G979" s="4" t="s">
        <v>1755</v>
      </c>
      <c r="H979" s="4" t="s">
        <v>39</v>
      </c>
      <c r="I979" s="4" t="s">
        <v>28</v>
      </c>
      <c r="J979" s="4" t="s">
        <v>41</v>
      </c>
      <c r="K979" s="4" t="s">
        <v>152</v>
      </c>
      <c r="L979" s="4" t="s">
        <v>43</v>
      </c>
      <c r="M979" s="4" t="s">
        <v>989</v>
      </c>
      <c r="N979" s="29"/>
      <c r="O979" s="4" t="s">
        <v>33</v>
      </c>
      <c r="P979" s="4" t="s">
        <v>136</v>
      </c>
      <c r="Q979" s="4" t="s">
        <v>322</v>
      </c>
      <c r="R979" s="4" t="s">
        <v>1756</v>
      </c>
      <c r="S979" s="4">
        <v>27534</v>
      </c>
      <c r="T979" s="9">
        <v>42127</v>
      </c>
      <c r="U979" s="9">
        <v>42128</v>
      </c>
      <c r="V979" s="15">
        <v>-90.74799999999999</v>
      </c>
      <c r="W979" s="4">
        <v>17</v>
      </c>
      <c r="X979" s="15">
        <v>5835.41</v>
      </c>
      <c r="Y979" s="4">
        <v>85867</v>
      </c>
      <c r="Z979" s="15">
        <f>(orders[[#This Row],[Unit Price]]-(orders[[#This Row],[Unit Price]]*(orders[[#This Row],[Discount]]/100)))</f>
        <v>349.13549499999999</v>
      </c>
      <c r="AA979" s="15">
        <f>orders[[#This Row],[discounted price]]*orders[[#This Row],[Quantity ordered new]]</f>
        <v>5935.3034150000003</v>
      </c>
      <c r="AB979" s="18">
        <f t="shared" si="15"/>
        <v>-1.5551263750104962E-2</v>
      </c>
    </row>
    <row r="980" spans="1:28" ht="12.75" customHeight="1" x14ac:dyDescent="0.3">
      <c r="A980" s="4">
        <v>20591</v>
      </c>
      <c r="B980" s="4" t="s">
        <v>56</v>
      </c>
      <c r="C980" s="21">
        <v>0</v>
      </c>
      <c r="D980" s="15">
        <v>55.99</v>
      </c>
      <c r="E980" s="15">
        <v>2.5</v>
      </c>
      <c r="F980" s="4">
        <v>1743</v>
      </c>
      <c r="G980" s="4" t="s">
        <v>1757</v>
      </c>
      <c r="H980" s="4" t="s">
        <v>49</v>
      </c>
      <c r="I980" s="4" t="s">
        <v>114</v>
      </c>
      <c r="J980" s="4" t="s">
        <v>77</v>
      </c>
      <c r="K980" s="4" t="s">
        <v>78</v>
      </c>
      <c r="L980" s="4" t="s">
        <v>51</v>
      </c>
      <c r="M980" s="4" t="s">
        <v>1758</v>
      </c>
      <c r="N980" s="29">
        <v>0.83</v>
      </c>
      <c r="O980" s="4" t="s">
        <v>33</v>
      </c>
      <c r="P980" s="4" t="s">
        <v>61</v>
      </c>
      <c r="Q980" s="4" t="s">
        <v>130</v>
      </c>
      <c r="R980" s="4" t="s">
        <v>1654</v>
      </c>
      <c r="S980" s="4">
        <v>77546</v>
      </c>
      <c r="T980" s="9">
        <v>42047</v>
      </c>
      <c r="U980" s="9">
        <v>42049</v>
      </c>
      <c r="V980" s="15">
        <v>-121.05807999999999</v>
      </c>
      <c r="W980" s="4">
        <v>1</v>
      </c>
      <c r="X980" s="15">
        <v>52.1</v>
      </c>
      <c r="Y980" s="4">
        <v>91025</v>
      </c>
      <c r="Z980" s="15">
        <f>(orders[[#This Row],[Unit Price]]-(orders[[#This Row],[Unit Price]]*(orders[[#This Row],[Discount]]/100)))</f>
        <v>55.99</v>
      </c>
      <c r="AA980" s="15">
        <f>orders[[#This Row],[discounted price]]*orders[[#This Row],[Quantity ordered new]]</f>
        <v>55.99</v>
      </c>
      <c r="AB980" s="18">
        <f t="shared" si="15"/>
        <v>-2.323571593090211</v>
      </c>
    </row>
    <row r="981" spans="1:28" ht="12.75" customHeight="1" x14ac:dyDescent="0.3">
      <c r="A981" s="4">
        <v>2571</v>
      </c>
      <c r="B981" s="4" t="s">
        <v>37</v>
      </c>
      <c r="C981" s="21">
        <v>0.02</v>
      </c>
      <c r="D981" s="15">
        <v>4.13</v>
      </c>
      <c r="E981" s="15">
        <v>6.89</v>
      </c>
      <c r="F981" s="4">
        <v>1745</v>
      </c>
      <c r="G981" s="4" t="s">
        <v>1759</v>
      </c>
      <c r="H981" s="4" t="s">
        <v>49</v>
      </c>
      <c r="I981" s="4" t="s">
        <v>40</v>
      </c>
      <c r="J981" s="4" t="s">
        <v>29</v>
      </c>
      <c r="K981" s="4" t="s">
        <v>134</v>
      </c>
      <c r="L981" s="4" t="s">
        <v>59</v>
      </c>
      <c r="M981" s="4" t="s">
        <v>1760</v>
      </c>
      <c r="N981" s="29">
        <v>0.39</v>
      </c>
      <c r="O981" s="4" t="s">
        <v>33</v>
      </c>
      <c r="P981" s="4" t="s">
        <v>136</v>
      </c>
      <c r="Q981" s="4" t="s">
        <v>387</v>
      </c>
      <c r="R981" s="4" t="s">
        <v>580</v>
      </c>
      <c r="S981" s="4">
        <v>30305</v>
      </c>
      <c r="T981" s="9">
        <v>42013</v>
      </c>
      <c r="U981" s="9">
        <v>42014</v>
      </c>
      <c r="V981" s="15">
        <v>-51.736999999999995</v>
      </c>
      <c r="W981" s="4">
        <v>9</v>
      </c>
      <c r="X981" s="15">
        <v>45.87</v>
      </c>
      <c r="Y981" s="4">
        <v>18561</v>
      </c>
      <c r="Z981" s="15">
        <f>(orders[[#This Row],[Unit Price]]-(orders[[#This Row],[Unit Price]]*(orders[[#This Row],[Discount]]/100)))</f>
        <v>4.1291739999999999</v>
      </c>
      <c r="AA981" s="15">
        <f>orders[[#This Row],[discounted price]]*orders[[#This Row],[Quantity ordered new]]</f>
        <v>37.162565999999998</v>
      </c>
      <c r="AB981" s="18">
        <f t="shared" si="15"/>
        <v>-1.127904948768258</v>
      </c>
    </row>
    <row r="982" spans="1:28" ht="12.75" customHeight="1" x14ac:dyDescent="0.3">
      <c r="A982" s="4">
        <v>1863</v>
      </c>
      <c r="B982" s="4" t="s">
        <v>106</v>
      </c>
      <c r="C982" s="21">
        <v>0.04</v>
      </c>
      <c r="D982" s="15">
        <v>60.65</v>
      </c>
      <c r="E982" s="15">
        <v>12.23</v>
      </c>
      <c r="F982" s="4">
        <v>1745</v>
      </c>
      <c r="G982" s="4" t="s">
        <v>1759</v>
      </c>
      <c r="H982" s="4" t="s">
        <v>49</v>
      </c>
      <c r="I982" s="4" t="s">
        <v>40</v>
      </c>
      <c r="J982" s="4" t="s">
        <v>41</v>
      </c>
      <c r="K982" s="4" t="s">
        <v>50</v>
      </c>
      <c r="L982" s="4" t="s">
        <v>86</v>
      </c>
      <c r="M982" s="4" t="s">
        <v>1761</v>
      </c>
      <c r="N982" s="29">
        <v>0.64</v>
      </c>
      <c r="O982" s="4" t="s">
        <v>33</v>
      </c>
      <c r="P982" s="4" t="s">
        <v>136</v>
      </c>
      <c r="Q982" s="4" t="s">
        <v>387</v>
      </c>
      <c r="R982" s="4" t="s">
        <v>580</v>
      </c>
      <c r="S982" s="4">
        <v>30305</v>
      </c>
      <c r="T982" s="9">
        <v>42049</v>
      </c>
      <c r="U982" s="9">
        <v>42051</v>
      </c>
      <c r="V982" s="15">
        <v>116.50629999999998</v>
      </c>
      <c r="W982" s="4">
        <v>4</v>
      </c>
      <c r="X982" s="15">
        <v>256.77</v>
      </c>
      <c r="Y982" s="4">
        <v>13408</v>
      </c>
      <c r="Z982" s="15">
        <f>(orders[[#This Row],[Unit Price]]-(orders[[#This Row],[Unit Price]]*(orders[[#This Row],[Discount]]/100)))</f>
        <v>60.62574</v>
      </c>
      <c r="AA982" s="15">
        <f>orders[[#This Row],[discounted price]]*orders[[#This Row],[Quantity ordered new]]</f>
        <v>242.50296</v>
      </c>
      <c r="AB982" s="18">
        <f t="shared" si="15"/>
        <v>0.45373797562020479</v>
      </c>
    </row>
    <row r="983" spans="1:28" ht="12.75" customHeight="1" x14ac:dyDescent="0.3">
      <c r="A983" s="4">
        <v>1692</v>
      </c>
      <c r="B983" s="4" t="s">
        <v>25</v>
      </c>
      <c r="C983" s="21">
        <v>0.04</v>
      </c>
      <c r="D983" s="15">
        <v>124.49</v>
      </c>
      <c r="E983" s="15">
        <v>51.94</v>
      </c>
      <c r="F983" s="4">
        <v>1745</v>
      </c>
      <c r="G983" s="4" t="s">
        <v>1759</v>
      </c>
      <c r="H983" s="4" t="s">
        <v>39</v>
      </c>
      <c r="I983" s="4" t="s">
        <v>114</v>
      </c>
      <c r="J983" s="4" t="s">
        <v>41</v>
      </c>
      <c r="K983" s="4" t="s">
        <v>152</v>
      </c>
      <c r="L983" s="4" t="s">
        <v>121</v>
      </c>
      <c r="M983" s="4" t="s">
        <v>462</v>
      </c>
      <c r="N983" s="29">
        <v>0.63</v>
      </c>
      <c r="O983" s="4" t="s">
        <v>33</v>
      </c>
      <c r="P983" s="4" t="s">
        <v>136</v>
      </c>
      <c r="Q983" s="4" t="s">
        <v>387</v>
      </c>
      <c r="R983" s="4" t="s">
        <v>580</v>
      </c>
      <c r="S983" s="4">
        <v>30305</v>
      </c>
      <c r="T983" s="9">
        <v>42167</v>
      </c>
      <c r="U983" s="9">
        <v>42169</v>
      </c>
      <c r="V983" s="15">
        <v>-247.55157000000003</v>
      </c>
      <c r="W983" s="4">
        <v>4</v>
      </c>
      <c r="X983" s="15">
        <v>605.82000000000005</v>
      </c>
      <c r="Y983" s="4">
        <v>12224</v>
      </c>
      <c r="Z983" s="15">
        <f>(orders[[#This Row],[Unit Price]]-(orders[[#This Row],[Unit Price]]*(orders[[#This Row],[Discount]]/100)))</f>
        <v>124.44020399999999</v>
      </c>
      <c r="AA983" s="15">
        <f>orders[[#This Row],[discounted price]]*orders[[#This Row],[Quantity ordered new]]</f>
        <v>497.76081599999998</v>
      </c>
      <c r="AB983" s="18">
        <f t="shared" si="15"/>
        <v>-0.40862231355848272</v>
      </c>
    </row>
    <row r="984" spans="1:28" ht="12.75" customHeight="1" x14ac:dyDescent="0.3">
      <c r="A984" s="4">
        <v>1693</v>
      </c>
      <c r="B984" s="4" t="s">
        <v>25</v>
      </c>
      <c r="C984" s="21">
        <v>0.1</v>
      </c>
      <c r="D984" s="15">
        <v>35.99</v>
      </c>
      <c r="E984" s="15">
        <v>5</v>
      </c>
      <c r="F984" s="4">
        <v>1745</v>
      </c>
      <c r="G984" s="4" t="s">
        <v>1759</v>
      </c>
      <c r="H984" s="4" t="s">
        <v>49</v>
      </c>
      <c r="I984" s="4" t="s">
        <v>114</v>
      </c>
      <c r="J984" s="4" t="s">
        <v>77</v>
      </c>
      <c r="K984" s="4" t="s">
        <v>78</v>
      </c>
      <c r="L984" s="4" t="s">
        <v>31</v>
      </c>
      <c r="M984" s="4" t="s">
        <v>1762</v>
      </c>
      <c r="N984" s="29">
        <v>0.82</v>
      </c>
      <c r="O984" s="4" t="s">
        <v>33</v>
      </c>
      <c r="P984" s="4" t="s">
        <v>136</v>
      </c>
      <c r="Q984" s="4" t="s">
        <v>387</v>
      </c>
      <c r="R984" s="4" t="s">
        <v>580</v>
      </c>
      <c r="S984" s="4">
        <v>30305</v>
      </c>
      <c r="T984" s="9">
        <v>42167</v>
      </c>
      <c r="U984" s="9">
        <v>42167</v>
      </c>
      <c r="V984" s="15">
        <v>-277.20924000000002</v>
      </c>
      <c r="W984" s="4">
        <v>54</v>
      </c>
      <c r="X984" s="15">
        <v>1569</v>
      </c>
      <c r="Y984" s="4">
        <v>12224</v>
      </c>
      <c r="Z984" s="15">
        <f>(orders[[#This Row],[Unit Price]]-(orders[[#This Row],[Unit Price]]*(orders[[#This Row],[Discount]]/100)))</f>
        <v>35.954010000000004</v>
      </c>
      <c r="AA984" s="15">
        <f>orders[[#This Row],[discounted price]]*orders[[#This Row],[Quantity ordered new]]</f>
        <v>1941.5165400000003</v>
      </c>
      <c r="AB984" s="18">
        <f t="shared" si="15"/>
        <v>-0.17667892925430212</v>
      </c>
    </row>
    <row r="985" spans="1:28" ht="12.75" customHeight="1" x14ac:dyDescent="0.3">
      <c r="A985" s="4">
        <v>19692</v>
      </c>
      <c r="B985" s="4" t="s">
        <v>25</v>
      </c>
      <c r="C985" s="21">
        <v>0.04</v>
      </c>
      <c r="D985" s="15">
        <v>124.49</v>
      </c>
      <c r="E985" s="15">
        <v>51.94</v>
      </c>
      <c r="F985" s="4">
        <v>1748</v>
      </c>
      <c r="G985" s="4" t="s">
        <v>1763</v>
      </c>
      <c r="H985" s="4" t="s">
        <v>39</v>
      </c>
      <c r="I985" s="4" t="s">
        <v>114</v>
      </c>
      <c r="J985" s="4" t="s">
        <v>41</v>
      </c>
      <c r="K985" s="4" t="s">
        <v>152</v>
      </c>
      <c r="L985" s="4" t="s">
        <v>121</v>
      </c>
      <c r="M985" s="4" t="s">
        <v>462</v>
      </c>
      <c r="N985" s="29">
        <v>0.63</v>
      </c>
      <c r="O985" s="4" t="s">
        <v>33</v>
      </c>
      <c r="P985" s="4" t="s">
        <v>61</v>
      </c>
      <c r="Q985" s="4" t="s">
        <v>304</v>
      </c>
      <c r="R985" s="4" t="s">
        <v>1764</v>
      </c>
      <c r="S985" s="4">
        <v>73703</v>
      </c>
      <c r="T985" s="9">
        <v>42167</v>
      </c>
      <c r="U985" s="9">
        <v>42169</v>
      </c>
      <c r="V985" s="15">
        <v>-93.06450000000001</v>
      </c>
      <c r="W985" s="4">
        <v>1</v>
      </c>
      <c r="X985" s="15">
        <v>151.46</v>
      </c>
      <c r="Y985" s="4">
        <v>87245</v>
      </c>
      <c r="Z985" s="15">
        <f>(orders[[#This Row],[Unit Price]]-(orders[[#This Row],[Unit Price]]*(orders[[#This Row],[Discount]]/100)))</f>
        <v>124.44020399999999</v>
      </c>
      <c r="AA985" s="15">
        <f>orders[[#This Row],[discounted price]]*orders[[#This Row],[Quantity ordered new]]</f>
        <v>124.44020399999999</v>
      </c>
      <c r="AB985" s="18">
        <f t="shared" si="15"/>
        <v>-0.6144493595668824</v>
      </c>
    </row>
    <row r="986" spans="1:28" ht="12.75" customHeight="1" x14ac:dyDescent="0.3">
      <c r="A986" s="4">
        <v>20571</v>
      </c>
      <c r="B986" s="4" t="s">
        <v>37</v>
      </c>
      <c r="C986" s="21">
        <v>0.02</v>
      </c>
      <c r="D986" s="15">
        <v>4.13</v>
      </c>
      <c r="E986" s="15">
        <v>6.89</v>
      </c>
      <c r="F986" s="4">
        <v>1749</v>
      </c>
      <c r="G986" s="4" t="s">
        <v>1765</v>
      </c>
      <c r="H986" s="4" t="s">
        <v>49</v>
      </c>
      <c r="I986" s="4" t="s">
        <v>40</v>
      </c>
      <c r="J986" s="4" t="s">
        <v>29</v>
      </c>
      <c r="K986" s="4" t="s">
        <v>134</v>
      </c>
      <c r="L986" s="4" t="s">
        <v>59</v>
      </c>
      <c r="M986" s="4" t="s">
        <v>1760</v>
      </c>
      <c r="N986" s="29">
        <v>0.39</v>
      </c>
      <c r="O986" s="4" t="s">
        <v>33</v>
      </c>
      <c r="P986" s="4" t="s">
        <v>61</v>
      </c>
      <c r="Q986" s="4" t="s">
        <v>304</v>
      </c>
      <c r="R986" s="4" t="s">
        <v>1766</v>
      </c>
      <c r="S986" s="4">
        <v>73505</v>
      </c>
      <c r="T986" s="9">
        <v>42013</v>
      </c>
      <c r="U986" s="9">
        <v>42014</v>
      </c>
      <c r="V986" s="15">
        <v>-48.235999999999997</v>
      </c>
      <c r="W986" s="4">
        <v>2</v>
      </c>
      <c r="X986" s="15">
        <v>10.19</v>
      </c>
      <c r="Y986" s="4">
        <v>87243</v>
      </c>
      <c r="Z986" s="15">
        <f>(orders[[#This Row],[Unit Price]]-(orders[[#This Row],[Unit Price]]*(orders[[#This Row],[Discount]]/100)))</f>
        <v>4.1291739999999999</v>
      </c>
      <c r="AA986" s="15">
        <f>orders[[#This Row],[discounted price]]*orders[[#This Row],[Quantity ordered new]]</f>
        <v>8.2583479999999998</v>
      </c>
      <c r="AB986" s="18">
        <f t="shared" si="15"/>
        <v>-4.7336604514229634</v>
      </c>
    </row>
    <row r="987" spans="1:28" ht="12.75" customHeight="1" x14ac:dyDescent="0.3">
      <c r="A987" s="4">
        <v>19863</v>
      </c>
      <c r="B987" s="4" t="s">
        <v>106</v>
      </c>
      <c r="C987" s="21">
        <v>0.04</v>
      </c>
      <c r="D987" s="15">
        <v>60.65</v>
      </c>
      <c r="E987" s="15">
        <v>12.23</v>
      </c>
      <c r="F987" s="4">
        <v>1749</v>
      </c>
      <c r="G987" s="4" t="s">
        <v>1765</v>
      </c>
      <c r="H987" s="4" t="s">
        <v>49</v>
      </c>
      <c r="I987" s="4" t="s">
        <v>40</v>
      </c>
      <c r="J987" s="4" t="s">
        <v>41</v>
      </c>
      <c r="K987" s="4" t="s">
        <v>50</v>
      </c>
      <c r="L987" s="4" t="s">
        <v>86</v>
      </c>
      <c r="M987" s="4" t="s">
        <v>1761</v>
      </c>
      <c r="N987" s="29">
        <v>0.64</v>
      </c>
      <c r="O987" s="4" t="s">
        <v>33</v>
      </c>
      <c r="P987" s="4" t="s">
        <v>61</v>
      </c>
      <c r="Q987" s="4" t="s">
        <v>304</v>
      </c>
      <c r="R987" s="4" t="s">
        <v>1766</v>
      </c>
      <c r="S987" s="4">
        <v>73505</v>
      </c>
      <c r="T987" s="9">
        <v>42049</v>
      </c>
      <c r="U987" s="9">
        <v>42051</v>
      </c>
      <c r="V987" s="15">
        <v>44.291099999999993</v>
      </c>
      <c r="W987" s="4">
        <v>1</v>
      </c>
      <c r="X987" s="15">
        <v>64.19</v>
      </c>
      <c r="Y987" s="4">
        <v>87244</v>
      </c>
      <c r="Z987" s="15">
        <f>(orders[[#This Row],[Unit Price]]-(orders[[#This Row],[Unit Price]]*(orders[[#This Row],[Discount]]/100)))</f>
        <v>60.62574</v>
      </c>
      <c r="AA987" s="15">
        <f>orders[[#This Row],[discounted price]]*orders[[#This Row],[Quantity ordered new]]</f>
        <v>60.62574</v>
      </c>
      <c r="AB987" s="18">
        <f t="shared" si="15"/>
        <v>0.69</v>
      </c>
    </row>
    <row r="988" spans="1:28" ht="12.75" customHeight="1" x14ac:dyDescent="0.3">
      <c r="A988" s="4">
        <v>19477</v>
      </c>
      <c r="B988" s="4" t="s">
        <v>106</v>
      </c>
      <c r="C988" s="21">
        <v>0.04</v>
      </c>
      <c r="D988" s="15">
        <v>8.5</v>
      </c>
      <c r="E988" s="15">
        <v>1.99</v>
      </c>
      <c r="F988" s="4">
        <v>1754</v>
      </c>
      <c r="G988" s="4" t="s">
        <v>1767</v>
      </c>
      <c r="H988" s="4" t="s">
        <v>49</v>
      </c>
      <c r="I988" s="4" t="s">
        <v>114</v>
      </c>
      <c r="J988" s="4" t="s">
        <v>77</v>
      </c>
      <c r="K988" s="4" t="s">
        <v>180</v>
      </c>
      <c r="L988" s="4" t="s">
        <v>51</v>
      </c>
      <c r="M988" s="4" t="s">
        <v>847</v>
      </c>
      <c r="N988" s="29">
        <v>0.49</v>
      </c>
      <c r="O988" s="4" t="s">
        <v>33</v>
      </c>
      <c r="P988" s="4" t="s">
        <v>34</v>
      </c>
      <c r="Q988" s="4" t="s">
        <v>45</v>
      </c>
      <c r="R988" s="4" t="s">
        <v>1768</v>
      </c>
      <c r="S988" s="4">
        <v>90503</v>
      </c>
      <c r="T988" s="9">
        <v>42062</v>
      </c>
      <c r="U988" s="9">
        <v>42063</v>
      </c>
      <c r="V988" s="15">
        <v>43.275199999999998</v>
      </c>
      <c r="W988" s="4">
        <v>14</v>
      </c>
      <c r="X988" s="15">
        <v>118.57</v>
      </c>
      <c r="Y988" s="4">
        <v>90178</v>
      </c>
      <c r="Z988" s="15">
        <f>(orders[[#This Row],[Unit Price]]-(orders[[#This Row],[Unit Price]]*(orders[[#This Row],[Discount]]/100)))</f>
        <v>8.4966000000000008</v>
      </c>
      <c r="AA988" s="15">
        <f>orders[[#This Row],[discounted price]]*orders[[#This Row],[Quantity ordered new]]</f>
        <v>118.95240000000001</v>
      </c>
      <c r="AB988" s="18">
        <f t="shared" si="15"/>
        <v>0.36497596356582612</v>
      </c>
    </row>
    <row r="989" spans="1:28" ht="12.75" customHeight="1" x14ac:dyDescent="0.3">
      <c r="A989" s="4">
        <v>19478</v>
      </c>
      <c r="B989" s="4" t="s">
        <v>106</v>
      </c>
      <c r="C989" s="21">
        <v>0.1</v>
      </c>
      <c r="D989" s="15">
        <v>15.99</v>
      </c>
      <c r="E989" s="15">
        <v>9.4</v>
      </c>
      <c r="F989" s="4">
        <v>1754</v>
      </c>
      <c r="G989" s="4" t="s">
        <v>1767</v>
      </c>
      <c r="H989" s="4" t="s">
        <v>49</v>
      </c>
      <c r="I989" s="4" t="s">
        <v>114</v>
      </c>
      <c r="J989" s="4" t="s">
        <v>77</v>
      </c>
      <c r="K989" s="4" t="s">
        <v>85</v>
      </c>
      <c r="L989" s="4" t="s">
        <v>59</v>
      </c>
      <c r="M989" s="4" t="s">
        <v>1769</v>
      </c>
      <c r="N989" s="29">
        <v>0.49</v>
      </c>
      <c r="O989" s="4" t="s">
        <v>33</v>
      </c>
      <c r="P989" s="4" t="s">
        <v>34</v>
      </c>
      <c r="Q989" s="4" t="s">
        <v>45</v>
      </c>
      <c r="R989" s="4" t="s">
        <v>1768</v>
      </c>
      <c r="S989" s="4">
        <v>90503</v>
      </c>
      <c r="T989" s="9">
        <v>42062</v>
      </c>
      <c r="U989" s="9">
        <v>42062</v>
      </c>
      <c r="V989" s="15">
        <v>-36.214620000000004</v>
      </c>
      <c r="W989" s="4">
        <v>5</v>
      </c>
      <c r="X989" s="15">
        <v>79.47</v>
      </c>
      <c r="Y989" s="4">
        <v>90178</v>
      </c>
      <c r="Z989" s="15">
        <f>(orders[[#This Row],[Unit Price]]-(orders[[#This Row],[Unit Price]]*(orders[[#This Row],[Discount]]/100)))</f>
        <v>15.97401</v>
      </c>
      <c r="AA989" s="15">
        <f>orders[[#This Row],[discounted price]]*orders[[#This Row],[Quantity ordered new]]</f>
        <v>79.870049999999992</v>
      </c>
      <c r="AB989" s="18">
        <f t="shared" si="15"/>
        <v>-0.4557017742544357</v>
      </c>
    </row>
    <row r="990" spans="1:28" ht="12.75" customHeight="1" x14ac:dyDescent="0.3">
      <c r="A990" s="4">
        <v>19479</v>
      </c>
      <c r="B990" s="4" t="s">
        <v>106</v>
      </c>
      <c r="C990" s="21">
        <v>0.09</v>
      </c>
      <c r="D990" s="15">
        <v>95.99</v>
      </c>
      <c r="E990" s="15">
        <v>8.99</v>
      </c>
      <c r="F990" s="4">
        <v>1754</v>
      </c>
      <c r="G990" s="4" t="s">
        <v>1767</v>
      </c>
      <c r="H990" s="4" t="s">
        <v>49</v>
      </c>
      <c r="I990" s="4" t="s">
        <v>114</v>
      </c>
      <c r="J990" s="4" t="s">
        <v>77</v>
      </c>
      <c r="K990" s="4" t="s">
        <v>78</v>
      </c>
      <c r="L990" s="4" t="s">
        <v>59</v>
      </c>
      <c r="M990" s="4" t="s">
        <v>1770</v>
      </c>
      <c r="N990" s="29">
        <v>0.56999999999999995</v>
      </c>
      <c r="O990" s="4" t="s">
        <v>33</v>
      </c>
      <c r="P990" s="4" t="s">
        <v>34</v>
      </c>
      <c r="Q990" s="4" t="s">
        <v>45</v>
      </c>
      <c r="R990" s="4" t="s">
        <v>1768</v>
      </c>
      <c r="S990" s="4">
        <v>90503</v>
      </c>
      <c r="T990" s="9">
        <v>42062</v>
      </c>
      <c r="U990" s="9">
        <v>42066</v>
      </c>
      <c r="V990" s="15">
        <v>7.032960000000001</v>
      </c>
      <c r="W990" s="4">
        <v>8</v>
      </c>
      <c r="X990" s="15">
        <v>627.28</v>
      </c>
      <c r="Y990" s="4">
        <v>90178</v>
      </c>
      <c r="Z990" s="15">
        <f>(orders[[#This Row],[Unit Price]]-(orders[[#This Row],[Unit Price]]*(orders[[#This Row],[Discount]]/100)))</f>
        <v>95.903608999999989</v>
      </c>
      <c r="AA990" s="15">
        <f>orders[[#This Row],[discounted price]]*orders[[#This Row],[Quantity ordered new]]</f>
        <v>767.22887199999991</v>
      </c>
      <c r="AB990" s="18">
        <f t="shared" si="15"/>
        <v>1.1211835225098842E-2</v>
      </c>
    </row>
    <row r="991" spans="1:28" ht="12.75" customHeight="1" x14ac:dyDescent="0.3">
      <c r="A991" s="4">
        <v>25920</v>
      </c>
      <c r="B991" s="4" t="s">
        <v>25</v>
      </c>
      <c r="C991" s="21">
        <v>0</v>
      </c>
      <c r="D991" s="15">
        <v>115.99</v>
      </c>
      <c r="E991" s="15">
        <v>5.92</v>
      </c>
      <c r="F991" s="4">
        <v>1764</v>
      </c>
      <c r="G991" s="4" t="s">
        <v>1771</v>
      </c>
      <c r="H991" s="4" t="s">
        <v>49</v>
      </c>
      <c r="I991" s="4" t="s">
        <v>114</v>
      </c>
      <c r="J991" s="4" t="s">
        <v>77</v>
      </c>
      <c r="K991" s="4" t="s">
        <v>78</v>
      </c>
      <c r="L991" s="4" t="s">
        <v>59</v>
      </c>
      <c r="M991" s="4" t="s">
        <v>1772</v>
      </c>
      <c r="N991" s="29">
        <v>0.57999999999999996</v>
      </c>
      <c r="O991" s="4" t="s">
        <v>33</v>
      </c>
      <c r="P991" s="4" t="s">
        <v>136</v>
      </c>
      <c r="Q991" s="4" t="s">
        <v>362</v>
      </c>
      <c r="R991" s="4" t="s">
        <v>1773</v>
      </c>
      <c r="S991" s="4">
        <v>34698</v>
      </c>
      <c r="T991" s="9">
        <v>42026</v>
      </c>
      <c r="U991" s="9">
        <v>42026</v>
      </c>
      <c r="V991" s="15">
        <v>-16.772000000000002</v>
      </c>
      <c r="W991" s="4">
        <v>11</v>
      </c>
      <c r="X991" s="15">
        <v>1160.42</v>
      </c>
      <c r="Y991" s="4">
        <v>89775</v>
      </c>
      <c r="Z991" s="15">
        <f>(orders[[#This Row],[Unit Price]]-(orders[[#This Row],[Unit Price]]*(orders[[#This Row],[Discount]]/100)))</f>
        <v>115.99</v>
      </c>
      <c r="AA991" s="15">
        <f>orders[[#This Row],[discounted price]]*orders[[#This Row],[Quantity ordered new]]</f>
        <v>1275.8899999999999</v>
      </c>
      <c r="AB991" s="18">
        <f t="shared" si="15"/>
        <v>-1.4453387566570726E-2</v>
      </c>
    </row>
    <row r="992" spans="1:28" ht="12.75" customHeight="1" x14ac:dyDescent="0.3">
      <c r="A992" s="4">
        <v>25608</v>
      </c>
      <c r="B992" s="4" t="s">
        <v>25</v>
      </c>
      <c r="C992" s="21">
        <v>0.06</v>
      </c>
      <c r="D992" s="15">
        <v>19.98</v>
      </c>
      <c r="E992" s="15">
        <v>10.49</v>
      </c>
      <c r="F992" s="4">
        <v>1764</v>
      </c>
      <c r="G992" s="4" t="s">
        <v>1771</v>
      </c>
      <c r="H992" s="4" t="s">
        <v>49</v>
      </c>
      <c r="I992" s="4" t="s">
        <v>114</v>
      </c>
      <c r="J992" s="4" t="s">
        <v>41</v>
      </c>
      <c r="K992" s="4" t="s">
        <v>50</v>
      </c>
      <c r="L992" s="4" t="s">
        <v>59</v>
      </c>
      <c r="M992" s="4" t="s">
        <v>1774</v>
      </c>
      <c r="N992" s="29">
        <v>0.49</v>
      </c>
      <c r="O992" s="4" t="s">
        <v>33</v>
      </c>
      <c r="P992" s="4" t="s">
        <v>136</v>
      </c>
      <c r="Q992" s="4" t="s">
        <v>362</v>
      </c>
      <c r="R992" s="4" t="s">
        <v>1773</v>
      </c>
      <c r="S992" s="4">
        <v>34698</v>
      </c>
      <c r="T992" s="9">
        <v>42064</v>
      </c>
      <c r="U992" s="9">
        <v>42066</v>
      </c>
      <c r="V992" s="15">
        <v>514.17719999999997</v>
      </c>
      <c r="W992" s="4">
        <v>5</v>
      </c>
      <c r="X992" s="15">
        <v>103.37</v>
      </c>
      <c r="Y992" s="4">
        <v>89776</v>
      </c>
      <c r="Z992" s="15">
        <f>(orders[[#This Row],[Unit Price]]-(orders[[#This Row],[Unit Price]]*(orders[[#This Row],[Discount]]/100)))</f>
        <v>19.968012000000002</v>
      </c>
      <c r="AA992" s="15">
        <f>orders[[#This Row],[discounted price]]*orders[[#This Row],[Quantity ordered new]]</f>
        <v>99.840060000000008</v>
      </c>
      <c r="AB992" s="18">
        <f t="shared" si="15"/>
        <v>4.9741433684821512</v>
      </c>
    </row>
    <row r="993" spans="1:28" ht="12.75" customHeight="1" x14ac:dyDescent="0.3">
      <c r="A993" s="4">
        <v>25609</v>
      </c>
      <c r="B993" s="4" t="s">
        <v>25</v>
      </c>
      <c r="C993" s="21">
        <v>0.08</v>
      </c>
      <c r="D993" s="15">
        <v>1.76</v>
      </c>
      <c r="E993" s="15">
        <v>4.8600000000000003</v>
      </c>
      <c r="F993" s="4">
        <v>1764</v>
      </c>
      <c r="G993" s="4" t="s">
        <v>1771</v>
      </c>
      <c r="H993" s="4" t="s">
        <v>49</v>
      </c>
      <c r="I993" s="4" t="s">
        <v>114</v>
      </c>
      <c r="J993" s="4" t="s">
        <v>41</v>
      </c>
      <c r="K993" s="4" t="s">
        <v>50</v>
      </c>
      <c r="L993" s="4" t="s">
        <v>59</v>
      </c>
      <c r="M993" s="4" t="s">
        <v>1775</v>
      </c>
      <c r="N993" s="29">
        <v>0.41</v>
      </c>
      <c r="O993" s="4" t="s">
        <v>33</v>
      </c>
      <c r="P993" s="4" t="s">
        <v>136</v>
      </c>
      <c r="Q993" s="4" t="s">
        <v>362</v>
      </c>
      <c r="R993" s="4" t="s">
        <v>1773</v>
      </c>
      <c r="S993" s="4">
        <v>34698</v>
      </c>
      <c r="T993" s="9">
        <v>42064</v>
      </c>
      <c r="U993" s="9">
        <v>42065</v>
      </c>
      <c r="V993" s="15">
        <v>235.65599999999998</v>
      </c>
      <c r="W993" s="4">
        <v>23</v>
      </c>
      <c r="X993" s="15">
        <v>40.22</v>
      </c>
      <c r="Y993" s="4">
        <v>89776</v>
      </c>
      <c r="Z993" s="15">
        <f>(orders[[#This Row],[Unit Price]]-(orders[[#This Row],[Unit Price]]*(orders[[#This Row],[Discount]]/100)))</f>
        <v>1.7585919999999999</v>
      </c>
      <c r="AA993" s="15">
        <f>orders[[#This Row],[discounted price]]*orders[[#This Row],[Quantity ordered new]]</f>
        <v>40.447615999999996</v>
      </c>
      <c r="AB993" s="18">
        <f t="shared" si="15"/>
        <v>5.8591745400298354</v>
      </c>
    </row>
    <row r="994" spans="1:28" ht="12.75" customHeight="1" x14ac:dyDescent="0.3">
      <c r="A994" s="4">
        <v>25054</v>
      </c>
      <c r="B994" s="4" t="s">
        <v>37</v>
      </c>
      <c r="C994" s="21">
        <v>0</v>
      </c>
      <c r="D994" s="15">
        <v>5.77</v>
      </c>
      <c r="E994" s="15">
        <v>4.97</v>
      </c>
      <c r="F994" s="4">
        <v>1765</v>
      </c>
      <c r="G994" s="4" t="s">
        <v>1776</v>
      </c>
      <c r="H994" s="4" t="s">
        <v>49</v>
      </c>
      <c r="I994" s="4" t="s">
        <v>114</v>
      </c>
      <c r="J994" s="4" t="s">
        <v>29</v>
      </c>
      <c r="K994" s="4" t="s">
        <v>109</v>
      </c>
      <c r="L994" s="4" t="s">
        <v>59</v>
      </c>
      <c r="M994" s="4" t="s">
        <v>1777</v>
      </c>
      <c r="N994" s="29">
        <v>0.35</v>
      </c>
      <c r="O994" s="4" t="s">
        <v>33</v>
      </c>
      <c r="P994" s="4" t="s">
        <v>61</v>
      </c>
      <c r="Q994" s="4" t="s">
        <v>506</v>
      </c>
      <c r="R994" s="4" t="s">
        <v>1778</v>
      </c>
      <c r="S994" s="4">
        <v>63141</v>
      </c>
      <c r="T994" s="9">
        <v>42128</v>
      </c>
      <c r="U994" s="9">
        <v>42129</v>
      </c>
      <c r="V994" s="15">
        <v>3.5581000000000031</v>
      </c>
      <c r="W994" s="4">
        <v>8</v>
      </c>
      <c r="X994" s="15">
        <v>52.43</v>
      </c>
      <c r="Y994" s="4">
        <v>89777</v>
      </c>
      <c r="Z994" s="15">
        <f>(orders[[#This Row],[Unit Price]]-(orders[[#This Row],[Unit Price]]*(orders[[#This Row],[Discount]]/100)))</f>
        <v>5.77</v>
      </c>
      <c r="AA994" s="15">
        <f>orders[[#This Row],[discounted price]]*orders[[#This Row],[Quantity ordered new]]</f>
        <v>46.16</v>
      </c>
      <c r="AB994" s="18">
        <f t="shared" si="15"/>
        <v>6.7863818424566152E-2</v>
      </c>
    </row>
    <row r="995" spans="1:28" ht="12.75" customHeight="1" x14ac:dyDescent="0.3">
      <c r="A995" s="4">
        <v>20636</v>
      </c>
      <c r="B995" s="4" t="s">
        <v>47</v>
      </c>
      <c r="C995" s="21">
        <v>0.01</v>
      </c>
      <c r="D995" s="15">
        <v>50.98</v>
      </c>
      <c r="E995" s="15">
        <v>6.5</v>
      </c>
      <c r="F995" s="4">
        <v>1767</v>
      </c>
      <c r="G995" s="4" t="s">
        <v>1779</v>
      </c>
      <c r="H995" s="4" t="s">
        <v>49</v>
      </c>
      <c r="I995" s="4" t="s">
        <v>40</v>
      </c>
      <c r="J995" s="4" t="s">
        <v>77</v>
      </c>
      <c r="K995" s="4" t="s">
        <v>180</v>
      </c>
      <c r="L995" s="4" t="s">
        <v>59</v>
      </c>
      <c r="M995" s="4" t="s">
        <v>937</v>
      </c>
      <c r="N995" s="29">
        <v>0.73</v>
      </c>
      <c r="O995" s="4" t="s">
        <v>33</v>
      </c>
      <c r="P995" s="4" t="s">
        <v>136</v>
      </c>
      <c r="Q995" s="4" t="s">
        <v>387</v>
      </c>
      <c r="R995" s="4" t="s">
        <v>1722</v>
      </c>
      <c r="S995" s="4">
        <v>30265</v>
      </c>
      <c r="T995" s="9">
        <v>42089</v>
      </c>
      <c r="U995" s="9">
        <v>42090</v>
      </c>
      <c r="V995" s="15">
        <v>5.3396999999999997</v>
      </c>
      <c r="W995" s="4">
        <v>16</v>
      </c>
      <c r="X995" s="15">
        <v>818.49</v>
      </c>
      <c r="Y995" s="4">
        <v>89211</v>
      </c>
      <c r="Z995" s="15">
        <f>(orders[[#This Row],[Unit Price]]-(orders[[#This Row],[Unit Price]]*(orders[[#This Row],[Discount]]/100)))</f>
        <v>50.974902</v>
      </c>
      <c r="AA995" s="15">
        <f>orders[[#This Row],[discounted price]]*orders[[#This Row],[Quantity ordered new]]</f>
        <v>815.598432</v>
      </c>
      <c r="AB995" s="18">
        <f t="shared" si="15"/>
        <v>6.5238426859216356E-3</v>
      </c>
    </row>
    <row r="996" spans="1:28" ht="12.75" customHeight="1" x14ac:dyDescent="0.3">
      <c r="A996" s="4">
        <v>24894</v>
      </c>
      <c r="B996" s="4" t="s">
        <v>56</v>
      </c>
      <c r="C996" s="21">
        <v>7.0000000000000007E-2</v>
      </c>
      <c r="D996" s="15">
        <v>60.98</v>
      </c>
      <c r="E996" s="15">
        <v>49</v>
      </c>
      <c r="F996" s="4">
        <v>1771</v>
      </c>
      <c r="G996" s="4" t="s">
        <v>1780</v>
      </c>
      <c r="H996" s="4" t="s">
        <v>49</v>
      </c>
      <c r="I996" s="4" t="s">
        <v>40</v>
      </c>
      <c r="J996" s="4" t="s">
        <v>29</v>
      </c>
      <c r="K996" s="4" t="s">
        <v>257</v>
      </c>
      <c r="L996" s="4" t="s">
        <v>236</v>
      </c>
      <c r="M996" s="4" t="s">
        <v>1583</v>
      </c>
      <c r="N996" s="29">
        <v>0.59</v>
      </c>
      <c r="O996" s="4" t="s">
        <v>33</v>
      </c>
      <c r="P996" s="4" t="s">
        <v>61</v>
      </c>
      <c r="Q996" s="4" t="s">
        <v>178</v>
      </c>
      <c r="R996" s="4" t="s">
        <v>1614</v>
      </c>
      <c r="S996" s="4">
        <v>61032</v>
      </c>
      <c r="T996" s="9">
        <v>42069</v>
      </c>
      <c r="U996" s="9">
        <v>42070</v>
      </c>
      <c r="V996" s="15">
        <v>-807.89</v>
      </c>
      <c r="W996" s="4">
        <v>7</v>
      </c>
      <c r="X996" s="15">
        <v>410.17</v>
      </c>
      <c r="Y996" s="4">
        <v>89106</v>
      </c>
      <c r="Z996" s="15">
        <f>(orders[[#This Row],[Unit Price]]-(orders[[#This Row],[Unit Price]]*(orders[[#This Row],[Discount]]/100)))</f>
        <v>60.937313999999994</v>
      </c>
      <c r="AA996" s="15">
        <f>orders[[#This Row],[discounted price]]*orders[[#This Row],[Quantity ordered new]]</f>
        <v>426.56119799999993</v>
      </c>
      <c r="AB996" s="18">
        <f t="shared" si="15"/>
        <v>-1.9696467318428943</v>
      </c>
    </row>
    <row r="997" spans="1:28" ht="12.75" customHeight="1" x14ac:dyDescent="0.3">
      <c r="A997" s="4">
        <v>19826</v>
      </c>
      <c r="B997" s="4" t="s">
        <v>106</v>
      </c>
      <c r="C997" s="21">
        <v>0.09</v>
      </c>
      <c r="D997" s="15">
        <v>12.95</v>
      </c>
      <c r="E997" s="15">
        <v>4.9800000000000004</v>
      </c>
      <c r="F997" s="4">
        <v>1775</v>
      </c>
      <c r="G997" s="4" t="s">
        <v>1781</v>
      </c>
      <c r="H997" s="4" t="s">
        <v>49</v>
      </c>
      <c r="I997" s="4" t="s">
        <v>114</v>
      </c>
      <c r="J997" s="4" t="s">
        <v>29</v>
      </c>
      <c r="K997" s="4" t="s">
        <v>109</v>
      </c>
      <c r="L997" s="4" t="s">
        <v>59</v>
      </c>
      <c r="M997" s="4" t="s">
        <v>1504</v>
      </c>
      <c r="N997" s="29">
        <v>0.4</v>
      </c>
      <c r="O997" s="4" t="s">
        <v>33</v>
      </c>
      <c r="P997" s="4" t="s">
        <v>61</v>
      </c>
      <c r="Q997" s="4" t="s">
        <v>703</v>
      </c>
      <c r="R997" s="4" t="s">
        <v>1782</v>
      </c>
      <c r="S997" s="4">
        <v>46614</v>
      </c>
      <c r="T997" s="9">
        <v>42169</v>
      </c>
      <c r="U997" s="9">
        <v>42176</v>
      </c>
      <c r="V997" s="15">
        <v>123.89175</v>
      </c>
      <c r="W997" s="4">
        <v>21</v>
      </c>
      <c r="X997" s="15">
        <v>269.54000000000002</v>
      </c>
      <c r="Y997" s="4">
        <v>89944</v>
      </c>
      <c r="Z997" s="15">
        <f>(orders[[#This Row],[Unit Price]]-(orders[[#This Row],[Unit Price]]*(orders[[#This Row],[Discount]]/100)))</f>
        <v>12.938345</v>
      </c>
      <c r="AA997" s="15">
        <f>orders[[#This Row],[discounted price]]*orders[[#This Row],[Quantity ordered new]]</f>
        <v>271.70524499999999</v>
      </c>
      <c r="AB997" s="18">
        <f t="shared" si="15"/>
        <v>0.45964142613341247</v>
      </c>
    </row>
    <row r="998" spans="1:28" ht="12.75" customHeight="1" x14ac:dyDescent="0.3">
      <c r="A998" s="4">
        <v>20278</v>
      </c>
      <c r="B998" s="4" t="s">
        <v>37</v>
      </c>
      <c r="C998" s="21">
        <v>0.08</v>
      </c>
      <c r="D998" s="15">
        <v>5.78</v>
      </c>
      <c r="E998" s="15">
        <v>5.67</v>
      </c>
      <c r="F998" s="4">
        <v>1776</v>
      </c>
      <c r="G998" s="4" t="s">
        <v>1783</v>
      </c>
      <c r="H998" s="4" t="s">
        <v>49</v>
      </c>
      <c r="I998" s="4" t="s">
        <v>114</v>
      </c>
      <c r="J998" s="4" t="s">
        <v>29</v>
      </c>
      <c r="K998" s="4" t="s">
        <v>93</v>
      </c>
      <c r="L998" s="4" t="s">
        <v>59</v>
      </c>
      <c r="M998" s="4" t="s">
        <v>636</v>
      </c>
      <c r="N998" s="29">
        <v>0.36</v>
      </c>
      <c r="O998" s="4" t="s">
        <v>33</v>
      </c>
      <c r="P998" s="4" t="s">
        <v>61</v>
      </c>
      <c r="Q998" s="4" t="s">
        <v>703</v>
      </c>
      <c r="R998" s="4" t="s">
        <v>1784</v>
      </c>
      <c r="S998" s="4">
        <v>47802</v>
      </c>
      <c r="T998" s="9">
        <v>42039</v>
      </c>
      <c r="U998" s="9">
        <v>42040</v>
      </c>
      <c r="V998" s="15">
        <v>-53.898000000000003</v>
      </c>
      <c r="W998" s="4">
        <v>19</v>
      </c>
      <c r="X998" s="15">
        <v>106.57</v>
      </c>
      <c r="Y998" s="4">
        <v>89941</v>
      </c>
      <c r="Z998" s="15">
        <f>(orders[[#This Row],[Unit Price]]-(orders[[#This Row],[Unit Price]]*(orders[[#This Row],[Discount]]/100)))</f>
        <v>5.7753760000000005</v>
      </c>
      <c r="AA998" s="15">
        <f>orders[[#This Row],[discounted price]]*orders[[#This Row],[Quantity ordered new]]</f>
        <v>109.73214400000001</v>
      </c>
      <c r="AB998" s="18">
        <f t="shared" si="15"/>
        <v>-0.50575208782959569</v>
      </c>
    </row>
    <row r="999" spans="1:28" ht="12.75" customHeight="1" x14ac:dyDescent="0.3">
      <c r="A999" s="4">
        <v>20391</v>
      </c>
      <c r="B999" s="4" t="s">
        <v>106</v>
      </c>
      <c r="C999" s="21">
        <v>7.0000000000000007E-2</v>
      </c>
      <c r="D999" s="15">
        <v>5.43</v>
      </c>
      <c r="E999" s="15">
        <v>0.95</v>
      </c>
      <c r="F999" s="4">
        <v>1777</v>
      </c>
      <c r="G999" s="4" t="s">
        <v>1785</v>
      </c>
      <c r="H999" s="4" t="s">
        <v>49</v>
      </c>
      <c r="I999" s="4" t="s">
        <v>114</v>
      </c>
      <c r="J999" s="4" t="s">
        <v>29</v>
      </c>
      <c r="K999" s="4" t="s">
        <v>93</v>
      </c>
      <c r="L999" s="4" t="s">
        <v>31</v>
      </c>
      <c r="M999" s="4" t="s">
        <v>628</v>
      </c>
      <c r="N999" s="29">
        <v>0.36</v>
      </c>
      <c r="O999" s="4" t="s">
        <v>33</v>
      </c>
      <c r="P999" s="4" t="s">
        <v>61</v>
      </c>
      <c r="Q999" s="4" t="s">
        <v>703</v>
      </c>
      <c r="R999" s="4" t="s">
        <v>1786</v>
      </c>
      <c r="S999" s="4">
        <v>46383</v>
      </c>
      <c r="T999" s="9">
        <v>42116</v>
      </c>
      <c r="U999" s="9">
        <v>42120</v>
      </c>
      <c r="V999" s="15">
        <v>26.502899999999997</v>
      </c>
      <c r="W999" s="4">
        <v>7</v>
      </c>
      <c r="X999" s="15">
        <v>38.409999999999997</v>
      </c>
      <c r="Y999" s="4">
        <v>89939</v>
      </c>
      <c r="Z999" s="15">
        <f>(orders[[#This Row],[Unit Price]]-(orders[[#This Row],[Unit Price]]*(orders[[#This Row],[Discount]]/100)))</f>
        <v>5.4261989999999996</v>
      </c>
      <c r="AA999" s="15">
        <f>orders[[#This Row],[discounted price]]*orders[[#This Row],[Quantity ordered new]]</f>
        <v>37.983393</v>
      </c>
      <c r="AB999" s="18">
        <f t="shared" si="15"/>
        <v>0.69</v>
      </c>
    </row>
    <row r="1000" spans="1:28" ht="12.75" customHeight="1" x14ac:dyDescent="0.3">
      <c r="A1000" s="4">
        <v>21163</v>
      </c>
      <c r="B1000" s="4" t="s">
        <v>106</v>
      </c>
      <c r="C1000" s="21">
        <v>0.02</v>
      </c>
      <c r="D1000" s="15">
        <v>10.06</v>
      </c>
      <c r="E1000" s="15">
        <v>2.06</v>
      </c>
      <c r="F1000" s="4">
        <v>1777</v>
      </c>
      <c r="G1000" s="4" t="s">
        <v>1785</v>
      </c>
      <c r="H1000" s="4" t="s">
        <v>49</v>
      </c>
      <c r="I1000" s="4" t="s">
        <v>114</v>
      </c>
      <c r="J1000" s="4" t="s">
        <v>29</v>
      </c>
      <c r="K1000" s="4" t="s">
        <v>93</v>
      </c>
      <c r="L1000" s="4" t="s">
        <v>31</v>
      </c>
      <c r="M1000" s="4" t="s">
        <v>280</v>
      </c>
      <c r="N1000" s="29">
        <v>0.39</v>
      </c>
      <c r="O1000" s="4" t="s">
        <v>33</v>
      </c>
      <c r="P1000" s="4" t="s">
        <v>61</v>
      </c>
      <c r="Q1000" s="4" t="s">
        <v>703</v>
      </c>
      <c r="R1000" s="4" t="s">
        <v>1786</v>
      </c>
      <c r="S1000" s="4">
        <v>46383</v>
      </c>
      <c r="T1000" s="9">
        <v>42007</v>
      </c>
      <c r="U1000" s="9">
        <v>42012</v>
      </c>
      <c r="V1000" s="15">
        <v>90.624600000000001</v>
      </c>
      <c r="W1000" s="4">
        <v>13</v>
      </c>
      <c r="X1000" s="15">
        <v>131.34</v>
      </c>
      <c r="Y1000" s="4">
        <v>89940</v>
      </c>
      <c r="Z1000" s="15">
        <f>(orders[[#This Row],[Unit Price]]-(orders[[#This Row],[Unit Price]]*(orders[[#This Row],[Discount]]/100)))</f>
        <v>10.057988</v>
      </c>
      <c r="AA1000" s="15">
        <f>orders[[#This Row],[discounted price]]*orders[[#This Row],[Quantity ordered new]]</f>
        <v>130.75384399999999</v>
      </c>
      <c r="AB1000" s="18">
        <f t="shared" si="15"/>
        <v>0.69</v>
      </c>
    </row>
    <row r="1001" spans="1:28" ht="12.75" customHeight="1" x14ac:dyDescent="0.3">
      <c r="A1001" s="4">
        <v>20600</v>
      </c>
      <c r="B1001" s="4" t="s">
        <v>37</v>
      </c>
      <c r="C1001" s="21">
        <v>0.03</v>
      </c>
      <c r="D1001" s="15">
        <v>19.989999999999998</v>
      </c>
      <c r="E1001" s="15">
        <v>11.17</v>
      </c>
      <c r="F1001" s="4">
        <v>1777</v>
      </c>
      <c r="G1001" s="4" t="s">
        <v>1785</v>
      </c>
      <c r="H1001" s="4" t="s">
        <v>49</v>
      </c>
      <c r="I1001" s="4" t="s">
        <v>28</v>
      </c>
      <c r="J1001" s="4" t="s">
        <v>41</v>
      </c>
      <c r="K1001" s="4" t="s">
        <v>50</v>
      </c>
      <c r="L1001" s="4" t="s">
        <v>236</v>
      </c>
      <c r="M1001" s="4" t="s">
        <v>508</v>
      </c>
      <c r="N1001" s="29">
        <v>0.6</v>
      </c>
      <c r="O1001" s="4" t="s">
        <v>33</v>
      </c>
      <c r="P1001" s="4" t="s">
        <v>61</v>
      </c>
      <c r="Q1001" s="4" t="s">
        <v>703</v>
      </c>
      <c r="R1001" s="4" t="s">
        <v>1786</v>
      </c>
      <c r="S1001" s="4">
        <v>46383</v>
      </c>
      <c r="T1001" s="9">
        <v>42096</v>
      </c>
      <c r="U1001" s="9">
        <v>42097</v>
      </c>
      <c r="V1001" s="15">
        <v>-20.876399999999997</v>
      </c>
      <c r="W1001" s="4">
        <v>12</v>
      </c>
      <c r="X1001" s="15">
        <v>251.61</v>
      </c>
      <c r="Y1001" s="4">
        <v>89942</v>
      </c>
      <c r="Z1001" s="15">
        <f>(orders[[#This Row],[Unit Price]]-(orders[[#This Row],[Unit Price]]*(orders[[#This Row],[Discount]]/100)))</f>
        <v>19.984002999999998</v>
      </c>
      <c r="AA1001" s="15">
        <f>orders[[#This Row],[discounted price]]*orders[[#This Row],[Quantity ordered new]]</f>
        <v>239.80803599999996</v>
      </c>
      <c r="AB1001" s="18">
        <f t="shared" si="15"/>
        <v>-8.2971265053058282E-2</v>
      </c>
    </row>
    <row r="1002" spans="1:28" ht="12.75" customHeight="1" x14ac:dyDescent="0.3">
      <c r="A1002" s="4">
        <v>25498</v>
      </c>
      <c r="B1002" s="4" t="s">
        <v>25</v>
      </c>
      <c r="C1002" s="21">
        <v>0.06</v>
      </c>
      <c r="D1002" s="15">
        <v>13.99</v>
      </c>
      <c r="E1002" s="15">
        <v>7.51</v>
      </c>
      <c r="F1002" s="4">
        <v>1778</v>
      </c>
      <c r="G1002" s="4" t="s">
        <v>1787</v>
      </c>
      <c r="H1002" s="4" t="s">
        <v>49</v>
      </c>
      <c r="I1002" s="4" t="s">
        <v>114</v>
      </c>
      <c r="J1002" s="4" t="s">
        <v>77</v>
      </c>
      <c r="K1002" s="4" t="s">
        <v>85</v>
      </c>
      <c r="L1002" s="4" t="s">
        <v>86</v>
      </c>
      <c r="M1002" s="4" t="s">
        <v>1366</v>
      </c>
      <c r="N1002" s="29">
        <v>0.39</v>
      </c>
      <c r="O1002" s="4" t="s">
        <v>33</v>
      </c>
      <c r="P1002" s="4" t="s">
        <v>61</v>
      </c>
      <c r="Q1002" s="4" t="s">
        <v>703</v>
      </c>
      <c r="R1002" s="4" t="s">
        <v>1788</v>
      </c>
      <c r="S1002" s="4">
        <v>47906</v>
      </c>
      <c r="T1002" s="9">
        <v>42134</v>
      </c>
      <c r="U1002" s="9">
        <v>42136</v>
      </c>
      <c r="V1002" s="15">
        <v>6.4832400000000021</v>
      </c>
      <c r="W1002" s="4">
        <v>21</v>
      </c>
      <c r="X1002" s="15">
        <v>287.99</v>
      </c>
      <c r="Y1002" s="4">
        <v>89943</v>
      </c>
      <c r="Z1002" s="15">
        <f>(orders[[#This Row],[Unit Price]]-(orders[[#This Row],[Unit Price]]*(orders[[#This Row],[Discount]]/100)))</f>
        <v>13.981606000000001</v>
      </c>
      <c r="AA1002" s="15">
        <f>orders[[#This Row],[discounted price]]*orders[[#This Row],[Quantity ordered new]]</f>
        <v>293.61372600000004</v>
      </c>
      <c r="AB1002" s="18">
        <f t="shared" si="15"/>
        <v>2.2512031667766247E-2</v>
      </c>
    </row>
    <row r="1003" spans="1:28" ht="12.75" customHeight="1" x14ac:dyDescent="0.3">
      <c r="A1003" s="4">
        <v>25499</v>
      </c>
      <c r="B1003" s="4" t="s">
        <v>25</v>
      </c>
      <c r="C1003" s="21">
        <v>0.06</v>
      </c>
      <c r="D1003" s="15">
        <v>15.04</v>
      </c>
      <c r="E1003" s="15">
        <v>1.97</v>
      </c>
      <c r="F1003" s="4">
        <v>1778</v>
      </c>
      <c r="G1003" s="4" t="s">
        <v>1787</v>
      </c>
      <c r="H1003" s="4" t="s">
        <v>49</v>
      </c>
      <c r="I1003" s="4" t="s">
        <v>114</v>
      </c>
      <c r="J1003" s="4" t="s">
        <v>29</v>
      </c>
      <c r="K1003" s="4" t="s">
        <v>93</v>
      </c>
      <c r="L1003" s="4" t="s">
        <v>31</v>
      </c>
      <c r="M1003" s="4" t="s">
        <v>659</v>
      </c>
      <c r="N1003" s="29">
        <v>0.39</v>
      </c>
      <c r="O1003" s="4" t="s">
        <v>33</v>
      </c>
      <c r="P1003" s="4" t="s">
        <v>61</v>
      </c>
      <c r="Q1003" s="4" t="s">
        <v>703</v>
      </c>
      <c r="R1003" s="4" t="s">
        <v>1788</v>
      </c>
      <c r="S1003" s="4">
        <v>47906</v>
      </c>
      <c r="T1003" s="9">
        <v>42134</v>
      </c>
      <c r="U1003" s="9">
        <v>42134</v>
      </c>
      <c r="V1003" s="15">
        <v>2.3320000000000003</v>
      </c>
      <c r="W1003" s="4">
        <v>3</v>
      </c>
      <c r="X1003" s="15">
        <v>46.86</v>
      </c>
      <c r="Y1003" s="4">
        <v>89943</v>
      </c>
      <c r="Z1003" s="15">
        <f>(orders[[#This Row],[Unit Price]]-(orders[[#This Row],[Unit Price]]*(orders[[#This Row],[Discount]]/100)))</f>
        <v>15.030975999999999</v>
      </c>
      <c r="AA1003" s="15">
        <f>orders[[#This Row],[discounted price]]*orders[[#This Row],[Quantity ordered new]]</f>
        <v>45.092928000000001</v>
      </c>
      <c r="AB1003" s="18">
        <f t="shared" si="15"/>
        <v>4.9765258215962449E-2</v>
      </c>
    </row>
    <row r="1004" spans="1:28" ht="12.75" customHeight="1" x14ac:dyDescent="0.3">
      <c r="A1004" s="4">
        <v>19237</v>
      </c>
      <c r="B1004" s="4" t="s">
        <v>25</v>
      </c>
      <c r="C1004" s="21">
        <v>0</v>
      </c>
      <c r="D1004" s="15">
        <v>55.48</v>
      </c>
      <c r="E1004" s="15">
        <v>14.3</v>
      </c>
      <c r="F1004" s="4">
        <v>1781</v>
      </c>
      <c r="G1004" s="4" t="s">
        <v>1789</v>
      </c>
      <c r="H1004" s="4" t="s">
        <v>49</v>
      </c>
      <c r="I1004" s="4" t="s">
        <v>28</v>
      </c>
      <c r="J1004" s="4" t="s">
        <v>29</v>
      </c>
      <c r="K1004" s="4" t="s">
        <v>93</v>
      </c>
      <c r="L1004" s="4" t="s">
        <v>59</v>
      </c>
      <c r="M1004" s="4" t="s">
        <v>94</v>
      </c>
      <c r="N1004" s="29">
        <v>0.37</v>
      </c>
      <c r="O1004" s="4" t="s">
        <v>33</v>
      </c>
      <c r="P1004" s="4" t="s">
        <v>34</v>
      </c>
      <c r="Q1004" s="4" t="s">
        <v>45</v>
      </c>
      <c r="R1004" s="4" t="s">
        <v>1790</v>
      </c>
      <c r="S1004" s="4">
        <v>94070</v>
      </c>
      <c r="T1004" s="9">
        <v>42167</v>
      </c>
      <c r="U1004" s="9">
        <v>42169</v>
      </c>
      <c r="V1004" s="15">
        <v>454.44779999999997</v>
      </c>
      <c r="W1004" s="4">
        <v>11</v>
      </c>
      <c r="X1004" s="15">
        <v>658.62</v>
      </c>
      <c r="Y1004" s="4">
        <v>89857</v>
      </c>
      <c r="Z1004" s="15">
        <f>(orders[[#This Row],[Unit Price]]-(orders[[#This Row],[Unit Price]]*(orders[[#This Row],[Discount]]/100)))</f>
        <v>55.48</v>
      </c>
      <c r="AA1004" s="15">
        <f>orders[[#This Row],[discounted price]]*orders[[#This Row],[Quantity ordered new]]</f>
        <v>610.28</v>
      </c>
      <c r="AB1004" s="18">
        <f t="shared" si="15"/>
        <v>0.69</v>
      </c>
    </row>
    <row r="1005" spans="1:28" ht="12.75" customHeight="1" x14ac:dyDescent="0.3">
      <c r="A1005" s="4">
        <v>19419</v>
      </c>
      <c r="B1005" s="4" t="s">
        <v>106</v>
      </c>
      <c r="C1005" s="21">
        <v>0.03</v>
      </c>
      <c r="D1005" s="15">
        <v>5.08</v>
      </c>
      <c r="E1005" s="15">
        <v>2.0299999999999998</v>
      </c>
      <c r="F1005" s="4">
        <v>1781</v>
      </c>
      <c r="G1005" s="4" t="s">
        <v>1789</v>
      </c>
      <c r="H1005" s="4" t="s">
        <v>49</v>
      </c>
      <c r="I1005" s="4" t="s">
        <v>40</v>
      </c>
      <c r="J1005" s="4" t="s">
        <v>41</v>
      </c>
      <c r="K1005" s="4" t="s">
        <v>50</v>
      </c>
      <c r="L1005" s="4" t="s">
        <v>31</v>
      </c>
      <c r="M1005" s="4" t="s">
        <v>1791</v>
      </c>
      <c r="N1005" s="29">
        <v>0.51</v>
      </c>
      <c r="O1005" s="4" t="s">
        <v>33</v>
      </c>
      <c r="P1005" s="4" t="s">
        <v>34</v>
      </c>
      <c r="Q1005" s="4" t="s">
        <v>45</v>
      </c>
      <c r="R1005" s="4" t="s">
        <v>1790</v>
      </c>
      <c r="S1005" s="4">
        <v>94070</v>
      </c>
      <c r="T1005" s="9">
        <v>42011</v>
      </c>
      <c r="U1005" s="9">
        <v>42016</v>
      </c>
      <c r="V1005" s="15">
        <v>15.1524</v>
      </c>
      <c r="W1005" s="4">
        <v>4</v>
      </c>
      <c r="X1005" s="15">
        <v>21.96</v>
      </c>
      <c r="Y1005" s="4">
        <v>89858</v>
      </c>
      <c r="Z1005" s="15">
        <f>(orders[[#This Row],[Unit Price]]-(orders[[#This Row],[Unit Price]]*(orders[[#This Row],[Discount]]/100)))</f>
        <v>5.0784760000000002</v>
      </c>
      <c r="AA1005" s="15">
        <f>orders[[#This Row],[discounted price]]*orders[[#This Row],[Quantity ordered new]]</f>
        <v>20.313904000000001</v>
      </c>
      <c r="AB1005" s="18">
        <f t="shared" si="15"/>
        <v>0.69</v>
      </c>
    </row>
    <row r="1006" spans="1:28" ht="12.75" customHeight="1" x14ac:dyDescent="0.3">
      <c r="A1006" s="4">
        <v>21283</v>
      </c>
      <c r="B1006" s="4" t="s">
        <v>25</v>
      </c>
      <c r="C1006" s="21">
        <v>0.03</v>
      </c>
      <c r="D1006" s="15">
        <v>3.28</v>
      </c>
      <c r="E1006" s="15">
        <v>3.97</v>
      </c>
      <c r="F1006" s="4">
        <v>1782</v>
      </c>
      <c r="G1006" s="4" t="s">
        <v>1792</v>
      </c>
      <c r="H1006" s="4" t="s">
        <v>49</v>
      </c>
      <c r="I1006" s="4" t="s">
        <v>40</v>
      </c>
      <c r="J1006" s="4" t="s">
        <v>29</v>
      </c>
      <c r="K1006" s="4" t="s">
        <v>30</v>
      </c>
      <c r="L1006" s="4" t="s">
        <v>31</v>
      </c>
      <c r="M1006" s="4" t="s">
        <v>1793</v>
      </c>
      <c r="N1006" s="29">
        <v>0.56000000000000005</v>
      </c>
      <c r="O1006" s="4" t="s">
        <v>33</v>
      </c>
      <c r="P1006" s="4" t="s">
        <v>34</v>
      </c>
      <c r="Q1006" s="4" t="s">
        <v>45</v>
      </c>
      <c r="R1006" s="4" t="s">
        <v>1794</v>
      </c>
      <c r="S1006" s="4">
        <v>92672</v>
      </c>
      <c r="T1006" s="9">
        <v>42010</v>
      </c>
      <c r="U1006" s="9">
        <v>42012</v>
      </c>
      <c r="V1006" s="15">
        <v>-90.755600000000001</v>
      </c>
      <c r="W1006" s="4">
        <v>7</v>
      </c>
      <c r="X1006" s="15">
        <v>24.57</v>
      </c>
      <c r="Y1006" s="4">
        <v>89856</v>
      </c>
      <c r="Z1006" s="15">
        <f>(orders[[#This Row],[Unit Price]]-(orders[[#This Row],[Unit Price]]*(orders[[#This Row],[Discount]]/100)))</f>
        <v>3.2790159999999999</v>
      </c>
      <c r="AA1006" s="15">
        <f>orders[[#This Row],[discounted price]]*orders[[#This Row],[Quantity ordered new]]</f>
        <v>22.953112000000001</v>
      </c>
      <c r="AB1006" s="18">
        <f t="shared" si="15"/>
        <v>-3.6937566137566136</v>
      </c>
    </row>
    <row r="1007" spans="1:28" ht="12.75" customHeight="1" x14ac:dyDescent="0.3">
      <c r="A1007" s="4">
        <v>23966</v>
      </c>
      <c r="B1007" s="4" t="s">
        <v>47</v>
      </c>
      <c r="C1007" s="21">
        <v>0.04</v>
      </c>
      <c r="D1007" s="15">
        <v>205.99</v>
      </c>
      <c r="E1007" s="15">
        <v>8.99</v>
      </c>
      <c r="F1007" s="4">
        <v>1788</v>
      </c>
      <c r="G1007" s="4" t="s">
        <v>1795</v>
      </c>
      <c r="H1007" s="4" t="s">
        <v>49</v>
      </c>
      <c r="I1007" s="4" t="s">
        <v>114</v>
      </c>
      <c r="J1007" s="4" t="s">
        <v>77</v>
      </c>
      <c r="K1007" s="4" t="s">
        <v>78</v>
      </c>
      <c r="L1007" s="4" t="s">
        <v>59</v>
      </c>
      <c r="M1007" s="4" t="s">
        <v>107</v>
      </c>
      <c r="N1007" s="29">
        <v>0.56000000000000005</v>
      </c>
      <c r="O1007" s="4" t="s">
        <v>33</v>
      </c>
      <c r="P1007" s="4" t="s">
        <v>136</v>
      </c>
      <c r="Q1007" s="4" t="s">
        <v>387</v>
      </c>
      <c r="R1007" s="4" t="s">
        <v>1658</v>
      </c>
      <c r="S1007" s="4">
        <v>30188</v>
      </c>
      <c r="T1007" s="9">
        <v>42025</v>
      </c>
      <c r="U1007" s="9">
        <v>42026</v>
      </c>
      <c r="V1007" s="15">
        <v>960.98400000000004</v>
      </c>
      <c r="W1007" s="4">
        <v>6</v>
      </c>
      <c r="X1007" s="15">
        <v>1008.53</v>
      </c>
      <c r="Y1007" s="4">
        <v>88256</v>
      </c>
      <c r="Z1007" s="15">
        <f>(orders[[#This Row],[Unit Price]]-(orders[[#This Row],[Unit Price]]*(orders[[#This Row],[Discount]]/100)))</f>
        <v>205.90760400000002</v>
      </c>
      <c r="AA1007" s="15">
        <f>orders[[#This Row],[discounted price]]*orders[[#This Row],[Quantity ordered new]]</f>
        <v>1235.4456240000002</v>
      </c>
      <c r="AB1007" s="18">
        <f t="shared" si="15"/>
        <v>0.95285613715010964</v>
      </c>
    </row>
    <row r="1008" spans="1:28" ht="12.75" customHeight="1" x14ac:dyDescent="0.3">
      <c r="A1008" s="4">
        <v>21284</v>
      </c>
      <c r="B1008" s="4" t="s">
        <v>47</v>
      </c>
      <c r="C1008" s="21">
        <v>0.04</v>
      </c>
      <c r="D1008" s="15">
        <v>880.98</v>
      </c>
      <c r="E1008" s="15">
        <v>44.55</v>
      </c>
      <c r="F1008" s="4">
        <v>1793</v>
      </c>
      <c r="G1008" s="4" t="s">
        <v>1796</v>
      </c>
      <c r="H1008" s="4" t="s">
        <v>39</v>
      </c>
      <c r="I1008" s="4" t="s">
        <v>40</v>
      </c>
      <c r="J1008" s="4" t="s">
        <v>41</v>
      </c>
      <c r="K1008" s="4" t="s">
        <v>191</v>
      </c>
      <c r="L1008" s="4" t="s">
        <v>121</v>
      </c>
      <c r="M1008" s="4" t="s">
        <v>769</v>
      </c>
      <c r="N1008" s="29">
        <v>0.62</v>
      </c>
      <c r="O1008" s="4" t="s">
        <v>33</v>
      </c>
      <c r="P1008" s="4" t="s">
        <v>61</v>
      </c>
      <c r="Q1008" s="4" t="s">
        <v>178</v>
      </c>
      <c r="R1008" s="4" t="s">
        <v>1797</v>
      </c>
      <c r="S1008" s="4">
        <v>61401</v>
      </c>
      <c r="T1008" s="9">
        <v>42010</v>
      </c>
      <c r="U1008" s="9">
        <v>42011</v>
      </c>
      <c r="V1008" s="15">
        <v>-13706.464</v>
      </c>
      <c r="W1008" s="4">
        <v>8</v>
      </c>
      <c r="X1008" s="15">
        <v>6968.9</v>
      </c>
      <c r="Y1008" s="4">
        <v>87853</v>
      </c>
      <c r="Z1008" s="15">
        <f>(orders[[#This Row],[Unit Price]]-(orders[[#This Row],[Unit Price]]*(orders[[#This Row],[Discount]]/100)))</f>
        <v>880.62760800000001</v>
      </c>
      <c r="AA1008" s="15">
        <f>orders[[#This Row],[discounted price]]*orders[[#This Row],[Quantity ordered new]]</f>
        <v>7045.0208640000001</v>
      </c>
      <c r="AB1008" s="18">
        <f t="shared" si="15"/>
        <v>-1.9668045172121857</v>
      </c>
    </row>
    <row r="1009" spans="1:28" ht="12.75" customHeight="1" x14ac:dyDescent="0.3">
      <c r="A1009" s="4">
        <v>22986</v>
      </c>
      <c r="B1009" s="4" t="s">
        <v>47</v>
      </c>
      <c r="C1009" s="21">
        <v>0.04</v>
      </c>
      <c r="D1009" s="15">
        <v>3.68</v>
      </c>
      <c r="E1009" s="15">
        <v>1.32</v>
      </c>
      <c r="F1009" s="4">
        <v>1802</v>
      </c>
      <c r="G1009" s="4" t="s">
        <v>1798</v>
      </c>
      <c r="H1009" s="4" t="s">
        <v>49</v>
      </c>
      <c r="I1009" s="4" t="s">
        <v>28</v>
      </c>
      <c r="J1009" s="4" t="s">
        <v>29</v>
      </c>
      <c r="K1009" s="4" t="s">
        <v>174</v>
      </c>
      <c r="L1009" s="4" t="s">
        <v>31</v>
      </c>
      <c r="M1009" s="4" t="s">
        <v>839</v>
      </c>
      <c r="N1009" s="29">
        <v>0.83</v>
      </c>
      <c r="O1009" s="4" t="s">
        <v>33</v>
      </c>
      <c r="P1009" s="4" t="s">
        <v>136</v>
      </c>
      <c r="Q1009" s="4" t="s">
        <v>362</v>
      </c>
      <c r="R1009" s="4" t="s">
        <v>1773</v>
      </c>
      <c r="S1009" s="4">
        <v>34698</v>
      </c>
      <c r="T1009" s="9">
        <v>42156</v>
      </c>
      <c r="U1009" s="9">
        <v>42157</v>
      </c>
      <c r="V1009" s="15">
        <v>300.92579999999998</v>
      </c>
      <c r="W1009" s="4">
        <v>11</v>
      </c>
      <c r="X1009" s="15">
        <v>41.29</v>
      </c>
      <c r="Y1009" s="4">
        <v>91543</v>
      </c>
      <c r="Z1009" s="15">
        <f>(orders[[#This Row],[Unit Price]]-(orders[[#This Row],[Unit Price]]*(orders[[#This Row],[Discount]]/100)))</f>
        <v>3.678528</v>
      </c>
      <c r="AA1009" s="15">
        <f>orders[[#This Row],[discounted price]]*orders[[#This Row],[Quantity ordered new]]</f>
        <v>40.463808</v>
      </c>
      <c r="AB1009" s="18">
        <f t="shared" si="15"/>
        <v>7.2881036570598203</v>
      </c>
    </row>
    <row r="1010" spans="1:28" ht="12.75" customHeight="1" x14ac:dyDescent="0.3">
      <c r="A1010" s="4">
        <v>18901</v>
      </c>
      <c r="B1010" s="4" t="s">
        <v>56</v>
      </c>
      <c r="C1010" s="21">
        <v>0.01</v>
      </c>
      <c r="D1010" s="15">
        <v>8.1199999999999992</v>
      </c>
      <c r="E1010" s="15">
        <v>2.83</v>
      </c>
      <c r="F1010" s="4">
        <v>1808</v>
      </c>
      <c r="G1010" s="4" t="s">
        <v>1799</v>
      </c>
      <c r="H1010" s="4" t="s">
        <v>27</v>
      </c>
      <c r="I1010" s="4" t="s">
        <v>40</v>
      </c>
      <c r="J1010" s="4" t="s">
        <v>77</v>
      </c>
      <c r="K1010" s="4" t="s">
        <v>180</v>
      </c>
      <c r="L1010" s="4" t="s">
        <v>51</v>
      </c>
      <c r="M1010" s="4" t="s">
        <v>827</v>
      </c>
      <c r="N1010" s="29">
        <v>0.77</v>
      </c>
      <c r="O1010" s="4" t="s">
        <v>33</v>
      </c>
      <c r="P1010" s="4" t="s">
        <v>53</v>
      </c>
      <c r="Q1010" s="4" t="s">
        <v>648</v>
      </c>
      <c r="R1010" s="4" t="s">
        <v>1800</v>
      </c>
      <c r="S1010" s="4">
        <v>26101</v>
      </c>
      <c r="T1010" s="9">
        <v>42080</v>
      </c>
      <c r="U1010" s="9">
        <v>42081</v>
      </c>
      <c r="V1010" s="15">
        <v>-40.76</v>
      </c>
      <c r="W1010" s="4">
        <v>10</v>
      </c>
      <c r="X1010" s="15">
        <v>88.64</v>
      </c>
      <c r="Y1010" s="4">
        <v>89251</v>
      </c>
      <c r="Z1010" s="15">
        <f>(orders[[#This Row],[Unit Price]]-(orders[[#This Row],[Unit Price]]*(orders[[#This Row],[Discount]]/100)))</f>
        <v>8.1191879999999994</v>
      </c>
      <c r="AA1010" s="15">
        <f>orders[[#This Row],[discounted price]]*orders[[#This Row],[Quantity ordered new]]</f>
        <v>81.191879999999998</v>
      </c>
      <c r="AB1010" s="18">
        <f t="shared" si="15"/>
        <v>-0.45983754512635377</v>
      </c>
    </row>
    <row r="1011" spans="1:28" ht="12.75" customHeight="1" x14ac:dyDescent="0.3">
      <c r="A1011" s="4">
        <v>21746</v>
      </c>
      <c r="B1011" s="4" t="s">
        <v>37</v>
      </c>
      <c r="C1011" s="21">
        <v>0.09</v>
      </c>
      <c r="D1011" s="15">
        <v>77.510000000000005</v>
      </c>
      <c r="E1011" s="15">
        <v>4</v>
      </c>
      <c r="F1011" s="4">
        <v>1814</v>
      </c>
      <c r="G1011" s="4" t="s">
        <v>1801</v>
      </c>
      <c r="H1011" s="4" t="s">
        <v>27</v>
      </c>
      <c r="I1011" s="4" t="s">
        <v>40</v>
      </c>
      <c r="J1011" s="4" t="s">
        <v>77</v>
      </c>
      <c r="K1011" s="4" t="s">
        <v>180</v>
      </c>
      <c r="L1011" s="4" t="s">
        <v>59</v>
      </c>
      <c r="M1011" s="4" t="s">
        <v>1802</v>
      </c>
      <c r="N1011" s="29">
        <v>0.76</v>
      </c>
      <c r="O1011" s="4" t="s">
        <v>33</v>
      </c>
      <c r="P1011" s="4" t="s">
        <v>136</v>
      </c>
      <c r="Q1011" s="4" t="s">
        <v>671</v>
      </c>
      <c r="R1011" s="4" t="s">
        <v>1803</v>
      </c>
      <c r="S1011" s="4">
        <v>38654</v>
      </c>
      <c r="T1011" s="9">
        <v>42147</v>
      </c>
      <c r="U1011" s="9">
        <v>42149</v>
      </c>
      <c r="V1011" s="15">
        <v>-986.52399999999989</v>
      </c>
      <c r="W1011" s="4">
        <v>17</v>
      </c>
      <c r="X1011" s="15">
        <v>1300.54</v>
      </c>
      <c r="Y1011" s="4">
        <v>90524</v>
      </c>
      <c r="Z1011" s="15">
        <f>(orders[[#This Row],[Unit Price]]-(orders[[#This Row],[Unit Price]]*(orders[[#This Row],[Discount]]/100)))</f>
        <v>77.440241</v>
      </c>
      <c r="AA1011" s="15">
        <f>orders[[#This Row],[discounted price]]*orders[[#This Row],[Quantity ordered new]]</f>
        <v>1316.484097</v>
      </c>
      <c r="AB1011" s="18">
        <f t="shared" si="15"/>
        <v>-0.75854952558168143</v>
      </c>
    </row>
    <row r="1012" spans="1:28" ht="12.75" customHeight="1" x14ac:dyDescent="0.3">
      <c r="A1012" s="4">
        <v>21747</v>
      </c>
      <c r="B1012" s="4" t="s">
        <v>37</v>
      </c>
      <c r="C1012" s="21">
        <v>0</v>
      </c>
      <c r="D1012" s="15">
        <v>2.88</v>
      </c>
      <c r="E1012" s="15">
        <v>0.7</v>
      </c>
      <c r="F1012" s="4">
        <v>1814</v>
      </c>
      <c r="G1012" s="4" t="s">
        <v>1801</v>
      </c>
      <c r="H1012" s="4" t="s">
        <v>49</v>
      </c>
      <c r="I1012" s="4" t="s">
        <v>40</v>
      </c>
      <c r="J1012" s="4" t="s">
        <v>29</v>
      </c>
      <c r="K1012" s="4" t="s">
        <v>30</v>
      </c>
      <c r="L1012" s="4" t="s">
        <v>31</v>
      </c>
      <c r="M1012" s="4" t="s">
        <v>365</v>
      </c>
      <c r="N1012" s="29">
        <v>0.56000000000000005</v>
      </c>
      <c r="O1012" s="4" t="s">
        <v>33</v>
      </c>
      <c r="P1012" s="4" t="s">
        <v>136</v>
      </c>
      <c r="Q1012" s="4" t="s">
        <v>671</v>
      </c>
      <c r="R1012" s="4" t="s">
        <v>1803</v>
      </c>
      <c r="S1012" s="4">
        <v>38654</v>
      </c>
      <c r="T1012" s="9">
        <v>42147</v>
      </c>
      <c r="U1012" s="9">
        <v>42149</v>
      </c>
      <c r="V1012" s="15">
        <v>-141.666</v>
      </c>
      <c r="W1012" s="4">
        <v>13</v>
      </c>
      <c r="X1012" s="15">
        <v>38.06</v>
      </c>
      <c r="Y1012" s="4">
        <v>90524</v>
      </c>
      <c r="Z1012" s="15">
        <f>(orders[[#This Row],[Unit Price]]-(orders[[#This Row],[Unit Price]]*(orders[[#This Row],[Discount]]/100)))</f>
        <v>2.88</v>
      </c>
      <c r="AA1012" s="15">
        <f>orders[[#This Row],[discounted price]]*orders[[#This Row],[Quantity ordered new]]</f>
        <v>37.44</v>
      </c>
      <c r="AB1012" s="18">
        <f t="shared" si="15"/>
        <v>-3.7221755123489224</v>
      </c>
    </row>
    <row r="1013" spans="1:28" ht="12.75" customHeight="1" x14ac:dyDescent="0.3">
      <c r="A1013" s="4">
        <v>24463</v>
      </c>
      <c r="B1013" s="4" t="s">
        <v>56</v>
      </c>
      <c r="C1013" s="21">
        <v>0.06</v>
      </c>
      <c r="D1013" s="15">
        <v>90.97</v>
      </c>
      <c r="E1013" s="15">
        <v>14</v>
      </c>
      <c r="F1013" s="4">
        <v>1815</v>
      </c>
      <c r="G1013" s="4" t="s">
        <v>1804</v>
      </c>
      <c r="H1013" s="4" t="s">
        <v>39</v>
      </c>
      <c r="I1013" s="4" t="s">
        <v>40</v>
      </c>
      <c r="J1013" s="4" t="s">
        <v>77</v>
      </c>
      <c r="K1013" s="4" t="s">
        <v>85</v>
      </c>
      <c r="L1013" s="4" t="s">
        <v>43</v>
      </c>
      <c r="M1013" s="4" t="s">
        <v>1805</v>
      </c>
      <c r="N1013" s="29">
        <v>0.36</v>
      </c>
      <c r="O1013" s="4" t="s">
        <v>33</v>
      </c>
      <c r="P1013" s="4" t="s">
        <v>136</v>
      </c>
      <c r="Q1013" s="4" t="s">
        <v>671</v>
      </c>
      <c r="R1013" s="4" t="s">
        <v>1806</v>
      </c>
      <c r="S1013" s="4">
        <v>39208</v>
      </c>
      <c r="T1013" s="9">
        <v>42046</v>
      </c>
      <c r="U1013" s="9">
        <v>42047</v>
      </c>
      <c r="V1013" s="15">
        <v>47.334000000000003</v>
      </c>
      <c r="W1013" s="4">
        <v>14</v>
      </c>
      <c r="X1013" s="15">
        <v>1263.3499999999999</v>
      </c>
      <c r="Y1013" s="4">
        <v>90525</v>
      </c>
      <c r="Z1013" s="15">
        <f>(orders[[#This Row],[Unit Price]]-(orders[[#This Row],[Unit Price]]*(orders[[#This Row],[Discount]]/100)))</f>
        <v>90.915418000000003</v>
      </c>
      <c r="AA1013" s="15">
        <f>orders[[#This Row],[discounted price]]*orders[[#This Row],[Quantity ordered new]]</f>
        <v>1272.8158519999999</v>
      </c>
      <c r="AB1013" s="18">
        <f t="shared" si="15"/>
        <v>3.7467051885859033E-2</v>
      </c>
    </row>
    <row r="1014" spans="1:28" ht="12.75" customHeight="1" x14ac:dyDescent="0.3">
      <c r="A1014" s="4">
        <v>22843</v>
      </c>
      <c r="B1014" s="4" t="s">
        <v>106</v>
      </c>
      <c r="C1014" s="21">
        <v>0.01</v>
      </c>
      <c r="D1014" s="15">
        <v>10.48</v>
      </c>
      <c r="E1014" s="15">
        <v>2.89</v>
      </c>
      <c r="F1014" s="4">
        <v>1816</v>
      </c>
      <c r="G1014" s="4" t="s">
        <v>1807</v>
      </c>
      <c r="H1014" s="4" t="s">
        <v>49</v>
      </c>
      <c r="I1014" s="4" t="s">
        <v>114</v>
      </c>
      <c r="J1014" s="4" t="s">
        <v>29</v>
      </c>
      <c r="K1014" s="4" t="s">
        <v>30</v>
      </c>
      <c r="L1014" s="4" t="s">
        <v>51</v>
      </c>
      <c r="M1014" s="4" t="s">
        <v>1808</v>
      </c>
      <c r="N1014" s="29">
        <v>0.6</v>
      </c>
      <c r="O1014" s="4" t="s">
        <v>33</v>
      </c>
      <c r="P1014" s="4" t="s">
        <v>61</v>
      </c>
      <c r="Q1014" s="4" t="s">
        <v>300</v>
      </c>
      <c r="R1014" s="4" t="s">
        <v>155</v>
      </c>
      <c r="S1014" s="4">
        <v>48187</v>
      </c>
      <c r="T1014" s="9">
        <v>42040</v>
      </c>
      <c r="U1014" s="9">
        <v>42042</v>
      </c>
      <c r="V1014" s="15">
        <v>60.561599999999999</v>
      </c>
      <c r="W1014" s="4">
        <v>19</v>
      </c>
      <c r="X1014" s="15">
        <v>202.38</v>
      </c>
      <c r="Y1014" s="4">
        <v>85990</v>
      </c>
      <c r="Z1014" s="15">
        <f>(orders[[#This Row],[Unit Price]]-(orders[[#This Row],[Unit Price]]*(orders[[#This Row],[Discount]]/100)))</f>
        <v>10.478952</v>
      </c>
      <c r="AA1014" s="15">
        <f>orders[[#This Row],[discounted price]]*orders[[#This Row],[Quantity ordered new]]</f>
        <v>199.100088</v>
      </c>
      <c r="AB1014" s="18">
        <f t="shared" si="15"/>
        <v>0.2992469611621702</v>
      </c>
    </row>
    <row r="1015" spans="1:28" ht="12.75" customHeight="1" x14ac:dyDescent="0.3">
      <c r="A1015" s="4">
        <v>24622</v>
      </c>
      <c r="B1015" s="4" t="s">
        <v>37</v>
      </c>
      <c r="C1015" s="21">
        <v>0.06</v>
      </c>
      <c r="D1015" s="15">
        <v>17.98</v>
      </c>
      <c r="E1015" s="15">
        <v>8.51</v>
      </c>
      <c r="F1015" s="4">
        <v>1818</v>
      </c>
      <c r="G1015" s="4" t="s">
        <v>1809</v>
      </c>
      <c r="H1015" s="4" t="s">
        <v>49</v>
      </c>
      <c r="I1015" s="4" t="s">
        <v>114</v>
      </c>
      <c r="J1015" s="4" t="s">
        <v>77</v>
      </c>
      <c r="K1015" s="4" t="s">
        <v>85</v>
      </c>
      <c r="L1015" s="4" t="s">
        <v>86</v>
      </c>
      <c r="M1015" s="4" t="s">
        <v>104</v>
      </c>
      <c r="N1015" s="29">
        <v>0.4</v>
      </c>
      <c r="O1015" s="4" t="s">
        <v>33</v>
      </c>
      <c r="P1015" s="4" t="s">
        <v>61</v>
      </c>
      <c r="Q1015" s="4" t="s">
        <v>300</v>
      </c>
      <c r="R1015" s="4" t="s">
        <v>1810</v>
      </c>
      <c r="S1015" s="4">
        <v>48126</v>
      </c>
      <c r="T1015" s="9">
        <v>42109</v>
      </c>
      <c r="U1015" s="9">
        <v>42111</v>
      </c>
      <c r="V1015" s="15">
        <v>-47.243088</v>
      </c>
      <c r="W1015" s="4">
        <v>3</v>
      </c>
      <c r="X1015" s="15">
        <v>56.38</v>
      </c>
      <c r="Y1015" s="4">
        <v>85991</v>
      </c>
      <c r="Z1015" s="15">
        <f>(orders[[#This Row],[Unit Price]]-(orders[[#This Row],[Unit Price]]*(orders[[#This Row],[Discount]]/100)))</f>
        <v>17.969211999999999</v>
      </c>
      <c r="AA1015" s="15">
        <f>orders[[#This Row],[discounted price]]*orders[[#This Row],[Quantity ordered new]]</f>
        <v>53.907635999999997</v>
      </c>
      <c r="AB1015" s="18">
        <f t="shared" si="15"/>
        <v>-0.83794054629301162</v>
      </c>
    </row>
    <row r="1016" spans="1:28" ht="12.75" customHeight="1" x14ac:dyDescent="0.3">
      <c r="A1016" s="4">
        <v>24623</v>
      </c>
      <c r="B1016" s="4" t="s">
        <v>37</v>
      </c>
      <c r="C1016" s="21">
        <v>0.1</v>
      </c>
      <c r="D1016" s="15">
        <v>9.99</v>
      </c>
      <c r="E1016" s="15">
        <v>4.78</v>
      </c>
      <c r="F1016" s="4">
        <v>1818</v>
      </c>
      <c r="G1016" s="4" t="s">
        <v>1809</v>
      </c>
      <c r="H1016" s="4" t="s">
        <v>27</v>
      </c>
      <c r="I1016" s="4" t="s">
        <v>114</v>
      </c>
      <c r="J1016" s="4" t="s">
        <v>29</v>
      </c>
      <c r="K1016" s="4" t="s">
        <v>93</v>
      </c>
      <c r="L1016" s="4" t="s">
        <v>59</v>
      </c>
      <c r="M1016" s="4" t="s">
        <v>1811</v>
      </c>
      <c r="N1016" s="29">
        <v>0.4</v>
      </c>
      <c r="O1016" s="4" t="s">
        <v>33</v>
      </c>
      <c r="P1016" s="4" t="s">
        <v>61</v>
      </c>
      <c r="Q1016" s="4" t="s">
        <v>300</v>
      </c>
      <c r="R1016" s="4" t="s">
        <v>1810</v>
      </c>
      <c r="S1016" s="4">
        <v>48126</v>
      </c>
      <c r="T1016" s="9">
        <v>42109</v>
      </c>
      <c r="U1016" s="9">
        <v>42112</v>
      </c>
      <c r="V1016" s="15">
        <v>9.1539999999999999</v>
      </c>
      <c r="W1016" s="4">
        <v>12</v>
      </c>
      <c r="X1016" s="15">
        <v>119.13</v>
      </c>
      <c r="Y1016" s="4">
        <v>85991</v>
      </c>
      <c r="Z1016" s="15">
        <f>(orders[[#This Row],[Unit Price]]-(orders[[#This Row],[Unit Price]]*(orders[[#This Row],[Discount]]/100)))</f>
        <v>9.98001</v>
      </c>
      <c r="AA1016" s="15">
        <f>orders[[#This Row],[discounted price]]*orders[[#This Row],[Quantity ordered new]]</f>
        <v>119.76012</v>
      </c>
      <c r="AB1016" s="18">
        <f t="shared" si="15"/>
        <v>7.6840426424913968E-2</v>
      </c>
    </row>
    <row r="1017" spans="1:28" ht="12.75" customHeight="1" x14ac:dyDescent="0.3">
      <c r="A1017" s="4">
        <v>4843</v>
      </c>
      <c r="B1017" s="4" t="s">
        <v>106</v>
      </c>
      <c r="C1017" s="21">
        <v>0.01</v>
      </c>
      <c r="D1017" s="15">
        <v>10.48</v>
      </c>
      <c r="E1017" s="15">
        <v>2.89</v>
      </c>
      <c r="F1017" s="4">
        <v>1821</v>
      </c>
      <c r="G1017" s="4" t="s">
        <v>1812</v>
      </c>
      <c r="H1017" s="4" t="s">
        <v>49</v>
      </c>
      <c r="I1017" s="4" t="s">
        <v>114</v>
      </c>
      <c r="J1017" s="4" t="s">
        <v>29</v>
      </c>
      <c r="K1017" s="4" t="s">
        <v>30</v>
      </c>
      <c r="L1017" s="4" t="s">
        <v>51</v>
      </c>
      <c r="M1017" s="4" t="s">
        <v>1808</v>
      </c>
      <c r="N1017" s="29">
        <v>0.6</v>
      </c>
      <c r="O1017" s="4" t="s">
        <v>33</v>
      </c>
      <c r="P1017" s="4" t="s">
        <v>53</v>
      </c>
      <c r="Q1017" s="4" t="s">
        <v>71</v>
      </c>
      <c r="R1017" s="4" t="s">
        <v>90</v>
      </c>
      <c r="S1017" s="4">
        <v>10177</v>
      </c>
      <c r="T1017" s="9">
        <v>42040</v>
      </c>
      <c r="U1017" s="9">
        <v>42042</v>
      </c>
      <c r="V1017" s="15">
        <v>40.92</v>
      </c>
      <c r="W1017" s="4">
        <v>76</v>
      </c>
      <c r="X1017" s="15">
        <v>809.51</v>
      </c>
      <c r="Y1017" s="4">
        <v>34435</v>
      </c>
      <c r="Z1017" s="15">
        <f>(orders[[#This Row],[Unit Price]]-(orders[[#This Row],[Unit Price]]*(orders[[#This Row],[Discount]]/100)))</f>
        <v>10.478952</v>
      </c>
      <c r="AA1017" s="15">
        <f>orders[[#This Row],[discounted price]]*orders[[#This Row],[Quantity ordered new]]</f>
        <v>796.400352</v>
      </c>
      <c r="AB1017" s="18">
        <f t="shared" si="15"/>
        <v>5.0549097602253221E-2</v>
      </c>
    </row>
    <row r="1018" spans="1:28" ht="12.75" customHeight="1" x14ac:dyDescent="0.3">
      <c r="A1018" s="4">
        <v>6621</v>
      </c>
      <c r="B1018" s="4" t="s">
        <v>37</v>
      </c>
      <c r="C1018" s="21">
        <v>7.0000000000000007E-2</v>
      </c>
      <c r="D1018" s="15">
        <v>18.649999999999999</v>
      </c>
      <c r="E1018" s="15">
        <v>3.77</v>
      </c>
      <c r="F1018" s="4">
        <v>1821</v>
      </c>
      <c r="G1018" s="4" t="s">
        <v>1812</v>
      </c>
      <c r="H1018" s="4" t="s">
        <v>49</v>
      </c>
      <c r="I1018" s="4" t="s">
        <v>114</v>
      </c>
      <c r="J1018" s="4" t="s">
        <v>41</v>
      </c>
      <c r="K1018" s="4" t="s">
        <v>50</v>
      </c>
      <c r="L1018" s="4" t="s">
        <v>51</v>
      </c>
      <c r="M1018" s="4" t="s">
        <v>1813</v>
      </c>
      <c r="N1018" s="29">
        <v>0.39</v>
      </c>
      <c r="O1018" s="4" t="s">
        <v>33</v>
      </c>
      <c r="P1018" s="4" t="s">
        <v>53</v>
      </c>
      <c r="Q1018" s="4" t="s">
        <v>71</v>
      </c>
      <c r="R1018" s="4" t="s">
        <v>90</v>
      </c>
      <c r="S1018" s="4">
        <v>10177</v>
      </c>
      <c r="T1018" s="9">
        <v>42109</v>
      </c>
      <c r="U1018" s="9">
        <v>42110</v>
      </c>
      <c r="V1018" s="15">
        <v>149.72</v>
      </c>
      <c r="W1018" s="4">
        <v>34</v>
      </c>
      <c r="X1018" s="15">
        <v>643.64</v>
      </c>
      <c r="Y1018" s="4">
        <v>47108</v>
      </c>
      <c r="Z1018" s="15">
        <f>(orders[[#This Row],[Unit Price]]-(orders[[#This Row],[Unit Price]]*(orders[[#This Row],[Discount]]/100)))</f>
        <v>18.636944999999997</v>
      </c>
      <c r="AA1018" s="15">
        <f>orders[[#This Row],[discounted price]]*orders[[#This Row],[Quantity ordered new]]</f>
        <v>633.65612999999985</v>
      </c>
      <c r="AB1018" s="18">
        <f t="shared" si="15"/>
        <v>0.2326145050027966</v>
      </c>
    </row>
    <row r="1019" spans="1:28" ht="12.75" customHeight="1" x14ac:dyDescent="0.3">
      <c r="A1019" s="4">
        <v>6622</v>
      </c>
      <c r="B1019" s="4" t="s">
        <v>37</v>
      </c>
      <c r="C1019" s="21">
        <v>0.06</v>
      </c>
      <c r="D1019" s="15">
        <v>17.98</v>
      </c>
      <c r="E1019" s="15">
        <v>8.51</v>
      </c>
      <c r="F1019" s="4">
        <v>1821</v>
      </c>
      <c r="G1019" s="4" t="s">
        <v>1812</v>
      </c>
      <c r="H1019" s="4" t="s">
        <v>49</v>
      </c>
      <c r="I1019" s="4" t="s">
        <v>114</v>
      </c>
      <c r="J1019" s="4" t="s">
        <v>77</v>
      </c>
      <c r="K1019" s="4" t="s">
        <v>85</v>
      </c>
      <c r="L1019" s="4" t="s">
        <v>86</v>
      </c>
      <c r="M1019" s="4" t="s">
        <v>104</v>
      </c>
      <c r="N1019" s="29">
        <v>0.4</v>
      </c>
      <c r="O1019" s="4" t="s">
        <v>33</v>
      </c>
      <c r="P1019" s="4" t="s">
        <v>53</v>
      </c>
      <c r="Q1019" s="4" t="s">
        <v>71</v>
      </c>
      <c r="R1019" s="4" t="s">
        <v>90</v>
      </c>
      <c r="S1019" s="4">
        <v>10177</v>
      </c>
      <c r="T1019" s="9">
        <v>42109</v>
      </c>
      <c r="U1019" s="9">
        <v>42111</v>
      </c>
      <c r="V1019" s="15">
        <v>-52.492319999999999</v>
      </c>
      <c r="W1019" s="4">
        <v>13</v>
      </c>
      <c r="X1019" s="15">
        <v>244.31</v>
      </c>
      <c r="Y1019" s="4">
        <v>47108</v>
      </c>
      <c r="Z1019" s="15">
        <f>(orders[[#This Row],[Unit Price]]-(orders[[#This Row],[Unit Price]]*(orders[[#This Row],[Discount]]/100)))</f>
        <v>17.969211999999999</v>
      </c>
      <c r="AA1019" s="15">
        <f>orders[[#This Row],[discounted price]]*orders[[#This Row],[Quantity ordered new]]</f>
        <v>233.59975599999999</v>
      </c>
      <c r="AB1019" s="18">
        <f t="shared" si="15"/>
        <v>-0.21485948180590234</v>
      </c>
    </row>
    <row r="1020" spans="1:28" ht="12.75" customHeight="1" x14ac:dyDescent="0.3">
      <c r="A1020" s="4">
        <v>6623</v>
      </c>
      <c r="B1020" s="4" t="s">
        <v>37</v>
      </c>
      <c r="C1020" s="21">
        <v>0.1</v>
      </c>
      <c r="D1020" s="15">
        <v>9.99</v>
      </c>
      <c r="E1020" s="15">
        <v>4.78</v>
      </c>
      <c r="F1020" s="4">
        <v>1821</v>
      </c>
      <c r="G1020" s="4" t="s">
        <v>1812</v>
      </c>
      <c r="H1020" s="4" t="s">
        <v>27</v>
      </c>
      <c r="I1020" s="4" t="s">
        <v>114</v>
      </c>
      <c r="J1020" s="4" t="s">
        <v>29</v>
      </c>
      <c r="K1020" s="4" t="s">
        <v>93</v>
      </c>
      <c r="L1020" s="4" t="s">
        <v>59</v>
      </c>
      <c r="M1020" s="4" t="s">
        <v>1811</v>
      </c>
      <c r="N1020" s="29">
        <v>0.4</v>
      </c>
      <c r="O1020" s="4" t="s">
        <v>33</v>
      </c>
      <c r="P1020" s="4" t="s">
        <v>53</v>
      </c>
      <c r="Q1020" s="4" t="s">
        <v>71</v>
      </c>
      <c r="R1020" s="4" t="s">
        <v>90</v>
      </c>
      <c r="S1020" s="4">
        <v>10177</v>
      </c>
      <c r="T1020" s="9">
        <v>42109</v>
      </c>
      <c r="U1020" s="9">
        <v>42112</v>
      </c>
      <c r="V1020" s="15">
        <v>7.9599999999999991</v>
      </c>
      <c r="W1020" s="4">
        <v>47</v>
      </c>
      <c r="X1020" s="15">
        <v>466.58</v>
      </c>
      <c r="Y1020" s="4">
        <v>47108</v>
      </c>
      <c r="Z1020" s="15">
        <f>(orders[[#This Row],[Unit Price]]-(orders[[#This Row],[Unit Price]]*(orders[[#This Row],[Discount]]/100)))</f>
        <v>9.98001</v>
      </c>
      <c r="AA1020" s="15">
        <f>orders[[#This Row],[discounted price]]*orders[[#This Row],[Quantity ordered new]]</f>
        <v>469.06047000000001</v>
      </c>
      <c r="AB1020" s="18">
        <f t="shared" si="15"/>
        <v>1.7060311200651549E-2</v>
      </c>
    </row>
    <row r="1021" spans="1:28" ht="12.75" customHeight="1" x14ac:dyDescent="0.3">
      <c r="A1021" s="4">
        <v>6624</v>
      </c>
      <c r="B1021" s="4" t="s">
        <v>37</v>
      </c>
      <c r="C1021" s="21">
        <v>0.08</v>
      </c>
      <c r="D1021" s="15">
        <v>175.99</v>
      </c>
      <c r="E1021" s="15">
        <v>8.99</v>
      </c>
      <c r="F1021" s="4">
        <v>1821</v>
      </c>
      <c r="G1021" s="4" t="s">
        <v>1812</v>
      </c>
      <c r="H1021" s="4" t="s">
        <v>27</v>
      </c>
      <c r="I1021" s="4" t="s">
        <v>114</v>
      </c>
      <c r="J1021" s="4" t="s">
        <v>77</v>
      </c>
      <c r="K1021" s="4" t="s">
        <v>78</v>
      </c>
      <c r="L1021" s="4" t="s">
        <v>59</v>
      </c>
      <c r="M1021" s="4" t="s">
        <v>168</v>
      </c>
      <c r="N1021" s="29">
        <v>0.56999999999999995</v>
      </c>
      <c r="O1021" s="4" t="s">
        <v>33</v>
      </c>
      <c r="P1021" s="4" t="s">
        <v>53</v>
      </c>
      <c r="Q1021" s="4" t="s">
        <v>71</v>
      </c>
      <c r="R1021" s="4" t="s">
        <v>90</v>
      </c>
      <c r="S1021" s="4">
        <v>10177</v>
      </c>
      <c r="T1021" s="9">
        <v>42109</v>
      </c>
      <c r="U1021" s="9">
        <v>42110</v>
      </c>
      <c r="V1021" s="15">
        <v>-459.08280000000002</v>
      </c>
      <c r="W1021" s="4">
        <v>16</v>
      </c>
      <c r="X1021" s="15">
        <v>2290.69</v>
      </c>
      <c r="Y1021" s="4">
        <v>47108</v>
      </c>
      <c r="Z1021" s="15">
        <f>(orders[[#This Row],[Unit Price]]-(orders[[#This Row],[Unit Price]]*(orders[[#This Row],[Discount]]/100)))</f>
        <v>175.849208</v>
      </c>
      <c r="AA1021" s="15">
        <f>orders[[#This Row],[discounted price]]*orders[[#This Row],[Quantity ordered new]]</f>
        <v>2813.5873280000001</v>
      </c>
      <c r="AB1021" s="18">
        <f t="shared" si="15"/>
        <v>-0.20041245214324069</v>
      </c>
    </row>
    <row r="1022" spans="1:28" ht="12.75" customHeight="1" x14ac:dyDescent="0.3">
      <c r="A1022" s="4">
        <v>19596</v>
      </c>
      <c r="B1022" s="4" t="s">
        <v>56</v>
      </c>
      <c r="C1022" s="21">
        <v>0.1</v>
      </c>
      <c r="D1022" s="15">
        <v>52.99</v>
      </c>
      <c r="E1022" s="15">
        <v>19.989999999999998</v>
      </c>
      <c r="F1022" s="4">
        <v>1826</v>
      </c>
      <c r="G1022" s="4" t="s">
        <v>1814</v>
      </c>
      <c r="H1022" s="4" t="s">
        <v>27</v>
      </c>
      <c r="I1022" s="4" t="s">
        <v>28</v>
      </c>
      <c r="J1022" s="4" t="s">
        <v>29</v>
      </c>
      <c r="K1022" s="4" t="s">
        <v>141</v>
      </c>
      <c r="L1022" s="4" t="s">
        <v>59</v>
      </c>
      <c r="M1022" s="4" t="s">
        <v>1815</v>
      </c>
      <c r="N1022" s="29">
        <v>0.81</v>
      </c>
      <c r="O1022" s="4" t="s">
        <v>33</v>
      </c>
      <c r="P1022" s="4" t="s">
        <v>61</v>
      </c>
      <c r="Q1022" s="4" t="s">
        <v>330</v>
      </c>
      <c r="R1022" s="4" t="s">
        <v>1816</v>
      </c>
      <c r="S1022" s="4">
        <v>52722</v>
      </c>
      <c r="T1022" s="9">
        <v>42112</v>
      </c>
      <c r="U1022" s="9">
        <v>42113</v>
      </c>
      <c r="V1022" s="15">
        <v>-517.16999999999996</v>
      </c>
      <c r="W1022" s="4">
        <v>7</v>
      </c>
      <c r="X1022" s="15">
        <v>337.59</v>
      </c>
      <c r="Y1022" s="4">
        <v>86958</v>
      </c>
      <c r="Z1022" s="15">
        <f>(orders[[#This Row],[Unit Price]]-(orders[[#This Row],[Unit Price]]*(orders[[#This Row],[Discount]]/100)))</f>
        <v>52.937010000000001</v>
      </c>
      <c r="AA1022" s="15">
        <f>orders[[#This Row],[discounted price]]*orders[[#This Row],[Quantity ordered new]]</f>
        <v>370.55907000000002</v>
      </c>
      <c r="AB1022" s="18">
        <f t="shared" si="15"/>
        <v>-1.5319470363458634</v>
      </c>
    </row>
    <row r="1023" spans="1:28" ht="12.75" customHeight="1" x14ac:dyDescent="0.3">
      <c r="A1023" s="4">
        <v>18199</v>
      </c>
      <c r="B1023" s="4" t="s">
        <v>56</v>
      </c>
      <c r="C1023" s="21">
        <v>0</v>
      </c>
      <c r="D1023" s="15">
        <v>9.27</v>
      </c>
      <c r="E1023" s="15">
        <v>4.3899999999999997</v>
      </c>
      <c r="F1023" s="4">
        <v>1826</v>
      </c>
      <c r="G1023" s="4" t="s">
        <v>1814</v>
      </c>
      <c r="H1023" s="4" t="s">
        <v>49</v>
      </c>
      <c r="I1023" s="4" t="s">
        <v>28</v>
      </c>
      <c r="J1023" s="4" t="s">
        <v>29</v>
      </c>
      <c r="K1023" s="4" t="s">
        <v>93</v>
      </c>
      <c r="L1023" s="4" t="s">
        <v>31</v>
      </c>
      <c r="M1023" s="4" t="s">
        <v>1817</v>
      </c>
      <c r="N1023" s="29">
        <v>0.38</v>
      </c>
      <c r="O1023" s="4" t="s">
        <v>33</v>
      </c>
      <c r="P1023" s="4" t="s">
        <v>61</v>
      </c>
      <c r="Q1023" s="4" t="s">
        <v>330</v>
      </c>
      <c r="R1023" s="4" t="s">
        <v>1816</v>
      </c>
      <c r="S1023" s="4">
        <v>52722</v>
      </c>
      <c r="T1023" s="9">
        <v>42136</v>
      </c>
      <c r="U1023" s="9">
        <v>42138</v>
      </c>
      <c r="V1023" s="15">
        <v>-7.61</v>
      </c>
      <c r="W1023" s="4">
        <v>1</v>
      </c>
      <c r="X1023" s="15">
        <v>10.65</v>
      </c>
      <c r="Y1023" s="4">
        <v>86959</v>
      </c>
      <c r="Z1023" s="15">
        <f>(orders[[#This Row],[Unit Price]]-(orders[[#This Row],[Unit Price]]*(orders[[#This Row],[Discount]]/100)))</f>
        <v>9.27</v>
      </c>
      <c r="AA1023" s="15">
        <f>orders[[#This Row],[discounted price]]*orders[[#This Row],[Quantity ordered new]]</f>
        <v>9.27</v>
      </c>
      <c r="AB1023" s="18">
        <f t="shared" si="15"/>
        <v>-0.71455399061032865</v>
      </c>
    </row>
    <row r="1024" spans="1:28" ht="12.75" customHeight="1" x14ac:dyDescent="0.3">
      <c r="A1024" s="4">
        <v>20551</v>
      </c>
      <c r="B1024" s="4" t="s">
        <v>37</v>
      </c>
      <c r="C1024" s="21">
        <v>0</v>
      </c>
      <c r="D1024" s="15">
        <v>5.98</v>
      </c>
      <c r="E1024" s="15">
        <v>0.96</v>
      </c>
      <c r="F1024" s="4">
        <v>1827</v>
      </c>
      <c r="G1024" s="4" t="s">
        <v>1818</v>
      </c>
      <c r="H1024" s="4" t="s">
        <v>49</v>
      </c>
      <c r="I1024" s="4" t="s">
        <v>28</v>
      </c>
      <c r="J1024" s="4" t="s">
        <v>29</v>
      </c>
      <c r="K1024" s="4" t="s">
        <v>30</v>
      </c>
      <c r="L1024" s="4" t="s">
        <v>31</v>
      </c>
      <c r="M1024" s="4" t="s">
        <v>1819</v>
      </c>
      <c r="N1024" s="29">
        <v>0.6</v>
      </c>
      <c r="O1024" s="4" t="s">
        <v>33</v>
      </c>
      <c r="P1024" s="4" t="s">
        <v>61</v>
      </c>
      <c r="Q1024" s="4" t="s">
        <v>330</v>
      </c>
      <c r="R1024" s="4" t="s">
        <v>150</v>
      </c>
      <c r="S1024" s="4">
        <v>52601</v>
      </c>
      <c r="T1024" s="9">
        <v>42054</v>
      </c>
      <c r="U1024" s="9">
        <v>42055</v>
      </c>
      <c r="V1024" s="15">
        <v>38.039699999999996</v>
      </c>
      <c r="W1024" s="4">
        <v>9</v>
      </c>
      <c r="X1024" s="15">
        <v>55.13</v>
      </c>
      <c r="Y1024" s="4">
        <v>86956</v>
      </c>
      <c r="Z1024" s="15">
        <f>(orders[[#This Row],[Unit Price]]-(orders[[#This Row],[Unit Price]]*(orders[[#This Row],[Discount]]/100)))</f>
        <v>5.98</v>
      </c>
      <c r="AA1024" s="15">
        <f>orders[[#This Row],[discounted price]]*orders[[#This Row],[Quantity ordered new]]</f>
        <v>53.820000000000007</v>
      </c>
      <c r="AB1024" s="18">
        <f t="shared" si="15"/>
        <v>0.69</v>
      </c>
    </row>
    <row r="1025" spans="1:28" ht="12.75" customHeight="1" x14ac:dyDescent="0.3">
      <c r="A1025" s="4">
        <v>19597</v>
      </c>
      <c r="B1025" s="4" t="s">
        <v>56</v>
      </c>
      <c r="C1025" s="21">
        <v>7.0000000000000007E-2</v>
      </c>
      <c r="D1025" s="15">
        <v>100.98</v>
      </c>
      <c r="E1025" s="15">
        <v>57.38</v>
      </c>
      <c r="F1025" s="4">
        <v>1827</v>
      </c>
      <c r="G1025" s="4" t="s">
        <v>1818</v>
      </c>
      <c r="H1025" s="4" t="s">
        <v>39</v>
      </c>
      <c r="I1025" s="4" t="s">
        <v>28</v>
      </c>
      <c r="J1025" s="4" t="s">
        <v>41</v>
      </c>
      <c r="K1025" s="4" t="s">
        <v>191</v>
      </c>
      <c r="L1025" s="4" t="s">
        <v>121</v>
      </c>
      <c r="M1025" s="4" t="s">
        <v>1820</v>
      </c>
      <c r="N1025" s="29">
        <v>0.78</v>
      </c>
      <c r="O1025" s="4" t="s">
        <v>33</v>
      </c>
      <c r="P1025" s="4" t="s">
        <v>61</v>
      </c>
      <c r="Q1025" s="4" t="s">
        <v>330</v>
      </c>
      <c r="R1025" s="4" t="s">
        <v>150</v>
      </c>
      <c r="S1025" s="4">
        <v>52601</v>
      </c>
      <c r="T1025" s="9">
        <v>42112</v>
      </c>
      <c r="U1025" s="9">
        <v>42115</v>
      </c>
      <c r="V1025" s="15">
        <v>-429.86</v>
      </c>
      <c r="W1025" s="4">
        <v>2</v>
      </c>
      <c r="X1025" s="15">
        <v>215.32</v>
      </c>
      <c r="Y1025" s="4">
        <v>86958</v>
      </c>
      <c r="Z1025" s="15">
        <f>(orders[[#This Row],[Unit Price]]-(orders[[#This Row],[Unit Price]]*(orders[[#This Row],[Discount]]/100)))</f>
        <v>100.90931400000001</v>
      </c>
      <c r="AA1025" s="15">
        <f>orders[[#This Row],[discounted price]]*orders[[#This Row],[Quantity ordered new]]</f>
        <v>201.81862800000002</v>
      </c>
      <c r="AB1025" s="18">
        <f t="shared" si="15"/>
        <v>-1.9963774846739737</v>
      </c>
    </row>
    <row r="1026" spans="1:28" ht="12.75" customHeight="1" x14ac:dyDescent="0.3">
      <c r="A1026" s="4">
        <v>19598</v>
      </c>
      <c r="B1026" s="4" t="s">
        <v>56</v>
      </c>
      <c r="C1026" s="21">
        <v>0.03</v>
      </c>
      <c r="D1026" s="15">
        <v>85.99</v>
      </c>
      <c r="E1026" s="15">
        <v>0.99</v>
      </c>
      <c r="F1026" s="4">
        <v>1827</v>
      </c>
      <c r="G1026" s="4" t="s">
        <v>1818</v>
      </c>
      <c r="H1026" s="4" t="s">
        <v>49</v>
      </c>
      <c r="I1026" s="4" t="s">
        <v>28</v>
      </c>
      <c r="J1026" s="4" t="s">
        <v>77</v>
      </c>
      <c r="K1026" s="4" t="s">
        <v>78</v>
      </c>
      <c r="L1026" s="4" t="s">
        <v>31</v>
      </c>
      <c r="M1026" s="4" t="s">
        <v>417</v>
      </c>
      <c r="N1026" s="29">
        <v>0.55000000000000004</v>
      </c>
      <c r="O1026" s="4" t="s">
        <v>33</v>
      </c>
      <c r="P1026" s="4" t="s">
        <v>61</v>
      </c>
      <c r="Q1026" s="4" t="s">
        <v>330</v>
      </c>
      <c r="R1026" s="4" t="s">
        <v>150</v>
      </c>
      <c r="S1026" s="4">
        <v>52601</v>
      </c>
      <c r="T1026" s="9">
        <v>42112</v>
      </c>
      <c r="U1026" s="9">
        <v>42114</v>
      </c>
      <c r="V1026" s="15">
        <v>264.16649999999998</v>
      </c>
      <c r="W1026" s="4">
        <v>5</v>
      </c>
      <c r="X1026" s="15">
        <v>382.85</v>
      </c>
      <c r="Y1026" s="4">
        <v>86958</v>
      </c>
      <c r="Z1026" s="15">
        <f>(orders[[#This Row],[Unit Price]]-(orders[[#This Row],[Unit Price]]*(orders[[#This Row],[Discount]]/100)))</f>
        <v>85.964202999999998</v>
      </c>
      <c r="AA1026" s="15">
        <f>orders[[#This Row],[discounted price]]*orders[[#This Row],[Quantity ordered new]]</f>
        <v>429.82101499999999</v>
      </c>
      <c r="AB1026" s="18">
        <f t="shared" ref="AB1026:AB1089" si="16">(V1026/X1026)</f>
        <v>0.69</v>
      </c>
    </row>
    <row r="1027" spans="1:28" ht="12.75" customHeight="1" x14ac:dyDescent="0.3">
      <c r="A1027" s="4">
        <v>20553</v>
      </c>
      <c r="B1027" s="4" t="s">
        <v>37</v>
      </c>
      <c r="C1027" s="21">
        <v>0.02</v>
      </c>
      <c r="D1027" s="15">
        <v>5.98</v>
      </c>
      <c r="E1027" s="15">
        <v>5.46</v>
      </c>
      <c r="F1027" s="4">
        <v>1828</v>
      </c>
      <c r="G1027" s="4" t="s">
        <v>1821</v>
      </c>
      <c r="H1027" s="4" t="s">
        <v>49</v>
      </c>
      <c r="I1027" s="4" t="s">
        <v>28</v>
      </c>
      <c r="J1027" s="4" t="s">
        <v>29</v>
      </c>
      <c r="K1027" s="4" t="s">
        <v>93</v>
      </c>
      <c r="L1027" s="4" t="s">
        <v>59</v>
      </c>
      <c r="M1027" s="4" t="s">
        <v>1051</v>
      </c>
      <c r="N1027" s="29">
        <v>0.36</v>
      </c>
      <c r="O1027" s="4" t="s">
        <v>33</v>
      </c>
      <c r="P1027" s="4" t="s">
        <v>61</v>
      </c>
      <c r="Q1027" s="4" t="s">
        <v>330</v>
      </c>
      <c r="R1027" s="4" t="s">
        <v>1822</v>
      </c>
      <c r="S1027" s="4">
        <v>50613</v>
      </c>
      <c r="T1027" s="9">
        <v>42054</v>
      </c>
      <c r="U1027" s="9">
        <v>42055</v>
      </c>
      <c r="V1027" s="15">
        <v>-47.12</v>
      </c>
      <c r="W1027" s="4">
        <v>7</v>
      </c>
      <c r="X1027" s="15">
        <v>44.8</v>
      </c>
      <c r="Y1027" s="4">
        <v>86956</v>
      </c>
      <c r="Z1027" s="15">
        <f>(orders[[#This Row],[Unit Price]]-(orders[[#This Row],[Unit Price]]*(orders[[#This Row],[Discount]]/100)))</f>
        <v>5.9788040000000002</v>
      </c>
      <c r="AA1027" s="15">
        <f>orders[[#This Row],[discounted price]]*orders[[#This Row],[Quantity ordered new]]</f>
        <v>41.851628000000005</v>
      </c>
      <c r="AB1027" s="18">
        <f t="shared" si="16"/>
        <v>-1.0517857142857143</v>
      </c>
    </row>
    <row r="1028" spans="1:28" ht="12.75" customHeight="1" x14ac:dyDescent="0.3">
      <c r="A1028" s="4">
        <v>21383</v>
      </c>
      <c r="B1028" s="4" t="s">
        <v>106</v>
      </c>
      <c r="C1028" s="21">
        <v>0.05</v>
      </c>
      <c r="D1028" s="15">
        <v>7.1</v>
      </c>
      <c r="E1028" s="15">
        <v>6.05</v>
      </c>
      <c r="F1028" s="4">
        <v>1828</v>
      </c>
      <c r="G1028" s="4" t="s">
        <v>1821</v>
      </c>
      <c r="H1028" s="4" t="s">
        <v>49</v>
      </c>
      <c r="I1028" s="4" t="s">
        <v>28</v>
      </c>
      <c r="J1028" s="4" t="s">
        <v>29</v>
      </c>
      <c r="K1028" s="4" t="s">
        <v>109</v>
      </c>
      <c r="L1028" s="4" t="s">
        <v>59</v>
      </c>
      <c r="M1028" s="4" t="s">
        <v>651</v>
      </c>
      <c r="N1028" s="29">
        <v>0.39</v>
      </c>
      <c r="O1028" s="4" t="s">
        <v>33</v>
      </c>
      <c r="P1028" s="4" t="s">
        <v>61</v>
      </c>
      <c r="Q1028" s="4" t="s">
        <v>330</v>
      </c>
      <c r="R1028" s="4" t="s">
        <v>1822</v>
      </c>
      <c r="S1028" s="4">
        <v>50613</v>
      </c>
      <c r="T1028" s="9">
        <v>42010</v>
      </c>
      <c r="U1028" s="9">
        <v>42010</v>
      </c>
      <c r="V1028" s="15">
        <v>-101.24600000000001</v>
      </c>
      <c r="W1028" s="4">
        <v>14</v>
      </c>
      <c r="X1028" s="15">
        <v>100.99</v>
      </c>
      <c r="Y1028" s="4">
        <v>86960</v>
      </c>
      <c r="Z1028" s="15">
        <f>(orders[[#This Row],[Unit Price]]-(orders[[#This Row],[Unit Price]]*(orders[[#This Row],[Discount]]/100)))</f>
        <v>7.0964499999999999</v>
      </c>
      <c r="AA1028" s="15">
        <f>orders[[#This Row],[discounted price]]*orders[[#This Row],[Quantity ordered new]]</f>
        <v>99.350300000000004</v>
      </c>
      <c r="AB1028" s="18">
        <f t="shared" si="16"/>
        <v>-1.0025349044459848</v>
      </c>
    </row>
    <row r="1029" spans="1:28" ht="12.75" customHeight="1" x14ac:dyDescent="0.3">
      <c r="A1029" s="4">
        <v>21384</v>
      </c>
      <c r="B1029" s="4" t="s">
        <v>106</v>
      </c>
      <c r="C1029" s="21">
        <v>0.04</v>
      </c>
      <c r="D1029" s="15">
        <v>20.95</v>
      </c>
      <c r="E1029" s="15">
        <v>4</v>
      </c>
      <c r="F1029" s="4">
        <v>1828</v>
      </c>
      <c r="G1029" s="4" t="s">
        <v>1821</v>
      </c>
      <c r="H1029" s="4" t="s">
        <v>49</v>
      </c>
      <c r="I1029" s="4" t="s">
        <v>28</v>
      </c>
      <c r="J1029" s="4" t="s">
        <v>77</v>
      </c>
      <c r="K1029" s="4" t="s">
        <v>180</v>
      </c>
      <c r="L1029" s="4" t="s">
        <v>59</v>
      </c>
      <c r="M1029" s="4" t="s">
        <v>1591</v>
      </c>
      <c r="N1029" s="29">
        <v>0.6</v>
      </c>
      <c r="O1029" s="4" t="s">
        <v>33</v>
      </c>
      <c r="P1029" s="4" t="s">
        <v>61</v>
      </c>
      <c r="Q1029" s="4" t="s">
        <v>330</v>
      </c>
      <c r="R1029" s="4" t="s">
        <v>1822</v>
      </c>
      <c r="S1029" s="4">
        <v>50613</v>
      </c>
      <c r="T1029" s="9">
        <v>42010</v>
      </c>
      <c r="U1029" s="9">
        <v>42015</v>
      </c>
      <c r="V1029" s="15">
        <v>-1.88</v>
      </c>
      <c r="W1029" s="4">
        <v>7</v>
      </c>
      <c r="X1029" s="15">
        <v>142.06</v>
      </c>
      <c r="Y1029" s="4">
        <v>86960</v>
      </c>
      <c r="Z1029" s="15">
        <f>(orders[[#This Row],[Unit Price]]-(orders[[#This Row],[Unit Price]]*(orders[[#This Row],[Discount]]/100)))</f>
        <v>20.94162</v>
      </c>
      <c r="AA1029" s="15">
        <f>orders[[#This Row],[discounted price]]*orders[[#This Row],[Quantity ordered new]]</f>
        <v>146.59134</v>
      </c>
      <c r="AB1029" s="18">
        <f t="shared" si="16"/>
        <v>-1.3233844854286921E-2</v>
      </c>
    </row>
    <row r="1030" spans="1:28" ht="12.75" customHeight="1" x14ac:dyDescent="0.3">
      <c r="A1030" s="4">
        <v>23430</v>
      </c>
      <c r="B1030" s="4" t="s">
        <v>47</v>
      </c>
      <c r="C1030" s="21">
        <v>0.01</v>
      </c>
      <c r="D1030" s="15">
        <v>10.64</v>
      </c>
      <c r="E1030" s="15">
        <v>5.16</v>
      </c>
      <c r="F1030" s="4">
        <v>1829</v>
      </c>
      <c r="G1030" s="4" t="s">
        <v>1823</v>
      </c>
      <c r="H1030" s="4" t="s">
        <v>27</v>
      </c>
      <c r="I1030" s="4" t="s">
        <v>28</v>
      </c>
      <c r="J1030" s="4" t="s">
        <v>41</v>
      </c>
      <c r="K1030" s="4" t="s">
        <v>50</v>
      </c>
      <c r="L1030" s="4" t="s">
        <v>59</v>
      </c>
      <c r="M1030" s="4" t="s">
        <v>851</v>
      </c>
      <c r="N1030" s="29">
        <v>0.56999999999999995</v>
      </c>
      <c r="O1030" s="4" t="s">
        <v>33</v>
      </c>
      <c r="P1030" s="4" t="s">
        <v>61</v>
      </c>
      <c r="Q1030" s="4" t="s">
        <v>330</v>
      </c>
      <c r="R1030" s="4" t="s">
        <v>1824</v>
      </c>
      <c r="S1030" s="4">
        <v>52402</v>
      </c>
      <c r="T1030" s="9">
        <v>42088</v>
      </c>
      <c r="U1030" s="9">
        <v>42090</v>
      </c>
      <c r="V1030" s="15">
        <v>-11.69</v>
      </c>
      <c r="W1030" s="4">
        <v>5</v>
      </c>
      <c r="X1030" s="15">
        <v>58.52</v>
      </c>
      <c r="Y1030" s="4">
        <v>86957</v>
      </c>
      <c r="Z1030" s="15">
        <f>(orders[[#This Row],[Unit Price]]-(orders[[#This Row],[Unit Price]]*(orders[[#This Row],[Discount]]/100)))</f>
        <v>10.638936000000001</v>
      </c>
      <c r="AA1030" s="15">
        <f>orders[[#This Row],[discounted price]]*orders[[#This Row],[Quantity ordered new]]</f>
        <v>53.194680000000005</v>
      </c>
      <c r="AB1030" s="18">
        <f t="shared" si="16"/>
        <v>-0.19976076555023922</v>
      </c>
    </row>
    <row r="1031" spans="1:28" ht="12.75" customHeight="1" x14ac:dyDescent="0.3">
      <c r="A1031" s="4">
        <v>21385</v>
      </c>
      <c r="B1031" s="4" t="s">
        <v>106</v>
      </c>
      <c r="C1031" s="21">
        <v>0.05</v>
      </c>
      <c r="D1031" s="15">
        <v>39.06</v>
      </c>
      <c r="E1031" s="15">
        <v>10.55</v>
      </c>
      <c r="F1031" s="4">
        <v>1829</v>
      </c>
      <c r="G1031" s="4" t="s">
        <v>1823</v>
      </c>
      <c r="H1031" s="4" t="s">
        <v>49</v>
      </c>
      <c r="I1031" s="4" t="s">
        <v>28</v>
      </c>
      <c r="J1031" s="4" t="s">
        <v>29</v>
      </c>
      <c r="K1031" s="4" t="s">
        <v>109</v>
      </c>
      <c r="L1031" s="4" t="s">
        <v>59</v>
      </c>
      <c r="M1031" s="4" t="s">
        <v>1132</v>
      </c>
      <c r="N1031" s="29">
        <v>0.37</v>
      </c>
      <c r="O1031" s="4" t="s">
        <v>33</v>
      </c>
      <c r="P1031" s="4" t="s">
        <v>61</v>
      </c>
      <c r="Q1031" s="4" t="s">
        <v>330</v>
      </c>
      <c r="R1031" s="4" t="s">
        <v>1824</v>
      </c>
      <c r="S1031" s="4">
        <v>52402</v>
      </c>
      <c r="T1031" s="9">
        <v>42010</v>
      </c>
      <c r="U1031" s="9">
        <v>42017</v>
      </c>
      <c r="V1031" s="15">
        <v>250.98059999999998</v>
      </c>
      <c r="W1031" s="4">
        <v>9</v>
      </c>
      <c r="X1031" s="15">
        <v>363.74</v>
      </c>
      <c r="Y1031" s="4">
        <v>86960</v>
      </c>
      <c r="Z1031" s="15">
        <f>(orders[[#This Row],[Unit Price]]-(orders[[#This Row],[Unit Price]]*(orders[[#This Row],[Discount]]/100)))</f>
        <v>39.040469999999999</v>
      </c>
      <c r="AA1031" s="15">
        <f>orders[[#This Row],[discounted price]]*orders[[#This Row],[Quantity ordered new]]</f>
        <v>351.36423000000002</v>
      </c>
      <c r="AB1031" s="18">
        <f t="shared" si="16"/>
        <v>0.69</v>
      </c>
    </row>
    <row r="1032" spans="1:28" ht="12.75" customHeight="1" x14ac:dyDescent="0.3">
      <c r="A1032" s="4">
        <v>21386</v>
      </c>
      <c r="B1032" s="4" t="s">
        <v>106</v>
      </c>
      <c r="C1032" s="21">
        <v>0.04</v>
      </c>
      <c r="D1032" s="15">
        <v>3.52</v>
      </c>
      <c r="E1032" s="15">
        <v>6.83</v>
      </c>
      <c r="F1032" s="4">
        <v>1829</v>
      </c>
      <c r="G1032" s="4" t="s">
        <v>1823</v>
      </c>
      <c r="H1032" s="4" t="s">
        <v>49</v>
      </c>
      <c r="I1032" s="4" t="s">
        <v>28</v>
      </c>
      <c r="J1032" s="4" t="s">
        <v>29</v>
      </c>
      <c r="K1032" s="4" t="s">
        <v>109</v>
      </c>
      <c r="L1032" s="4" t="s">
        <v>59</v>
      </c>
      <c r="M1032" s="4" t="s">
        <v>1825</v>
      </c>
      <c r="N1032" s="29">
        <v>0.38</v>
      </c>
      <c r="O1032" s="4" t="s">
        <v>33</v>
      </c>
      <c r="P1032" s="4" t="s">
        <v>61</v>
      </c>
      <c r="Q1032" s="4" t="s">
        <v>330</v>
      </c>
      <c r="R1032" s="4" t="s">
        <v>1824</v>
      </c>
      <c r="S1032" s="4">
        <v>52402</v>
      </c>
      <c r="T1032" s="9">
        <v>42010</v>
      </c>
      <c r="U1032" s="9">
        <v>42019</v>
      </c>
      <c r="V1032" s="15">
        <v>-57.753</v>
      </c>
      <c r="W1032" s="4">
        <v>4</v>
      </c>
      <c r="X1032" s="15">
        <v>15.93</v>
      </c>
      <c r="Y1032" s="4">
        <v>86960</v>
      </c>
      <c r="Z1032" s="15">
        <f>(orders[[#This Row],[Unit Price]]-(orders[[#This Row],[Unit Price]]*(orders[[#This Row],[Discount]]/100)))</f>
        <v>3.5185919999999999</v>
      </c>
      <c r="AA1032" s="15">
        <f>orders[[#This Row],[discounted price]]*orders[[#This Row],[Quantity ordered new]]</f>
        <v>14.074368</v>
      </c>
      <c r="AB1032" s="18">
        <f t="shared" si="16"/>
        <v>-3.6254237288135593</v>
      </c>
    </row>
    <row r="1033" spans="1:28" ht="12.75" customHeight="1" x14ac:dyDescent="0.3">
      <c r="A1033" s="4">
        <v>21387</v>
      </c>
      <c r="B1033" s="4" t="s">
        <v>106</v>
      </c>
      <c r="C1033" s="21">
        <v>0.02</v>
      </c>
      <c r="D1033" s="15">
        <v>15.51</v>
      </c>
      <c r="E1033" s="15">
        <v>17.78</v>
      </c>
      <c r="F1033" s="4">
        <v>1829</v>
      </c>
      <c r="G1033" s="4" t="s">
        <v>1823</v>
      </c>
      <c r="H1033" s="4" t="s">
        <v>49</v>
      </c>
      <c r="I1033" s="4" t="s">
        <v>28</v>
      </c>
      <c r="J1033" s="4" t="s">
        <v>29</v>
      </c>
      <c r="K1033" s="4" t="s">
        <v>141</v>
      </c>
      <c r="L1033" s="4" t="s">
        <v>59</v>
      </c>
      <c r="M1033" s="4" t="s">
        <v>691</v>
      </c>
      <c r="N1033" s="29">
        <v>0.59</v>
      </c>
      <c r="O1033" s="4" t="s">
        <v>33</v>
      </c>
      <c r="P1033" s="4" t="s">
        <v>61</v>
      </c>
      <c r="Q1033" s="4" t="s">
        <v>330</v>
      </c>
      <c r="R1033" s="4" t="s">
        <v>1824</v>
      </c>
      <c r="S1033" s="4">
        <v>52402</v>
      </c>
      <c r="T1033" s="9">
        <v>42010</v>
      </c>
      <c r="U1033" s="9">
        <v>42017</v>
      </c>
      <c r="V1033" s="15">
        <v>-47.97</v>
      </c>
      <c r="W1033" s="4">
        <v>1</v>
      </c>
      <c r="X1033" s="15">
        <v>21.28</v>
      </c>
      <c r="Y1033" s="4">
        <v>86960</v>
      </c>
      <c r="Z1033" s="15">
        <f>(orders[[#This Row],[Unit Price]]-(orders[[#This Row],[Unit Price]]*(orders[[#This Row],[Discount]]/100)))</f>
        <v>15.506898</v>
      </c>
      <c r="AA1033" s="15">
        <f>orders[[#This Row],[discounted price]]*orders[[#This Row],[Quantity ordered new]]</f>
        <v>15.506898</v>
      </c>
      <c r="AB1033" s="18">
        <f t="shared" si="16"/>
        <v>-2.2542293233082704</v>
      </c>
    </row>
    <row r="1034" spans="1:28" ht="12.75" customHeight="1" x14ac:dyDescent="0.3">
      <c r="A1034" s="4">
        <v>23589</v>
      </c>
      <c r="B1034" s="4" t="s">
        <v>25</v>
      </c>
      <c r="C1034" s="21">
        <v>0.01</v>
      </c>
      <c r="D1034" s="15">
        <v>155.99</v>
      </c>
      <c r="E1034" s="15">
        <v>8.99</v>
      </c>
      <c r="F1034" s="4">
        <v>1836</v>
      </c>
      <c r="G1034" s="4" t="s">
        <v>1826</v>
      </c>
      <c r="H1034" s="4" t="s">
        <v>27</v>
      </c>
      <c r="I1034" s="4" t="s">
        <v>28</v>
      </c>
      <c r="J1034" s="4" t="s">
        <v>77</v>
      </c>
      <c r="K1034" s="4" t="s">
        <v>78</v>
      </c>
      <c r="L1034" s="4" t="s">
        <v>59</v>
      </c>
      <c r="M1034" s="4" t="s">
        <v>996</v>
      </c>
      <c r="N1034" s="29">
        <v>0.57999999999999996</v>
      </c>
      <c r="O1034" s="4" t="s">
        <v>33</v>
      </c>
      <c r="P1034" s="4" t="s">
        <v>34</v>
      </c>
      <c r="Q1034" s="4" t="s">
        <v>45</v>
      </c>
      <c r="R1034" s="4" t="s">
        <v>276</v>
      </c>
      <c r="S1034" s="4">
        <v>94110</v>
      </c>
      <c r="T1034" s="9">
        <v>42113</v>
      </c>
      <c r="U1034" s="9">
        <v>42114</v>
      </c>
      <c r="V1034" s="15">
        <v>-219.07908</v>
      </c>
      <c r="W1034" s="4">
        <v>5</v>
      </c>
      <c r="X1034" s="15">
        <v>675.83</v>
      </c>
      <c r="Y1034" s="4">
        <v>86600</v>
      </c>
      <c r="Z1034" s="15">
        <f>(orders[[#This Row],[Unit Price]]-(orders[[#This Row],[Unit Price]]*(orders[[#This Row],[Discount]]/100)))</f>
        <v>155.974401</v>
      </c>
      <c r="AA1034" s="15">
        <f>orders[[#This Row],[discounted price]]*orders[[#This Row],[Quantity ordered new]]</f>
        <v>779.87200499999994</v>
      </c>
      <c r="AB1034" s="18">
        <f t="shared" si="16"/>
        <v>-0.324162999570898</v>
      </c>
    </row>
    <row r="1035" spans="1:28" ht="12.75" customHeight="1" x14ac:dyDescent="0.3">
      <c r="A1035" s="4">
        <v>23590</v>
      </c>
      <c r="B1035" s="4" t="s">
        <v>25</v>
      </c>
      <c r="C1035" s="21">
        <v>0.01</v>
      </c>
      <c r="D1035" s="15">
        <v>5.98</v>
      </c>
      <c r="E1035" s="15">
        <v>5.46</v>
      </c>
      <c r="F1035" s="4">
        <v>1837</v>
      </c>
      <c r="G1035" s="4" t="s">
        <v>1827</v>
      </c>
      <c r="H1035" s="4" t="s">
        <v>49</v>
      </c>
      <c r="I1035" s="4" t="s">
        <v>28</v>
      </c>
      <c r="J1035" s="4" t="s">
        <v>29</v>
      </c>
      <c r="K1035" s="4" t="s">
        <v>93</v>
      </c>
      <c r="L1035" s="4" t="s">
        <v>59</v>
      </c>
      <c r="M1035" s="4" t="s">
        <v>1051</v>
      </c>
      <c r="N1035" s="29">
        <v>0.36</v>
      </c>
      <c r="O1035" s="4" t="s">
        <v>33</v>
      </c>
      <c r="P1035" s="4" t="s">
        <v>34</v>
      </c>
      <c r="Q1035" s="4" t="s">
        <v>45</v>
      </c>
      <c r="R1035" s="4" t="s">
        <v>46</v>
      </c>
      <c r="S1035" s="4">
        <v>91776</v>
      </c>
      <c r="T1035" s="9">
        <v>42113</v>
      </c>
      <c r="U1035" s="9">
        <v>42115</v>
      </c>
      <c r="V1035" s="15">
        <v>-18.878399999999999</v>
      </c>
      <c r="W1035" s="4">
        <v>4</v>
      </c>
      <c r="X1035" s="15">
        <v>28</v>
      </c>
      <c r="Y1035" s="4">
        <v>86600</v>
      </c>
      <c r="Z1035" s="15">
        <f>(orders[[#This Row],[Unit Price]]-(orders[[#This Row],[Unit Price]]*(orders[[#This Row],[Discount]]/100)))</f>
        <v>5.9794020000000003</v>
      </c>
      <c r="AA1035" s="15">
        <f>orders[[#This Row],[discounted price]]*orders[[#This Row],[Quantity ordered new]]</f>
        <v>23.917608000000001</v>
      </c>
      <c r="AB1035" s="18">
        <f t="shared" si="16"/>
        <v>-0.6742285714285714</v>
      </c>
    </row>
    <row r="1036" spans="1:28" ht="12.75" customHeight="1" x14ac:dyDescent="0.3">
      <c r="A1036" s="4">
        <v>18141</v>
      </c>
      <c r="B1036" s="4" t="s">
        <v>37</v>
      </c>
      <c r="C1036" s="21">
        <v>7.0000000000000007E-2</v>
      </c>
      <c r="D1036" s="15">
        <v>40.98</v>
      </c>
      <c r="E1036" s="15">
        <v>2.99</v>
      </c>
      <c r="F1036" s="4">
        <v>1840</v>
      </c>
      <c r="G1036" s="4" t="s">
        <v>1828</v>
      </c>
      <c r="H1036" s="4" t="s">
        <v>49</v>
      </c>
      <c r="I1036" s="4" t="s">
        <v>40</v>
      </c>
      <c r="J1036" s="4" t="s">
        <v>29</v>
      </c>
      <c r="K1036" s="4" t="s">
        <v>109</v>
      </c>
      <c r="L1036" s="4" t="s">
        <v>59</v>
      </c>
      <c r="M1036" s="4" t="s">
        <v>1066</v>
      </c>
      <c r="N1036" s="29">
        <v>0.36</v>
      </c>
      <c r="O1036" s="4" t="s">
        <v>33</v>
      </c>
      <c r="P1036" s="4" t="s">
        <v>53</v>
      </c>
      <c r="Q1036" s="4" t="s">
        <v>193</v>
      </c>
      <c r="R1036" s="4" t="s">
        <v>1829</v>
      </c>
      <c r="S1036" s="4">
        <v>1469</v>
      </c>
      <c r="T1036" s="9">
        <v>42093</v>
      </c>
      <c r="U1036" s="9">
        <v>42095</v>
      </c>
      <c r="V1036" s="15">
        <v>369.20519999999999</v>
      </c>
      <c r="W1036" s="4">
        <v>13</v>
      </c>
      <c r="X1036" s="15">
        <v>535.08000000000004</v>
      </c>
      <c r="Y1036" s="4">
        <v>86599</v>
      </c>
      <c r="Z1036" s="15">
        <f>(orders[[#This Row],[Unit Price]]-(orders[[#This Row],[Unit Price]]*(orders[[#This Row],[Discount]]/100)))</f>
        <v>40.951313999999996</v>
      </c>
      <c r="AA1036" s="15">
        <f>orders[[#This Row],[discounted price]]*orders[[#This Row],[Quantity ordered new]]</f>
        <v>532.36708199999998</v>
      </c>
      <c r="AB1036" s="18">
        <f t="shared" si="16"/>
        <v>0.69</v>
      </c>
    </row>
    <row r="1037" spans="1:28" ht="12.75" customHeight="1" x14ac:dyDescent="0.3">
      <c r="A1037" s="4">
        <v>19139</v>
      </c>
      <c r="B1037" s="4" t="s">
        <v>25</v>
      </c>
      <c r="C1037" s="21">
        <v>0.09</v>
      </c>
      <c r="D1037" s="15">
        <v>35.99</v>
      </c>
      <c r="E1037" s="15">
        <v>1.1000000000000001</v>
      </c>
      <c r="F1037" s="4">
        <v>1849</v>
      </c>
      <c r="G1037" s="4" t="s">
        <v>1830</v>
      </c>
      <c r="H1037" s="4" t="s">
        <v>49</v>
      </c>
      <c r="I1037" s="4" t="s">
        <v>114</v>
      </c>
      <c r="J1037" s="4" t="s">
        <v>77</v>
      </c>
      <c r="K1037" s="4" t="s">
        <v>78</v>
      </c>
      <c r="L1037" s="4" t="s">
        <v>59</v>
      </c>
      <c r="M1037" s="4" t="s">
        <v>935</v>
      </c>
      <c r="N1037" s="29">
        <v>0.55000000000000004</v>
      </c>
      <c r="O1037" s="4" t="s">
        <v>33</v>
      </c>
      <c r="P1037" s="4" t="s">
        <v>136</v>
      </c>
      <c r="Q1037" s="4" t="s">
        <v>1278</v>
      </c>
      <c r="R1037" s="4" t="s">
        <v>1831</v>
      </c>
      <c r="S1037" s="4">
        <v>36330</v>
      </c>
      <c r="T1037" s="9">
        <v>42095</v>
      </c>
      <c r="U1037" s="9">
        <v>42097</v>
      </c>
      <c r="V1037" s="15">
        <v>19.350000000000001</v>
      </c>
      <c r="W1037" s="4">
        <v>8</v>
      </c>
      <c r="X1037" s="15">
        <v>222.71</v>
      </c>
      <c r="Y1037" s="4">
        <v>89697</v>
      </c>
      <c r="Z1037" s="15">
        <f>(orders[[#This Row],[Unit Price]]-(orders[[#This Row],[Unit Price]]*(orders[[#This Row],[Discount]]/100)))</f>
        <v>35.957609000000005</v>
      </c>
      <c r="AA1037" s="15">
        <f>orders[[#This Row],[discounted price]]*orders[[#This Row],[Quantity ordered new]]</f>
        <v>287.66087200000004</v>
      </c>
      <c r="AB1037" s="18">
        <f t="shared" si="16"/>
        <v>8.6884288985676447E-2</v>
      </c>
    </row>
    <row r="1038" spans="1:28" ht="12.75" customHeight="1" x14ac:dyDescent="0.3">
      <c r="A1038" s="4">
        <v>19140</v>
      </c>
      <c r="B1038" s="4" t="s">
        <v>25</v>
      </c>
      <c r="C1038" s="21">
        <v>0.01</v>
      </c>
      <c r="D1038" s="15">
        <v>125.99</v>
      </c>
      <c r="E1038" s="15">
        <v>2.5</v>
      </c>
      <c r="F1038" s="4">
        <v>1849</v>
      </c>
      <c r="G1038" s="4" t="s">
        <v>1830</v>
      </c>
      <c r="H1038" s="4" t="s">
        <v>49</v>
      </c>
      <c r="I1038" s="4" t="s">
        <v>114</v>
      </c>
      <c r="J1038" s="4" t="s">
        <v>77</v>
      </c>
      <c r="K1038" s="4" t="s">
        <v>78</v>
      </c>
      <c r="L1038" s="4" t="s">
        <v>59</v>
      </c>
      <c r="M1038" s="4" t="s">
        <v>1148</v>
      </c>
      <c r="N1038" s="29">
        <v>0.6</v>
      </c>
      <c r="O1038" s="4" t="s">
        <v>33</v>
      </c>
      <c r="P1038" s="4" t="s">
        <v>136</v>
      </c>
      <c r="Q1038" s="4" t="s">
        <v>1278</v>
      </c>
      <c r="R1038" s="4" t="s">
        <v>1831</v>
      </c>
      <c r="S1038" s="4">
        <v>36330</v>
      </c>
      <c r="T1038" s="9">
        <v>42095</v>
      </c>
      <c r="U1038" s="9">
        <v>42096</v>
      </c>
      <c r="V1038" s="15">
        <v>-967.83399999999995</v>
      </c>
      <c r="W1038" s="4">
        <v>2</v>
      </c>
      <c r="X1038" s="15">
        <v>220.52</v>
      </c>
      <c r="Y1038" s="4">
        <v>89697</v>
      </c>
      <c r="Z1038" s="15">
        <f>(orders[[#This Row],[Unit Price]]-(orders[[#This Row],[Unit Price]]*(orders[[#This Row],[Discount]]/100)))</f>
        <v>125.977401</v>
      </c>
      <c r="AA1038" s="15">
        <f>orders[[#This Row],[discounted price]]*orders[[#This Row],[Quantity ordered new]]</f>
        <v>251.954802</v>
      </c>
      <c r="AB1038" s="18">
        <f t="shared" si="16"/>
        <v>-4.3888717576637033</v>
      </c>
    </row>
    <row r="1039" spans="1:28" ht="12.75" customHeight="1" x14ac:dyDescent="0.3">
      <c r="A1039" s="4">
        <v>19141</v>
      </c>
      <c r="B1039" s="4" t="s">
        <v>37</v>
      </c>
      <c r="C1039" s="21">
        <v>0.06</v>
      </c>
      <c r="D1039" s="15">
        <v>6.48</v>
      </c>
      <c r="E1039" s="15">
        <v>5.14</v>
      </c>
      <c r="F1039" s="4">
        <v>1852</v>
      </c>
      <c r="G1039" s="4" t="s">
        <v>1832</v>
      </c>
      <c r="H1039" s="4" t="s">
        <v>27</v>
      </c>
      <c r="I1039" s="4" t="s">
        <v>40</v>
      </c>
      <c r="J1039" s="4" t="s">
        <v>29</v>
      </c>
      <c r="K1039" s="4" t="s">
        <v>93</v>
      </c>
      <c r="L1039" s="4" t="s">
        <v>59</v>
      </c>
      <c r="M1039" s="4" t="s">
        <v>938</v>
      </c>
      <c r="N1039" s="29">
        <v>0.37</v>
      </c>
      <c r="O1039" s="4" t="s">
        <v>33</v>
      </c>
      <c r="P1039" s="4" t="s">
        <v>34</v>
      </c>
      <c r="Q1039" s="4" t="s">
        <v>45</v>
      </c>
      <c r="R1039" s="4" t="s">
        <v>1833</v>
      </c>
      <c r="S1039" s="4">
        <v>92008</v>
      </c>
      <c r="T1039" s="9">
        <v>42082</v>
      </c>
      <c r="U1039" s="9">
        <v>42084</v>
      </c>
      <c r="V1039" s="15">
        <v>-28.45</v>
      </c>
      <c r="W1039" s="4">
        <v>10</v>
      </c>
      <c r="X1039" s="15">
        <v>68.34</v>
      </c>
      <c r="Y1039" s="4">
        <v>86847</v>
      </c>
      <c r="Z1039" s="15">
        <f>(orders[[#This Row],[Unit Price]]-(orders[[#This Row],[Unit Price]]*(orders[[#This Row],[Discount]]/100)))</f>
        <v>6.4761120000000005</v>
      </c>
      <c r="AA1039" s="15">
        <f>orders[[#This Row],[discounted price]]*orders[[#This Row],[Quantity ordered new]]</f>
        <v>64.761120000000005</v>
      </c>
      <c r="AB1039" s="18">
        <f t="shared" si="16"/>
        <v>-0.41630084869768802</v>
      </c>
    </row>
    <row r="1040" spans="1:28" ht="12.75" customHeight="1" x14ac:dyDescent="0.3">
      <c r="A1040" s="4">
        <v>19142</v>
      </c>
      <c r="B1040" s="4" t="s">
        <v>37</v>
      </c>
      <c r="C1040" s="21">
        <v>0.02</v>
      </c>
      <c r="D1040" s="15">
        <v>30.73</v>
      </c>
      <c r="E1040" s="15">
        <v>4</v>
      </c>
      <c r="F1040" s="4">
        <v>1854</v>
      </c>
      <c r="G1040" s="4" t="s">
        <v>1834</v>
      </c>
      <c r="H1040" s="4" t="s">
        <v>49</v>
      </c>
      <c r="I1040" s="4" t="s">
        <v>40</v>
      </c>
      <c r="J1040" s="4" t="s">
        <v>77</v>
      </c>
      <c r="K1040" s="4" t="s">
        <v>180</v>
      </c>
      <c r="L1040" s="4" t="s">
        <v>59</v>
      </c>
      <c r="M1040" s="4" t="s">
        <v>288</v>
      </c>
      <c r="N1040" s="29">
        <v>0.75</v>
      </c>
      <c r="O1040" s="4" t="s">
        <v>33</v>
      </c>
      <c r="P1040" s="4" t="s">
        <v>53</v>
      </c>
      <c r="Q1040" s="4" t="s">
        <v>228</v>
      </c>
      <c r="R1040" s="4" t="s">
        <v>687</v>
      </c>
      <c r="S1040" s="4">
        <v>6478</v>
      </c>
      <c r="T1040" s="9">
        <v>42082</v>
      </c>
      <c r="U1040" s="9">
        <v>42085</v>
      </c>
      <c r="V1040" s="15">
        <v>72.78</v>
      </c>
      <c r="W1040" s="4">
        <v>16</v>
      </c>
      <c r="X1040" s="15">
        <v>522.22</v>
      </c>
      <c r="Y1040" s="4">
        <v>86847</v>
      </c>
      <c r="Z1040" s="15">
        <f>(orders[[#This Row],[Unit Price]]-(orders[[#This Row],[Unit Price]]*(orders[[#This Row],[Discount]]/100)))</f>
        <v>30.723853999999999</v>
      </c>
      <c r="AA1040" s="15">
        <f>orders[[#This Row],[discounted price]]*orders[[#This Row],[Quantity ordered new]]</f>
        <v>491.58166399999999</v>
      </c>
      <c r="AB1040" s="18">
        <f t="shared" si="16"/>
        <v>0.13936655049595956</v>
      </c>
    </row>
    <row r="1041" spans="1:28" ht="12.75" customHeight="1" x14ac:dyDescent="0.3">
      <c r="A1041" s="4">
        <v>20036</v>
      </c>
      <c r="B1041" s="4" t="s">
        <v>47</v>
      </c>
      <c r="C1041" s="21">
        <v>0.09</v>
      </c>
      <c r="D1041" s="15">
        <v>5.98</v>
      </c>
      <c r="E1041" s="15">
        <v>1.49</v>
      </c>
      <c r="F1041" s="4">
        <v>1860</v>
      </c>
      <c r="G1041" s="4" t="s">
        <v>1835</v>
      </c>
      <c r="H1041" s="4" t="s">
        <v>49</v>
      </c>
      <c r="I1041" s="4" t="s">
        <v>40</v>
      </c>
      <c r="J1041" s="4" t="s">
        <v>29</v>
      </c>
      <c r="K1041" s="4" t="s">
        <v>109</v>
      </c>
      <c r="L1041" s="4" t="s">
        <v>59</v>
      </c>
      <c r="M1041" s="4" t="s">
        <v>1020</v>
      </c>
      <c r="N1041" s="29">
        <v>0.39</v>
      </c>
      <c r="O1041" s="4" t="s">
        <v>33</v>
      </c>
      <c r="P1041" s="4" t="s">
        <v>53</v>
      </c>
      <c r="Q1041" s="4" t="s">
        <v>193</v>
      </c>
      <c r="R1041" s="4" t="s">
        <v>1836</v>
      </c>
      <c r="S1041" s="4">
        <v>1570</v>
      </c>
      <c r="T1041" s="9">
        <v>42170</v>
      </c>
      <c r="U1041" s="9">
        <v>42172</v>
      </c>
      <c r="V1041" s="15">
        <v>13.2294</v>
      </c>
      <c r="W1041" s="4">
        <v>5</v>
      </c>
      <c r="X1041" s="15">
        <v>28.01</v>
      </c>
      <c r="Y1041" s="4">
        <v>86846</v>
      </c>
      <c r="Z1041" s="15">
        <f>(orders[[#This Row],[Unit Price]]-(orders[[#This Row],[Unit Price]]*(orders[[#This Row],[Discount]]/100)))</f>
        <v>5.9746180000000004</v>
      </c>
      <c r="AA1041" s="15">
        <f>orders[[#This Row],[discounted price]]*orders[[#This Row],[Quantity ordered new]]</f>
        <v>29.873090000000001</v>
      </c>
      <c r="AB1041" s="18">
        <f t="shared" si="16"/>
        <v>0.47230988932524098</v>
      </c>
    </row>
    <row r="1042" spans="1:28" ht="12.75" customHeight="1" x14ac:dyDescent="0.3">
      <c r="A1042" s="4">
        <v>18879</v>
      </c>
      <c r="B1042" s="4" t="s">
        <v>37</v>
      </c>
      <c r="C1042" s="21">
        <v>0.08</v>
      </c>
      <c r="D1042" s="15">
        <v>8.09</v>
      </c>
      <c r="E1042" s="15">
        <v>7.96</v>
      </c>
      <c r="F1042" s="4">
        <v>1869</v>
      </c>
      <c r="G1042" s="4" t="s">
        <v>1837</v>
      </c>
      <c r="H1042" s="4" t="s">
        <v>49</v>
      </c>
      <c r="I1042" s="4" t="s">
        <v>114</v>
      </c>
      <c r="J1042" s="4" t="s">
        <v>41</v>
      </c>
      <c r="K1042" s="4" t="s">
        <v>50</v>
      </c>
      <c r="L1042" s="4" t="s">
        <v>59</v>
      </c>
      <c r="M1042" s="4" t="s">
        <v>157</v>
      </c>
      <c r="N1042" s="29">
        <v>0.49</v>
      </c>
      <c r="O1042" s="4" t="s">
        <v>33</v>
      </c>
      <c r="P1042" s="4" t="s">
        <v>34</v>
      </c>
      <c r="Q1042" s="4" t="s">
        <v>366</v>
      </c>
      <c r="R1042" s="4" t="s">
        <v>1838</v>
      </c>
      <c r="S1042" s="4">
        <v>88310</v>
      </c>
      <c r="T1042" s="9">
        <v>42127</v>
      </c>
      <c r="U1042" s="9">
        <v>42128</v>
      </c>
      <c r="V1042" s="15">
        <v>-88.82</v>
      </c>
      <c r="W1042" s="4">
        <v>10</v>
      </c>
      <c r="X1042" s="15">
        <v>80.349999999999994</v>
      </c>
      <c r="Y1042" s="4">
        <v>89209</v>
      </c>
      <c r="Z1042" s="15">
        <f>(orders[[#This Row],[Unit Price]]-(orders[[#This Row],[Unit Price]]*(orders[[#This Row],[Discount]]/100)))</f>
        <v>8.0835279999999994</v>
      </c>
      <c r="AA1042" s="15">
        <f>orders[[#This Row],[discounted price]]*orders[[#This Row],[Quantity ordered new]]</f>
        <v>80.835279999999997</v>
      </c>
      <c r="AB1042" s="18">
        <f t="shared" si="16"/>
        <v>-1.1054138145612944</v>
      </c>
    </row>
    <row r="1043" spans="1:28" ht="12.75" customHeight="1" x14ac:dyDescent="0.3">
      <c r="A1043" s="4">
        <v>19415</v>
      </c>
      <c r="B1043" s="4" t="s">
        <v>56</v>
      </c>
      <c r="C1043" s="21">
        <v>0.03</v>
      </c>
      <c r="D1043" s="15">
        <v>90.48</v>
      </c>
      <c r="E1043" s="15">
        <v>19.989999999999998</v>
      </c>
      <c r="F1043" s="4">
        <v>1873</v>
      </c>
      <c r="G1043" s="4" t="s">
        <v>1839</v>
      </c>
      <c r="H1043" s="4" t="s">
        <v>49</v>
      </c>
      <c r="I1043" s="4" t="s">
        <v>28</v>
      </c>
      <c r="J1043" s="4" t="s">
        <v>29</v>
      </c>
      <c r="K1043" s="4" t="s">
        <v>69</v>
      </c>
      <c r="L1043" s="4" t="s">
        <v>59</v>
      </c>
      <c r="M1043" s="4" t="s">
        <v>1840</v>
      </c>
      <c r="N1043" s="29">
        <v>0.4</v>
      </c>
      <c r="O1043" s="4" t="s">
        <v>33</v>
      </c>
      <c r="P1043" s="4" t="s">
        <v>136</v>
      </c>
      <c r="Q1043" s="4" t="s">
        <v>362</v>
      </c>
      <c r="R1043" s="4" t="s">
        <v>1841</v>
      </c>
      <c r="S1043" s="4">
        <v>33403</v>
      </c>
      <c r="T1043" s="9">
        <v>42021</v>
      </c>
      <c r="U1043" s="9">
        <v>42023</v>
      </c>
      <c r="V1043" s="15">
        <v>15.353999999999999</v>
      </c>
      <c r="W1043" s="4">
        <v>1</v>
      </c>
      <c r="X1043" s="15">
        <v>99.69</v>
      </c>
      <c r="Y1043" s="4">
        <v>90099</v>
      </c>
      <c r="Z1043" s="15">
        <f>(orders[[#This Row],[Unit Price]]-(orders[[#This Row],[Unit Price]]*(orders[[#This Row],[Discount]]/100)))</f>
        <v>90.452855999999997</v>
      </c>
      <c r="AA1043" s="15">
        <f>orders[[#This Row],[discounted price]]*orders[[#This Row],[Quantity ordered new]]</f>
        <v>90.452855999999997</v>
      </c>
      <c r="AB1043" s="18">
        <f t="shared" si="16"/>
        <v>0.15401745410773396</v>
      </c>
    </row>
    <row r="1044" spans="1:28" ht="12.75" customHeight="1" x14ac:dyDescent="0.3">
      <c r="A1044" s="4">
        <v>19416</v>
      </c>
      <c r="B1044" s="4" t="s">
        <v>56</v>
      </c>
      <c r="C1044" s="21">
        <v>0.06</v>
      </c>
      <c r="D1044" s="15">
        <v>22.84</v>
      </c>
      <c r="E1044" s="15">
        <v>8.18</v>
      </c>
      <c r="F1044" s="4">
        <v>1873</v>
      </c>
      <c r="G1044" s="4" t="s">
        <v>1839</v>
      </c>
      <c r="H1044" s="4" t="s">
        <v>49</v>
      </c>
      <c r="I1044" s="4" t="s">
        <v>28</v>
      </c>
      <c r="J1044" s="4" t="s">
        <v>29</v>
      </c>
      <c r="K1044" s="4" t="s">
        <v>93</v>
      </c>
      <c r="L1044" s="4" t="s">
        <v>59</v>
      </c>
      <c r="M1044" s="4" t="s">
        <v>1842</v>
      </c>
      <c r="N1044" s="29">
        <v>0.39</v>
      </c>
      <c r="O1044" s="4" t="s">
        <v>33</v>
      </c>
      <c r="P1044" s="4" t="s">
        <v>136</v>
      </c>
      <c r="Q1044" s="4" t="s">
        <v>362</v>
      </c>
      <c r="R1044" s="4" t="s">
        <v>1841</v>
      </c>
      <c r="S1044" s="4">
        <v>33403</v>
      </c>
      <c r="T1044" s="9">
        <v>42021</v>
      </c>
      <c r="U1044" s="9">
        <v>42021</v>
      </c>
      <c r="V1044" s="15">
        <v>-357.92399999999998</v>
      </c>
      <c r="W1044" s="4">
        <v>7</v>
      </c>
      <c r="X1044" s="15">
        <v>152.49</v>
      </c>
      <c r="Y1044" s="4">
        <v>90099</v>
      </c>
      <c r="Z1044" s="15">
        <f>(orders[[#This Row],[Unit Price]]-(orders[[#This Row],[Unit Price]]*(orders[[#This Row],[Discount]]/100)))</f>
        <v>22.826295999999999</v>
      </c>
      <c r="AA1044" s="15">
        <f>orders[[#This Row],[discounted price]]*orders[[#This Row],[Quantity ordered new]]</f>
        <v>159.78407199999998</v>
      </c>
      <c r="AB1044" s="18">
        <f t="shared" si="16"/>
        <v>-2.3471965374778669</v>
      </c>
    </row>
    <row r="1045" spans="1:28" ht="12.75" customHeight="1" x14ac:dyDescent="0.3">
      <c r="A1045" s="4">
        <v>20844</v>
      </c>
      <c r="B1045" s="4" t="s">
        <v>47</v>
      </c>
      <c r="C1045" s="21">
        <v>0.09</v>
      </c>
      <c r="D1045" s="15">
        <v>95.99</v>
      </c>
      <c r="E1045" s="15">
        <v>4.9000000000000004</v>
      </c>
      <c r="F1045" s="4">
        <v>1875</v>
      </c>
      <c r="G1045" s="4" t="s">
        <v>1843</v>
      </c>
      <c r="H1045" s="4" t="s">
        <v>49</v>
      </c>
      <c r="I1045" s="4" t="s">
        <v>114</v>
      </c>
      <c r="J1045" s="4" t="s">
        <v>77</v>
      </c>
      <c r="K1045" s="4" t="s">
        <v>78</v>
      </c>
      <c r="L1045" s="4" t="s">
        <v>59</v>
      </c>
      <c r="M1045" s="4" t="s">
        <v>254</v>
      </c>
      <c r="N1045" s="29">
        <v>0.56000000000000005</v>
      </c>
      <c r="O1045" s="4" t="s">
        <v>33</v>
      </c>
      <c r="P1045" s="4" t="s">
        <v>136</v>
      </c>
      <c r="Q1045" s="4" t="s">
        <v>137</v>
      </c>
      <c r="R1045" s="4" t="s">
        <v>1844</v>
      </c>
      <c r="S1045" s="4">
        <v>23320</v>
      </c>
      <c r="T1045" s="9">
        <v>42033</v>
      </c>
      <c r="U1045" s="9">
        <v>42035</v>
      </c>
      <c r="V1045" s="15">
        <v>34.302</v>
      </c>
      <c r="W1045" s="4">
        <v>4</v>
      </c>
      <c r="X1045" s="15">
        <v>320.75</v>
      </c>
      <c r="Y1045" s="4">
        <v>90899</v>
      </c>
      <c r="Z1045" s="15">
        <f>(orders[[#This Row],[Unit Price]]-(orders[[#This Row],[Unit Price]]*(orders[[#This Row],[Discount]]/100)))</f>
        <v>95.903608999999989</v>
      </c>
      <c r="AA1045" s="15">
        <f>orders[[#This Row],[discounted price]]*orders[[#This Row],[Quantity ordered new]]</f>
        <v>383.61443599999996</v>
      </c>
      <c r="AB1045" s="18">
        <f t="shared" si="16"/>
        <v>0.10694310210444272</v>
      </c>
    </row>
    <row r="1046" spans="1:28" ht="12.75" customHeight="1" x14ac:dyDescent="0.3">
      <c r="A1046" s="4">
        <v>18284</v>
      </c>
      <c r="B1046" s="4" t="s">
        <v>37</v>
      </c>
      <c r="C1046" s="21">
        <v>0.09</v>
      </c>
      <c r="D1046" s="15">
        <v>5.78</v>
      </c>
      <c r="E1046" s="15">
        <v>5.67</v>
      </c>
      <c r="F1046" s="4">
        <v>1882</v>
      </c>
      <c r="G1046" s="4" t="s">
        <v>1845</v>
      </c>
      <c r="H1046" s="4" t="s">
        <v>49</v>
      </c>
      <c r="I1046" s="4" t="s">
        <v>40</v>
      </c>
      <c r="J1046" s="4" t="s">
        <v>29</v>
      </c>
      <c r="K1046" s="4" t="s">
        <v>93</v>
      </c>
      <c r="L1046" s="4" t="s">
        <v>59</v>
      </c>
      <c r="M1046" s="4" t="s">
        <v>636</v>
      </c>
      <c r="N1046" s="29">
        <v>0.36</v>
      </c>
      <c r="O1046" s="4" t="s">
        <v>33</v>
      </c>
      <c r="P1046" s="4" t="s">
        <v>53</v>
      </c>
      <c r="Q1046" s="4" t="s">
        <v>54</v>
      </c>
      <c r="R1046" s="4" t="s">
        <v>1846</v>
      </c>
      <c r="S1046" s="4">
        <v>7036</v>
      </c>
      <c r="T1046" s="9">
        <v>42064</v>
      </c>
      <c r="U1046" s="9">
        <v>42066</v>
      </c>
      <c r="V1046" s="15">
        <v>-7.96</v>
      </c>
      <c r="W1046" s="4">
        <v>1</v>
      </c>
      <c r="X1046" s="15">
        <v>11.35</v>
      </c>
      <c r="Y1046" s="4">
        <v>87378</v>
      </c>
      <c r="Z1046" s="15">
        <f>(orders[[#This Row],[Unit Price]]-(orders[[#This Row],[Unit Price]]*(orders[[#This Row],[Discount]]/100)))</f>
        <v>5.7747980000000005</v>
      </c>
      <c r="AA1046" s="15">
        <f>orders[[#This Row],[discounted price]]*orders[[#This Row],[Quantity ordered new]]</f>
        <v>5.7747980000000005</v>
      </c>
      <c r="AB1046" s="18">
        <f t="shared" si="16"/>
        <v>-0.70132158590308369</v>
      </c>
    </row>
    <row r="1047" spans="1:28" ht="12.75" customHeight="1" x14ac:dyDescent="0.3">
      <c r="A1047" s="4">
        <v>18283</v>
      </c>
      <c r="B1047" s="4" t="s">
        <v>37</v>
      </c>
      <c r="C1047" s="21">
        <v>0.05</v>
      </c>
      <c r="D1047" s="15">
        <v>535.64</v>
      </c>
      <c r="E1047" s="15">
        <v>14.7</v>
      </c>
      <c r="F1047" s="4">
        <v>1885</v>
      </c>
      <c r="G1047" s="4" t="s">
        <v>1847</v>
      </c>
      <c r="H1047" s="4" t="s">
        <v>39</v>
      </c>
      <c r="I1047" s="4" t="s">
        <v>40</v>
      </c>
      <c r="J1047" s="4" t="s">
        <v>77</v>
      </c>
      <c r="K1047" s="4" t="s">
        <v>85</v>
      </c>
      <c r="L1047" s="4" t="s">
        <v>43</v>
      </c>
      <c r="M1047" s="4" t="s">
        <v>1848</v>
      </c>
      <c r="N1047" s="29">
        <v>0.59</v>
      </c>
      <c r="O1047" s="4" t="s">
        <v>33</v>
      </c>
      <c r="P1047" s="4" t="s">
        <v>53</v>
      </c>
      <c r="Q1047" s="4" t="s">
        <v>469</v>
      </c>
      <c r="R1047" s="4" t="s">
        <v>1849</v>
      </c>
      <c r="S1047" s="4">
        <v>2806</v>
      </c>
      <c r="T1047" s="9">
        <v>42064</v>
      </c>
      <c r="U1047" s="9">
        <v>42066</v>
      </c>
      <c r="V1047" s="15">
        <v>4407.4399999999996</v>
      </c>
      <c r="W1047" s="4">
        <v>15</v>
      </c>
      <c r="X1047" s="15">
        <v>7029.1</v>
      </c>
      <c r="Y1047" s="4">
        <v>87378</v>
      </c>
      <c r="Z1047" s="15">
        <f>(orders[[#This Row],[Unit Price]]-(orders[[#This Row],[Unit Price]]*(orders[[#This Row],[Discount]]/100)))</f>
        <v>535.37217999999996</v>
      </c>
      <c r="AA1047" s="15">
        <f>orders[[#This Row],[discounted price]]*orders[[#This Row],[Quantity ordered new]]</f>
        <v>8030.582699999999</v>
      </c>
      <c r="AB1047" s="18">
        <f t="shared" si="16"/>
        <v>0.62702764223015739</v>
      </c>
    </row>
    <row r="1048" spans="1:28" ht="12.75" customHeight="1" x14ac:dyDescent="0.3">
      <c r="A1048" s="4">
        <v>19918</v>
      </c>
      <c r="B1048" s="4" t="s">
        <v>106</v>
      </c>
      <c r="C1048" s="21">
        <v>0.09</v>
      </c>
      <c r="D1048" s="15">
        <v>78.8</v>
      </c>
      <c r="E1048" s="15">
        <v>35</v>
      </c>
      <c r="F1048" s="4">
        <v>1889</v>
      </c>
      <c r="G1048" s="4" t="s">
        <v>1850</v>
      </c>
      <c r="H1048" s="4" t="s">
        <v>49</v>
      </c>
      <c r="I1048" s="4" t="s">
        <v>40</v>
      </c>
      <c r="J1048" s="4" t="s">
        <v>29</v>
      </c>
      <c r="K1048" s="4" t="s">
        <v>141</v>
      </c>
      <c r="L1048" s="4" t="s">
        <v>236</v>
      </c>
      <c r="M1048" s="4" t="s">
        <v>1851</v>
      </c>
      <c r="N1048" s="29">
        <v>0.83</v>
      </c>
      <c r="O1048" s="4" t="s">
        <v>33</v>
      </c>
      <c r="P1048" s="4" t="s">
        <v>53</v>
      </c>
      <c r="Q1048" s="4" t="s">
        <v>154</v>
      </c>
      <c r="R1048" s="4" t="s">
        <v>1739</v>
      </c>
      <c r="S1048" s="4">
        <v>45429</v>
      </c>
      <c r="T1048" s="9">
        <v>42111</v>
      </c>
      <c r="U1048" s="9">
        <v>42115</v>
      </c>
      <c r="V1048" s="15">
        <v>-1025.0172</v>
      </c>
      <c r="W1048" s="4">
        <v>14</v>
      </c>
      <c r="X1048" s="15">
        <v>1059.3800000000001</v>
      </c>
      <c r="Y1048" s="4">
        <v>90631</v>
      </c>
      <c r="Z1048" s="15">
        <f>(orders[[#This Row],[Unit Price]]-(orders[[#This Row],[Unit Price]]*(orders[[#This Row],[Discount]]/100)))</f>
        <v>78.729079999999996</v>
      </c>
      <c r="AA1048" s="15">
        <f>orders[[#This Row],[discounted price]]*orders[[#This Row],[Quantity ordered new]]</f>
        <v>1102.20712</v>
      </c>
      <c r="AB1048" s="18">
        <f t="shared" si="16"/>
        <v>-0.9675632917366761</v>
      </c>
    </row>
    <row r="1049" spans="1:28" ht="12.75" customHeight="1" x14ac:dyDescent="0.3">
      <c r="A1049" s="4">
        <v>23886</v>
      </c>
      <c r="B1049" s="4" t="s">
        <v>37</v>
      </c>
      <c r="C1049" s="21">
        <v>0.03</v>
      </c>
      <c r="D1049" s="15">
        <v>320.64</v>
      </c>
      <c r="E1049" s="15">
        <v>29.2</v>
      </c>
      <c r="F1049" s="4">
        <v>1891</v>
      </c>
      <c r="G1049" s="4" t="s">
        <v>1852</v>
      </c>
      <c r="H1049" s="4" t="s">
        <v>39</v>
      </c>
      <c r="I1049" s="4" t="s">
        <v>40</v>
      </c>
      <c r="J1049" s="4" t="s">
        <v>41</v>
      </c>
      <c r="K1049" s="4" t="s">
        <v>152</v>
      </c>
      <c r="L1049" s="4" t="s">
        <v>121</v>
      </c>
      <c r="M1049" s="4" t="s">
        <v>1853</v>
      </c>
      <c r="N1049" s="29">
        <v>0.66</v>
      </c>
      <c r="O1049" s="4" t="s">
        <v>33</v>
      </c>
      <c r="P1049" s="4" t="s">
        <v>53</v>
      </c>
      <c r="Q1049" s="4" t="s">
        <v>154</v>
      </c>
      <c r="R1049" s="4" t="s">
        <v>1854</v>
      </c>
      <c r="S1049" s="4">
        <v>45801</v>
      </c>
      <c r="T1049" s="9">
        <v>42099</v>
      </c>
      <c r="U1049" s="9">
        <v>42101</v>
      </c>
      <c r="V1049" s="15">
        <v>429.75435600000003</v>
      </c>
      <c r="W1049" s="4">
        <v>7</v>
      </c>
      <c r="X1049" s="15">
        <v>2233.46</v>
      </c>
      <c r="Y1049" s="4">
        <v>90630</v>
      </c>
      <c r="Z1049" s="15">
        <f>(orders[[#This Row],[Unit Price]]-(orders[[#This Row],[Unit Price]]*(orders[[#This Row],[Discount]]/100)))</f>
        <v>320.54380800000001</v>
      </c>
      <c r="AA1049" s="15">
        <f>orders[[#This Row],[discounted price]]*orders[[#This Row],[Quantity ordered new]]</f>
        <v>2243.8066560000002</v>
      </c>
      <c r="AB1049" s="18">
        <f t="shared" si="16"/>
        <v>0.19241641041254379</v>
      </c>
    </row>
    <row r="1050" spans="1:28" ht="12.75" customHeight="1" x14ac:dyDescent="0.3">
      <c r="A1050" s="4">
        <v>22858</v>
      </c>
      <c r="B1050" s="4" t="s">
        <v>106</v>
      </c>
      <c r="C1050" s="21">
        <v>0.03</v>
      </c>
      <c r="D1050" s="15">
        <v>180.98</v>
      </c>
      <c r="E1050" s="15">
        <v>26.2</v>
      </c>
      <c r="F1050" s="4">
        <v>1893</v>
      </c>
      <c r="G1050" s="4" t="s">
        <v>1855</v>
      </c>
      <c r="H1050" s="4" t="s">
        <v>39</v>
      </c>
      <c r="I1050" s="4" t="s">
        <v>114</v>
      </c>
      <c r="J1050" s="4" t="s">
        <v>41</v>
      </c>
      <c r="K1050" s="4" t="s">
        <v>42</v>
      </c>
      <c r="L1050" s="4" t="s">
        <v>43</v>
      </c>
      <c r="M1050" s="4" t="s">
        <v>241</v>
      </c>
      <c r="N1050" s="29">
        <v>0.59</v>
      </c>
      <c r="O1050" s="4" t="s">
        <v>33</v>
      </c>
      <c r="P1050" s="4" t="s">
        <v>61</v>
      </c>
      <c r="Q1050" s="4" t="s">
        <v>506</v>
      </c>
      <c r="R1050" s="4" t="s">
        <v>1856</v>
      </c>
      <c r="S1050" s="4">
        <v>63119</v>
      </c>
      <c r="T1050" s="9">
        <v>42120</v>
      </c>
      <c r="U1050" s="9">
        <v>42124</v>
      </c>
      <c r="V1050" s="15">
        <v>588.54</v>
      </c>
      <c r="W1050" s="4">
        <v>5</v>
      </c>
      <c r="X1050" s="15">
        <v>928.92</v>
      </c>
      <c r="Y1050" s="4">
        <v>91262</v>
      </c>
      <c r="Z1050" s="15">
        <f>(orders[[#This Row],[Unit Price]]-(orders[[#This Row],[Unit Price]]*(orders[[#This Row],[Discount]]/100)))</f>
        <v>180.92570599999999</v>
      </c>
      <c r="AA1050" s="15">
        <f>orders[[#This Row],[discounted price]]*orders[[#This Row],[Quantity ordered new]]</f>
        <v>904.62852999999996</v>
      </c>
      <c r="AB1050" s="18">
        <f t="shared" si="16"/>
        <v>0.63357447358222452</v>
      </c>
    </row>
    <row r="1051" spans="1:28" ht="12.75" customHeight="1" x14ac:dyDescent="0.3">
      <c r="A1051" s="4">
        <v>23260</v>
      </c>
      <c r="B1051" s="4" t="s">
        <v>47</v>
      </c>
      <c r="C1051" s="21">
        <v>0</v>
      </c>
      <c r="D1051" s="15">
        <v>300.98</v>
      </c>
      <c r="E1051" s="15">
        <v>164.73</v>
      </c>
      <c r="F1051" s="4">
        <v>1894</v>
      </c>
      <c r="G1051" s="4" t="s">
        <v>1857</v>
      </c>
      <c r="H1051" s="4" t="s">
        <v>39</v>
      </c>
      <c r="I1051" s="4" t="s">
        <v>40</v>
      </c>
      <c r="J1051" s="4" t="s">
        <v>41</v>
      </c>
      <c r="K1051" s="4" t="s">
        <v>42</v>
      </c>
      <c r="L1051" s="4" t="s">
        <v>43</v>
      </c>
      <c r="M1051" s="4" t="s">
        <v>1489</v>
      </c>
      <c r="N1051" s="29">
        <v>0.56000000000000005</v>
      </c>
      <c r="O1051" s="4" t="s">
        <v>33</v>
      </c>
      <c r="P1051" s="4" t="s">
        <v>61</v>
      </c>
      <c r="Q1051" s="4" t="s">
        <v>1858</v>
      </c>
      <c r="R1051" s="4" t="s">
        <v>1859</v>
      </c>
      <c r="S1051" s="4">
        <v>54915</v>
      </c>
      <c r="T1051" s="9">
        <v>42059</v>
      </c>
      <c r="U1051" s="9">
        <v>42060</v>
      </c>
      <c r="V1051" s="15">
        <v>2653.2914999999998</v>
      </c>
      <c r="W1051" s="4">
        <v>12</v>
      </c>
      <c r="X1051" s="15">
        <v>3845.35</v>
      </c>
      <c r="Y1051" s="4">
        <v>91261</v>
      </c>
      <c r="Z1051" s="15">
        <f>(orders[[#This Row],[Unit Price]]-(orders[[#This Row],[Unit Price]]*(orders[[#This Row],[Discount]]/100)))</f>
        <v>300.98</v>
      </c>
      <c r="AA1051" s="15">
        <f>orders[[#This Row],[discounted price]]*orders[[#This Row],[Quantity ordered new]]</f>
        <v>3611.76</v>
      </c>
      <c r="AB1051" s="18">
        <f t="shared" si="16"/>
        <v>0.69</v>
      </c>
    </row>
    <row r="1052" spans="1:28" ht="12.75" customHeight="1" x14ac:dyDescent="0.3">
      <c r="A1052" s="4">
        <v>23261</v>
      </c>
      <c r="B1052" s="4" t="s">
        <v>47</v>
      </c>
      <c r="C1052" s="21">
        <v>0.09</v>
      </c>
      <c r="D1052" s="15">
        <v>2.94</v>
      </c>
      <c r="E1052" s="15">
        <v>0.96</v>
      </c>
      <c r="F1052" s="4">
        <v>1894</v>
      </c>
      <c r="G1052" s="4" t="s">
        <v>1857</v>
      </c>
      <c r="H1052" s="4" t="s">
        <v>49</v>
      </c>
      <c r="I1052" s="4" t="s">
        <v>40</v>
      </c>
      <c r="J1052" s="4" t="s">
        <v>29</v>
      </c>
      <c r="K1052" s="4" t="s">
        <v>30</v>
      </c>
      <c r="L1052" s="4" t="s">
        <v>31</v>
      </c>
      <c r="M1052" s="4" t="s">
        <v>599</v>
      </c>
      <c r="N1052" s="29">
        <v>0.57999999999999996</v>
      </c>
      <c r="O1052" s="4" t="s">
        <v>33</v>
      </c>
      <c r="P1052" s="4" t="s">
        <v>61</v>
      </c>
      <c r="Q1052" s="4" t="s">
        <v>1858</v>
      </c>
      <c r="R1052" s="4" t="s">
        <v>1859</v>
      </c>
      <c r="S1052" s="4">
        <v>54915</v>
      </c>
      <c r="T1052" s="9">
        <v>42059</v>
      </c>
      <c r="U1052" s="9">
        <v>42061</v>
      </c>
      <c r="V1052" s="15">
        <v>-1.84</v>
      </c>
      <c r="W1052" s="4">
        <v>1</v>
      </c>
      <c r="X1052" s="15">
        <v>3.77</v>
      </c>
      <c r="Y1052" s="4">
        <v>91261</v>
      </c>
      <c r="Z1052" s="15">
        <f>(orders[[#This Row],[Unit Price]]-(orders[[#This Row],[Unit Price]]*(orders[[#This Row],[Discount]]/100)))</f>
        <v>2.937354</v>
      </c>
      <c r="AA1052" s="15">
        <f>orders[[#This Row],[discounted price]]*orders[[#This Row],[Quantity ordered new]]</f>
        <v>2.937354</v>
      </c>
      <c r="AB1052" s="18">
        <f t="shared" si="16"/>
        <v>-0.48806366047745359</v>
      </c>
    </row>
    <row r="1053" spans="1:28" ht="12.75" customHeight="1" x14ac:dyDescent="0.3">
      <c r="A1053" s="4">
        <v>23237</v>
      </c>
      <c r="B1053" s="4" t="s">
        <v>25</v>
      </c>
      <c r="C1053" s="21">
        <v>0.01</v>
      </c>
      <c r="D1053" s="15">
        <v>26.17</v>
      </c>
      <c r="E1053" s="15">
        <v>1.39</v>
      </c>
      <c r="F1053" s="4">
        <v>1894</v>
      </c>
      <c r="G1053" s="4" t="s">
        <v>1857</v>
      </c>
      <c r="H1053" s="4" t="s">
        <v>49</v>
      </c>
      <c r="I1053" s="4" t="s">
        <v>114</v>
      </c>
      <c r="J1053" s="4" t="s">
        <v>29</v>
      </c>
      <c r="K1053" s="4" t="s">
        <v>69</v>
      </c>
      <c r="L1053" s="4" t="s">
        <v>59</v>
      </c>
      <c r="M1053" s="4" t="s">
        <v>1860</v>
      </c>
      <c r="N1053" s="29">
        <v>0.38</v>
      </c>
      <c r="O1053" s="4" t="s">
        <v>33</v>
      </c>
      <c r="P1053" s="4" t="s">
        <v>61</v>
      </c>
      <c r="Q1053" s="4" t="s">
        <v>1858</v>
      </c>
      <c r="R1053" s="4" t="s">
        <v>1859</v>
      </c>
      <c r="S1053" s="4">
        <v>54915</v>
      </c>
      <c r="T1053" s="9">
        <v>42081</v>
      </c>
      <c r="U1053" s="9">
        <v>42082</v>
      </c>
      <c r="V1053" s="15">
        <v>237.04259999999999</v>
      </c>
      <c r="W1053" s="4">
        <v>13</v>
      </c>
      <c r="X1053" s="15">
        <v>343.54</v>
      </c>
      <c r="Y1053" s="4">
        <v>91263</v>
      </c>
      <c r="Z1053" s="15">
        <f>(orders[[#This Row],[Unit Price]]-(orders[[#This Row],[Unit Price]]*(orders[[#This Row],[Discount]]/100)))</f>
        <v>26.167383000000001</v>
      </c>
      <c r="AA1053" s="15">
        <f>orders[[#This Row],[discounted price]]*orders[[#This Row],[Quantity ordered new]]</f>
        <v>340.17597899999998</v>
      </c>
      <c r="AB1053" s="18">
        <f t="shared" si="16"/>
        <v>0.69</v>
      </c>
    </row>
    <row r="1054" spans="1:28" ht="12.75" customHeight="1" x14ac:dyDescent="0.3">
      <c r="A1054" s="4">
        <v>19048</v>
      </c>
      <c r="B1054" s="4" t="s">
        <v>106</v>
      </c>
      <c r="C1054" s="21">
        <v>7.0000000000000007E-2</v>
      </c>
      <c r="D1054" s="15">
        <v>172.99</v>
      </c>
      <c r="E1054" s="15">
        <v>19.989999999999998</v>
      </c>
      <c r="F1054" s="4">
        <v>1906</v>
      </c>
      <c r="G1054" s="4" t="s">
        <v>1861</v>
      </c>
      <c r="H1054" s="4" t="s">
        <v>49</v>
      </c>
      <c r="I1054" s="4" t="s">
        <v>28</v>
      </c>
      <c r="J1054" s="4" t="s">
        <v>29</v>
      </c>
      <c r="K1054" s="4" t="s">
        <v>109</v>
      </c>
      <c r="L1054" s="4" t="s">
        <v>59</v>
      </c>
      <c r="M1054" s="4" t="s">
        <v>1862</v>
      </c>
      <c r="N1054" s="29">
        <v>0.39</v>
      </c>
      <c r="O1054" s="4" t="s">
        <v>33</v>
      </c>
      <c r="P1054" s="4" t="s">
        <v>53</v>
      </c>
      <c r="Q1054" s="4" t="s">
        <v>154</v>
      </c>
      <c r="R1054" s="4" t="s">
        <v>1854</v>
      </c>
      <c r="S1054" s="4">
        <v>45801</v>
      </c>
      <c r="T1054" s="9">
        <v>42141</v>
      </c>
      <c r="U1054" s="9">
        <v>42141</v>
      </c>
      <c r="V1054" s="15">
        <v>2502.6851999999999</v>
      </c>
      <c r="W1054" s="4">
        <v>22</v>
      </c>
      <c r="X1054" s="15">
        <v>3627.08</v>
      </c>
      <c r="Y1054" s="4">
        <v>86500</v>
      </c>
      <c r="Z1054" s="15">
        <f>(orders[[#This Row],[Unit Price]]-(orders[[#This Row],[Unit Price]]*(orders[[#This Row],[Discount]]/100)))</f>
        <v>172.86890700000001</v>
      </c>
      <c r="AA1054" s="15">
        <f>orders[[#This Row],[discounted price]]*orders[[#This Row],[Quantity ordered new]]</f>
        <v>3803.1159540000003</v>
      </c>
      <c r="AB1054" s="18">
        <f t="shared" si="16"/>
        <v>0.69</v>
      </c>
    </row>
    <row r="1055" spans="1:28" ht="12.75" customHeight="1" x14ac:dyDescent="0.3">
      <c r="A1055" s="4">
        <v>19049</v>
      </c>
      <c r="B1055" s="4" t="s">
        <v>106</v>
      </c>
      <c r="C1055" s="21">
        <v>0.09</v>
      </c>
      <c r="D1055" s="15">
        <v>7.64</v>
      </c>
      <c r="E1055" s="15">
        <v>1.39</v>
      </c>
      <c r="F1055" s="4">
        <v>1907</v>
      </c>
      <c r="G1055" s="4" t="s">
        <v>1863</v>
      </c>
      <c r="H1055" s="4" t="s">
        <v>49</v>
      </c>
      <c r="I1055" s="4" t="s">
        <v>28</v>
      </c>
      <c r="J1055" s="4" t="s">
        <v>29</v>
      </c>
      <c r="K1055" s="4" t="s">
        <v>69</v>
      </c>
      <c r="L1055" s="4" t="s">
        <v>59</v>
      </c>
      <c r="M1055" s="4" t="s">
        <v>1239</v>
      </c>
      <c r="N1055" s="29">
        <v>0.36</v>
      </c>
      <c r="O1055" s="4" t="s">
        <v>33</v>
      </c>
      <c r="P1055" s="4" t="s">
        <v>53</v>
      </c>
      <c r="Q1055" s="4" t="s">
        <v>154</v>
      </c>
      <c r="R1055" s="4" t="s">
        <v>1864</v>
      </c>
      <c r="S1055" s="4">
        <v>44052</v>
      </c>
      <c r="T1055" s="9">
        <v>42141</v>
      </c>
      <c r="U1055" s="9">
        <v>42150</v>
      </c>
      <c r="V1055" s="15">
        <v>0.68800000000000017</v>
      </c>
      <c r="W1055" s="4">
        <v>1</v>
      </c>
      <c r="X1055" s="15">
        <v>8.34</v>
      </c>
      <c r="Y1055" s="4">
        <v>86500</v>
      </c>
      <c r="Z1055" s="15">
        <f>(orders[[#This Row],[Unit Price]]-(orders[[#This Row],[Unit Price]]*(orders[[#This Row],[Discount]]/100)))</f>
        <v>7.6331239999999996</v>
      </c>
      <c r="AA1055" s="15">
        <f>orders[[#This Row],[discounted price]]*orders[[#This Row],[Quantity ordered new]]</f>
        <v>7.6331239999999996</v>
      </c>
      <c r="AB1055" s="18">
        <f t="shared" si="16"/>
        <v>8.249400479616309E-2</v>
      </c>
    </row>
    <row r="1056" spans="1:28" ht="12.75" customHeight="1" x14ac:dyDescent="0.3">
      <c r="A1056" s="4">
        <v>23812</v>
      </c>
      <c r="B1056" s="4" t="s">
        <v>37</v>
      </c>
      <c r="C1056" s="21">
        <v>0.02</v>
      </c>
      <c r="D1056" s="15">
        <v>29.17</v>
      </c>
      <c r="E1056" s="15">
        <v>6.27</v>
      </c>
      <c r="F1056" s="4">
        <v>1910</v>
      </c>
      <c r="G1056" s="4" t="s">
        <v>1865</v>
      </c>
      <c r="H1056" s="4" t="s">
        <v>49</v>
      </c>
      <c r="I1056" s="4" t="s">
        <v>40</v>
      </c>
      <c r="J1056" s="4" t="s">
        <v>29</v>
      </c>
      <c r="K1056" s="4" t="s">
        <v>109</v>
      </c>
      <c r="L1056" s="4" t="s">
        <v>59</v>
      </c>
      <c r="M1056" s="4" t="s">
        <v>525</v>
      </c>
      <c r="N1056" s="29">
        <v>0.37</v>
      </c>
      <c r="O1056" s="4" t="s">
        <v>33</v>
      </c>
      <c r="P1056" s="4" t="s">
        <v>136</v>
      </c>
      <c r="Q1056" s="4" t="s">
        <v>387</v>
      </c>
      <c r="R1056" s="4" t="s">
        <v>1866</v>
      </c>
      <c r="S1056" s="4">
        <v>30269</v>
      </c>
      <c r="T1056" s="9">
        <v>42005</v>
      </c>
      <c r="U1056" s="9">
        <v>42006</v>
      </c>
      <c r="V1056" s="15">
        <v>36.905999999999999</v>
      </c>
      <c r="W1056" s="4">
        <v>2</v>
      </c>
      <c r="X1056" s="15">
        <v>63.32</v>
      </c>
      <c r="Y1056" s="4">
        <v>91371</v>
      </c>
      <c r="Z1056" s="15">
        <f>(orders[[#This Row],[Unit Price]]-(orders[[#This Row],[Unit Price]]*(orders[[#This Row],[Discount]]/100)))</f>
        <v>29.164166000000002</v>
      </c>
      <c r="AA1056" s="15">
        <f>orders[[#This Row],[discounted price]]*orders[[#This Row],[Quantity ordered new]]</f>
        <v>58.328332000000003</v>
      </c>
      <c r="AB1056" s="18">
        <f t="shared" si="16"/>
        <v>0.58284902084649393</v>
      </c>
    </row>
    <row r="1057" spans="1:28" ht="12.75" customHeight="1" x14ac:dyDescent="0.3">
      <c r="A1057" s="4">
        <v>18962</v>
      </c>
      <c r="B1057" s="4" t="s">
        <v>47</v>
      </c>
      <c r="C1057" s="21">
        <v>0.03</v>
      </c>
      <c r="D1057" s="15">
        <v>11.99</v>
      </c>
      <c r="E1057" s="15">
        <v>5.99</v>
      </c>
      <c r="F1057" s="4">
        <v>1916</v>
      </c>
      <c r="G1057" s="4" t="s">
        <v>1867</v>
      </c>
      <c r="H1057" s="4" t="s">
        <v>49</v>
      </c>
      <c r="I1057" s="4" t="s">
        <v>40</v>
      </c>
      <c r="J1057" s="4" t="s">
        <v>77</v>
      </c>
      <c r="K1057" s="4" t="s">
        <v>85</v>
      </c>
      <c r="L1057" s="4" t="s">
        <v>86</v>
      </c>
      <c r="M1057" s="4" t="s">
        <v>1868</v>
      </c>
      <c r="N1057" s="29">
        <v>0.36</v>
      </c>
      <c r="O1057" s="4" t="s">
        <v>33</v>
      </c>
      <c r="P1057" s="4" t="s">
        <v>136</v>
      </c>
      <c r="Q1057" s="4" t="s">
        <v>958</v>
      </c>
      <c r="R1057" s="4" t="s">
        <v>1869</v>
      </c>
      <c r="S1057" s="4">
        <v>72209</v>
      </c>
      <c r="T1057" s="9">
        <v>42062</v>
      </c>
      <c r="U1057" s="9">
        <v>42063</v>
      </c>
      <c r="V1057" s="15">
        <v>-216.02980000000002</v>
      </c>
      <c r="W1057" s="4">
        <v>7</v>
      </c>
      <c r="X1057" s="15">
        <v>83.72</v>
      </c>
      <c r="Y1057" s="4">
        <v>85893</v>
      </c>
      <c r="Z1057" s="15">
        <f>(orders[[#This Row],[Unit Price]]-(orders[[#This Row],[Unit Price]]*(orders[[#This Row],[Discount]]/100)))</f>
        <v>11.986403000000001</v>
      </c>
      <c r="AA1057" s="15">
        <f>orders[[#This Row],[discounted price]]*orders[[#This Row],[Quantity ordered new]]</f>
        <v>83.904821000000013</v>
      </c>
      <c r="AB1057" s="18">
        <f t="shared" si="16"/>
        <v>-2.5803846153846157</v>
      </c>
    </row>
    <row r="1058" spans="1:28" ht="12.75" customHeight="1" x14ac:dyDescent="0.3">
      <c r="A1058" s="4">
        <v>18016</v>
      </c>
      <c r="B1058" s="4" t="s">
        <v>25</v>
      </c>
      <c r="C1058" s="21">
        <v>0.01</v>
      </c>
      <c r="D1058" s="15">
        <v>125.99</v>
      </c>
      <c r="E1058" s="15">
        <v>8.99</v>
      </c>
      <c r="F1058" s="4">
        <v>1916</v>
      </c>
      <c r="G1058" s="4" t="s">
        <v>1867</v>
      </c>
      <c r="H1058" s="4" t="s">
        <v>49</v>
      </c>
      <c r="I1058" s="4" t="s">
        <v>40</v>
      </c>
      <c r="J1058" s="4" t="s">
        <v>77</v>
      </c>
      <c r="K1058" s="4" t="s">
        <v>78</v>
      </c>
      <c r="L1058" s="4" t="s">
        <v>59</v>
      </c>
      <c r="M1058" s="4" t="s">
        <v>856</v>
      </c>
      <c r="N1058" s="29">
        <v>0.55000000000000004</v>
      </c>
      <c r="O1058" s="4" t="s">
        <v>33</v>
      </c>
      <c r="P1058" s="4" t="s">
        <v>136</v>
      </c>
      <c r="Q1058" s="4" t="s">
        <v>958</v>
      </c>
      <c r="R1058" s="4" t="s">
        <v>1869</v>
      </c>
      <c r="S1058" s="4">
        <v>72209</v>
      </c>
      <c r="T1058" s="9">
        <v>42110</v>
      </c>
      <c r="U1058" s="9">
        <v>42112</v>
      </c>
      <c r="V1058" s="15">
        <v>-45.471999999999994</v>
      </c>
      <c r="W1058" s="4">
        <v>9</v>
      </c>
      <c r="X1058" s="15">
        <v>1011.44</v>
      </c>
      <c r="Y1058" s="4">
        <v>85895</v>
      </c>
      <c r="Z1058" s="15">
        <f>(orders[[#This Row],[Unit Price]]-(orders[[#This Row],[Unit Price]]*(orders[[#This Row],[Discount]]/100)))</f>
        <v>125.977401</v>
      </c>
      <c r="AA1058" s="15">
        <f>orders[[#This Row],[discounted price]]*orders[[#This Row],[Quantity ordered new]]</f>
        <v>1133.796609</v>
      </c>
      <c r="AB1058" s="18">
        <f t="shared" si="16"/>
        <v>-4.4957684093965035E-2</v>
      </c>
    </row>
    <row r="1059" spans="1:28" ht="12.75" customHeight="1" x14ac:dyDescent="0.3">
      <c r="A1059" s="4">
        <v>21000</v>
      </c>
      <c r="B1059" s="4" t="s">
        <v>56</v>
      </c>
      <c r="C1059" s="21">
        <v>0.08</v>
      </c>
      <c r="D1059" s="15">
        <v>18.7</v>
      </c>
      <c r="E1059" s="15">
        <v>8.99</v>
      </c>
      <c r="F1059" s="4">
        <v>1917</v>
      </c>
      <c r="G1059" s="4" t="s">
        <v>1870</v>
      </c>
      <c r="H1059" s="4" t="s">
        <v>49</v>
      </c>
      <c r="I1059" s="4" t="s">
        <v>40</v>
      </c>
      <c r="J1059" s="4" t="s">
        <v>41</v>
      </c>
      <c r="K1059" s="4" t="s">
        <v>50</v>
      </c>
      <c r="L1059" s="4" t="s">
        <v>51</v>
      </c>
      <c r="M1059" s="4" t="s">
        <v>1871</v>
      </c>
      <c r="N1059" s="29">
        <v>0.47</v>
      </c>
      <c r="O1059" s="4" t="s">
        <v>33</v>
      </c>
      <c r="P1059" s="4" t="s">
        <v>136</v>
      </c>
      <c r="Q1059" s="4" t="s">
        <v>958</v>
      </c>
      <c r="R1059" s="4" t="s">
        <v>1872</v>
      </c>
      <c r="S1059" s="4">
        <v>72113</v>
      </c>
      <c r="T1059" s="9">
        <v>42090</v>
      </c>
      <c r="U1059" s="9">
        <v>42091</v>
      </c>
      <c r="V1059" s="15">
        <v>16.136400000000002</v>
      </c>
      <c r="W1059" s="4">
        <v>7</v>
      </c>
      <c r="X1059" s="15">
        <v>132.22999999999999</v>
      </c>
      <c r="Y1059" s="4">
        <v>85894</v>
      </c>
      <c r="Z1059" s="15">
        <f>(orders[[#This Row],[Unit Price]]-(orders[[#This Row],[Unit Price]]*(orders[[#This Row],[Discount]]/100)))</f>
        <v>18.685040000000001</v>
      </c>
      <c r="AA1059" s="15">
        <f>orders[[#This Row],[discounted price]]*orders[[#This Row],[Quantity ordered new]]</f>
        <v>130.79527999999999</v>
      </c>
      <c r="AB1059" s="18">
        <f t="shared" si="16"/>
        <v>0.12203282159872951</v>
      </c>
    </row>
    <row r="1060" spans="1:28" ht="12.75" customHeight="1" x14ac:dyDescent="0.3">
      <c r="A1060" s="4">
        <v>19967</v>
      </c>
      <c r="B1060" s="4" t="s">
        <v>25</v>
      </c>
      <c r="C1060" s="21">
        <v>0.08</v>
      </c>
      <c r="D1060" s="15">
        <v>22.23</v>
      </c>
      <c r="E1060" s="15">
        <v>3.63</v>
      </c>
      <c r="F1060" s="4">
        <v>1917</v>
      </c>
      <c r="G1060" s="4" t="s">
        <v>1870</v>
      </c>
      <c r="H1060" s="4" t="s">
        <v>49</v>
      </c>
      <c r="I1060" s="4" t="s">
        <v>40</v>
      </c>
      <c r="J1060" s="4" t="s">
        <v>41</v>
      </c>
      <c r="K1060" s="4" t="s">
        <v>50</v>
      </c>
      <c r="L1060" s="4" t="s">
        <v>51</v>
      </c>
      <c r="M1060" s="4" t="s">
        <v>1873</v>
      </c>
      <c r="N1060" s="29">
        <v>0.52</v>
      </c>
      <c r="O1060" s="4" t="s">
        <v>33</v>
      </c>
      <c r="P1060" s="4" t="s">
        <v>136</v>
      </c>
      <c r="Q1060" s="4" t="s">
        <v>958</v>
      </c>
      <c r="R1060" s="4" t="s">
        <v>1872</v>
      </c>
      <c r="S1060" s="4">
        <v>72113</v>
      </c>
      <c r="T1060" s="9">
        <v>42064</v>
      </c>
      <c r="U1060" s="9">
        <v>42066</v>
      </c>
      <c r="V1060" s="15">
        <v>-29.61</v>
      </c>
      <c r="W1060" s="4">
        <v>10</v>
      </c>
      <c r="X1060" s="15">
        <v>210.33</v>
      </c>
      <c r="Y1060" s="4">
        <v>85897</v>
      </c>
      <c r="Z1060" s="15">
        <f>(orders[[#This Row],[Unit Price]]-(orders[[#This Row],[Unit Price]]*(orders[[#This Row],[Discount]]/100)))</f>
        <v>22.212216000000002</v>
      </c>
      <c r="AA1060" s="15">
        <f>orders[[#This Row],[discounted price]]*orders[[#This Row],[Quantity ordered new]]</f>
        <v>222.12216000000001</v>
      </c>
      <c r="AB1060" s="18">
        <f t="shared" si="16"/>
        <v>-0.14077877620881471</v>
      </c>
    </row>
    <row r="1061" spans="1:28" ht="12.75" customHeight="1" x14ac:dyDescent="0.3">
      <c r="A1061" s="4">
        <v>22246</v>
      </c>
      <c r="B1061" s="4" t="s">
        <v>106</v>
      </c>
      <c r="C1061" s="21">
        <v>0.1</v>
      </c>
      <c r="D1061" s="15">
        <v>10.44</v>
      </c>
      <c r="E1061" s="15">
        <v>5.75</v>
      </c>
      <c r="F1061" s="4">
        <v>1918</v>
      </c>
      <c r="G1061" s="4" t="s">
        <v>1874</v>
      </c>
      <c r="H1061" s="4" t="s">
        <v>27</v>
      </c>
      <c r="I1061" s="4" t="s">
        <v>40</v>
      </c>
      <c r="J1061" s="4" t="s">
        <v>29</v>
      </c>
      <c r="K1061" s="4" t="s">
        <v>109</v>
      </c>
      <c r="L1061" s="4" t="s">
        <v>59</v>
      </c>
      <c r="M1061" s="4" t="s">
        <v>1875</v>
      </c>
      <c r="N1061" s="29">
        <v>0.39</v>
      </c>
      <c r="O1061" s="4" t="s">
        <v>33</v>
      </c>
      <c r="P1061" s="4" t="s">
        <v>136</v>
      </c>
      <c r="Q1061" s="4" t="s">
        <v>958</v>
      </c>
      <c r="R1061" s="4" t="s">
        <v>1876</v>
      </c>
      <c r="S1061" s="4">
        <v>72450</v>
      </c>
      <c r="T1061" s="9">
        <v>42098</v>
      </c>
      <c r="U1061" s="9">
        <v>42105</v>
      </c>
      <c r="V1061" s="15">
        <v>125.72399999999999</v>
      </c>
      <c r="W1061" s="4">
        <v>17</v>
      </c>
      <c r="X1061" s="15">
        <v>168.04</v>
      </c>
      <c r="Y1061" s="4">
        <v>85898</v>
      </c>
      <c r="Z1061" s="15">
        <f>(orders[[#This Row],[Unit Price]]-(orders[[#This Row],[Unit Price]]*(orders[[#This Row],[Discount]]/100)))</f>
        <v>10.42956</v>
      </c>
      <c r="AA1061" s="15">
        <f>orders[[#This Row],[discounted price]]*orders[[#This Row],[Quantity ordered new]]</f>
        <v>177.30252000000002</v>
      </c>
      <c r="AB1061" s="18">
        <f t="shared" si="16"/>
        <v>0.74817900499880974</v>
      </c>
    </row>
    <row r="1062" spans="1:28" ht="12.75" customHeight="1" x14ac:dyDescent="0.3">
      <c r="A1062" s="4">
        <v>24971</v>
      </c>
      <c r="B1062" s="4" t="s">
        <v>25</v>
      </c>
      <c r="C1062" s="21">
        <v>0</v>
      </c>
      <c r="D1062" s="15">
        <v>195.99</v>
      </c>
      <c r="E1062" s="15">
        <v>8.99</v>
      </c>
      <c r="F1062" s="4">
        <v>1919</v>
      </c>
      <c r="G1062" s="4" t="s">
        <v>1877</v>
      </c>
      <c r="H1062" s="4" t="s">
        <v>49</v>
      </c>
      <c r="I1062" s="4" t="s">
        <v>40</v>
      </c>
      <c r="J1062" s="4" t="s">
        <v>77</v>
      </c>
      <c r="K1062" s="4" t="s">
        <v>78</v>
      </c>
      <c r="L1062" s="4" t="s">
        <v>59</v>
      </c>
      <c r="M1062" s="4" t="s">
        <v>734</v>
      </c>
      <c r="N1062" s="29">
        <v>0.6</v>
      </c>
      <c r="O1062" s="4" t="s">
        <v>33</v>
      </c>
      <c r="P1062" s="4" t="s">
        <v>136</v>
      </c>
      <c r="Q1062" s="4" t="s">
        <v>958</v>
      </c>
      <c r="R1062" s="4" t="s">
        <v>1878</v>
      </c>
      <c r="S1062" s="4">
        <v>71603</v>
      </c>
      <c r="T1062" s="9">
        <v>42059</v>
      </c>
      <c r="U1062" s="9">
        <v>42060</v>
      </c>
      <c r="V1062" s="15">
        <v>114.88199999999999</v>
      </c>
      <c r="W1062" s="4">
        <v>5</v>
      </c>
      <c r="X1062" s="15">
        <v>882.93</v>
      </c>
      <c r="Y1062" s="4">
        <v>85896</v>
      </c>
      <c r="Z1062" s="15">
        <f>(orders[[#This Row],[Unit Price]]-(orders[[#This Row],[Unit Price]]*(orders[[#This Row],[Discount]]/100)))</f>
        <v>195.99</v>
      </c>
      <c r="AA1062" s="15">
        <f>orders[[#This Row],[discounted price]]*orders[[#This Row],[Quantity ordered new]]</f>
        <v>979.95</v>
      </c>
      <c r="AB1062" s="18">
        <f t="shared" si="16"/>
        <v>0.13011450511365566</v>
      </c>
    </row>
    <row r="1063" spans="1:28" ht="12.75" customHeight="1" x14ac:dyDescent="0.3">
      <c r="A1063" s="4">
        <v>21563</v>
      </c>
      <c r="B1063" s="4" t="s">
        <v>25</v>
      </c>
      <c r="C1063" s="21">
        <v>0.02</v>
      </c>
      <c r="D1063" s="15">
        <v>259.70999999999998</v>
      </c>
      <c r="E1063" s="15">
        <v>66.67</v>
      </c>
      <c r="F1063" s="4">
        <v>1927</v>
      </c>
      <c r="G1063" s="4" t="s">
        <v>1879</v>
      </c>
      <c r="H1063" s="4" t="s">
        <v>39</v>
      </c>
      <c r="I1063" s="4" t="s">
        <v>40</v>
      </c>
      <c r="J1063" s="4" t="s">
        <v>41</v>
      </c>
      <c r="K1063" s="4" t="s">
        <v>152</v>
      </c>
      <c r="L1063" s="4" t="s">
        <v>121</v>
      </c>
      <c r="M1063" s="4" t="s">
        <v>342</v>
      </c>
      <c r="N1063" s="29">
        <v>0.65</v>
      </c>
      <c r="O1063" s="4" t="s">
        <v>33</v>
      </c>
      <c r="P1063" s="4" t="s">
        <v>136</v>
      </c>
      <c r="Q1063" s="4" t="s">
        <v>932</v>
      </c>
      <c r="R1063" s="4" t="s">
        <v>1576</v>
      </c>
      <c r="S1063" s="4">
        <v>29611</v>
      </c>
      <c r="T1063" s="9">
        <v>42041</v>
      </c>
      <c r="U1063" s="9">
        <v>42041</v>
      </c>
      <c r="V1063" s="15">
        <v>-14.448</v>
      </c>
      <c r="W1063" s="4">
        <v>8</v>
      </c>
      <c r="X1063" s="15">
        <v>1757.15</v>
      </c>
      <c r="Y1063" s="4">
        <v>88579</v>
      </c>
      <c r="Z1063" s="15">
        <f>(orders[[#This Row],[Unit Price]]-(orders[[#This Row],[Unit Price]]*(orders[[#This Row],[Discount]]/100)))</f>
        <v>259.65805799999998</v>
      </c>
      <c r="AA1063" s="15">
        <f>orders[[#This Row],[discounted price]]*orders[[#This Row],[Quantity ordered new]]</f>
        <v>2077.2644639999999</v>
      </c>
      <c r="AB1063" s="18">
        <f t="shared" si="16"/>
        <v>-8.2224055999772349E-3</v>
      </c>
    </row>
    <row r="1064" spans="1:28" ht="12.75" customHeight="1" x14ac:dyDescent="0.3">
      <c r="A1064" s="4">
        <v>22686</v>
      </c>
      <c r="B1064" s="4" t="s">
        <v>37</v>
      </c>
      <c r="C1064" s="21">
        <v>0.1</v>
      </c>
      <c r="D1064" s="15">
        <v>1889.99</v>
      </c>
      <c r="E1064" s="15">
        <v>19.989999999999998</v>
      </c>
      <c r="F1064" s="4">
        <v>1928</v>
      </c>
      <c r="G1064" s="4" t="s">
        <v>1880</v>
      </c>
      <c r="H1064" s="4" t="s">
        <v>49</v>
      </c>
      <c r="I1064" s="4" t="s">
        <v>40</v>
      </c>
      <c r="J1064" s="4" t="s">
        <v>29</v>
      </c>
      <c r="K1064" s="4" t="s">
        <v>109</v>
      </c>
      <c r="L1064" s="4" t="s">
        <v>59</v>
      </c>
      <c r="M1064" s="4" t="s">
        <v>1881</v>
      </c>
      <c r="N1064" s="29">
        <v>0.36</v>
      </c>
      <c r="O1064" s="4" t="s">
        <v>33</v>
      </c>
      <c r="P1064" s="4" t="s">
        <v>136</v>
      </c>
      <c r="Q1064" s="4" t="s">
        <v>932</v>
      </c>
      <c r="R1064" s="4" t="s">
        <v>1882</v>
      </c>
      <c r="S1064" s="4">
        <v>29651</v>
      </c>
      <c r="T1064" s="9">
        <v>42025</v>
      </c>
      <c r="U1064" s="9">
        <v>42025</v>
      </c>
      <c r="V1064" s="15">
        <v>-42.545999999999999</v>
      </c>
      <c r="W1064" s="4">
        <v>1</v>
      </c>
      <c r="X1064" s="15">
        <v>1786.04</v>
      </c>
      <c r="Y1064" s="4">
        <v>88580</v>
      </c>
      <c r="Z1064" s="15">
        <f>(orders[[#This Row],[Unit Price]]-(orders[[#This Row],[Unit Price]]*(orders[[#This Row],[Discount]]/100)))</f>
        <v>1888.1000100000001</v>
      </c>
      <c r="AA1064" s="15">
        <f>orders[[#This Row],[discounted price]]*orders[[#This Row],[Quantity ordered new]]</f>
        <v>1888.1000100000001</v>
      </c>
      <c r="AB1064" s="18">
        <f t="shared" si="16"/>
        <v>-2.3821414973908758E-2</v>
      </c>
    </row>
    <row r="1065" spans="1:28" ht="12.75" customHeight="1" x14ac:dyDescent="0.3">
      <c r="A1065" s="4">
        <v>18159</v>
      </c>
      <c r="B1065" s="4" t="s">
        <v>106</v>
      </c>
      <c r="C1065" s="21">
        <v>0.06</v>
      </c>
      <c r="D1065" s="15">
        <v>3.58</v>
      </c>
      <c r="E1065" s="15">
        <v>1.63</v>
      </c>
      <c r="F1065" s="4">
        <v>1933</v>
      </c>
      <c r="G1065" s="4" t="s">
        <v>1883</v>
      </c>
      <c r="H1065" s="4" t="s">
        <v>49</v>
      </c>
      <c r="I1065" s="4" t="s">
        <v>28</v>
      </c>
      <c r="J1065" s="4" t="s">
        <v>29</v>
      </c>
      <c r="K1065" s="4" t="s">
        <v>66</v>
      </c>
      <c r="L1065" s="4" t="s">
        <v>31</v>
      </c>
      <c r="M1065" s="4" t="s">
        <v>67</v>
      </c>
      <c r="N1065" s="29">
        <v>0.36</v>
      </c>
      <c r="O1065" s="4" t="s">
        <v>33</v>
      </c>
      <c r="P1065" s="4" t="s">
        <v>61</v>
      </c>
      <c r="Q1065" s="4" t="s">
        <v>130</v>
      </c>
      <c r="R1065" s="4" t="s">
        <v>1884</v>
      </c>
      <c r="S1065" s="4">
        <v>75043</v>
      </c>
      <c r="T1065" s="9">
        <v>42113</v>
      </c>
      <c r="U1065" s="9">
        <v>42117</v>
      </c>
      <c r="V1065" s="15">
        <v>14</v>
      </c>
      <c r="W1065" s="4">
        <v>10</v>
      </c>
      <c r="X1065" s="15">
        <v>34.76</v>
      </c>
      <c r="Y1065" s="4">
        <v>86687</v>
      </c>
      <c r="Z1065" s="15">
        <f>(orders[[#This Row],[Unit Price]]-(orders[[#This Row],[Unit Price]]*(orders[[#This Row],[Discount]]/100)))</f>
        <v>3.577852</v>
      </c>
      <c r="AA1065" s="15">
        <f>orders[[#This Row],[discounted price]]*orders[[#This Row],[Quantity ordered new]]</f>
        <v>35.77852</v>
      </c>
      <c r="AB1065" s="18">
        <f t="shared" si="16"/>
        <v>0.40276179516685851</v>
      </c>
    </row>
    <row r="1066" spans="1:28" ht="12.75" customHeight="1" x14ac:dyDescent="0.3">
      <c r="A1066" s="4">
        <v>19697</v>
      </c>
      <c r="B1066" s="4" t="s">
        <v>106</v>
      </c>
      <c r="C1066" s="21">
        <v>0.04</v>
      </c>
      <c r="D1066" s="15">
        <v>180.98</v>
      </c>
      <c r="E1066" s="15">
        <v>30</v>
      </c>
      <c r="F1066" s="4">
        <v>1934</v>
      </c>
      <c r="G1066" s="4" t="s">
        <v>1885</v>
      </c>
      <c r="H1066" s="4" t="s">
        <v>39</v>
      </c>
      <c r="I1066" s="4" t="s">
        <v>40</v>
      </c>
      <c r="J1066" s="4" t="s">
        <v>41</v>
      </c>
      <c r="K1066" s="4" t="s">
        <v>42</v>
      </c>
      <c r="L1066" s="4" t="s">
        <v>43</v>
      </c>
      <c r="M1066" s="4" t="s">
        <v>1886</v>
      </c>
      <c r="N1066" s="29">
        <v>0.69</v>
      </c>
      <c r="O1066" s="4" t="s">
        <v>33</v>
      </c>
      <c r="P1066" s="4" t="s">
        <v>61</v>
      </c>
      <c r="Q1066" s="4" t="s">
        <v>130</v>
      </c>
      <c r="R1066" s="4" t="s">
        <v>883</v>
      </c>
      <c r="S1066" s="4">
        <v>78626</v>
      </c>
      <c r="T1066" s="9">
        <v>42154</v>
      </c>
      <c r="U1066" s="9">
        <v>42154</v>
      </c>
      <c r="V1066" s="15">
        <v>52.988000000000056</v>
      </c>
      <c r="W1066" s="4">
        <v>3</v>
      </c>
      <c r="X1066" s="15">
        <v>561.65</v>
      </c>
      <c r="Y1066" s="4">
        <v>86688</v>
      </c>
      <c r="Z1066" s="15">
        <f>(orders[[#This Row],[Unit Price]]-(orders[[#This Row],[Unit Price]]*(orders[[#This Row],[Discount]]/100)))</f>
        <v>180.90760799999998</v>
      </c>
      <c r="AA1066" s="15">
        <f>orders[[#This Row],[discounted price]]*orders[[#This Row],[Quantity ordered new]]</f>
        <v>542.72282399999995</v>
      </c>
      <c r="AB1066" s="18">
        <f t="shared" si="16"/>
        <v>9.434345232796236E-2</v>
      </c>
    </row>
    <row r="1067" spans="1:28" ht="12.75" customHeight="1" x14ac:dyDescent="0.3">
      <c r="A1067" s="4">
        <v>19780</v>
      </c>
      <c r="B1067" s="4" t="s">
        <v>47</v>
      </c>
      <c r="C1067" s="21">
        <v>0.01</v>
      </c>
      <c r="D1067" s="15">
        <v>42.98</v>
      </c>
      <c r="E1067" s="15">
        <v>4.62</v>
      </c>
      <c r="F1067" s="4">
        <v>1935</v>
      </c>
      <c r="G1067" s="4" t="s">
        <v>1887</v>
      </c>
      <c r="H1067" s="4" t="s">
        <v>27</v>
      </c>
      <c r="I1067" s="4" t="s">
        <v>28</v>
      </c>
      <c r="J1067" s="4" t="s">
        <v>29</v>
      </c>
      <c r="K1067" s="4" t="s">
        <v>257</v>
      </c>
      <c r="L1067" s="4" t="s">
        <v>59</v>
      </c>
      <c r="M1067" s="4" t="s">
        <v>1888</v>
      </c>
      <c r="N1067" s="29">
        <v>0.56000000000000005</v>
      </c>
      <c r="O1067" s="4" t="s">
        <v>33</v>
      </c>
      <c r="P1067" s="4" t="s">
        <v>61</v>
      </c>
      <c r="Q1067" s="4" t="s">
        <v>130</v>
      </c>
      <c r="R1067" s="4" t="s">
        <v>1889</v>
      </c>
      <c r="S1067" s="4">
        <v>75051</v>
      </c>
      <c r="T1067" s="9">
        <v>42102</v>
      </c>
      <c r="U1067" s="9">
        <v>42104</v>
      </c>
      <c r="V1067" s="15">
        <v>285.47370000000001</v>
      </c>
      <c r="W1067" s="4">
        <v>9</v>
      </c>
      <c r="X1067" s="15">
        <v>413.73</v>
      </c>
      <c r="Y1067" s="4">
        <v>86686</v>
      </c>
      <c r="Z1067" s="15">
        <f>(orders[[#This Row],[Unit Price]]-(orders[[#This Row],[Unit Price]]*(orders[[#This Row],[Discount]]/100)))</f>
        <v>42.975701999999998</v>
      </c>
      <c r="AA1067" s="15">
        <f>orders[[#This Row],[discounted price]]*orders[[#This Row],[Quantity ordered new]]</f>
        <v>386.781318</v>
      </c>
      <c r="AB1067" s="18">
        <f t="shared" si="16"/>
        <v>0.69</v>
      </c>
    </row>
    <row r="1068" spans="1:28" ht="12.75" customHeight="1" x14ac:dyDescent="0.3">
      <c r="A1068" s="4">
        <v>19698</v>
      </c>
      <c r="B1068" s="4" t="s">
        <v>106</v>
      </c>
      <c r="C1068" s="21">
        <v>0.06</v>
      </c>
      <c r="D1068" s="15">
        <v>3.25</v>
      </c>
      <c r="E1068" s="15">
        <v>49</v>
      </c>
      <c r="F1068" s="4">
        <v>1935</v>
      </c>
      <c r="G1068" s="4" t="s">
        <v>1887</v>
      </c>
      <c r="H1068" s="4" t="s">
        <v>49</v>
      </c>
      <c r="I1068" s="4" t="s">
        <v>40</v>
      </c>
      <c r="J1068" s="4" t="s">
        <v>29</v>
      </c>
      <c r="K1068" s="4" t="s">
        <v>257</v>
      </c>
      <c r="L1068" s="4" t="s">
        <v>236</v>
      </c>
      <c r="M1068" s="4" t="s">
        <v>1890</v>
      </c>
      <c r="N1068" s="29">
        <v>0.56000000000000005</v>
      </c>
      <c r="O1068" s="4" t="s">
        <v>33</v>
      </c>
      <c r="P1068" s="4" t="s">
        <v>61</v>
      </c>
      <c r="Q1068" s="4" t="s">
        <v>130</v>
      </c>
      <c r="R1068" s="4" t="s">
        <v>1889</v>
      </c>
      <c r="S1068" s="4">
        <v>75051</v>
      </c>
      <c r="T1068" s="9">
        <v>42154</v>
      </c>
      <c r="U1068" s="9">
        <v>42160</v>
      </c>
      <c r="V1068" s="15">
        <v>10.50800000000001</v>
      </c>
      <c r="W1068" s="4">
        <v>2</v>
      </c>
      <c r="X1068" s="15">
        <v>55.6</v>
      </c>
      <c r="Y1068" s="4">
        <v>86688</v>
      </c>
      <c r="Z1068" s="15">
        <f>(orders[[#This Row],[Unit Price]]-(orders[[#This Row],[Unit Price]]*(orders[[#This Row],[Discount]]/100)))</f>
        <v>3.2480500000000001</v>
      </c>
      <c r="AA1068" s="15">
        <f>orders[[#This Row],[discounted price]]*orders[[#This Row],[Quantity ordered new]]</f>
        <v>6.4961000000000002</v>
      </c>
      <c r="AB1068" s="18">
        <f t="shared" si="16"/>
        <v>0.18899280575539584</v>
      </c>
    </row>
    <row r="1069" spans="1:28" ht="12.75" customHeight="1" x14ac:dyDescent="0.3">
      <c r="A1069" s="4">
        <v>19699</v>
      </c>
      <c r="B1069" s="4" t="s">
        <v>106</v>
      </c>
      <c r="C1069" s="21">
        <v>0.01</v>
      </c>
      <c r="D1069" s="15">
        <v>110.98</v>
      </c>
      <c r="E1069" s="15">
        <v>13.99</v>
      </c>
      <c r="F1069" s="4">
        <v>1935</v>
      </c>
      <c r="G1069" s="4" t="s">
        <v>1887</v>
      </c>
      <c r="H1069" s="4" t="s">
        <v>49</v>
      </c>
      <c r="I1069" s="4" t="s">
        <v>40</v>
      </c>
      <c r="J1069" s="4" t="s">
        <v>41</v>
      </c>
      <c r="K1069" s="4" t="s">
        <v>50</v>
      </c>
      <c r="L1069" s="4" t="s">
        <v>86</v>
      </c>
      <c r="M1069" s="4" t="s">
        <v>1891</v>
      </c>
      <c r="N1069" s="29">
        <v>0.69</v>
      </c>
      <c r="O1069" s="4" t="s">
        <v>33</v>
      </c>
      <c r="P1069" s="4" t="s">
        <v>61</v>
      </c>
      <c r="Q1069" s="4" t="s">
        <v>130</v>
      </c>
      <c r="R1069" s="4" t="s">
        <v>1889</v>
      </c>
      <c r="S1069" s="4">
        <v>75051</v>
      </c>
      <c r="T1069" s="9">
        <v>42154</v>
      </c>
      <c r="U1069" s="9">
        <v>42159</v>
      </c>
      <c r="V1069" s="15">
        <v>1448.7309</v>
      </c>
      <c r="W1069" s="4">
        <v>19</v>
      </c>
      <c r="X1069" s="15">
        <v>2099.61</v>
      </c>
      <c r="Y1069" s="4">
        <v>86688</v>
      </c>
      <c r="Z1069" s="15">
        <f>(orders[[#This Row],[Unit Price]]-(orders[[#This Row],[Unit Price]]*(orders[[#This Row],[Discount]]/100)))</f>
        <v>110.968902</v>
      </c>
      <c r="AA1069" s="15">
        <f>orders[[#This Row],[discounted price]]*orders[[#This Row],[Quantity ordered new]]</f>
        <v>2108.409138</v>
      </c>
      <c r="AB1069" s="18">
        <f t="shared" si="16"/>
        <v>0.69</v>
      </c>
    </row>
    <row r="1070" spans="1:28" ht="12.75" customHeight="1" x14ac:dyDescent="0.3">
      <c r="A1070" s="4">
        <v>19700</v>
      </c>
      <c r="B1070" s="4" t="s">
        <v>106</v>
      </c>
      <c r="C1070" s="21">
        <v>0.05</v>
      </c>
      <c r="D1070" s="15">
        <v>3.95</v>
      </c>
      <c r="E1070" s="15">
        <v>2</v>
      </c>
      <c r="F1070" s="4">
        <v>1935</v>
      </c>
      <c r="G1070" s="4" t="s">
        <v>1887</v>
      </c>
      <c r="H1070" s="4" t="s">
        <v>27</v>
      </c>
      <c r="I1070" s="4" t="s">
        <v>40</v>
      </c>
      <c r="J1070" s="4" t="s">
        <v>29</v>
      </c>
      <c r="K1070" s="4" t="s">
        <v>66</v>
      </c>
      <c r="L1070" s="4" t="s">
        <v>31</v>
      </c>
      <c r="M1070" s="4" t="s">
        <v>1353</v>
      </c>
      <c r="N1070" s="29">
        <v>0.53</v>
      </c>
      <c r="O1070" s="4" t="s">
        <v>33</v>
      </c>
      <c r="P1070" s="4" t="s">
        <v>61</v>
      </c>
      <c r="Q1070" s="4" t="s">
        <v>130</v>
      </c>
      <c r="R1070" s="4" t="s">
        <v>1889</v>
      </c>
      <c r="S1070" s="4">
        <v>75051</v>
      </c>
      <c r="T1070" s="9">
        <v>42154</v>
      </c>
      <c r="U1070" s="9">
        <v>42162</v>
      </c>
      <c r="V1070" s="15">
        <v>1.0040000000000004</v>
      </c>
      <c r="W1070" s="4">
        <v>23</v>
      </c>
      <c r="X1070" s="15">
        <v>96.6</v>
      </c>
      <c r="Y1070" s="4">
        <v>86688</v>
      </c>
      <c r="Z1070" s="15">
        <f>(orders[[#This Row],[Unit Price]]-(orders[[#This Row],[Unit Price]]*(orders[[#This Row],[Discount]]/100)))</f>
        <v>3.9480250000000003</v>
      </c>
      <c r="AA1070" s="15">
        <f>orders[[#This Row],[discounted price]]*orders[[#This Row],[Quantity ordered new]]</f>
        <v>90.804575000000014</v>
      </c>
      <c r="AB1070" s="18">
        <f t="shared" si="16"/>
        <v>1.0393374741200834E-2</v>
      </c>
    </row>
    <row r="1071" spans="1:28" ht="12.75" customHeight="1" x14ac:dyDescent="0.3">
      <c r="A1071" s="4">
        <v>23551</v>
      </c>
      <c r="B1071" s="4" t="s">
        <v>56</v>
      </c>
      <c r="C1071" s="21">
        <v>0.1</v>
      </c>
      <c r="D1071" s="15">
        <v>152.47999999999999</v>
      </c>
      <c r="E1071" s="15">
        <v>4</v>
      </c>
      <c r="F1071" s="4">
        <v>1938</v>
      </c>
      <c r="G1071" s="4" t="s">
        <v>1892</v>
      </c>
      <c r="H1071" s="4" t="s">
        <v>27</v>
      </c>
      <c r="I1071" s="4" t="s">
        <v>28</v>
      </c>
      <c r="J1071" s="4" t="s">
        <v>77</v>
      </c>
      <c r="K1071" s="4" t="s">
        <v>180</v>
      </c>
      <c r="L1071" s="4" t="s">
        <v>59</v>
      </c>
      <c r="M1071" s="4" t="s">
        <v>609</v>
      </c>
      <c r="N1071" s="29">
        <v>0.79</v>
      </c>
      <c r="O1071" s="4" t="s">
        <v>33</v>
      </c>
      <c r="P1071" s="4" t="s">
        <v>61</v>
      </c>
      <c r="Q1071" s="4" t="s">
        <v>183</v>
      </c>
      <c r="R1071" s="4" t="s">
        <v>1893</v>
      </c>
      <c r="S1071" s="4">
        <v>66801</v>
      </c>
      <c r="T1071" s="9">
        <v>42085</v>
      </c>
      <c r="U1071" s="9">
        <v>42086</v>
      </c>
      <c r="V1071" s="15">
        <v>-521.09</v>
      </c>
      <c r="W1071" s="4">
        <v>4</v>
      </c>
      <c r="X1071" s="15">
        <v>558.16999999999996</v>
      </c>
      <c r="Y1071" s="4">
        <v>88870</v>
      </c>
      <c r="Z1071" s="15">
        <f>(orders[[#This Row],[Unit Price]]-(orders[[#This Row],[Unit Price]]*(orders[[#This Row],[Discount]]/100)))</f>
        <v>152.32751999999999</v>
      </c>
      <c r="AA1071" s="15">
        <f>orders[[#This Row],[discounted price]]*orders[[#This Row],[Quantity ordered new]]</f>
        <v>609.31007999999997</v>
      </c>
      <c r="AB1071" s="18">
        <f t="shared" si="16"/>
        <v>-0.93356862604582846</v>
      </c>
    </row>
    <row r="1072" spans="1:28" ht="12.75" customHeight="1" x14ac:dyDescent="0.3">
      <c r="A1072" s="4">
        <v>23550</v>
      </c>
      <c r="B1072" s="4" t="s">
        <v>56</v>
      </c>
      <c r="C1072" s="21">
        <v>0.08</v>
      </c>
      <c r="D1072" s="15">
        <v>6.84</v>
      </c>
      <c r="E1072" s="15">
        <v>8.3699999999999992</v>
      </c>
      <c r="F1072" s="4">
        <v>1940</v>
      </c>
      <c r="G1072" s="4" t="s">
        <v>1894</v>
      </c>
      <c r="H1072" s="4" t="s">
        <v>49</v>
      </c>
      <c r="I1072" s="4" t="s">
        <v>28</v>
      </c>
      <c r="J1072" s="4" t="s">
        <v>29</v>
      </c>
      <c r="K1072" s="4" t="s">
        <v>174</v>
      </c>
      <c r="L1072" s="4" t="s">
        <v>51</v>
      </c>
      <c r="M1072" s="4" t="s">
        <v>1697</v>
      </c>
      <c r="N1072" s="29">
        <v>0.57999999999999996</v>
      </c>
      <c r="O1072" s="4" t="s">
        <v>33</v>
      </c>
      <c r="P1072" s="4" t="s">
        <v>34</v>
      </c>
      <c r="Q1072" s="4" t="s">
        <v>212</v>
      </c>
      <c r="R1072" s="4" t="s">
        <v>1895</v>
      </c>
      <c r="S1072" s="4">
        <v>84020</v>
      </c>
      <c r="T1072" s="9">
        <v>42085</v>
      </c>
      <c r="U1072" s="9">
        <v>42087</v>
      </c>
      <c r="V1072" s="15">
        <v>-29.49</v>
      </c>
      <c r="W1072" s="4">
        <v>1</v>
      </c>
      <c r="X1072" s="15">
        <v>8.39</v>
      </c>
      <c r="Y1072" s="4">
        <v>88870</v>
      </c>
      <c r="Z1072" s="15">
        <f>(orders[[#This Row],[Unit Price]]-(orders[[#This Row],[Unit Price]]*(orders[[#This Row],[Discount]]/100)))</f>
        <v>6.8345279999999997</v>
      </c>
      <c r="AA1072" s="15">
        <f>orders[[#This Row],[discounted price]]*orders[[#This Row],[Quantity ordered new]]</f>
        <v>6.8345279999999997</v>
      </c>
      <c r="AB1072" s="18">
        <f t="shared" si="16"/>
        <v>-3.514898688915375</v>
      </c>
    </row>
    <row r="1073" spans="1:28" ht="12.75" customHeight="1" x14ac:dyDescent="0.3">
      <c r="A1073" s="4">
        <v>25531</v>
      </c>
      <c r="B1073" s="4" t="s">
        <v>106</v>
      </c>
      <c r="C1073" s="21">
        <v>0</v>
      </c>
      <c r="D1073" s="15">
        <v>78.650000000000006</v>
      </c>
      <c r="E1073" s="15">
        <v>13.99</v>
      </c>
      <c r="F1073" s="4">
        <v>1940</v>
      </c>
      <c r="G1073" s="4" t="s">
        <v>1894</v>
      </c>
      <c r="H1073" s="4" t="s">
        <v>49</v>
      </c>
      <c r="I1073" s="4" t="s">
        <v>28</v>
      </c>
      <c r="J1073" s="4" t="s">
        <v>29</v>
      </c>
      <c r="K1073" s="4" t="s">
        <v>257</v>
      </c>
      <c r="L1073" s="4" t="s">
        <v>86</v>
      </c>
      <c r="M1073" s="4" t="s">
        <v>1896</v>
      </c>
      <c r="N1073" s="29">
        <v>0.52</v>
      </c>
      <c r="O1073" s="4" t="s">
        <v>33</v>
      </c>
      <c r="P1073" s="4" t="s">
        <v>34</v>
      </c>
      <c r="Q1073" s="4" t="s">
        <v>212</v>
      </c>
      <c r="R1073" s="4" t="s">
        <v>1895</v>
      </c>
      <c r="S1073" s="4">
        <v>84020</v>
      </c>
      <c r="T1073" s="9">
        <v>42113</v>
      </c>
      <c r="U1073" s="9">
        <v>42120</v>
      </c>
      <c r="V1073" s="15">
        <v>386.00669999999991</v>
      </c>
      <c r="W1073" s="4">
        <v>7</v>
      </c>
      <c r="X1073" s="15">
        <v>559.42999999999995</v>
      </c>
      <c r="Y1073" s="4">
        <v>88871</v>
      </c>
      <c r="Z1073" s="15">
        <f>(orders[[#This Row],[Unit Price]]-(orders[[#This Row],[Unit Price]]*(orders[[#This Row],[Discount]]/100)))</f>
        <v>78.650000000000006</v>
      </c>
      <c r="AA1073" s="15">
        <f>orders[[#This Row],[discounted price]]*orders[[#This Row],[Quantity ordered new]]</f>
        <v>550.55000000000007</v>
      </c>
      <c r="AB1073" s="18">
        <f t="shared" si="16"/>
        <v>0.69</v>
      </c>
    </row>
    <row r="1074" spans="1:28" ht="12.75" customHeight="1" x14ac:dyDescent="0.3">
      <c r="A1074" s="4">
        <v>25532</v>
      </c>
      <c r="B1074" s="4" t="s">
        <v>106</v>
      </c>
      <c r="C1074" s="21">
        <v>0.08</v>
      </c>
      <c r="D1074" s="15">
        <v>122.99</v>
      </c>
      <c r="E1074" s="15">
        <v>70.2</v>
      </c>
      <c r="F1074" s="4">
        <v>1940</v>
      </c>
      <c r="G1074" s="4" t="s">
        <v>1894</v>
      </c>
      <c r="H1074" s="4" t="s">
        <v>39</v>
      </c>
      <c r="I1074" s="4" t="s">
        <v>28</v>
      </c>
      <c r="J1074" s="4" t="s">
        <v>41</v>
      </c>
      <c r="K1074" s="4" t="s">
        <v>42</v>
      </c>
      <c r="L1074" s="4" t="s">
        <v>43</v>
      </c>
      <c r="M1074" s="4" t="s">
        <v>147</v>
      </c>
      <c r="N1074" s="29">
        <v>0.74</v>
      </c>
      <c r="O1074" s="4" t="s">
        <v>33</v>
      </c>
      <c r="P1074" s="4" t="s">
        <v>34</v>
      </c>
      <c r="Q1074" s="4" t="s">
        <v>212</v>
      </c>
      <c r="R1074" s="4" t="s">
        <v>1895</v>
      </c>
      <c r="S1074" s="4">
        <v>84020</v>
      </c>
      <c r="T1074" s="9">
        <v>42113</v>
      </c>
      <c r="U1074" s="9">
        <v>42118</v>
      </c>
      <c r="V1074" s="15">
        <v>-1867.97</v>
      </c>
      <c r="W1074" s="4">
        <v>10</v>
      </c>
      <c r="X1074" s="15">
        <v>1216.52</v>
      </c>
      <c r="Y1074" s="4">
        <v>88871</v>
      </c>
      <c r="Z1074" s="15">
        <f>(orders[[#This Row],[Unit Price]]-(orders[[#This Row],[Unit Price]]*(orders[[#This Row],[Discount]]/100)))</f>
        <v>122.89160799999999</v>
      </c>
      <c r="AA1074" s="15">
        <f>orders[[#This Row],[discounted price]]*orders[[#This Row],[Quantity ordered new]]</f>
        <v>1228.91608</v>
      </c>
      <c r="AB1074" s="18">
        <f t="shared" si="16"/>
        <v>-1.5355029099398283</v>
      </c>
    </row>
    <row r="1075" spans="1:28" ht="12.75" customHeight="1" x14ac:dyDescent="0.3">
      <c r="A1075" s="4">
        <v>20371</v>
      </c>
      <c r="B1075" s="4" t="s">
        <v>56</v>
      </c>
      <c r="C1075" s="21">
        <v>0.08</v>
      </c>
      <c r="D1075" s="15">
        <v>90.98</v>
      </c>
      <c r="E1075" s="15">
        <v>56.2</v>
      </c>
      <c r="F1075" s="4">
        <v>1946</v>
      </c>
      <c r="G1075" s="4" t="s">
        <v>1897</v>
      </c>
      <c r="H1075" s="4" t="s">
        <v>49</v>
      </c>
      <c r="I1075" s="4" t="s">
        <v>114</v>
      </c>
      <c r="J1075" s="4" t="s">
        <v>41</v>
      </c>
      <c r="K1075" s="4" t="s">
        <v>50</v>
      </c>
      <c r="L1075" s="4" t="s">
        <v>86</v>
      </c>
      <c r="M1075" s="4" t="s">
        <v>1061</v>
      </c>
      <c r="N1075" s="29">
        <v>0.74</v>
      </c>
      <c r="O1075" s="4" t="s">
        <v>33</v>
      </c>
      <c r="P1075" s="4" t="s">
        <v>53</v>
      </c>
      <c r="Q1075" s="4" t="s">
        <v>234</v>
      </c>
      <c r="R1075" s="4" t="s">
        <v>1898</v>
      </c>
      <c r="S1075" s="4">
        <v>15228</v>
      </c>
      <c r="T1075" s="9">
        <v>42030</v>
      </c>
      <c r="U1075" s="9">
        <v>42032</v>
      </c>
      <c r="V1075" s="15">
        <v>-1920.9336000000001</v>
      </c>
      <c r="W1075" s="4">
        <v>12</v>
      </c>
      <c r="X1075" s="15">
        <v>1058.3599999999999</v>
      </c>
      <c r="Y1075" s="4">
        <v>86331</v>
      </c>
      <c r="Z1075" s="15">
        <f>(orders[[#This Row],[Unit Price]]-(orders[[#This Row],[Unit Price]]*(orders[[#This Row],[Discount]]/100)))</f>
        <v>90.907216000000005</v>
      </c>
      <c r="AA1075" s="15">
        <f>orders[[#This Row],[discounted price]]*orders[[#This Row],[Quantity ordered new]]</f>
        <v>1090.8865920000001</v>
      </c>
      <c r="AB1075" s="18">
        <f t="shared" si="16"/>
        <v>-1.8150096375524398</v>
      </c>
    </row>
    <row r="1076" spans="1:28" ht="12.75" customHeight="1" x14ac:dyDescent="0.3">
      <c r="A1076" s="4">
        <v>20372</v>
      </c>
      <c r="B1076" s="4" t="s">
        <v>56</v>
      </c>
      <c r="C1076" s="21">
        <v>7.0000000000000007E-2</v>
      </c>
      <c r="D1076" s="15">
        <v>5.98</v>
      </c>
      <c r="E1076" s="15">
        <v>5.35</v>
      </c>
      <c r="F1076" s="4">
        <v>1946</v>
      </c>
      <c r="G1076" s="4" t="s">
        <v>1897</v>
      </c>
      <c r="H1076" s="4" t="s">
        <v>49</v>
      </c>
      <c r="I1076" s="4" t="s">
        <v>114</v>
      </c>
      <c r="J1076" s="4" t="s">
        <v>29</v>
      </c>
      <c r="K1076" s="4" t="s">
        <v>93</v>
      </c>
      <c r="L1076" s="4" t="s">
        <v>59</v>
      </c>
      <c r="M1076" s="4" t="s">
        <v>1437</v>
      </c>
      <c r="N1076" s="29">
        <v>0.4</v>
      </c>
      <c r="O1076" s="4" t="s">
        <v>33</v>
      </c>
      <c r="P1076" s="4" t="s">
        <v>53</v>
      </c>
      <c r="Q1076" s="4" t="s">
        <v>234</v>
      </c>
      <c r="R1076" s="4" t="s">
        <v>1898</v>
      </c>
      <c r="S1076" s="4">
        <v>15228</v>
      </c>
      <c r="T1076" s="9">
        <v>42030</v>
      </c>
      <c r="U1076" s="9">
        <v>42032</v>
      </c>
      <c r="V1076" s="15">
        <v>-37.175200000000004</v>
      </c>
      <c r="W1076" s="4">
        <v>3</v>
      </c>
      <c r="X1076" s="15">
        <v>18.309999999999999</v>
      </c>
      <c r="Y1076" s="4">
        <v>86331</v>
      </c>
      <c r="Z1076" s="15">
        <f>(orders[[#This Row],[Unit Price]]-(orders[[#This Row],[Unit Price]]*(orders[[#This Row],[Discount]]/100)))</f>
        <v>5.9758140000000006</v>
      </c>
      <c r="AA1076" s="15">
        <f>orders[[#This Row],[discounted price]]*orders[[#This Row],[Quantity ordered new]]</f>
        <v>17.927442000000003</v>
      </c>
      <c r="AB1076" s="18">
        <f t="shared" si="16"/>
        <v>-2.0303222282905518</v>
      </c>
    </row>
    <row r="1077" spans="1:28" ht="12.75" customHeight="1" x14ac:dyDescent="0.3">
      <c r="A1077" s="4">
        <v>21762</v>
      </c>
      <c r="B1077" s="4" t="s">
        <v>106</v>
      </c>
      <c r="C1077" s="21">
        <v>0.05</v>
      </c>
      <c r="D1077" s="15">
        <v>424.21</v>
      </c>
      <c r="E1077" s="15">
        <v>110.2</v>
      </c>
      <c r="F1077" s="4">
        <v>1949</v>
      </c>
      <c r="G1077" s="4" t="s">
        <v>1899</v>
      </c>
      <c r="H1077" s="4" t="s">
        <v>39</v>
      </c>
      <c r="I1077" s="4" t="s">
        <v>58</v>
      </c>
      <c r="J1077" s="4" t="s">
        <v>41</v>
      </c>
      <c r="K1077" s="4" t="s">
        <v>152</v>
      </c>
      <c r="L1077" s="4" t="s">
        <v>121</v>
      </c>
      <c r="M1077" s="4" t="s">
        <v>1900</v>
      </c>
      <c r="N1077" s="29">
        <v>0.67</v>
      </c>
      <c r="O1077" s="4" t="s">
        <v>33</v>
      </c>
      <c r="P1077" s="4" t="s">
        <v>34</v>
      </c>
      <c r="Q1077" s="4" t="s">
        <v>82</v>
      </c>
      <c r="R1077" s="4" t="s">
        <v>1901</v>
      </c>
      <c r="S1077" s="4">
        <v>59715</v>
      </c>
      <c r="T1077" s="9">
        <v>42036</v>
      </c>
      <c r="U1077" s="9">
        <v>42040</v>
      </c>
      <c r="V1077" s="15">
        <v>-213.40280000000001</v>
      </c>
      <c r="W1077" s="4">
        <v>12</v>
      </c>
      <c r="X1077" s="15">
        <v>4935.22</v>
      </c>
      <c r="Y1077" s="4">
        <v>90415</v>
      </c>
      <c r="Z1077" s="15">
        <f>(orders[[#This Row],[Unit Price]]-(orders[[#This Row],[Unit Price]]*(orders[[#This Row],[Discount]]/100)))</f>
        <v>423.99789499999997</v>
      </c>
      <c r="AA1077" s="15">
        <f>orders[[#This Row],[discounted price]]*orders[[#This Row],[Quantity ordered new]]</f>
        <v>5087.9747399999997</v>
      </c>
      <c r="AB1077" s="18">
        <f t="shared" si="16"/>
        <v>-4.3240787644725061E-2</v>
      </c>
    </row>
    <row r="1078" spans="1:28" ht="12.75" customHeight="1" x14ac:dyDescent="0.3">
      <c r="A1078" s="4">
        <v>24793</v>
      </c>
      <c r="B1078" s="4" t="s">
        <v>37</v>
      </c>
      <c r="C1078" s="21">
        <v>0.01</v>
      </c>
      <c r="D1078" s="15">
        <v>6.68</v>
      </c>
      <c r="E1078" s="15">
        <v>4.91</v>
      </c>
      <c r="F1078" s="4">
        <v>1950</v>
      </c>
      <c r="G1078" s="4" t="s">
        <v>1902</v>
      </c>
      <c r="H1078" s="4" t="s">
        <v>49</v>
      </c>
      <c r="I1078" s="4" t="s">
        <v>58</v>
      </c>
      <c r="J1078" s="4" t="s">
        <v>29</v>
      </c>
      <c r="K1078" s="4" t="s">
        <v>93</v>
      </c>
      <c r="L1078" s="4" t="s">
        <v>59</v>
      </c>
      <c r="M1078" s="4" t="s">
        <v>1903</v>
      </c>
      <c r="N1078" s="29">
        <v>0.37</v>
      </c>
      <c r="O1078" s="4" t="s">
        <v>33</v>
      </c>
      <c r="P1078" s="4" t="s">
        <v>34</v>
      </c>
      <c r="Q1078" s="4" t="s">
        <v>82</v>
      </c>
      <c r="R1078" s="4" t="s">
        <v>1904</v>
      </c>
      <c r="S1078" s="4">
        <v>59750</v>
      </c>
      <c r="T1078" s="9">
        <v>42010</v>
      </c>
      <c r="U1078" s="9">
        <v>42012</v>
      </c>
      <c r="V1078" s="15">
        <v>-15.48</v>
      </c>
      <c r="W1078" s="4">
        <v>7</v>
      </c>
      <c r="X1078" s="15">
        <v>51.03</v>
      </c>
      <c r="Y1078" s="4">
        <v>90414</v>
      </c>
      <c r="Z1078" s="15">
        <f>(orders[[#This Row],[Unit Price]]-(orders[[#This Row],[Unit Price]]*(orders[[#This Row],[Discount]]/100)))</f>
        <v>6.6793319999999996</v>
      </c>
      <c r="AA1078" s="15">
        <f>orders[[#This Row],[discounted price]]*orders[[#This Row],[Quantity ordered new]]</f>
        <v>46.755323999999995</v>
      </c>
      <c r="AB1078" s="18">
        <f t="shared" si="16"/>
        <v>-0.30335097001763667</v>
      </c>
    </row>
    <row r="1079" spans="1:28" ht="12.75" customHeight="1" x14ac:dyDescent="0.3">
      <c r="A1079" s="4">
        <v>23378</v>
      </c>
      <c r="B1079" s="4" t="s">
        <v>25</v>
      </c>
      <c r="C1079" s="21">
        <v>0.09</v>
      </c>
      <c r="D1079" s="15">
        <v>40.98</v>
      </c>
      <c r="E1079" s="15">
        <v>6.5</v>
      </c>
      <c r="F1079" s="4">
        <v>1956</v>
      </c>
      <c r="G1079" s="4" t="s">
        <v>1905</v>
      </c>
      <c r="H1079" s="4" t="s">
        <v>49</v>
      </c>
      <c r="I1079" s="4" t="s">
        <v>114</v>
      </c>
      <c r="J1079" s="4" t="s">
        <v>77</v>
      </c>
      <c r="K1079" s="4" t="s">
        <v>180</v>
      </c>
      <c r="L1079" s="4" t="s">
        <v>59</v>
      </c>
      <c r="M1079" s="4" t="s">
        <v>1270</v>
      </c>
      <c r="N1079" s="29">
        <v>0.74</v>
      </c>
      <c r="O1079" s="4" t="s">
        <v>33</v>
      </c>
      <c r="P1079" s="4" t="s">
        <v>34</v>
      </c>
      <c r="Q1079" s="4" t="s">
        <v>255</v>
      </c>
      <c r="R1079" s="4" t="s">
        <v>337</v>
      </c>
      <c r="S1079" s="4">
        <v>80027</v>
      </c>
      <c r="T1079" s="9">
        <v>42174</v>
      </c>
      <c r="U1079" s="9">
        <v>42176</v>
      </c>
      <c r="V1079" s="15">
        <v>-50.244999999999997</v>
      </c>
      <c r="W1079" s="4">
        <v>19</v>
      </c>
      <c r="X1079" s="15">
        <v>746.91</v>
      </c>
      <c r="Y1079" s="4">
        <v>89820</v>
      </c>
      <c r="Z1079" s="15">
        <f>(orders[[#This Row],[Unit Price]]-(orders[[#This Row],[Unit Price]]*(orders[[#This Row],[Discount]]/100)))</f>
        <v>40.943117999999998</v>
      </c>
      <c r="AA1079" s="15">
        <f>orders[[#This Row],[discounted price]]*orders[[#This Row],[Quantity ordered new]]</f>
        <v>777.91924199999994</v>
      </c>
      <c r="AB1079" s="18">
        <f t="shared" si="16"/>
        <v>-6.7270487742833812E-2</v>
      </c>
    </row>
    <row r="1080" spans="1:28" ht="12.75" customHeight="1" x14ac:dyDescent="0.3">
      <c r="A1080" s="4">
        <v>21638</v>
      </c>
      <c r="B1080" s="4" t="s">
        <v>25</v>
      </c>
      <c r="C1080" s="21">
        <v>0.09</v>
      </c>
      <c r="D1080" s="15">
        <v>77.510000000000005</v>
      </c>
      <c r="E1080" s="15">
        <v>4</v>
      </c>
      <c r="F1080" s="4">
        <v>1957</v>
      </c>
      <c r="G1080" s="4" t="s">
        <v>1906</v>
      </c>
      <c r="H1080" s="4" t="s">
        <v>49</v>
      </c>
      <c r="I1080" s="4" t="s">
        <v>114</v>
      </c>
      <c r="J1080" s="4" t="s">
        <v>77</v>
      </c>
      <c r="K1080" s="4" t="s">
        <v>180</v>
      </c>
      <c r="L1080" s="4" t="s">
        <v>59</v>
      </c>
      <c r="M1080" s="4" t="s">
        <v>1802</v>
      </c>
      <c r="N1080" s="29">
        <v>0.76</v>
      </c>
      <c r="O1080" s="4" t="s">
        <v>33</v>
      </c>
      <c r="P1080" s="4" t="s">
        <v>61</v>
      </c>
      <c r="Q1080" s="4" t="s">
        <v>506</v>
      </c>
      <c r="R1080" s="4" t="s">
        <v>1564</v>
      </c>
      <c r="S1080" s="4">
        <v>63130</v>
      </c>
      <c r="T1080" s="9">
        <v>42101</v>
      </c>
      <c r="U1080" s="9">
        <v>42103</v>
      </c>
      <c r="V1080" s="15">
        <v>-387.1044</v>
      </c>
      <c r="W1080" s="4">
        <v>1</v>
      </c>
      <c r="X1080" s="15">
        <v>77.47</v>
      </c>
      <c r="Y1080" s="4">
        <v>89818</v>
      </c>
      <c r="Z1080" s="15">
        <f>(orders[[#This Row],[Unit Price]]-(orders[[#This Row],[Unit Price]]*(orders[[#This Row],[Discount]]/100)))</f>
        <v>77.440241</v>
      </c>
      <c r="AA1080" s="15">
        <f>orders[[#This Row],[discounted price]]*orders[[#This Row],[Quantity ordered new]]</f>
        <v>77.440241</v>
      </c>
      <c r="AB1080" s="18">
        <f t="shared" si="16"/>
        <v>-4.9968297405447268</v>
      </c>
    </row>
    <row r="1081" spans="1:28" ht="12.75" customHeight="1" x14ac:dyDescent="0.3">
      <c r="A1081" s="4">
        <v>24640</v>
      </c>
      <c r="B1081" s="4" t="s">
        <v>106</v>
      </c>
      <c r="C1081" s="21">
        <v>0.09</v>
      </c>
      <c r="D1081" s="15">
        <v>30.98</v>
      </c>
      <c r="E1081" s="15">
        <v>6.5</v>
      </c>
      <c r="F1081" s="4">
        <v>1958</v>
      </c>
      <c r="G1081" s="4" t="s">
        <v>1907</v>
      </c>
      <c r="H1081" s="4" t="s">
        <v>27</v>
      </c>
      <c r="I1081" s="4" t="s">
        <v>114</v>
      </c>
      <c r="J1081" s="4" t="s">
        <v>77</v>
      </c>
      <c r="K1081" s="4" t="s">
        <v>180</v>
      </c>
      <c r="L1081" s="4" t="s">
        <v>59</v>
      </c>
      <c r="M1081" s="4" t="s">
        <v>1908</v>
      </c>
      <c r="N1081" s="29">
        <v>0.64</v>
      </c>
      <c r="O1081" s="4" t="s">
        <v>33</v>
      </c>
      <c r="P1081" s="4" t="s">
        <v>34</v>
      </c>
      <c r="Q1081" s="4" t="s">
        <v>102</v>
      </c>
      <c r="R1081" s="4" t="s">
        <v>906</v>
      </c>
      <c r="S1081" s="4">
        <v>97068</v>
      </c>
      <c r="T1081" s="9">
        <v>42173</v>
      </c>
      <c r="U1081" s="9">
        <v>42177</v>
      </c>
      <c r="V1081" s="15">
        <v>-55.97</v>
      </c>
      <c r="W1081" s="4">
        <v>7</v>
      </c>
      <c r="X1081" s="15">
        <v>204.34</v>
      </c>
      <c r="Y1081" s="4">
        <v>89819</v>
      </c>
      <c r="Z1081" s="15">
        <f>(orders[[#This Row],[Unit Price]]-(orders[[#This Row],[Unit Price]]*(orders[[#This Row],[Discount]]/100)))</f>
        <v>30.952117999999999</v>
      </c>
      <c r="AA1081" s="15">
        <f>orders[[#This Row],[discounted price]]*orders[[#This Row],[Quantity ordered new]]</f>
        <v>216.66482600000001</v>
      </c>
      <c r="AB1081" s="18">
        <f t="shared" si="16"/>
        <v>-0.2739062347068611</v>
      </c>
    </row>
    <row r="1082" spans="1:28" ht="12.75" customHeight="1" x14ac:dyDescent="0.3">
      <c r="A1082" s="4">
        <v>3956</v>
      </c>
      <c r="B1082" s="4" t="s">
        <v>47</v>
      </c>
      <c r="C1082" s="21">
        <v>0</v>
      </c>
      <c r="D1082" s="15">
        <v>20.28</v>
      </c>
      <c r="E1082" s="15">
        <v>14.39</v>
      </c>
      <c r="F1082" s="4">
        <v>1959</v>
      </c>
      <c r="G1082" s="4" t="s">
        <v>1909</v>
      </c>
      <c r="H1082" s="4" t="s">
        <v>49</v>
      </c>
      <c r="I1082" s="4" t="s">
        <v>28</v>
      </c>
      <c r="J1082" s="4" t="s">
        <v>41</v>
      </c>
      <c r="K1082" s="4" t="s">
        <v>50</v>
      </c>
      <c r="L1082" s="4" t="s">
        <v>59</v>
      </c>
      <c r="M1082" s="4" t="s">
        <v>1910</v>
      </c>
      <c r="N1082" s="29">
        <v>0.47</v>
      </c>
      <c r="O1082" s="4" t="s">
        <v>33</v>
      </c>
      <c r="P1082" s="4" t="s">
        <v>136</v>
      </c>
      <c r="Q1082" s="4" t="s">
        <v>362</v>
      </c>
      <c r="R1082" s="4" t="s">
        <v>447</v>
      </c>
      <c r="S1082" s="4">
        <v>33916</v>
      </c>
      <c r="T1082" s="9">
        <v>42026</v>
      </c>
      <c r="U1082" s="9">
        <v>42026</v>
      </c>
      <c r="V1082" s="15">
        <v>-66.247299999999996</v>
      </c>
      <c r="W1082" s="4">
        <v>9</v>
      </c>
      <c r="X1082" s="15">
        <v>206.04</v>
      </c>
      <c r="Y1082" s="4">
        <v>28225</v>
      </c>
      <c r="Z1082" s="15">
        <f>(orders[[#This Row],[Unit Price]]-(orders[[#This Row],[Unit Price]]*(orders[[#This Row],[Discount]]/100)))</f>
        <v>20.28</v>
      </c>
      <c r="AA1082" s="15">
        <f>orders[[#This Row],[discounted price]]*orders[[#This Row],[Quantity ordered new]]</f>
        <v>182.52</v>
      </c>
      <c r="AB1082" s="18">
        <f t="shared" si="16"/>
        <v>-0.321526402640264</v>
      </c>
    </row>
    <row r="1083" spans="1:28" ht="12.75" customHeight="1" x14ac:dyDescent="0.3">
      <c r="A1083" s="4">
        <v>3684</v>
      </c>
      <c r="B1083" s="4" t="s">
        <v>106</v>
      </c>
      <c r="C1083" s="21">
        <v>0.02</v>
      </c>
      <c r="D1083" s="15">
        <v>9.99</v>
      </c>
      <c r="E1083" s="15">
        <v>11.59</v>
      </c>
      <c r="F1083" s="4">
        <v>1959</v>
      </c>
      <c r="G1083" s="4" t="s">
        <v>1909</v>
      </c>
      <c r="H1083" s="4" t="s">
        <v>49</v>
      </c>
      <c r="I1083" s="4" t="s">
        <v>40</v>
      </c>
      <c r="J1083" s="4" t="s">
        <v>29</v>
      </c>
      <c r="K1083" s="4" t="s">
        <v>93</v>
      </c>
      <c r="L1083" s="4" t="s">
        <v>59</v>
      </c>
      <c r="M1083" s="4" t="s">
        <v>1911</v>
      </c>
      <c r="N1083" s="29">
        <v>0.4</v>
      </c>
      <c r="O1083" s="4" t="s">
        <v>33</v>
      </c>
      <c r="P1083" s="4" t="s">
        <v>136</v>
      </c>
      <c r="Q1083" s="4" t="s">
        <v>362</v>
      </c>
      <c r="R1083" s="4" t="s">
        <v>447</v>
      </c>
      <c r="S1083" s="4">
        <v>33916</v>
      </c>
      <c r="T1083" s="9">
        <v>42112</v>
      </c>
      <c r="U1083" s="9">
        <v>42121</v>
      </c>
      <c r="V1083" s="15">
        <v>-171.15770000000001</v>
      </c>
      <c r="W1083" s="4">
        <v>43</v>
      </c>
      <c r="X1083" s="15">
        <v>475.42</v>
      </c>
      <c r="Y1083" s="4">
        <v>26342</v>
      </c>
      <c r="Z1083" s="15">
        <f>(orders[[#This Row],[Unit Price]]-(orders[[#This Row],[Unit Price]]*(orders[[#This Row],[Discount]]/100)))</f>
        <v>9.9880019999999998</v>
      </c>
      <c r="AA1083" s="15">
        <f>orders[[#This Row],[discounted price]]*orders[[#This Row],[Quantity ordered new]]</f>
        <v>429.48408599999999</v>
      </c>
      <c r="AB1083" s="18">
        <f t="shared" si="16"/>
        <v>-0.3600136721214926</v>
      </c>
    </row>
    <row r="1084" spans="1:28" ht="12.75" customHeight="1" x14ac:dyDescent="0.3">
      <c r="A1084" s="4">
        <v>3685</v>
      </c>
      <c r="B1084" s="4" t="s">
        <v>106</v>
      </c>
      <c r="C1084" s="21">
        <v>0.02</v>
      </c>
      <c r="D1084" s="15">
        <v>48.04</v>
      </c>
      <c r="E1084" s="15">
        <v>5.79</v>
      </c>
      <c r="F1084" s="4">
        <v>1959</v>
      </c>
      <c r="G1084" s="4" t="s">
        <v>1909</v>
      </c>
      <c r="H1084" s="4" t="s">
        <v>49</v>
      </c>
      <c r="I1084" s="4" t="s">
        <v>40</v>
      </c>
      <c r="J1084" s="4" t="s">
        <v>29</v>
      </c>
      <c r="K1084" s="4" t="s">
        <v>93</v>
      </c>
      <c r="L1084" s="4" t="s">
        <v>59</v>
      </c>
      <c r="M1084" s="4" t="s">
        <v>864</v>
      </c>
      <c r="N1084" s="29">
        <v>0.37</v>
      </c>
      <c r="O1084" s="4" t="s">
        <v>33</v>
      </c>
      <c r="P1084" s="4" t="s">
        <v>136</v>
      </c>
      <c r="Q1084" s="4" t="s">
        <v>362</v>
      </c>
      <c r="R1084" s="4" t="s">
        <v>447</v>
      </c>
      <c r="S1084" s="4">
        <v>33916</v>
      </c>
      <c r="T1084" s="9">
        <v>42112</v>
      </c>
      <c r="U1084" s="9">
        <v>42117</v>
      </c>
      <c r="V1084" s="15">
        <v>624.23900000000003</v>
      </c>
      <c r="W1084" s="4">
        <v>74</v>
      </c>
      <c r="X1084" s="15">
        <v>3598.82</v>
      </c>
      <c r="Y1084" s="4">
        <v>26342</v>
      </c>
      <c r="Z1084" s="15">
        <f>(orders[[#This Row],[Unit Price]]-(orders[[#This Row],[Unit Price]]*(orders[[#This Row],[Discount]]/100)))</f>
        <v>48.030391999999999</v>
      </c>
      <c r="AA1084" s="15">
        <f>orders[[#This Row],[discounted price]]*orders[[#This Row],[Quantity ordered new]]</f>
        <v>3554.2490079999998</v>
      </c>
      <c r="AB1084" s="18">
        <f t="shared" si="16"/>
        <v>0.1734565774337144</v>
      </c>
    </row>
    <row r="1085" spans="1:28" ht="12.75" customHeight="1" x14ac:dyDescent="0.3">
      <c r="A1085" s="4">
        <v>3686</v>
      </c>
      <c r="B1085" s="4" t="s">
        <v>106</v>
      </c>
      <c r="C1085" s="21">
        <v>0.04</v>
      </c>
      <c r="D1085" s="15">
        <v>6.68</v>
      </c>
      <c r="E1085" s="15">
        <v>4.91</v>
      </c>
      <c r="F1085" s="4">
        <v>1959</v>
      </c>
      <c r="G1085" s="4" t="s">
        <v>1909</v>
      </c>
      <c r="H1085" s="4" t="s">
        <v>49</v>
      </c>
      <c r="I1085" s="4" t="s">
        <v>40</v>
      </c>
      <c r="J1085" s="4" t="s">
        <v>29</v>
      </c>
      <c r="K1085" s="4" t="s">
        <v>93</v>
      </c>
      <c r="L1085" s="4" t="s">
        <v>59</v>
      </c>
      <c r="M1085" s="4" t="s">
        <v>1903</v>
      </c>
      <c r="N1085" s="29">
        <v>0.37</v>
      </c>
      <c r="O1085" s="4" t="s">
        <v>33</v>
      </c>
      <c r="P1085" s="4" t="s">
        <v>136</v>
      </c>
      <c r="Q1085" s="4" t="s">
        <v>362</v>
      </c>
      <c r="R1085" s="4" t="s">
        <v>447</v>
      </c>
      <c r="S1085" s="4">
        <v>33916</v>
      </c>
      <c r="T1085" s="9">
        <v>42112</v>
      </c>
      <c r="U1085" s="9">
        <v>42119</v>
      </c>
      <c r="V1085" s="15">
        <v>-14.3241</v>
      </c>
      <c r="W1085" s="4">
        <v>5</v>
      </c>
      <c r="X1085" s="15">
        <v>41.22</v>
      </c>
      <c r="Y1085" s="4">
        <v>26342</v>
      </c>
      <c r="Z1085" s="15">
        <f>(orders[[#This Row],[Unit Price]]-(orders[[#This Row],[Unit Price]]*(orders[[#This Row],[Discount]]/100)))</f>
        <v>6.6773280000000002</v>
      </c>
      <c r="AA1085" s="15">
        <f>orders[[#This Row],[discounted price]]*orders[[#This Row],[Quantity ordered new]]</f>
        <v>33.38664</v>
      </c>
      <c r="AB1085" s="18">
        <f t="shared" si="16"/>
        <v>-0.34750363901018921</v>
      </c>
    </row>
    <row r="1086" spans="1:28" ht="12.75" customHeight="1" x14ac:dyDescent="0.3">
      <c r="A1086" s="4">
        <v>21685</v>
      </c>
      <c r="B1086" s="4" t="s">
        <v>106</v>
      </c>
      <c r="C1086" s="21">
        <v>0.02</v>
      </c>
      <c r="D1086" s="15">
        <v>48.04</v>
      </c>
      <c r="E1086" s="15">
        <v>5.79</v>
      </c>
      <c r="F1086" s="4">
        <v>1962</v>
      </c>
      <c r="G1086" s="4" t="s">
        <v>1912</v>
      </c>
      <c r="H1086" s="4" t="s">
        <v>49</v>
      </c>
      <c r="I1086" s="4" t="s">
        <v>40</v>
      </c>
      <c r="J1086" s="4" t="s">
        <v>29</v>
      </c>
      <c r="K1086" s="4" t="s">
        <v>93</v>
      </c>
      <c r="L1086" s="4" t="s">
        <v>59</v>
      </c>
      <c r="M1086" s="4" t="s">
        <v>864</v>
      </c>
      <c r="N1086" s="29">
        <v>0.37</v>
      </c>
      <c r="O1086" s="4" t="s">
        <v>33</v>
      </c>
      <c r="P1086" s="4" t="s">
        <v>61</v>
      </c>
      <c r="Q1086" s="4" t="s">
        <v>300</v>
      </c>
      <c r="R1086" s="4" t="s">
        <v>1913</v>
      </c>
      <c r="S1086" s="4">
        <v>48601</v>
      </c>
      <c r="T1086" s="9">
        <v>42112</v>
      </c>
      <c r="U1086" s="9">
        <v>42117</v>
      </c>
      <c r="V1086" s="15">
        <v>604.01909999999998</v>
      </c>
      <c r="W1086" s="4">
        <v>18</v>
      </c>
      <c r="X1086" s="15">
        <v>875.39</v>
      </c>
      <c r="Y1086" s="4">
        <v>88857</v>
      </c>
      <c r="Z1086" s="15">
        <f>(orders[[#This Row],[Unit Price]]-(orders[[#This Row],[Unit Price]]*(orders[[#This Row],[Discount]]/100)))</f>
        <v>48.030391999999999</v>
      </c>
      <c r="AA1086" s="15">
        <f>orders[[#This Row],[discounted price]]*orders[[#This Row],[Quantity ordered new]]</f>
        <v>864.547056</v>
      </c>
      <c r="AB1086" s="18">
        <f t="shared" si="16"/>
        <v>0.69</v>
      </c>
    </row>
    <row r="1087" spans="1:28" ht="12.75" customHeight="1" x14ac:dyDescent="0.3">
      <c r="A1087" s="4">
        <v>21686</v>
      </c>
      <c r="B1087" s="4" t="s">
        <v>106</v>
      </c>
      <c r="C1087" s="21">
        <v>0.04</v>
      </c>
      <c r="D1087" s="15">
        <v>6.68</v>
      </c>
      <c r="E1087" s="15">
        <v>4.91</v>
      </c>
      <c r="F1087" s="4">
        <v>1962</v>
      </c>
      <c r="G1087" s="4" t="s">
        <v>1912</v>
      </c>
      <c r="H1087" s="4" t="s">
        <v>49</v>
      </c>
      <c r="I1087" s="4" t="s">
        <v>40</v>
      </c>
      <c r="J1087" s="4" t="s">
        <v>29</v>
      </c>
      <c r="K1087" s="4" t="s">
        <v>93</v>
      </c>
      <c r="L1087" s="4" t="s">
        <v>59</v>
      </c>
      <c r="M1087" s="4" t="s">
        <v>1903</v>
      </c>
      <c r="N1087" s="29">
        <v>0.37</v>
      </c>
      <c r="O1087" s="4" t="s">
        <v>33</v>
      </c>
      <c r="P1087" s="4" t="s">
        <v>61</v>
      </c>
      <c r="Q1087" s="4" t="s">
        <v>300</v>
      </c>
      <c r="R1087" s="4" t="s">
        <v>1913</v>
      </c>
      <c r="S1087" s="4">
        <v>48601</v>
      </c>
      <c r="T1087" s="9">
        <v>42112</v>
      </c>
      <c r="U1087" s="9">
        <v>42119</v>
      </c>
      <c r="V1087" s="15">
        <v>-11.631599999999999</v>
      </c>
      <c r="W1087" s="4">
        <v>1</v>
      </c>
      <c r="X1087" s="15">
        <v>8.24</v>
      </c>
      <c r="Y1087" s="4">
        <v>88857</v>
      </c>
      <c r="Z1087" s="15">
        <f>(orders[[#This Row],[Unit Price]]-(orders[[#This Row],[Unit Price]]*(orders[[#This Row],[Discount]]/100)))</f>
        <v>6.6773280000000002</v>
      </c>
      <c r="AA1087" s="15">
        <f>orders[[#This Row],[discounted price]]*orders[[#This Row],[Quantity ordered new]]</f>
        <v>6.6773280000000002</v>
      </c>
      <c r="AB1087" s="18">
        <f t="shared" si="16"/>
        <v>-1.4116019417475727</v>
      </c>
    </row>
    <row r="1088" spans="1:28" ht="12.75" customHeight="1" x14ac:dyDescent="0.3">
      <c r="A1088" s="4">
        <v>22488</v>
      </c>
      <c r="B1088" s="4" t="s">
        <v>56</v>
      </c>
      <c r="C1088" s="21">
        <v>0.01</v>
      </c>
      <c r="D1088" s="15">
        <v>78.650000000000006</v>
      </c>
      <c r="E1088" s="15">
        <v>13.99</v>
      </c>
      <c r="F1088" s="4">
        <v>1967</v>
      </c>
      <c r="G1088" s="4" t="s">
        <v>1914</v>
      </c>
      <c r="H1088" s="4" t="s">
        <v>27</v>
      </c>
      <c r="I1088" s="4" t="s">
        <v>58</v>
      </c>
      <c r="J1088" s="4" t="s">
        <v>29</v>
      </c>
      <c r="K1088" s="4" t="s">
        <v>257</v>
      </c>
      <c r="L1088" s="4" t="s">
        <v>86</v>
      </c>
      <c r="M1088" s="4" t="s">
        <v>1896</v>
      </c>
      <c r="N1088" s="29">
        <v>0.52</v>
      </c>
      <c r="O1088" s="4" t="s">
        <v>33</v>
      </c>
      <c r="P1088" s="4" t="s">
        <v>61</v>
      </c>
      <c r="Q1088" s="4" t="s">
        <v>330</v>
      </c>
      <c r="R1088" s="4" t="s">
        <v>1573</v>
      </c>
      <c r="S1088" s="4">
        <v>52732</v>
      </c>
      <c r="T1088" s="9">
        <v>42081</v>
      </c>
      <c r="U1088" s="9">
        <v>42082</v>
      </c>
      <c r="V1088" s="15">
        <v>442.36589999999995</v>
      </c>
      <c r="W1088" s="4">
        <v>8</v>
      </c>
      <c r="X1088" s="15">
        <v>641.11</v>
      </c>
      <c r="Y1088" s="4">
        <v>89456</v>
      </c>
      <c r="Z1088" s="15">
        <f>(orders[[#This Row],[Unit Price]]-(orders[[#This Row],[Unit Price]]*(orders[[#This Row],[Discount]]/100)))</f>
        <v>78.64213500000001</v>
      </c>
      <c r="AA1088" s="15">
        <f>orders[[#This Row],[discounted price]]*orders[[#This Row],[Quantity ordered new]]</f>
        <v>629.13708000000008</v>
      </c>
      <c r="AB1088" s="18">
        <f t="shared" si="16"/>
        <v>0.69</v>
      </c>
    </row>
    <row r="1089" spans="1:28" ht="12.75" customHeight="1" x14ac:dyDescent="0.3">
      <c r="A1089" s="4">
        <v>26220</v>
      </c>
      <c r="B1089" s="4" t="s">
        <v>56</v>
      </c>
      <c r="C1089" s="21">
        <v>0.02</v>
      </c>
      <c r="D1089" s="15">
        <v>11.58</v>
      </c>
      <c r="E1089" s="15">
        <v>5.72</v>
      </c>
      <c r="F1089" s="4">
        <v>1971</v>
      </c>
      <c r="G1089" s="4" t="s">
        <v>1915</v>
      </c>
      <c r="H1089" s="4" t="s">
        <v>49</v>
      </c>
      <c r="I1089" s="4" t="s">
        <v>28</v>
      </c>
      <c r="J1089" s="4" t="s">
        <v>29</v>
      </c>
      <c r="K1089" s="4" t="s">
        <v>69</v>
      </c>
      <c r="L1089" s="4" t="s">
        <v>59</v>
      </c>
      <c r="M1089" s="4" t="s">
        <v>686</v>
      </c>
      <c r="N1089" s="29">
        <v>0.35</v>
      </c>
      <c r="O1089" s="4" t="s">
        <v>33</v>
      </c>
      <c r="P1089" s="4" t="s">
        <v>136</v>
      </c>
      <c r="Q1089" s="4" t="s">
        <v>671</v>
      </c>
      <c r="R1089" s="4" t="s">
        <v>1916</v>
      </c>
      <c r="S1089" s="4">
        <v>38801</v>
      </c>
      <c r="T1089" s="9">
        <v>42022</v>
      </c>
      <c r="U1089" s="9">
        <v>42023</v>
      </c>
      <c r="V1089" s="15">
        <v>-259.75599999999997</v>
      </c>
      <c r="W1089" s="4">
        <v>3</v>
      </c>
      <c r="X1089" s="15">
        <v>35.479999999999997</v>
      </c>
      <c r="Y1089" s="4">
        <v>91550</v>
      </c>
      <c r="Z1089" s="15">
        <f>(orders[[#This Row],[Unit Price]]-(orders[[#This Row],[Unit Price]]*(orders[[#This Row],[Discount]]/100)))</f>
        <v>11.577684</v>
      </c>
      <c r="AA1089" s="15">
        <f>orders[[#This Row],[discounted price]]*orders[[#This Row],[Quantity ordered new]]</f>
        <v>34.733052000000001</v>
      </c>
      <c r="AB1089" s="18">
        <f t="shared" si="16"/>
        <v>-7.3211950394588499</v>
      </c>
    </row>
    <row r="1090" spans="1:28" ht="12.75" customHeight="1" x14ac:dyDescent="0.3">
      <c r="A1090" s="4">
        <v>26223</v>
      </c>
      <c r="B1090" s="4" t="s">
        <v>56</v>
      </c>
      <c r="C1090" s="21">
        <v>0.05</v>
      </c>
      <c r="D1090" s="15">
        <v>350.99</v>
      </c>
      <c r="E1090" s="15">
        <v>39</v>
      </c>
      <c r="F1090" s="4">
        <v>1972</v>
      </c>
      <c r="G1090" s="4" t="s">
        <v>1917</v>
      </c>
      <c r="H1090" s="4" t="s">
        <v>39</v>
      </c>
      <c r="I1090" s="4" t="s">
        <v>28</v>
      </c>
      <c r="J1090" s="4" t="s">
        <v>41</v>
      </c>
      <c r="K1090" s="4" t="s">
        <v>42</v>
      </c>
      <c r="L1090" s="4" t="s">
        <v>43</v>
      </c>
      <c r="M1090" s="4" t="s">
        <v>1269</v>
      </c>
      <c r="N1090" s="29">
        <v>0.55000000000000004</v>
      </c>
      <c r="O1090" s="4" t="s">
        <v>33</v>
      </c>
      <c r="P1090" s="4" t="s">
        <v>53</v>
      </c>
      <c r="Q1090" s="4" t="s">
        <v>234</v>
      </c>
      <c r="R1090" s="4" t="s">
        <v>1918</v>
      </c>
      <c r="S1090" s="4">
        <v>19090</v>
      </c>
      <c r="T1090" s="9">
        <v>42022</v>
      </c>
      <c r="U1090" s="9">
        <v>42024</v>
      </c>
      <c r="V1090" s="15">
        <v>1469.7275999999999</v>
      </c>
      <c r="W1090" s="4">
        <v>6</v>
      </c>
      <c r="X1090" s="15">
        <v>2130.04</v>
      </c>
      <c r="Y1090" s="4">
        <v>91550</v>
      </c>
      <c r="Z1090" s="15">
        <f>(orders[[#This Row],[Unit Price]]-(orders[[#This Row],[Unit Price]]*(orders[[#This Row],[Discount]]/100)))</f>
        <v>350.814505</v>
      </c>
      <c r="AA1090" s="15">
        <f>orders[[#This Row],[discounted price]]*orders[[#This Row],[Quantity ordered new]]</f>
        <v>2104.8870299999999</v>
      </c>
      <c r="AB1090" s="18">
        <f t="shared" ref="AB1090:AB1153" si="17">(V1090/X1090)</f>
        <v>0.69</v>
      </c>
    </row>
    <row r="1091" spans="1:28" ht="12.75" customHeight="1" x14ac:dyDescent="0.3">
      <c r="A1091" s="4">
        <v>26224</v>
      </c>
      <c r="B1091" s="4" t="s">
        <v>56</v>
      </c>
      <c r="C1091" s="21">
        <v>0.04</v>
      </c>
      <c r="D1091" s="15">
        <v>15.99</v>
      </c>
      <c r="E1091" s="15">
        <v>9.4</v>
      </c>
      <c r="F1091" s="4">
        <v>1972</v>
      </c>
      <c r="G1091" s="4" t="s">
        <v>1917</v>
      </c>
      <c r="H1091" s="4" t="s">
        <v>27</v>
      </c>
      <c r="I1091" s="4" t="s">
        <v>28</v>
      </c>
      <c r="J1091" s="4" t="s">
        <v>77</v>
      </c>
      <c r="K1091" s="4" t="s">
        <v>85</v>
      </c>
      <c r="L1091" s="4" t="s">
        <v>59</v>
      </c>
      <c r="M1091" s="4" t="s">
        <v>1769</v>
      </c>
      <c r="N1091" s="29">
        <v>0.49</v>
      </c>
      <c r="O1091" s="4" t="s">
        <v>33</v>
      </c>
      <c r="P1091" s="4" t="s">
        <v>53</v>
      </c>
      <c r="Q1091" s="4" t="s">
        <v>234</v>
      </c>
      <c r="R1091" s="4" t="s">
        <v>1918</v>
      </c>
      <c r="S1091" s="4">
        <v>19090</v>
      </c>
      <c r="T1091" s="9">
        <v>42022</v>
      </c>
      <c r="U1091" s="9">
        <v>42024</v>
      </c>
      <c r="V1091" s="15">
        <v>-83.553060000000002</v>
      </c>
      <c r="W1091" s="4">
        <v>5</v>
      </c>
      <c r="X1091" s="15">
        <v>82.8</v>
      </c>
      <c r="Y1091" s="4">
        <v>91550</v>
      </c>
      <c r="Z1091" s="15">
        <f>(orders[[#This Row],[Unit Price]]-(orders[[#This Row],[Unit Price]]*(orders[[#This Row],[Discount]]/100)))</f>
        <v>15.983604</v>
      </c>
      <c r="AA1091" s="15">
        <f>orders[[#This Row],[discounted price]]*orders[[#This Row],[Quantity ordered new]]</f>
        <v>79.918019999999999</v>
      </c>
      <c r="AB1091" s="18">
        <f t="shared" si="17"/>
        <v>-1.009094927536232</v>
      </c>
    </row>
    <row r="1092" spans="1:28" ht="12.75" customHeight="1" x14ac:dyDescent="0.3">
      <c r="A1092" s="4">
        <v>18795</v>
      </c>
      <c r="B1092" s="4" t="s">
        <v>56</v>
      </c>
      <c r="C1092" s="21">
        <v>0.09</v>
      </c>
      <c r="D1092" s="15">
        <v>20.48</v>
      </c>
      <c r="E1092" s="15">
        <v>6.32</v>
      </c>
      <c r="F1092" s="4">
        <v>1974</v>
      </c>
      <c r="G1092" s="4" t="s">
        <v>1919</v>
      </c>
      <c r="H1092" s="4" t="s">
        <v>49</v>
      </c>
      <c r="I1092" s="4" t="s">
        <v>114</v>
      </c>
      <c r="J1092" s="4" t="s">
        <v>29</v>
      </c>
      <c r="K1092" s="4" t="s">
        <v>257</v>
      </c>
      <c r="L1092" s="4" t="s">
        <v>59</v>
      </c>
      <c r="M1092" s="4" t="s">
        <v>1920</v>
      </c>
      <c r="N1092" s="29">
        <v>0.57999999999999996</v>
      </c>
      <c r="O1092" s="4" t="s">
        <v>33</v>
      </c>
      <c r="P1092" s="4" t="s">
        <v>61</v>
      </c>
      <c r="Q1092" s="4" t="s">
        <v>300</v>
      </c>
      <c r="R1092" s="4" t="s">
        <v>1921</v>
      </c>
      <c r="S1092" s="4">
        <v>48127</v>
      </c>
      <c r="T1092" s="9">
        <v>42144</v>
      </c>
      <c r="U1092" s="9">
        <v>42145</v>
      </c>
      <c r="V1092" s="15">
        <v>-16.89</v>
      </c>
      <c r="W1092" s="4">
        <v>5</v>
      </c>
      <c r="X1092" s="15">
        <v>99.02</v>
      </c>
      <c r="Y1092" s="4">
        <v>89040</v>
      </c>
      <c r="Z1092" s="15">
        <f>(orders[[#This Row],[Unit Price]]-(orders[[#This Row],[Unit Price]]*(orders[[#This Row],[Discount]]/100)))</f>
        <v>20.461568</v>
      </c>
      <c r="AA1092" s="15">
        <f>orders[[#This Row],[discounted price]]*orders[[#This Row],[Quantity ordered new]]</f>
        <v>102.30784</v>
      </c>
      <c r="AB1092" s="18">
        <f t="shared" si="17"/>
        <v>-0.17057160169662697</v>
      </c>
    </row>
    <row r="1093" spans="1:28" ht="12.75" customHeight="1" x14ac:dyDescent="0.3">
      <c r="A1093" s="4">
        <v>18796</v>
      </c>
      <c r="B1093" s="4" t="s">
        <v>56</v>
      </c>
      <c r="C1093" s="21">
        <v>0.06</v>
      </c>
      <c r="D1093" s="15">
        <v>15.67</v>
      </c>
      <c r="E1093" s="15">
        <v>1.39</v>
      </c>
      <c r="F1093" s="4">
        <v>1974</v>
      </c>
      <c r="G1093" s="4" t="s">
        <v>1919</v>
      </c>
      <c r="H1093" s="4" t="s">
        <v>49</v>
      </c>
      <c r="I1093" s="4" t="s">
        <v>114</v>
      </c>
      <c r="J1093" s="4" t="s">
        <v>29</v>
      </c>
      <c r="K1093" s="4" t="s">
        <v>69</v>
      </c>
      <c r="L1093" s="4" t="s">
        <v>59</v>
      </c>
      <c r="M1093" s="4" t="s">
        <v>1700</v>
      </c>
      <c r="N1093" s="29">
        <v>0.38</v>
      </c>
      <c r="O1093" s="4" t="s">
        <v>33</v>
      </c>
      <c r="P1093" s="4" t="s">
        <v>61</v>
      </c>
      <c r="Q1093" s="4" t="s">
        <v>300</v>
      </c>
      <c r="R1093" s="4" t="s">
        <v>1921</v>
      </c>
      <c r="S1093" s="4">
        <v>48127</v>
      </c>
      <c r="T1093" s="9">
        <v>42144</v>
      </c>
      <c r="U1093" s="9">
        <v>42145</v>
      </c>
      <c r="V1093" s="15">
        <v>25.51</v>
      </c>
      <c r="W1093" s="4">
        <v>3</v>
      </c>
      <c r="X1093" s="15">
        <v>46.4</v>
      </c>
      <c r="Y1093" s="4">
        <v>89040</v>
      </c>
      <c r="Z1093" s="15">
        <f>(orders[[#This Row],[Unit Price]]-(orders[[#This Row],[Unit Price]]*(orders[[#This Row],[Discount]]/100)))</f>
        <v>15.660598</v>
      </c>
      <c r="AA1093" s="15">
        <f>orders[[#This Row],[discounted price]]*orders[[#This Row],[Quantity ordered new]]</f>
        <v>46.981794000000001</v>
      </c>
      <c r="AB1093" s="18">
        <f t="shared" si="17"/>
        <v>0.54978448275862069</v>
      </c>
    </row>
    <row r="1094" spans="1:28" ht="12.75" customHeight="1" x14ac:dyDescent="0.3">
      <c r="A1094" s="4">
        <v>25731</v>
      </c>
      <c r="B1094" s="4" t="s">
        <v>47</v>
      </c>
      <c r="C1094" s="21">
        <v>0.05</v>
      </c>
      <c r="D1094" s="15">
        <v>70.98</v>
      </c>
      <c r="E1094" s="15">
        <v>46.74</v>
      </c>
      <c r="F1094" s="4">
        <v>1976</v>
      </c>
      <c r="G1094" s="4" t="s">
        <v>1922</v>
      </c>
      <c r="H1094" s="4" t="s">
        <v>39</v>
      </c>
      <c r="I1094" s="4" t="s">
        <v>114</v>
      </c>
      <c r="J1094" s="4" t="s">
        <v>41</v>
      </c>
      <c r="K1094" s="4" t="s">
        <v>191</v>
      </c>
      <c r="L1094" s="4" t="s">
        <v>121</v>
      </c>
      <c r="M1094" s="4" t="s">
        <v>867</v>
      </c>
      <c r="N1094" s="29">
        <v>0.56000000000000005</v>
      </c>
      <c r="O1094" s="4" t="s">
        <v>33</v>
      </c>
      <c r="P1094" s="4" t="s">
        <v>61</v>
      </c>
      <c r="Q1094" s="4" t="s">
        <v>300</v>
      </c>
      <c r="R1094" s="4" t="s">
        <v>1923</v>
      </c>
      <c r="S1094" s="4">
        <v>48823</v>
      </c>
      <c r="T1094" s="9">
        <v>42014</v>
      </c>
      <c r="U1094" s="9">
        <v>42015</v>
      </c>
      <c r="V1094" s="15">
        <v>-850.65239999999994</v>
      </c>
      <c r="W1094" s="4">
        <v>8</v>
      </c>
      <c r="X1094" s="15">
        <v>551.51</v>
      </c>
      <c r="Y1094" s="4">
        <v>89039</v>
      </c>
      <c r="Z1094" s="15">
        <f>(orders[[#This Row],[Unit Price]]-(orders[[#This Row],[Unit Price]]*(orders[[#This Row],[Discount]]/100)))</f>
        <v>70.944510000000008</v>
      </c>
      <c r="AA1094" s="15">
        <f>orders[[#This Row],[discounted price]]*orders[[#This Row],[Quantity ordered new]]</f>
        <v>567.55608000000007</v>
      </c>
      <c r="AB1094" s="18">
        <f t="shared" si="17"/>
        <v>-1.5424061213758589</v>
      </c>
    </row>
    <row r="1095" spans="1:28" ht="12.75" customHeight="1" x14ac:dyDescent="0.3">
      <c r="A1095" s="4">
        <v>25732</v>
      </c>
      <c r="B1095" s="4" t="s">
        <v>47</v>
      </c>
      <c r="C1095" s="21">
        <v>0.05</v>
      </c>
      <c r="D1095" s="15">
        <v>11.55</v>
      </c>
      <c r="E1095" s="15">
        <v>2.36</v>
      </c>
      <c r="F1095" s="4">
        <v>1976</v>
      </c>
      <c r="G1095" s="4" t="s">
        <v>1922</v>
      </c>
      <c r="H1095" s="4" t="s">
        <v>49</v>
      </c>
      <c r="I1095" s="4" t="s">
        <v>114</v>
      </c>
      <c r="J1095" s="4" t="s">
        <v>29</v>
      </c>
      <c r="K1095" s="4" t="s">
        <v>30</v>
      </c>
      <c r="L1095" s="4" t="s">
        <v>31</v>
      </c>
      <c r="M1095" s="4" t="s">
        <v>312</v>
      </c>
      <c r="N1095" s="29">
        <v>0.55000000000000004</v>
      </c>
      <c r="O1095" s="4" t="s">
        <v>33</v>
      </c>
      <c r="P1095" s="4" t="s">
        <v>61</v>
      </c>
      <c r="Q1095" s="4" t="s">
        <v>300</v>
      </c>
      <c r="R1095" s="4" t="s">
        <v>1923</v>
      </c>
      <c r="S1095" s="4">
        <v>48823</v>
      </c>
      <c r="T1095" s="9">
        <v>42014</v>
      </c>
      <c r="U1095" s="9">
        <v>42016</v>
      </c>
      <c r="V1095" s="15">
        <v>98.525099999999981</v>
      </c>
      <c r="W1095" s="4">
        <v>12</v>
      </c>
      <c r="X1095" s="15">
        <v>142.79</v>
      </c>
      <c r="Y1095" s="4">
        <v>89039</v>
      </c>
      <c r="Z1095" s="15">
        <f>(orders[[#This Row],[Unit Price]]-(orders[[#This Row],[Unit Price]]*(orders[[#This Row],[Discount]]/100)))</f>
        <v>11.544225000000001</v>
      </c>
      <c r="AA1095" s="15">
        <f>orders[[#This Row],[discounted price]]*orders[[#This Row],[Quantity ordered new]]</f>
        <v>138.53070000000002</v>
      </c>
      <c r="AB1095" s="18">
        <f t="shared" si="17"/>
        <v>0.69</v>
      </c>
    </row>
    <row r="1096" spans="1:28" ht="12.75" customHeight="1" x14ac:dyDescent="0.3">
      <c r="A1096" s="4">
        <v>24887</v>
      </c>
      <c r="B1096" s="4" t="s">
        <v>47</v>
      </c>
      <c r="C1096" s="21">
        <v>0.06</v>
      </c>
      <c r="D1096" s="15">
        <v>40.99</v>
      </c>
      <c r="E1096" s="15">
        <v>17.48</v>
      </c>
      <c r="F1096" s="4">
        <v>1976</v>
      </c>
      <c r="G1096" s="4" t="s">
        <v>1922</v>
      </c>
      <c r="H1096" s="4" t="s">
        <v>49</v>
      </c>
      <c r="I1096" s="4" t="s">
        <v>114</v>
      </c>
      <c r="J1096" s="4" t="s">
        <v>29</v>
      </c>
      <c r="K1096" s="4" t="s">
        <v>93</v>
      </c>
      <c r="L1096" s="4" t="s">
        <v>59</v>
      </c>
      <c r="M1096" s="4" t="s">
        <v>1106</v>
      </c>
      <c r="N1096" s="29">
        <v>0.36</v>
      </c>
      <c r="O1096" s="4" t="s">
        <v>33</v>
      </c>
      <c r="P1096" s="4" t="s">
        <v>61</v>
      </c>
      <c r="Q1096" s="4" t="s">
        <v>300</v>
      </c>
      <c r="R1096" s="4" t="s">
        <v>1923</v>
      </c>
      <c r="S1096" s="4">
        <v>48823</v>
      </c>
      <c r="T1096" s="9">
        <v>42086</v>
      </c>
      <c r="U1096" s="9">
        <v>42088</v>
      </c>
      <c r="V1096" s="15">
        <v>214.23</v>
      </c>
      <c r="W1096" s="4">
        <v>14</v>
      </c>
      <c r="X1096" s="15">
        <v>585.08000000000004</v>
      </c>
      <c r="Y1096" s="4">
        <v>89041</v>
      </c>
      <c r="Z1096" s="15">
        <f>(orders[[#This Row],[Unit Price]]-(orders[[#This Row],[Unit Price]]*(orders[[#This Row],[Discount]]/100)))</f>
        <v>40.965406000000002</v>
      </c>
      <c r="AA1096" s="15">
        <f>orders[[#This Row],[discounted price]]*orders[[#This Row],[Quantity ordered new]]</f>
        <v>573.51568399999996</v>
      </c>
      <c r="AB1096" s="18">
        <f t="shared" si="17"/>
        <v>0.36615505571887602</v>
      </c>
    </row>
    <row r="1097" spans="1:28" ht="12.75" customHeight="1" x14ac:dyDescent="0.3">
      <c r="A1097" s="4">
        <v>21692</v>
      </c>
      <c r="B1097" s="4" t="s">
        <v>37</v>
      </c>
      <c r="C1097" s="21">
        <v>0.05</v>
      </c>
      <c r="D1097" s="15">
        <v>20.99</v>
      </c>
      <c r="E1097" s="15">
        <v>3.3</v>
      </c>
      <c r="F1097" s="4">
        <v>1979</v>
      </c>
      <c r="G1097" s="4" t="s">
        <v>1924</v>
      </c>
      <c r="H1097" s="4" t="s">
        <v>49</v>
      </c>
      <c r="I1097" s="4" t="s">
        <v>28</v>
      </c>
      <c r="J1097" s="4" t="s">
        <v>77</v>
      </c>
      <c r="K1097" s="4" t="s">
        <v>78</v>
      </c>
      <c r="L1097" s="4" t="s">
        <v>51</v>
      </c>
      <c r="M1097" s="4" t="s">
        <v>895</v>
      </c>
      <c r="N1097" s="29">
        <v>0.81</v>
      </c>
      <c r="O1097" s="4" t="s">
        <v>33</v>
      </c>
      <c r="P1097" s="4" t="s">
        <v>34</v>
      </c>
      <c r="Q1097" s="4" t="s">
        <v>255</v>
      </c>
      <c r="R1097" s="4" t="s">
        <v>1925</v>
      </c>
      <c r="S1097" s="4">
        <v>80122</v>
      </c>
      <c r="T1097" s="9">
        <v>42129</v>
      </c>
      <c r="U1097" s="9">
        <v>42130</v>
      </c>
      <c r="V1097" s="15">
        <v>21.883400000000023</v>
      </c>
      <c r="W1097" s="4">
        <v>4</v>
      </c>
      <c r="X1097" s="15">
        <v>72.75</v>
      </c>
      <c r="Y1097" s="4">
        <v>87757</v>
      </c>
      <c r="Z1097" s="15">
        <f>(orders[[#This Row],[Unit Price]]-(orders[[#This Row],[Unit Price]]*(orders[[#This Row],[Discount]]/100)))</f>
        <v>20.979505</v>
      </c>
      <c r="AA1097" s="15">
        <f>orders[[#This Row],[discounted price]]*orders[[#This Row],[Quantity ordered new]]</f>
        <v>83.918019999999999</v>
      </c>
      <c r="AB1097" s="18">
        <f t="shared" si="17"/>
        <v>0.30080274914089378</v>
      </c>
    </row>
    <row r="1098" spans="1:28" ht="12.75" customHeight="1" x14ac:dyDescent="0.3">
      <c r="A1098" s="4">
        <v>24935</v>
      </c>
      <c r="B1098" s="4" t="s">
        <v>37</v>
      </c>
      <c r="C1098" s="21">
        <v>0.1</v>
      </c>
      <c r="D1098" s="15">
        <v>7.37</v>
      </c>
      <c r="E1098" s="15">
        <v>5.53</v>
      </c>
      <c r="F1098" s="4">
        <v>1984</v>
      </c>
      <c r="G1098" s="4" t="s">
        <v>1926</v>
      </c>
      <c r="H1098" s="4" t="s">
        <v>49</v>
      </c>
      <c r="I1098" s="4" t="s">
        <v>114</v>
      </c>
      <c r="J1098" s="4" t="s">
        <v>77</v>
      </c>
      <c r="K1098" s="4" t="s">
        <v>180</v>
      </c>
      <c r="L1098" s="4" t="s">
        <v>51</v>
      </c>
      <c r="M1098" s="4" t="s">
        <v>306</v>
      </c>
      <c r="N1098" s="29">
        <v>0.69</v>
      </c>
      <c r="O1098" s="4" t="s">
        <v>33</v>
      </c>
      <c r="P1098" s="4" t="s">
        <v>136</v>
      </c>
      <c r="Q1098" s="4" t="s">
        <v>932</v>
      </c>
      <c r="R1098" s="4" t="s">
        <v>933</v>
      </c>
      <c r="S1098" s="4">
        <v>29915</v>
      </c>
      <c r="T1098" s="9">
        <v>42140</v>
      </c>
      <c r="U1098" s="9">
        <v>42140</v>
      </c>
      <c r="V1098" s="15">
        <v>290.202</v>
      </c>
      <c r="W1098" s="4">
        <v>38</v>
      </c>
      <c r="X1098" s="15">
        <v>269.33</v>
      </c>
      <c r="Y1098" s="4">
        <v>91258</v>
      </c>
      <c r="Z1098" s="15">
        <f>(orders[[#This Row],[Unit Price]]-(orders[[#This Row],[Unit Price]]*(orders[[#This Row],[Discount]]/100)))</f>
        <v>7.3626300000000002</v>
      </c>
      <c r="AA1098" s="15">
        <f>orders[[#This Row],[discounted price]]*orders[[#This Row],[Quantity ordered new]]</f>
        <v>279.77994000000001</v>
      </c>
      <c r="AB1098" s="18">
        <f t="shared" si="17"/>
        <v>1.077496008613968</v>
      </c>
    </row>
    <row r="1099" spans="1:28" ht="12.75" customHeight="1" x14ac:dyDescent="0.3">
      <c r="A1099" s="4">
        <v>20568</v>
      </c>
      <c r="B1099" s="4" t="s">
        <v>37</v>
      </c>
      <c r="C1099" s="21">
        <v>0.01</v>
      </c>
      <c r="D1099" s="15">
        <v>15.31</v>
      </c>
      <c r="E1099" s="15">
        <v>8.7799999999999994</v>
      </c>
      <c r="F1099" s="4">
        <v>1986</v>
      </c>
      <c r="G1099" s="4" t="s">
        <v>1927</v>
      </c>
      <c r="H1099" s="4" t="s">
        <v>49</v>
      </c>
      <c r="I1099" s="4" t="s">
        <v>40</v>
      </c>
      <c r="J1099" s="4" t="s">
        <v>29</v>
      </c>
      <c r="K1099" s="4" t="s">
        <v>141</v>
      </c>
      <c r="L1099" s="4" t="s">
        <v>59</v>
      </c>
      <c r="M1099" s="4" t="s">
        <v>1928</v>
      </c>
      <c r="N1099" s="29">
        <v>0.56999999999999995</v>
      </c>
      <c r="O1099" s="4" t="s">
        <v>33</v>
      </c>
      <c r="P1099" s="4" t="s">
        <v>61</v>
      </c>
      <c r="Q1099" s="4" t="s">
        <v>130</v>
      </c>
      <c r="R1099" s="4" t="s">
        <v>1929</v>
      </c>
      <c r="S1099" s="4">
        <v>79701</v>
      </c>
      <c r="T1099" s="9">
        <v>42130</v>
      </c>
      <c r="U1099" s="9">
        <v>42131</v>
      </c>
      <c r="V1099" s="15">
        <v>12.146000000000008</v>
      </c>
      <c r="W1099" s="4">
        <v>23</v>
      </c>
      <c r="X1099" s="15">
        <v>377</v>
      </c>
      <c r="Y1099" s="4">
        <v>90888</v>
      </c>
      <c r="Z1099" s="15">
        <f>(orders[[#This Row],[Unit Price]]-(orders[[#This Row],[Unit Price]]*(orders[[#This Row],[Discount]]/100)))</f>
        <v>15.308469000000001</v>
      </c>
      <c r="AA1099" s="15">
        <f>orders[[#This Row],[discounted price]]*orders[[#This Row],[Quantity ordered new]]</f>
        <v>352.094787</v>
      </c>
      <c r="AB1099" s="18">
        <f t="shared" si="17"/>
        <v>3.2217506631299755E-2</v>
      </c>
    </row>
    <row r="1100" spans="1:28" ht="12.75" customHeight="1" x14ac:dyDescent="0.3">
      <c r="A1100" s="4">
        <v>20569</v>
      </c>
      <c r="B1100" s="4" t="s">
        <v>37</v>
      </c>
      <c r="C1100" s="21">
        <v>0.05</v>
      </c>
      <c r="D1100" s="15">
        <v>7.99</v>
      </c>
      <c r="E1100" s="15">
        <v>5.03</v>
      </c>
      <c r="F1100" s="4">
        <v>1986</v>
      </c>
      <c r="G1100" s="4" t="s">
        <v>1927</v>
      </c>
      <c r="H1100" s="4" t="s">
        <v>27</v>
      </c>
      <c r="I1100" s="4" t="s">
        <v>40</v>
      </c>
      <c r="J1100" s="4" t="s">
        <v>77</v>
      </c>
      <c r="K1100" s="4" t="s">
        <v>78</v>
      </c>
      <c r="L1100" s="4" t="s">
        <v>86</v>
      </c>
      <c r="M1100" s="4" t="s">
        <v>430</v>
      </c>
      <c r="N1100" s="29">
        <v>0.6</v>
      </c>
      <c r="O1100" s="4" t="s">
        <v>33</v>
      </c>
      <c r="P1100" s="4" t="s">
        <v>61</v>
      </c>
      <c r="Q1100" s="4" t="s">
        <v>130</v>
      </c>
      <c r="R1100" s="4" t="s">
        <v>1929</v>
      </c>
      <c r="S1100" s="4">
        <v>79701</v>
      </c>
      <c r="T1100" s="9">
        <v>42130</v>
      </c>
      <c r="U1100" s="9">
        <v>42132</v>
      </c>
      <c r="V1100" s="15">
        <v>5.6870000000000083</v>
      </c>
      <c r="W1100" s="4">
        <v>4</v>
      </c>
      <c r="X1100" s="15">
        <v>42.99</v>
      </c>
      <c r="Y1100" s="4">
        <v>90888</v>
      </c>
      <c r="Z1100" s="15">
        <f>(orders[[#This Row],[Unit Price]]-(orders[[#This Row],[Unit Price]]*(orders[[#This Row],[Discount]]/100)))</f>
        <v>7.9860050000000005</v>
      </c>
      <c r="AA1100" s="15">
        <f>orders[[#This Row],[discounted price]]*orders[[#This Row],[Quantity ordered new]]</f>
        <v>31.944020000000002</v>
      </c>
      <c r="AB1100" s="18">
        <f t="shared" si="17"/>
        <v>0.13228657827401741</v>
      </c>
    </row>
    <row r="1101" spans="1:28" ht="12.75" customHeight="1" x14ac:dyDescent="0.3">
      <c r="A1101" s="4">
        <v>19336</v>
      </c>
      <c r="B1101" s="4" t="s">
        <v>25</v>
      </c>
      <c r="C1101" s="21">
        <v>0.05</v>
      </c>
      <c r="D1101" s="15">
        <v>20.98</v>
      </c>
      <c r="E1101" s="15">
        <v>21.2</v>
      </c>
      <c r="F1101" s="4">
        <v>1988</v>
      </c>
      <c r="G1101" s="4" t="s">
        <v>1930</v>
      </c>
      <c r="H1101" s="4" t="s">
        <v>49</v>
      </c>
      <c r="I1101" s="4" t="s">
        <v>40</v>
      </c>
      <c r="J1101" s="4" t="s">
        <v>41</v>
      </c>
      <c r="K1101" s="4" t="s">
        <v>50</v>
      </c>
      <c r="L1101" s="4" t="s">
        <v>86</v>
      </c>
      <c r="M1101" s="4" t="s">
        <v>1931</v>
      </c>
      <c r="N1101" s="29">
        <v>0.78</v>
      </c>
      <c r="O1101" s="4" t="s">
        <v>33</v>
      </c>
      <c r="P1101" s="4" t="s">
        <v>34</v>
      </c>
      <c r="Q1101" s="4" t="s">
        <v>212</v>
      </c>
      <c r="R1101" s="4" t="s">
        <v>1895</v>
      </c>
      <c r="S1101" s="4">
        <v>84020</v>
      </c>
      <c r="T1101" s="9">
        <v>42007</v>
      </c>
      <c r="U1101" s="9">
        <v>42008</v>
      </c>
      <c r="V1101" s="15">
        <v>-181.102</v>
      </c>
      <c r="W1101" s="4">
        <v>3</v>
      </c>
      <c r="X1101" s="15">
        <v>65.69</v>
      </c>
      <c r="Y1101" s="4">
        <v>89999</v>
      </c>
      <c r="Z1101" s="15">
        <f>(orders[[#This Row],[Unit Price]]-(orders[[#This Row],[Unit Price]]*(orders[[#This Row],[Discount]]/100)))</f>
        <v>20.96951</v>
      </c>
      <c r="AA1101" s="15">
        <f>orders[[#This Row],[discounted price]]*orders[[#This Row],[Quantity ordered new]]</f>
        <v>62.908529999999999</v>
      </c>
      <c r="AB1101" s="18">
        <f t="shared" si="17"/>
        <v>-2.7569188613183133</v>
      </c>
    </row>
    <row r="1102" spans="1:28" ht="12.75" customHeight="1" x14ac:dyDescent="0.3">
      <c r="A1102" s="4">
        <v>22600</v>
      </c>
      <c r="B1102" s="4" t="s">
        <v>37</v>
      </c>
      <c r="C1102" s="21">
        <v>0.04</v>
      </c>
      <c r="D1102" s="15">
        <v>355.98</v>
      </c>
      <c r="E1102" s="15">
        <v>58.92</v>
      </c>
      <c r="F1102" s="4">
        <v>1989</v>
      </c>
      <c r="G1102" s="4" t="s">
        <v>1932</v>
      </c>
      <c r="H1102" s="4" t="s">
        <v>39</v>
      </c>
      <c r="I1102" s="4" t="s">
        <v>40</v>
      </c>
      <c r="J1102" s="4" t="s">
        <v>41</v>
      </c>
      <c r="K1102" s="4" t="s">
        <v>42</v>
      </c>
      <c r="L1102" s="4" t="s">
        <v>43</v>
      </c>
      <c r="M1102" s="4" t="s">
        <v>1294</v>
      </c>
      <c r="N1102" s="29">
        <v>0.64</v>
      </c>
      <c r="O1102" s="4" t="s">
        <v>33</v>
      </c>
      <c r="P1102" s="4" t="s">
        <v>34</v>
      </c>
      <c r="Q1102" s="4" t="s">
        <v>212</v>
      </c>
      <c r="R1102" s="4" t="s">
        <v>1933</v>
      </c>
      <c r="S1102" s="4">
        <v>84117</v>
      </c>
      <c r="T1102" s="9">
        <v>42025</v>
      </c>
      <c r="U1102" s="9">
        <v>42026</v>
      </c>
      <c r="V1102" s="15">
        <v>882.93000000000006</v>
      </c>
      <c r="W1102" s="4">
        <v>8</v>
      </c>
      <c r="X1102" s="15">
        <v>2748.21</v>
      </c>
      <c r="Y1102" s="4">
        <v>90000</v>
      </c>
      <c r="Z1102" s="15">
        <f>(orders[[#This Row],[Unit Price]]-(orders[[#This Row],[Unit Price]]*(orders[[#This Row],[Discount]]/100)))</f>
        <v>355.83760800000005</v>
      </c>
      <c r="AA1102" s="15">
        <f>orders[[#This Row],[discounted price]]*orders[[#This Row],[Quantity ordered new]]</f>
        <v>2846.7008640000004</v>
      </c>
      <c r="AB1102" s="18">
        <f t="shared" si="17"/>
        <v>0.3212745750870567</v>
      </c>
    </row>
    <row r="1103" spans="1:28" ht="12.75" customHeight="1" x14ac:dyDescent="0.3">
      <c r="A1103" s="4">
        <v>22601</v>
      </c>
      <c r="B1103" s="4" t="s">
        <v>37</v>
      </c>
      <c r="C1103" s="21">
        <v>0.09</v>
      </c>
      <c r="D1103" s="15">
        <v>19.98</v>
      </c>
      <c r="E1103" s="15">
        <v>8.68</v>
      </c>
      <c r="F1103" s="4">
        <v>1989</v>
      </c>
      <c r="G1103" s="4" t="s">
        <v>1932</v>
      </c>
      <c r="H1103" s="4" t="s">
        <v>49</v>
      </c>
      <c r="I1103" s="4" t="s">
        <v>40</v>
      </c>
      <c r="J1103" s="4" t="s">
        <v>29</v>
      </c>
      <c r="K1103" s="4" t="s">
        <v>93</v>
      </c>
      <c r="L1103" s="4" t="s">
        <v>59</v>
      </c>
      <c r="M1103" s="4" t="s">
        <v>1223</v>
      </c>
      <c r="N1103" s="29">
        <v>0.37</v>
      </c>
      <c r="O1103" s="4" t="s">
        <v>33</v>
      </c>
      <c r="P1103" s="4" t="s">
        <v>34</v>
      </c>
      <c r="Q1103" s="4" t="s">
        <v>212</v>
      </c>
      <c r="R1103" s="4" t="s">
        <v>1933</v>
      </c>
      <c r="S1103" s="4">
        <v>84117</v>
      </c>
      <c r="T1103" s="9">
        <v>42025</v>
      </c>
      <c r="U1103" s="9">
        <v>42026</v>
      </c>
      <c r="V1103" s="15">
        <v>6.6803999999999988</v>
      </c>
      <c r="W1103" s="4">
        <v>5</v>
      </c>
      <c r="X1103" s="15">
        <v>93.19</v>
      </c>
      <c r="Y1103" s="4">
        <v>90000</v>
      </c>
      <c r="Z1103" s="15">
        <f>(orders[[#This Row],[Unit Price]]-(orders[[#This Row],[Unit Price]]*(orders[[#This Row],[Discount]]/100)))</f>
        <v>19.962018</v>
      </c>
      <c r="AA1103" s="15">
        <f>orders[[#This Row],[discounted price]]*orders[[#This Row],[Quantity ordered new]]</f>
        <v>99.810090000000002</v>
      </c>
      <c r="AB1103" s="18">
        <f t="shared" si="17"/>
        <v>7.1685803197767989E-2</v>
      </c>
    </row>
    <row r="1104" spans="1:28" ht="12.75" customHeight="1" x14ac:dyDescent="0.3">
      <c r="A1104" s="4">
        <v>20554</v>
      </c>
      <c r="B1104" s="4" t="s">
        <v>25</v>
      </c>
      <c r="C1104" s="21">
        <v>0.01</v>
      </c>
      <c r="D1104" s="15">
        <v>30.98</v>
      </c>
      <c r="E1104" s="15">
        <v>6.5</v>
      </c>
      <c r="F1104" s="4">
        <v>1989</v>
      </c>
      <c r="G1104" s="4" t="s">
        <v>1932</v>
      </c>
      <c r="H1104" s="4" t="s">
        <v>49</v>
      </c>
      <c r="I1104" s="4" t="s">
        <v>28</v>
      </c>
      <c r="J1104" s="4" t="s">
        <v>77</v>
      </c>
      <c r="K1104" s="4" t="s">
        <v>180</v>
      </c>
      <c r="L1104" s="4" t="s">
        <v>59</v>
      </c>
      <c r="M1104" s="4" t="s">
        <v>1908</v>
      </c>
      <c r="N1104" s="29">
        <v>0.64</v>
      </c>
      <c r="O1104" s="4" t="s">
        <v>33</v>
      </c>
      <c r="P1104" s="4" t="s">
        <v>34</v>
      </c>
      <c r="Q1104" s="4" t="s">
        <v>212</v>
      </c>
      <c r="R1104" s="4" t="s">
        <v>1933</v>
      </c>
      <c r="S1104" s="4">
        <v>84117</v>
      </c>
      <c r="T1104" s="9">
        <v>42139</v>
      </c>
      <c r="U1104" s="9">
        <v>42140</v>
      </c>
      <c r="V1104" s="15">
        <v>46.29</v>
      </c>
      <c r="W1104" s="4">
        <v>11</v>
      </c>
      <c r="X1104" s="15">
        <v>363.37</v>
      </c>
      <c r="Y1104" s="4">
        <v>90001</v>
      </c>
      <c r="Z1104" s="15">
        <f>(orders[[#This Row],[Unit Price]]-(orders[[#This Row],[Unit Price]]*(orders[[#This Row],[Discount]]/100)))</f>
        <v>30.976901999999999</v>
      </c>
      <c r="AA1104" s="15">
        <f>orders[[#This Row],[discounted price]]*orders[[#This Row],[Quantity ordered new]]</f>
        <v>340.74592200000001</v>
      </c>
      <c r="AB1104" s="18">
        <f t="shared" si="17"/>
        <v>0.12739081377108732</v>
      </c>
    </row>
    <row r="1105" spans="1:28" ht="12.75" customHeight="1" x14ac:dyDescent="0.3">
      <c r="A1105" s="4">
        <v>20555</v>
      </c>
      <c r="B1105" s="4" t="s">
        <v>25</v>
      </c>
      <c r="C1105" s="21">
        <v>0.01</v>
      </c>
      <c r="D1105" s="15">
        <v>40.99</v>
      </c>
      <c r="E1105" s="15">
        <v>19.989999999999998</v>
      </c>
      <c r="F1105" s="4">
        <v>1989</v>
      </c>
      <c r="G1105" s="4" t="s">
        <v>1932</v>
      </c>
      <c r="H1105" s="4" t="s">
        <v>49</v>
      </c>
      <c r="I1105" s="4" t="s">
        <v>28</v>
      </c>
      <c r="J1105" s="4" t="s">
        <v>29</v>
      </c>
      <c r="K1105" s="4" t="s">
        <v>93</v>
      </c>
      <c r="L1105" s="4" t="s">
        <v>59</v>
      </c>
      <c r="M1105" s="4" t="s">
        <v>1934</v>
      </c>
      <c r="N1105" s="29">
        <v>0.36</v>
      </c>
      <c r="O1105" s="4" t="s">
        <v>33</v>
      </c>
      <c r="P1105" s="4" t="s">
        <v>34</v>
      </c>
      <c r="Q1105" s="4" t="s">
        <v>212</v>
      </c>
      <c r="R1105" s="4" t="s">
        <v>1933</v>
      </c>
      <c r="S1105" s="4">
        <v>84117</v>
      </c>
      <c r="T1105" s="9">
        <v>42139</v>
      </c>
      <c r="U1105" s="9">
        <v>42142</v>
      </c>
      <c r="V1105" s="15">
        <v>177.79</v>
      </c>
      <c r="W1105" s="4">
        <v>11</v>
      </c>
      <c r="X1105" s="15">
        <v>480.75</v>
      </c>
      <c r="Y1105" s="4">
        <v>90001</v>
      </c>
      <c r="Z1105" s="15">
        <f>(orders[[#This Row],[Unit Price]]-(orders[[#This Row],[Unit Price]]*(orders[[#This Row],[Discount]]/100)))</f>
        <v>40.985901000000005</v>
      </c>
      <c r="AA1105" s="15">
        <f>orders[[#This Row],[discounted price]]*orders[[#This Row],[Quantity ordered new]]</f>
        <v>450.84491100000008</v>
      </c>
      <c r="AB1105" s="18">
        <f t="shared" si="17"/>
        <v>0.36981799271970878</v>
      </c>
    </row>
    <row r="1106" spans="1:28" ht="12.75" customHeight="1" x14ac:dyDescent="0.3">
      <c r="A1106" s="4">
        <v>21723</v>
      </c>
      <c r="B1106" s="4" t="s">
        <v>56</v>
      </c>
      <c r="C1106" s="21">
        <v>0.1</v>
      </c>
      <c r="D1106" s="15">
        <v>1.6</v>
      </c>
      <c r="E1106" s="15">
        <v>1.29</v>
      </c>
      <c r="F1106" s="4">
        <v>1989</v>
      </c>
      <c r="G1106" s="4" t="s">
        <v>1932</v>
      </c>
      <c r="H1106" s="4" t="s">
        <v>49</v>
      </c>
      <c r="I1106" s="4" t="s">
        <v>40</v>
      </c>
      <c r="J1106" s="4" t="s">
        <v>29</v>
      </c>
      <c r="K1106" s="4" t="s">
        <v>30</v>
      </c>
      <c r="L1106" s="4" t="s">
        <v>31</v>
      </c>
      <c r="M1106" s="4" t="s">
        <v>1935</v>
      </c>
      <c r="N1106" s="29">
        <v>0.42</v>
      </c>
      <c r="O1106" s="4" t="s">
        <v>33</v>
      </c>
      <c r="P1106" s="4" t="s">
        <v>34</v>
      </c>
      <c r="Q1106" s="4" t="s">
        <v>212</v>
      </c>
      <c r="R1106" s="4" t="s">
        <v>1933</v>
      </c>
      <c r="S1106" s="4">
        <v>84117</v>
      </c>
      <c r="T1106" s="9">
        <v>42124</v>
      </c>
      <c r="U1106" s="9">
        <v>42124</v>
      </c>
      <c r="V1106" s="15">
        <v>-14.990400000000001</v>
      </c>
      <c r="W1106" s="4">
        <v>11</v>
      </c>
      <c r="X1106" s="15">
        <v>16.88</v>
      </c>
      <c r="Y1106" s="4">
        <v>90003</v>
      </c>
      <c r="Z1106" s="15">
        <f>(orders[[#This Row],[Unit Price]]-(orders[[#This Row],[Unit Price]]*(orders[[#This Row],[Discount]]/100)))</f>
        <v>1.5984</v>
      </c>
      <c r="AA1106" s="15">
        <f>orders[[#This Row],[discounted price]]*orders[[#This Row],[Quantity ordered new]]</f>
        <v>17.5824</v>
      </c>
      <c r="AB1106" s="18">
        <f t="shared" si="17"/>
        <v>-0.88805687203791484</v>
      </c>
    </row>
    <row r="1107" spans="1:28" ht="12.75" customHeight="1" x14ac:dyDescent="0.3">
      <c r="A1107" s="4">
        <v>25417</v>
      </c>
      <c r="B1107" s="4" t="s">
        <v>56</v>
      </c>
      <c r="C1107" s="21">
        <v>0</v>
      </c>
      <c r="D1107" s="15">
        <v>47.9</v>
      </c>
      <c r="E1107" s="15">
        <v>5.86</v>
      </c>
      <c r="F1107" s="4">
        <v>1991</v>
      </c>
      <c r="G1107" s="4" t="s">
        <v>1936</v>
      </c>
      <c r="H1107" s="4" t="s">
        <v>49</v>
      </c>
      <c r="I1107" s="4" t="s">
        <v>40</v>
      </c>
      <c r="J1107" s="4" t="s">
        <v>29</v>
      </c>
      <c r="K1107" s="4" t="s">
        <v>93</v>
      </c>
      <c r="L1107" s="4" t="s">
        <v>59</v>
      </c>
      <c r="M1107" s="4" t="s">
        <v>1937</v>
      </c>
      <c r="N1107" s="29">
        <v>0.37</v>
      </c>
      <c r="O1107" s="4" t="s">
        <v>33</v>
      </c>
      <c r="P1107" s="4" t="s">
        <v>34</v>
      </c>
      <c r="Q1107" s="4" t="s">
        <v>212</v>
      </c>
      <c r="R1107" s="4" t="s">
        <v>1938</v>
      </c>
      <c r="S1107" s="4">
        <v>84118</v>
      </c>
      <c r="T1107" s="9">
        <v>42057</v>
      </c>
      <c r="U1107" s="9">
        <v>42059</v>
      </c>
      <c r="V1107" s="15">
        <v>638.38109999999995</v>
      </c>
      <c r="W1107" s="4">
        <v>18</v>
      </c>
      <c r="X1107" s="15">
        <v>925.19</v>
      </c>
      <c r="Y1107" s="4">
        <v>90002</v>
      </c>
      <c r="Z1107" s="15">
        <f>(orders[[#This Row],[Unit Price]]-(orders[[#This Row],[Unit Price]]*(orders[[#This Row],[Discount]]/100)))</f>
        <v>47.9</v>
      </c>
      <c r="AA1107" s="15">
        <f>orders[[#This Row],[discounted price]]*orders[[#This Row],[Quantity ordered new]]</f>
        <v>862.19999999999993</v>
      </c>
      <c r="AB1107" s="18">
        <f t="shared" si="17"/>
        <v>0.69</v>
      </c>
    </row>
    <row r="1108" spans="1:28" ht="12.75" customHeight="1" x14ac:dyDescent="0.3">
      <c r="A1108" s="4">
        <v>19797</v>
      </c>
      <c r="B1108" s="4" t="s">
        <v>37</v>
      </c>
      <c r="C1108" s="21">
        <v>0.1</v>
      </c>
      <c r="D1108" s="15">
        <v>125.99</v>
      </c>
      <c r="E1108" s="15">
        <v>8.99</v>
      </c>
      <c r="F1108" s="4">
        <v>1997</v>
      </c>
      <c r="G1108" s="4" t="s">
        <v>1939</v>
      </c>
      <c r="H1108" s="4" t="s">
        <v>49</v>
      </c>
      <c r="I1108" s="4" t="s">
        <v>114</v>
      </c>
      <c r="J1108" s="4" t="s">
        <v>77</v>
      </c>
      <c r="K1108" s="4" t="s">
        <v>78</v>
      </c>
      <c r="L1108" s="4" t="s">
        <v>59</v>
      </c>
      <c r="M1108" s="4" t="s">
        <v>898</v>
      </c>
      <c r="N1108" s="29">
        <v>0.56999999999999995</v>
      </c>
      <c r="O1108" s="4" t="s">
        <v>33</v>
      </c>
      <c r="P1108" s="4" t="s">
        <v>136</v>
      </c>
      <c r="Q1108" s="4" t="s">
        <v>932</v>
      </c>
      <c r="R1108" s="4" t="s">
        <v>933</v>
      </c>
      <c r="S1108" s="4">
        <v>29915</v>
      </c>
      <c r="T1108" s="9">
        <v>42029</v>
      </c>
      <c r="U1108" s="9">
        <v>42032</v>
      </c>
      <c r="V1108" s="15">
        <v>17.652000000000001</v>
      </c>
      <c r="W1108" s="4">
        <v>4</v>
      </c>
      <c r="X1108" s="15">
        <v>408.66</v>
      </c>
      <c r="Y1108" s="4">
        <v>90333</v>
      </c>
      <c r="Z1108" s="15">
        <f>(orders[[#This Row],[Unit Price]]-(orders[[#This Row],[Unit Price]]*(orders[[#This Row],[Discount]]/100)))</f>
        <v>125.86400999999999</v>
      </c>
      <c r="AA1108" s="15">
        <f>orders[[#This Row],[discounted price]]*orders[[#This Row],[Quantity ordered new]]</f>
        <v>503.45603999999997</v>
      </c>
      <c r="AB1108" s="18">
        <f t="shared" si="17"/>
        <v>4.319483188959037E-2</v>
      </c>
    </row>
    <row r="1109" spans="1:28" ht="12.75" customHeight="1" x14ac:dyDescent="0.3">
      <c r="A1109" s="4">
        <v>19581</v>
      </c>
      <c r="B1109" s="4" t="s">
        <v>56</v>
      </c>
      <c r="C1109" s="21">
        <v>0.01</v>
      </c>
      <c r="D1109" s="15">
        <v>16.48</v>
      </c>
      <c r="E1109" s="15">
        <v>1.99</v>
      </c>
      <c r="F1109" s="4">
        <v>1997</v>
      </c>
      <c r="G1109" s="4" t="s">
        <v>1939</v>
      </c>
      <c r="H1109" s="4" t="s">
        <v>49</v>
      </c>
      <c r="I1109" s="4" t="s">
        <v>114</v>
      </c>
      <c r="J1109" s="4" t="s">
        <v>77</v>
      </c>
      <c r="K1109" s="4" t="s">
        <v>180</v>
      </c>
      <c r="L1109" s="4" t="s">
        <v>51</v>
      </c>
      <c r="M1109" s="4" t="s">
        <v>1472</v>
      </c>
      <c r="N1109" s="29">
        <v>0.42</v>
      </c>
      <c r="O1109" s="4" t="s">
        <v>33</v>
      </c>
      <c r="P1109" s="4" t="s">
        <v>136</v>
      </c>
      <c r="Q1109" s="4" t="s">
        <v>932</v>
      </c>
      <c r="R1109" s="4" t="s">
        <v>933</v>
      </c>
      <c r="S1109" s="4">
        <v>29915</v>
      </c>
      <c r="T1109" s="9">
        <v>42131</v>
      </c>
      <c r="U1109" s="9">
        <v>42132</v>
      </c>
      <c r="V1109" s="15">
        <v>739.67399999999998</v>
      </c>
      <c r="W1109" s="4">
        <v>7</v>
      </c>
      <c r="X1109" s="15">
        <v>122.93</v>
      </c>
      <c r="Y1109" s="4">
        <v>90334</v>
      </c>
      <c r="Z1109" s="15">
        <f>(orders[[#This Row],[Unit Price]]-(orders[[#This Row],[Unit Price]]*(orders[[#This Row],[Discount]]/100)))</f>
        <v>16.478352000000001</v>
      </c>
      <c r="AA1109" s="15">
        <f>orders[[#This Row],[discounted price]]*orders[[#This Row],[Quantity ordered new]]</f>
        <v>115.34846400000001</v>
      </c>
      <c r="AB1109" s="18">
        <f t="shared" si="17"/>
        <v>6.0170340844382979</v>
      </c>
    </row>
    <row r="1110" spans="1:28" ht="12.75" customHeight="1" x14ac:dyDescent="0.3">
      <c r="A1110" s="4">
        <v>21003</v>
      </c>
      <c r="B1110" s="4" t="s">
        <v>106</v>
      </c>
      <c r="C1110" s="21">
        <v>0</v>
      </c>
      <c r="D1110" s="15">
        <v>24.92</v>
      </c>
      <c r="E1110" s="15">
        <v>12.98</v>
      </c>
      <c r="F1110" s="4">
        <v>1997</v>
      </c>
      <c r="G1110" s="4" t="s">
        <v>1939</v>
      </c>
      <c r="H1110" s="4" t="s">
        <v>49</v>
      </c>
      <c r="I1110" s="4" t="s">
        <v>114</v>
      </c>
      <c r="J1110" s="4" t="s">
        <v>29</v>
      </c>
      <c r="K1110" s="4" t="s">
        <v>109</v>
      </c>
      <c r="L1110" s="4" t="s">
        <v>59</v>
      </c>
      <c r="M1110" s="4" t="s">
        <v>1940</v>
      </c>
      <c r="N1110" s="29">
        <v>0.39</v>
      </c>
      <c r="O1110" s="4" t="s">
        <v>33</v>
      </c>
      <c r="P1110" s="4" t="s">
        <v>136</v>
      </c>
      <c r="Q1110" s="4" t="s">
        <v>932</v>
      </c>
      <c r="R1110" s="4" t="s">
        <v>933</v>
      </c>
      <c r="S1110" s="4">
        <v>29915</v>
      </c>
      <c r="T1110" s="9">
        <v>42157</v>
      </c>
      <c r="U1110" s="9">
        <v>42157</v>
      </c>
      <c r="V1110" s="15">
        <v>-23.155999999999999</v>
      </c>
      <c r="W1110" s="4">
        <v>1</v>
      </c>
      <c r="X1110" s="15">
        <v>32.659999999999997</v>
      </c>
      <c r="Y1110" s="4">
        <v>90335</v>
      </c>
      <c r="Z1110" s="15">
        <f>(orders[[#This Row],[Unit Price]]-(orders[[#This Row],[Unit Price]]*(orders[[#This Row],[Discount]]/100)))</f>
        <v>24.92</v>
      </c>
      <c r="AA1110" s="15">
        <f>orders[[#This Row],[discounted price]]*orders[[#This Row],[Quantity ordered new]]</f>
        <v>24.92</v>
      </c>
      <c r="AB1110" s="18">
        <f t="shared" si="17"/>
        <v>-0.70900183710961429</v>
      </c>
    </row>
    <row r="1111" spans="1:28" ht="12.75" customHeight="1" x14ac:dyDescent="0.3">
      <c r="A1111" s="4">
        <v>20392</v>
      </c>
      <c r="B1111" s="4" t="s">
        <v>37</v>
      </c>
      <c r="C1111" s="21">
        <v>0.06</v>
      </c>
      <c r="D1111" s="15">
        <v>4.42</v>
      </c>
      <c r="E1111" s="15">
        <v>4.99</v>
      </c>
      <c r="F1111" s="4">
        <v>1998</v>
      </c>
      <c r="G1111" s="4" t="s">
        <v>1941</v>
      </c>
      <c r="H1111" s="4" t="s">
        <v>49</v>
      </c>
      <c r="I1111" s="4" t="s">
        <v>28</v>
      </c>
      <c r="J1111" s="4" t="s">
        <v>29</v>
      </c>
      <c r="K1111" s="4" t="s">
        <v>69</v>
      </c>
      <c r="L1111" s="4" t="s">
        <v>59</v>
      </c>
      <c r="M1111" s="4" t="s">
        <v>70</v>
      </c>
      <c r="N1111" s="29">
        <v>0.38</v>
      </c>
      <c r="O1111" s="4" t="s">
        <v>33</v>
      </c>
      <c r="P1111" s="4" t="s">
        <v>53</v>
      </c>
      <c r="Q1111" s="4" t="s">
        <v>71</v>
      </c>
      <c r="R1111" s="4" t="s">
        <v>1942</v>
      </c>
      <c r="S1111" s="4">
        <v>11758</v>
      </c>
      <c r="T1111" s="9">
        <v>42158</v>
      </c>
      <c r="U1111" s="9">
        <v>42160</v>
      </c>
      <c r="V1111" s="15">
        <v>-10.435</v>
      </c>
      <c r="W1111" s="4">
        <v>3</v>
      </c>
      <c r="X1111" s="15">
        <v>14.85</v>
      </c>
      <c r="Y1111" s="4">
        <v>90568</v>
      </c>
      <c r="Z1111" s="15">
        <f>(orders[[#This Row],[Unit Price]]-(orders[[#This Row],[Unit Price]]*(orders[[#This Row],[Discount]]/100)))</f>
        <v>4.4173479999999996</v>
      </c>
      <c r="AA1111" s="15">
        <f>orders[[#This Row],[discounted price]]*orders[[#This Row],[Quantity ordered new]]</f>
        <v>13.252043999999998</v>
      </c>
      <c r="AB1111" s="18">
        <f t="shared" si="17"/>
        <v>-0.7026936026936027</v>
      </c>
    </row>
    <row r="1112" spans="1:28" ht="12.75" customHeight="1" x14ac:dyDescent="0.3">
      <c r="A1112" s="4">
        <v>24075</v>
      </c>
      <c r="B1112" s="4" t="s">
        <v>56</v>
      </c>
      <c r="C1112" s="21">
        <v>0.06</v>
      </c>
      <c r="D1112" s="15">
        <v>4.24</v>
      </c>
      <c r="E1112" s="15">
        <v>5.41</v>
      </c>
      <c r="F1112" s="4">
        <v>2004</v>
      </c>
      <c r="G1112" s="4" t="s">
        <v>1943</v>
      </c>
      <c r="H1112" s="4" t="s">
        <v>49</v>
      </c>
      <c r="I1112" s="4" t="s">
        <v>40</v>
      </c>
      <c r="J1112" s="4" t="s">
        <v>29</v>
      </c>
      <c r="K1112" s="4" t="s">
        <v>109</v>
      </c>
      <c r="L1112" s="4" t="s">
        <v>59</v>
      </c>
      <c r="M1112" s="4" t="s">
        <v>110</v>
      </c>
      <c r="N1112" s="29">
        <v>0.35</v>
      </c>
      <c r="O1112" s="4" t="s">
        <v>33</v>
      </c>
      <c r="P1112" s="4" t="s">
        <v>34</v>
      </c>
      <c r="Q1112" s="4" t="s">
        <v>82</v>
      </c>
      <c r="R1112" s="4" t="s">
        <v>1901</v>
      </c>
      <c r="S1112" s="4">
        <v>59715</v>
      </c>
      <c r="T1112" s="9">
        <v>42111</v>
      </c>
      <c r="U1112" s="9">
        <v>42113</v>
      </c>
      <c r="V1112" s="15">
        <v>-78.916679999999999</v>
      </c>
      <c r="W1112" s="4">
        <v>10</v>
      </c>
      <c r="X1112" s="15">
        <v>45</v>
      </c>
      <c r="Y1112" s="4">
        <v>91277</v>
      </c>
      <c r="Z1112" s="15">
        <f>(orders[[#This Row],[Unit Price]]-(orders[[#This Row],[Unit Price]]*(orders[[#This Row],[Discount]]/100)))</f>
        <v>4.2374559999999999</v>
      </c>
      <c r="AA1112" s="15">
        <f>orders[[#This Row],[discounted price]]*orders[[#This Row],[Quantity ordered new]]</f>
        <v>42.374560000000002</v>
      </c>
      <c r="AB1112" s="18">
        <f t="shared" si="17"/>
        <v>-1.7537039999999999</v>
      </c>
    </row>
    <row r="1113" spans="1:28" ht="12.75" customHeight="1" x14ac:dyDescent="0.3">
      <c r="A1113" s="4">
        <v>24076</v>
      </c>
      <c r="B1113" s="4" t="s">
        <v>56</v>
      </c>
      <c r="C1113" s="21">
        <v>0.04</v>
      </c>
      <c r="D1113" s="15">
        <v>6783.02</v>
      </c>
      <c r="E1113" s="15">
        <v>24.49</v>
      </c>
      <c r="F1113" s="4">
        <v>2004</v>
      </c>
      <c r="G1113" s="4" t="s">
        <v>1943</v>
      </c>
      <c r="H1113" s="4" t="s">
        <v>49</v>
      </c>
      <c r="I1113" s="4" t="s">
        <v>40</v>
      </c>
      <c r="J1113" s="4" t="s">
        <v>77</v>
      </c>
      <c r="K1113" s="4" t="s">
        <v>85</v>
      </c>
      <c r="L1113" s="4" t="s">
        <v>236</v>
      </c>
      <c r="M1113" s="4" t="s">
        <v>1277</v>
      </c>
      <c r="N1113" s="29">
        <v>0.39</v>
      </c>
      <c r="O1113" s="4" t="s">
        <v>33</v>
      </c>
      <c r="P1113" s="4" t="s">
        <v>34</v>
      </c>
      <c r="Q1113" s="4" t="s">
        <v>82</v>
      </c>
      <c r="R1113" s="4" t="s">
        <v>1901</v>
      </c>
      <c r="S1113" s="4">
        <v>59715</v>
      </c>
      <c r="T1113" s="9">
        <v>42111</v>
      </c>
      <c r="U1113" s="9">
        <v>42113</v>
      </c>
      <c r="V1113" s="15">
        <v>-13562.637407999999</v>
      </c>
      <c r="W1113" s="4">
        <v>1</v>
      </c>
      <c r="X1113" s="15">
        <v>6569.07</v>
      </c>
      <c r="Y1113" s="4">
        <v>91277</v>
      </c>
      <c r="Z1113" s="15">
        <f>(orders[[#This Row],[Unit Price]]-(orders[[#This Row],[Unit Price]]*(orders[[#This Row],[Discount]]/100)))</f>
        <v>6780.3067920000003</v>
      </c>
      <c r="AA1113" s="15">
        <f>orders[[#This Row],[discounted price]]*orders[[#This Row],[Quantity ordered new]]</f>
        <v>6780.3067920000003</v>
      </c>
      <c r="AB1113" s="18">
        <f t="shared" si="17"/>
        <v>-2.0646206248373056</v>
      </c>
    </row>
    <row r="1114" spans="1:28" ht="12.75" customHeight="1" x14ac:dyDescent="0.3">
      <c r="A1114" s="4">
        <v>25251</v>
      </c>
      <c r="B1114" s="4" t="s">
        <v>37</v>
      </c>
      <c r="C1114" s="21">
        <v>0.03</v>
      </c>
      <c r="D1114" s="15">
        <v>5.78</v>
      </c>
      <c r="E1114" s="15">
        <v>5.37</v>
      </c>
      <c r="F1114" s="4">
        <v>2006</v>
      </c>
      <c r="G1114" s="4" t="s">
        <v>1944</v>
      </c>
      <c r="H1114" s="4" t="s">
        <v>49</v>
      </c>
      <c r="I1114" s="4" t="s">
        <v>40</v>
      </c>
      <c r="J1114" s="4" t="s">
        <v>29</v>
      </c>
      <c r="K1114" s="4" t="s">
        <v>93</v>
      </c>
      <c r="L1114" s="4" t="s">
        <v>59</v>
      </c>
      <c r="M1114" s="4" t="s">
        <v>1945</v>
      </c>
      <c r="N1114" s="29">
        <v>0.36</v>
      </c>
      <c r="O1114" s="4" t="s">
        <v>33</v>
      </c>
      <c r="P1114" s="4" t="s">
        <v>34</v>
      </c>
      <c r="Q1114" s="4" t="s">
        <v>255</v>
      </c>
      <c r="R1114" s="4" t="s">
        <v>1946</v>
      </c>
      <c r="S1114" s="4">
        <v>81301</v>
      </c>
      <c r="T1114" s="9">
        <v>42068</v>
      </c>
      <c r="U1114" s="9">
        <v>42069</v>
      </c>
      <c r="V1114" s="15">
        <v>-63.35</v>
      </c>
      <c r="W1114" s="4">
        <v>15</v>
      </c>
      <c r="X1114" s="15">
        <v>88.22</v>
      </c>
      <c r="Y1114" s="4">
        <v>88798</v>
      </c>
      <c r="Z1114" s="15">
        <f>(orders[[#This Row],[Unit Price]]-(orders[[#This Row],[Unit Price]]*(orders[[#This Row],[Discount]]/100)))</f>
        <v>5.7782660000000003</v>
      </c>
      <c r="AA1114" s="15">
        <f>orders[[#This Row],[discounted price]]*orders[[#This Row],[Quantity ordered new]]</f>
        <v>86.673990000000003</v>
      </c>
      <c r="AB1114" s="18">
        <f t="shared" si="17"/>
        <v>-0.71809113579687145</v>
      </c>
    </row>
    <row r="1115" spans="1:28" ht="12.75" customHeight="1" x14ac:dyDescent="0.3">
      <c r="A1115" s="4">
        <v>20006</v>
      </c>
      <c r="B1115" s="4" t="s">
        <v>56</v>
      </c>
      <c r="C1115" s="21">
        <v>0.1</v>
      </c>
      <c r="D1115" s="15">
        <v>10.48</v>
      </c>
      <c r="E1115" s="15">
        <v>2.89</v>
      </c>
      <c r="F1115" s="4">
        <v>2016</v>
      </c>
      <c r="G1115" s="4" t="s">
        <v>1947</v>
      </c>
      <c r="H1115" s="4" t="s">
        <v>49</v>
      </c>
      <c r="I1115" s="4" t="s">
        <v>28</v>
      </c>
      <c r="J1115" s="4" t="s">
        <v>29</v>
      </c>
      <c r="K1115" s="4" t="s">
        <v>30</v>
      </c>
      <c r="L1115" s="4" t="s">
        <v>51</v>
      </c>
      <c r="M1115" s="4" t="s">
        <v>1808</v>
      </c>
      <c r="N1115" s="29">
        <v>0.6</v>
      </c>
      <c r="O1115" s="4" t="s">
        <v>33</v>
      </c>
      <c r="P1115" s="4" t="s">
        <v>61</v>
      </c>
      <c r="Q1115" s="4" t="s">
        <v>300</v>
      </c>
      <c r="R1115" s="4" t="s">
        <v>731</v>
      </c>
      <c r="S1115" s="4">
        <v>48195</v>
      </c>
      <c r="T1115" s="9">
        <v>42173</v>
      </c>
      <c r="U1115" s="9">
        <v>42174</v>
      </c>
      <c r="V1115" s="15">
        <v>-8.9039999999999999</v>
      </c>
      <c r="W1115" s="4">
        <v>4</v>
      </c>
      <c r="X1115" s="15">
        <v>40.29</v>
      </c>
      <c r="Y1115" s="4">
        <v>86874</v>
      </c>
      <c r="Z1115" s="15">
        <f>(orders[[#This Row],[Unit Price]]-(orders[[#This Row],[Unit Price]]*(orders[[#This Row],[Discount]]/100)))</f>
        <v>10.469520000000001</v>
      </c>
      <c r="AA1115" s="15">
        <f>orders[[#This Row],[discounted price]]*orders[[#This Row],[Quantity ordered new]]</f>
        <v>41.878080000000004</v>
      </c>
      <c r="AB1115" s="18">
        <f t="shared" si="17"/>
        <v>-0.22099776619508563</v>
      </c>
    </row>
    <row r="1116" spans="1:28" ht="12.75" customHeight="1" x14ac:dyDescent="0.3">
      <c r="A1116" s="4">
        <v>18989</v>
      </c>
      <c r="B1116" s="4" t="s">
        <v>25</v>
      </c>
      <c r="C1116" s="21">
        <v>7.0000000000000007E-2</v>
      </c>
      <c r="D1116" s="15">
        <v>39.479999999999997</v>
      </c>
      <c r="E1116" s="15">
        <v>1.99</v>
      </c>
      <c r="F1116" s="4">
        <v>2014</v>
      </c>
      <c r="G1116" s="4" t="s">
        <v>1948</v>
      </c>
      <c r="H1116" s="4" t="s">
        <v>49</v>
      </c>
      <c r="I1116" s="4" t="s">
        <v>40</v>
      </c>
      <c r="J1116" s="4" t="s">
        <v>77</v>
      </c>
      <c r="K1116" s="4" t="s">
        <v>180</v>
      </c>
      <c r="L1116" s="4" t="s">
        <v>51</v>
      </c>
      <c r="M1116" s="4" t="s">
        <v>705</v>
      </c>
      <c r="N1116" s="29">
        <v>0.54</v>
      </c>
      <c r="O1116" s="4" t="s">
        <v>33</v>
      </c>
      <c r="P1116" s="4" t="s">
        <v>61</v>
      </c>
      <c r="Q1116" s="4" t="s">
        <v>330</v>
      </c>
      <c r="R1116" s="4" t="s">
        <v>1949</v>
      </c>
      <c r="S1116" s="4">
        <v>51503</v>
      </c>
      <c r="T1116" s="9">
        <v>42085</v>
      </c>
      <c r="U1116" s="9">
        <v>42087</v>
      </c>
      <c r="V1116" s="15">
        <v>88.72</v>
      </c>
      <c r="W1116" s="4">
        <v>4</v>
      </c>
      <c r="X1116" s="15">
        <v>151.27000000000001</v>
      </c>
      <c r="Y1116" s="4">
        <v>88367</v>
      </c>
      <c r="Z1116" s="15">
        <f>(orders[[#This Row],[Unit Price]]-(orders[[#This Row],[Unit Price]]*(orders[[#This Row],[Discount]]/100)))</f>
        <v>39.452363999999996</v>
      </c>
      <c r="AA1116" s="15">
        <f>orders[[#This Row],[discounted price]]*orders[[#This Row],[Quantity ordered new]]</f>
        <v>157.80945599999998</v>
      </c>
      <c r="AB1116" s="18">
        <f t="shared" si="17"/>
        <v>0.58650095855093531</v>
      </c>
    </row>
    <row r="1117" spans="1:28" ht="12.75" customHeight="1" x14ac:dyDescent="0.3">
      <c r="A1117" s="4">
        <v>18990</v>
      </c>
      <c r="B1117" s="4" t="s">
        <v>25</v>
      </c>
      <c r="C1117" s="21">
        <v>0</v>
      </c>
      <c r="D1117" s="15">
        <v>4.91</v>
      </c>
      <c r="E1117" s="15">
        <v>0.5</v>
      </c>
      <c r="F1117" s="4">
        <v>2014</v>
      </c>
      <c r="G1117" s="4" t="s">
        <v>1948</v>
      </c>
      <c r="H1117" s="4" t="s">
        <v>49</v>
      </c>
      <c r="I1117" s="4" t="s">
        <v>40</v>
      </c>
      <c r="J1117" s="4" t="s">
        <v>29</v>
      </c>
      <c r="K1117" s="4" t="s">
        <v>134</v>
      </c>
      <c r="L1117" s="4" t="s">
        <v>59</v>
      </c>
      <c r="M1117" s="4" t="s">
        <v>163</v>
      </c>
      <c r="N1117" s="29">
        <v>0.36</v>
      </c>
      <c r="O1117" s="4" t="s">
        <v>33</v>
      </c>
      <c r="P1117" s="4" t="s">
        <v>61</v>
      </c>
      <c r="Q1117" s="4" t="s">
        <v>330</v>
      </c>
      <c r="R1117" s="4" t="s">
        <v>1949</v>
      </c>
      <c r="S1117" s="4">
        <v>51503</v>
      </c>
      <c r="T1117" s="9">
        <v>42085</v>
      </c>
      <c r="U1117" s="9">
        <v>42087</v>
      </c>
      <c r="V1117" s="15">
        <v>7.2518999999999991</v>
      </c>
      <c r="W1117" s="4">
        <v>2</v>
      </c>
      <c r="X1117" s="15">
        <v>10.51</v>
      </c>
      <c r="Y1117" s="4">
        <v>88367</v>
      </c>
      <c r="Z1117" s="15">
        <f>(orders[[#This Row],[Unit Price]]-(orders[[#This Row],[Unit Price]]*(orders[[#This Row],[Discount]]/100)))</f>
        <v>4.91</v>
      </c>
      <c r="AA1117" s="15">
        <f>orders[[#This Row],[discounted price]]*orders[[#This Row],[Quantity ordered new]]</f>
        <v>9.82</v>
      </c>
      <c r="AB1117" s="18">
        <f t="shared" si="17"/>
        <v>0.69</v>
      </c>
    </row>
    <row r="1118" spans="1:28" ht="12.75" customHeight="1" x14ac:dyDescent="0.3">
      <c r="A1118" s="4">
        <v>21573</v>
      </c>
      <c r="B1118" s="4" t="s">
        <v>47</v>
      </c>
      <c r="C1118" s="21">
        <v>0.06</v>
      </c>
      <c r="D1118" s="15">
        <v>6.48</v>
      </c>
      <c r="E1118" s="15">
        <v>7.49</v>
      </c>
      <c r="F1118" s="4">
        <v>2014</v>
      </c>
      <c r="G1118" s="4" t="s">
        <v>1948</v>
      </c>
      <c r="H1118" s="4" t="s">
        <v>49</v>
      </c>
      <c r="I1118" s="4" t="s">
        <v>40</v>
      </c>
      <c r="J1118" s="4" t="s">
        <v>29</v>
      </c>
      <c r="K1118" s="4" t="s">
        <v>93</v>
      </c>
      <c r="L1118" s="4" t="s">
        <v>59</v>
      </c>
      <c r="M1118" s="4" t="s">
        <v>1950</v>
      </c>
      <c r="N1118" s="29">
        <v>0.37</v>
      </c>
      <c r="O1118" s="4" t="s">
        <v>33</v>
      </c>
      <c r="P1118" s="4" t="s">
        <v>61</v>
      </c>
      <c r="Q1118" s="4" t="s">
        <v>330</v>
      </c>
      <c r="R1118" s="4" t="s">
        <v>1949</v>
      </c>
      <c r="S1118" s="4">
        <v>51503</v>
      </c>
      <c r="T1118" s="9">
        <v>42098</v>
      </c>
      <c r="U1118" s="9">
        <v>42098</v>
      </c>
      <c r="V1118" s="15">
        <v>-191.49</v>
      </c>
      <c r="W1118" s="4">
        <v>12</v>
      </c>
      <c r="X1118" s="15">
        <v>74.930000000000007</v>
      </c>
      <c r="Y1118" s="4">
        <v>88368</v>
      </c>
      <c r="Z1118" s="15">
        <f>(orders[[#This Row],[Unit Price]]-(orders[[#This Row],[Unit Price]]*(orders[[#This Row],[Discount]]/100)))</f>
        <v>6.4761120000000005</v>
      </c>
      <c r="AA1118" s="15">
        <f>orders[[#This Row],[discounted price]]*orders[[#This Row],[Quantity ordered new]]</f>
        <v>77.713344000000006</v>
      </c>
      <c r="AB1118" s="18">
        <f t="shared" si="17"/>
        <v>-2.5555852128653407</v>
      </c>
    </row>
    <row r="1119" spans="1:28" ht="12.75" customHeight="1" x14ac:dyDescent="0.3">
      <c r="A1119" s="4">
        <v>25557</v>
      </c>
      <c r="B1119" s="4" t="s">
        <v>47</v>
      </c>
      <c r="C1119" s="21">
        <v>0.02</v>
      </c>
      <c r="D1119" s="15">
        <v>120.98</v>
      </c>
      <c r="E1119" s="15">
        <v>58.64</v>
      </c>
      <c r="F1119" s="4">
        <v>2020</v>
      </c>
      <c r="G1119" s="4" t="s">
        <v>1951</v>
      </c>
      <c r="H1119" s="4" t="s">
        <v>39</v>
      </c>
      <c r="I1119" s="4" t="s">
        <v>40</v>
      </c>
      <c r="J1119" s="4" t="s">
        <v>41</v>
      </c>
      <c r="K1119" s="4" t="s">
        <v>191</v>
      </c>
      <c r="L1119" s="4" t="s">
        <v>121</v>
      </c>
      <c r="M1119" s="4" t="s">
        <v>1952</v>
      </c>
      <c r="N1119" s="29">
        <v>0.75</v>
      </c>
      <c r="O1119" s="4" t="s">
        <v>33</v>
      </c>
      <c r="P1119" s="4" t="s">
        <v>53</v>
      </c>
      <c r="Q1119" s="4" t="s">
        <v>234</v>
      </c>
      <c r="R1119" s="4" t="s">
        <v>1953</v>
      </c>
      <c r="S1119" s="4">
        <v>15239</v>
      </c>
      <c r="T1119" s="9">
        <v>42048</v>
      </c>
      <c r="U1119" s="9">
        <v>42050</v>
      </c>
      <c r="V1119" s="15">
        <v>-1330.5</v>
      </c>
      <c r="W1119" s="4">
        <v>11</v>
      </c>
      <c r="X1119" s="15">
        <v>1370.99</v>
      </c>
      <c r="Y1119" s="4">
        <v>86933</v>
      </c>
      <c r="Z1119" s="15">
        <f>(orders[[#This Row],[Unit Price]]-(orders[[#This Row],[Unit Price]]*(orders[[#This Row],[Discount]]/100)))</f>
        <v>120.955804</v>
      </c>
      <c r="AA1119" s="15">
        <f>orders[[#This Row],[discounted price]]*orders[[#This Row],[Quantity ordered new]]</f>
        <v>1330.5138440000001</v>
      </c>
      <c r="AB1119" s="18">
        <f t="shared" si="17"/>
        <v>-0.97046659713054073</v>
      </c>
    </row>
    <row r="1120" spans="1:28" ht="12.75" customHeight="1" x14ac:dyDescent="0.3">
      <c r="A1120" s="4">
        <v>22145</v>
      </c>
      <c r="B1120" s="4" t="s">
        <v>47</v>
      </c>
      <c r="C1120" s="21">
        <v>0.04</v>
      </c>
      <c r="D1120" s="15">
        <v>120.97</v>
      </c>
      <c r="E1120" s="15">
        <v>7.11</v>
      </c>
      <c r="F1120" s="4">
        <v>2030</v>
      </c>
      <c r="G1120" s="4" t="s">
        <v>1954</v>
      </c>
      <c r="H1120" s="4" t="s">
        <v>49</v>
      </c>
      <c r="I1120" s="4" t="s">
        <v>28</v>
      </c>
      <c r="J1120" s="4" t="s">
        <v>77</v>
      </c>
      <c r="K1120" s="4" t="s">
        <v>85</v>
      </c>
      <c r="L1120" s="4" t="s">
        <v>86</v>
      </c>
      <c r="M1120" s="4" t="s">
        <v>1955</v>
      </c>
      <c r="N1120" s="29">
        <v>0.36</v>
      </c>
      <c r="O1120" s="4" t="s">
        <v>33</v>
      </c>
      <c r="P1120" s="4" t="s">
        <v>61</v>
      </c>
      <c r="Q1120" s="4" t="s">
        <v>130</v>
      </c>
      <c r="R1120" s="4" t="s">
        <v>1576</v>
      </c>
      <c r="S1120" s="4">
        <v>75401</v>
      </c>
      <c r="T1120" s="9">
        <v>42080</v>
      </c>
      <c r="U1120" s="9">
        <v>42080</v>
      </c>
      <c r="V1120" s="15">
        <v>1320.5495999999998</v>
      </c>
      <c r="W1120" s="4">
        <v>16</v>
      </c>
      <c r="X1120" s="15">
        <v>1913.84</v>
      </c>
      <c r="Y1120" s="4">
        <v>91059</v>
      </c>
      <c r="Z1120" s="15">
        <f>(orders[[#This Row],[Unit Price]]-(orders[[#This Row],[Unit Price]]*(orders[[#This Row],[Discount]]/100)))</f>
        <v>120.921612</v>
      </c>
      <c r="AA1120" s="15">
        <f>orders[[#This Row],[discounted price]]*orders[[#This Row],[Quantity ordered new]]</f>
        <v>1934.7457919999999</v>
      </c>
      <c r="AB1120" s="18">
        <f t="shared" si="17"/>
        <v>0.69</v>
      </c>
    </row>
    <row r="1121" spans="1:28" ht="12.75" customHeight="1" x14ac:dyDescent="0.3">
      <c r="A1121" s="4">
        <v>22146</v>
      </c>
      <c r="B1121" s="4" t="s">
        <v>47</v>
      </c>
      <c r="C1121" s="21">
        <v>0</v>
      </c>
      <c r="D1121" s="15">
        <v>195.99</v>
      </c>
      <c r="E1121" s="15">
        <v>4.2</v>
      </c>
      <c r="F1121" s="4">
        <v>2030</v>
      </c>
      <c r="G1121" s="4" t="s">
        <v>1954</v>
      </c>
      <c r="H1121" s="4" t="s">
        <v>49</v>
      </c>
      <c r="I1121" s="4" t="s">
        <v>28</v>
      </c>
      <c r="J1121" s="4" t="s">
        <v>77</v>
      </c>
      <c r="K1121" s="4" t="s">
        <v>78</v>
      </c>
      <c r="L1121" s="4" t="s">
        <v>59</v>
      </c>
      <c r="M1121" s="4" t="s">
        <v>1956</v>
      </c>
      <c r="N1121" s="29">
        <v>0.6</v>
      </c>
      <c r="O1121" s="4" t="s">
        <v>33</v>
      </c>
      <c r="P1121" s="4" t="s">
        <v>61</v>
      </c>
      <c r="Q1121" s="4" t="s">
        <v>130</v>
      </c>
      <c r="R1121" s="4" t="s">
        <v>1576</v>
      </c>
      <c r="S1121" s="4">
        <v>75401</v>
      </c>
      <c r="T1121" s="9">
        <v>42080</v>
      </c>
      <c r="U1121" s="9">
        <v>42082</v>
      </c>
      <c r="V1121" s="15">
        <v>1585.5030000000002</v>
      </c>
      <c r="W1121" s="4">
        <v>16</v>
      </c>
      <c r="X1121" s="15">
        <v>2692.12</v>
      </c>
      <c r="Y1121" s="4">
        <v>91059</v>
      </c>
      <c r="Z1121" s="15">
        <f>(orders[[#This Row],[Unit Price]]-(orders[[#This Row],[Unit Price]]*(orders[[#This Row],[Discount]]/100)))</f>
        <v>195.99</v>
      </c>
      <c r="AA1121" s="15">
        <f>orders[[#This Row],[discounted price]]*orders[[#This Row],[Quantity ordered new]]</f>
        <v>3135.84</v>
      </c>
      <c r="AB1121" s="18">
        <f t="shared" si="17"/>
        <v>0.58894217196856014</v>
      </c>
    </row>
    <row r="1122" spans="1:28" ht="12.75" customHeight="1" x14ac:dyDescent="0.3">
      <c r="A1122" s="4">
        <v>20654</v>
      </c>
      <c r="B1122" s="4" t="s">
        <v>56</v>
      </c>
      <c r="C1122" s="21">
        <v>0.03</v>
      </c>
      <c r="D1122" s="15">
        <v>55.98</v>
      </c>
      <c r="E1122" s="15">
        <v>4.8600000000000003</v>
      </c>
      <c r="F1122" s="4">
        <v>2030</v>
      </c>
      <c r="G1122" s="4" t="s">
        <v>1954</v>
      </c>
      <c r="H1122" s="4" t="s">
        <v>49</v>
      </c>
      <c r="I1122" s="4" t="s">
        <v>28</v>
      </c>
      <c r="J1122" s="4" t="s">
        <v>29</v>
      </c>
      <c r="K1122" s="4" t="s">
        <v>93</v>
      </c>
      <c r="L1122" s="4" t="s">
        <v>59</v>
      </c>
      <c r="M1122" s="4" t="s">
        <v>612</v>
      </c>
      <c r="N1122" s="29">
        <v>0.36</v>
      </c>
      <c r="O1122" s="4" t="s">
        <v>33</v>
      </c>
      <c r="P1122" s="4" t="s">
        <v>61</v>
      </c>
      <c r="Q1122" s="4" t="s">
        <v>130</v>
      </c>
      <c r="R1122" s="4" t="s">
        <v>1576</v>
      </c>
      <c r="S1122" s="4">
        <v>75401</v>
      </c>
      <c r="T1122" s="9">
        <v>42081</v>
      </c>
      <c r="U1122" s="9">
        <v>42083</v>
      </c>
      <c r="V1122" s="15">
        <v>526.04219999999998</v>
      </c>
      <c r="W1122" s="4">
        <v>13</v>
      </c>
      <c r="X1122" s="15">
        <v>762.38</v>
      </c>
      <c r="Y1122" s="4">
        <v>91060</v>
      </c>
      <c r="Z1122" s="15">
        <f>(orders[[#This Row],[Unit Price]]-(orders[[#This Row],[Unit Price]]*(orders[[#This Row],[Discount]]/100)))</f>
        <v>55.963206</v>
      </c>
      <c r="AA1122" s="15">
        <f>orders[[#This Row],[discounted price]]*orders[[#This Row],[Quantity ordered new]]</f>
        <v>727.52167799999995</v>
      </c>
      <c r="AB1122" s="18">
        <f t="shared" si="17"/>
        <v>0.69</v>
      </c>
    </row>
    <row r="1123" spans="1:28" ht="12.75" customHeight="1" x14ac:dyDescent="0.3">
      <c r="A1123" s="4">
        <v>25918</v>
      </c>
      <c r="B1123" s="4" t="s">
        <v>47</v>
      </c>
      <c r="C1123" s="21">
        <v>0.1</v>
      </c>
      <c r="D1123" s="15">
        <v>1.89</v>
      </c>
      <c r="E1123" s="15">
        <v>0.76</v>
      </c>
      <c r="F1123" s="4">
        <v>2035</v>
      </c>
      <c r="G1123" s="4" t="s">
        <v>1957</v>
      </c>
      <c r="H1123" s="4" t="s">
        <v>49</v>
      </c>
      <c r="I1123" s="4" t="s">
        <v>114</v>
      </c>
      <c r="J1123" s="4" t="s">
        <v>29</v>
      </c>
      <c r="K1123" s="4" t="s">
        <v>66</v>
      </c>
      <c r="L1123" s="4" t="s">
        <v>31</v>
      </c>
      <c r="M1123" s="4" t="s">
        <v>1958</v>
      </c>
      <c r="N1123" s="29">
        <v>0.83</v>
      </c>
      <c r="O1123" s="4" t="s">
        <v>33</v>
      </c>
      <c r="P1123" s="4" t="s">
        <v>136</v>
      </c>
      <c r="Q1123" s="4" t="s">
        <v>362</v>
      </c>
      <c r="R1123" s="4" t="s">
        <v>1841</v>
      </c>
      <c r="S1123" s="4">
        <v>33403</v>
      </c>
      <c r="T1123" s="9">
        <v>42142</v>
      </c>
      <c r="U1123" s="9">
        <v>42144</v>
      </c>
      <c r="V1123" s="15">
        <v>-40.432000000000002</v>
      </c>
      <c r="W1123" s="4">
        <v>20</v>
      </c>
      <c r="X1123" s="15">
        <v>36.72</v>
      </c>
      <c r="Y1123" s="4">
        <v>87117</v>
      </c>
      <c r="Z1123" s="15">
        <f>(orders[[#This Row],[Unit Price]]-(orders[[#This Row],[Unit Price]]*(orders[[#This Row],[Discount]]/100)))</f>
        <v>1.88811</v>
      </c>
      <c r="AA1123" s="15">
        <f>orders[[#This Row],[discounted price]]*orders[[#This Row],[Quantity ordered new]]</f>
        <v>37.7622</v>
      </c>
      <c r="AB1123" s="18">
        <f t="shared" si="17"/>
        <v>-1.1010893246187365</v>
      </c>
    </row>
    <row r="1124" spans="1:28" ht="12.75" customHeight="1" x14ac:dyDescent="0.3">
      <c r="A1124" s="4">
        <v>19733</v>
      </c>
      <c r="B1124" s="4" t="s">
        <v>37</v>
      </c>
      <c r="C1124" s="21">
        <v>0</v>
      </c>
      <c r="D1124" s="15">
        <v>73.98</v>
      </c>
      <c r="E1124" s="15">
        <v>14.52</v>
      </c>
      <c r="F1124" s="4">
        <v>2037</v>
      </c>
      <c r="G1124" s="4" t="s">
        <v>1959</v>
      </c>
      <c r="H1124" s="4" t="s">
        <v>49</v>
      </c>
      <c r="I1124" s="4" t="s">
        <v>58</v>
      </c>
      <c r="J1124" s="4" t="s">
        <v>77</v>
      </c>
      <c r="K1124" s="4" t="s">
        <v>180</v>
      </c>
      <c r="L1124" s="4" t="s">
        <v>59</v>
      </c>
      <c r="M1124" s="4" t="s">
        <v>1140</v>
      </c>
      <c r="N1124" s="29">
        <v>0.65</v>
      </c>
      <c r="O1124" s="4" t="s">
        <v>33</v>
      </c>
      <c r="P1124" s="4" t="s">
        <v>34</v>
      </c>
      <c r="Q1124" s="4" t="s">
        <v>82</v>
      </c>
      <c r="R1124" s="4" t="s">
        <v>1901</v>
      </c>
      <c r="S1124" s="4">
        <v>59715</v>
      </c>
      <c r="T1124" s="9">
        <v>42075</v>
      </c>
      <c r="U1124" s="9">
        <v>42077</v>
      </c>
      <c r="V1124" s="15">
        <v>-88.61</v>
      </c>
      <c r="W1124" s="4">
        <v>4</v>
      </c>
      <c r="X1124" s="15">
        <v>305.70999999999998</v>
      </c>
      <c r="Y1124" s="4">
        <v>89333</v>
      </c>
      <c r="Z1124" s="15">
        <f>(orders[[#This Row],[Unit Price]]-(orders[[#This Row],[Unit Price]]*(orders[[#This Row],[Discount]]/100)))</f>
        <v>73.98</v>
      </c>
      <c r="AA1124" s="15">
        <f>orders[[#This Row],[discounted price]]*orders[[#This Row],[Quantity ordered new]]</f>
        <v>295.92</v>
      </c>
      <c r="AB1124" s="18">
        <f t="shared" si="17"/>
        <v>-0.28984985770828564</v>
      </c>
    </row>
    <row r="1125" spans="1:28" ht="12.75" customHeight="1" x14ac:dyDescent="0.3">
      <c r="A1125" s="4">
        <v>22018</v>
      </c>
      <c r="B1125" s="4" t="s">
        <v>25</v>
      </c>
      <c r="C1125" s="21">
        <v>0.06</v>
      </c>
      <c r="D1125" s="15">
        <v>40.99</v>
      </c>
      <c r="E1125" s="15">
        <v>17.48</v>
      </c>
      <c r="F1125" s="4">
        <v>2038</v>
      </c>
      <c r="G1125" s="4" t="s">
        <v>1960</v>
      </c>
      <c r="H1125" s="4" t="s">
        <v>49</v>
      </c>
      <c r="I1125" s="4" t="s">
        <v>58</v>
      </c>
      <c r="J1125" s="4" t="s">
        <v>29</v>
      </c>
      <c r="K1125" s="4" t="s">
        <v>93</v>
      </c>
      <c r="L1125" s="4" t="s">
        <v>59</v>
      </c>
      <c r="M1125" s="4" t="s">
        <v>1106</v>
      </c>
      <c r="N1125" s="29">
        <v>0.36</v>
      </c>
      <c r="O1125" s="4" t="s">
        <v>33</v>
      </c>
      <c r="P1125" s="4" t="s">
        <v>53</v>
      </c>
      <c r="Q1125" s="4" t="s">
        <v>71</v>
      </c>
      <c r="R1125" s="4" t="s">
        <v>1961</v>
      </c>
      <c r="S1125" s="4">
        <v>10550</v>
      </c>
      <c r="T1125" s="9">
        <v>42115</v>
      </c>
      <c r="U1125" s="9">
        <v>42115</v>
      </c>
      <c r="V1125" s="15">
        <v>109.16</v>
      </c>
      <c r="W1125" s="4">
        <v>7</v>
      </c>
      <c r="X1125" s="15">
        <v>277.12</v>
      </c>
      <c r="Y1125" s="4">
        <v>89334</v>
      </c>
      <c r="Z1125" s="15">
        <f>(orders[[#This Row],[Unit Price]]-(orders[[#This Row],[Unit Price]]*(orders[[#This Row],[Discount]]/100)))</f>
        <v>40.965406000000002</v>
      </c>
      <c r="AA1125" s="15">
        <f>orders[[#This Row],[discounted price]]*orders[[#This Row],[Quantity ordered new]]</f>
        <v>286.75784199999998</v>
      </c>
      <c r="AB1125" s="18">
        <f t="shared" si="17"/>
        <v>0.39390877598152424</v>
      </c>
    </row>
    <row r="1126" spans="1:28" ht="12.75" customHeight="1" x14ac:dyDescent="0.3">
      <c r="A1126" s="4">
        <v>24731</v>
      </c>
      <c r="B1126" s="4" t="s">
        <v>106</v>
      </c>
      <c r="C1126" s="21">
        <v>0.09</v>
      </c>
      <c r="D1126" s="15">
        <v>20.99</v>
      </c>
      <c r="E1126" s="15">
        <v>2.5</v>
      </c>
      <c r="F1126" s="4">
        <v>2044</v>
      </c>
      <c r="G1126" s="4" t="s">
        <v>1962</v>
      </c>
      <c r="H1126" s="4" t="s">
        <v>49</v>
      </c>
      <c r="I1126" s="4" t="s">
        <v>28</v>
      </c>
      <c r="J1126" s="4" t="s">
        <v>77</v>
      </c>
      <c r="K1126" s="4" t="s">
        <v>78</v>
      </c>
      <c r="L1126" s="4" t="s">
        <v>31</v>
      </c>
      <c r="M1126" s="4" t="s">
        <v>1170</v>
      </c>
      <c r="N1126" s="29">
        <v>0.81</v>
      </c>
      <c r="O1126" s="4" t="s">
        <v>33</v>
      </c>
      <c r="P1126" s="4" t="s">
        <v>136</v>
      </c>
      <c r="Q1126" s="4" t="s">
        <v>958</v>
      </c>
      <c r="R1126" s="4" t="s">
        <v>1963</v>
      </c>
      <c r="S1126" s="4">
        <v>72756</v>
      </c>
      <c r="T1126" s="9">
        <v>42179</v>
      </c>
      <c r="U1126" s="9">
        <v>42186</v>
      </c>
      <c r="V1126" s="15">
        <v>-136.12200000000001</v>
      </c>
      <c r="W1126" s="4">
        <v>6</v>
      </c>
      <c r="X1126" s="15">
        <v>100.11</v>
      </c>
      <c r="Y1126" s="4">
        <v>88692</v>
      </c>
      <c r="Z1126" s="15">
        <f>(orders[[#This Row],[Unit Price]]-(orders[[#This Row],[Unit Price]]*(orders[[#This Row],[Discount]]/100)))</f>
        <v>20.971108999999998</v>
      </c>
      <c r="AA1126" s="15">
        <f>orders[[#This Row],[discounted price]]*orders[[#This Row],[Quantity ordered new]]</f>
        <v>125.82665399999999</v>
      </c>
      <c r="AB1126" s="18">
        <f t="shared" si="17"/>
        <v>-1.359724303266407</v>
      </c>
    </row>
    <row r="1127" spans="1:28" ht="12.75" customHeight="1" x14ac:dyDescent="0.3">
      <c r="A1127" s="4">
        <v>22970</v>
      </c>
      <c r="B1127" s="4" t="s">
        <v>47</v>
      </c>
      <c r="C1127" s="21">
        <v>0.04</v>
      </c>
      <c r="D1127" s="15">
        <v>4.28</v>
      </c>
      <c r="E1127" s="15">
        <v>5.68</v>
      </c>
      <c r="F1127" s="4">
        <v>2046</v>
      </c>
      <c r="G1127" s="4" t="s">
        <v>1964</v>
      </c>
      <c r="H1127" s="4" t="s">
        <v>49</v>
      </c>
      <c r="I1127" s="4" t="s">
        <v>28</v>
      </c>
      <c r="J1127" s="4" t="s">
        <v>29</v>
      </c>
      <c r="K1127" s="4" t="s">
        <v>93</v>
      </c>
      <c r="L1127" s="4" t="s">
        <v>59</v>
      </c>
      <c r="M1127" s="4" t="s">
        <v>1965</v>
      </c>
      <c r="N1127" s="29">
        <v>0.4</v>
      </c>
      <c r="O1127" s="4" t="s">
        <v>33</v>
      </c>
      <c r="P1127" s="4" t="s">
        <v>61</v>
      </c>
      <c r="Q1127" s="4" t="s">
        <v>183</v>
      </c>
      <c r="R1127" s="4" t="s">
        <v>1966</v>
      </c>
      <c r="S1127" s="4">
        <v>67901</v>
      </c>
      <c r="T1127" s="9">
        <v>42167</v>
      </c>
      <c r="U1127" s="9">
        <v>42169</v>
      </c>
      <c r="V1127" s="15">
        <v>-27.375</v>
      </c>
      <c r="W1127" s="4">
        <v>7</v>
      </c>
      <c r="X1127" s="15">
        <v>31.54</v>
      </c>
      <c r="Y1127" s="4">
        <v>88219</v>
      </c>
      <c r="Z1127" s="15">
        <f>(orders[[#This Row],[Unit Price]]-(orders[[#This Row],[Unit Price]]*(orders[[#This Row],[Discount]]/100)))</f>
        <v>4.2782879999999999</v>
      </c>
      <c r="AA1127" s="15">
        <f>orders[[#This Row],[discounted price]]*orders[[#This Row],[Quantity ordered new]]</f>
        <v>29.948015999999999</v>
      </c>
      <c r="AB1127" s="18">
        <f t="shared" si="17"/>
        <v>-0.86794546607482559</v>
      </c>
    </row>
    <row r="1128" spans="1:28" ht="12.75" customHeight="1" x14ac:dyDescent="0.3">
      <c r="A1128" s="4">
        <v>22971</v>
      </c>
      <c r="B1128" s="4" t="s">
        <v>47</v>
      </c>
      <c r="C1128" s="21">
        <v>0.06</v>
      </c>
      <c r="D1128" s="15">
        <v>376.13</v>
      </c>
      <c r="E1128" s="15">
        <v>85.63</v>
      </c>
      <c r="F1128" s="4">
        <v>2046</v>
      </c>
      <c r="G1128" s="4" t="s">
        <v>1964</v>
      </c>
      <c r="H1128" s="4" t="s">
        <v>39</v>
      </c>
      <c r="I1128" s="4" t="s">
        <v>28</v>
      </c>
      <c r="J1128" s="4" t="s">
        <v>41</v>
      </c>
      <c r="K1128" s="4" t="s">
        <v>152</v>
      </c>
      <c r="L1128" s="4" t="s">
        <v>121</v>
      </c>
      <c r="M1128" s="4" t="s">
        <v>1967</v>
      </c>
      <c r="N1128" s="29">
        <v>0.74</v>
      </c>
      <c r="O1128" s="4" t="s">
        <v>33</v>
      </c>
      <c r="P1128" s="4" t="s">
        <v>61</v>
      </c>
      <c r="Q1128" s="4" t="s">
        <v>183</v>
      </c>
      <c r="R1128" s="4" t="s">
        <v>1966</v>
      </c>
      <c r="S1128" s="4">
        <v>67901</v>
      </c>
      <c r="T1128" s="9">
        <v>42167</v>
      </c>
      <c r="U1128" s="9">
        <v>42169</v>
      </c>
      <c r="V1128" s="15">
        <v>-435.75749999999999</v>
      </c>
      <c r="W1128" s="4">
        <v>13</v>
      </c>
      <c r="X1128" s="15">
        <v>4634.6899999999996</v>
      </c>
      <c r="Y1128" s="4">
        <v>88219</v>
      </c>
      <c r="Z1128" s="15">
        <f>(orders[[#This Row],[Unit Price]]-(orders[[#This Row],[Unit Price]]*(orders[[#This Row],[Discount]]/100)))</f>
        <v>375.90432199999998</v>
      </c>
      <c r="AA1128" s="15">
        <f>orders[[#This Row],[discounted price]]*orders[[#This Row],[Quantity ordered new]]</f>
        <v>4886.7561859999996</v>
      </c>
      <c r="AB1128" s="18">
        <f t="shared" si="17"/>
        <v>-9.40208514485327E-2</v>
      </c>
    </row>
    <row r="1129" spans="1:28" ht="12.75" customHeight="1" x14ac:dyDescent="0.3">
      <c r="A1129" s="4">
        <v>22972</v>
      </c>
      <c r="B1129" s="4" t="s">
        <v>47</v>
      </c>
      <c r="C1129" s="21">
        <v>0.06</v>
      </c>
      <c r="D1129" s="15">
        <v>424.21</v>
      </c>
      <c r="E1129" s="15">
        <v>110.2</v>
      </c>
      <c r="F1129" s="4">
        <v>2046</v>
      </c>
      <c r="G1129" s="4" t="s">
        <v>1964</v>
      </c>
      <c r="H1129" s="4" t="s">
        <v>39</v>
      </c>
      <c r="I1129" s="4" t="s">
        <v>28</v>
      </c>
      <c r="J1129" s="4" t="s">
        <v>41</v>
      </c>
      <c r="K1129" s="4" t="s">
        <v>152</v>
      </c>
      <c r="L1129" s="4" t="s">
        <v>121</v>
      </c>
      <c r="M1129" s="4" t="s">
        <v>1900</v>
      </c>
      <c r="N1129" s="29">
        <v>0.67</v>
      </c>
      <c r="O1129" s="4" t="s">
        <v>33</v>
      </c>
      <c r="P1129" s="4" t="s">
        <v>61</v>
      </c>
      <c r="Q1129" s="4" t="s">
        <v>183</v>
      </c>
      <c r="R1129" s="4" t="s">
        <v>1966</v>
      </c>
      <c r="S1129" s="4">
        <v>67901</v>
      </c>
      <c r="T1129" s="9">
        <v>42167</v>
      </c>
      <c r="U1129" s="9">
        <v>42168</v>
      </c>
      <c r="V1129" s="15">
        <v>682.53</v>
      </c>
      <c r="W1129" s="4">
        <v>17</v>
      </c>
      <c r="X1129" s="15">
        <v>7304.03</v>
      </c>
      <c r="Y1129" s="4">
        <v>88219</v>
      </c>
      <c r="Z1129" s="15">
        <f>(orders[[#This Row],[Unit Price]]-(orders[[#This Row],[Unit Price]]*(orders[[#This Row],[Discount]]/100)))</f>
        <v>423.95547399999998</v>
      </c>
      <c r="AA1129" s="15">
        <f>orders[[#This Row],[discounted price]]*orders[[#This Row],[Quantity ordered new]]</f>
        <v>7207.243058</v>
      </c>
      <c r="AB1129" s="18">
        <f t="shared" si="17"/>
        <v>9.3445673142087307E-2</v>
      </c>
    </row>
    <row r="1130" spans="1:28" ht="12.75" customHeight="1" x14ac:dyDescent="0.3">
      <c r="A1130" s="4">
        <v>22973</v>
      </c>
      <c r="B1130" s="4" t="s">
        <v>47</v>
      </c>
      <c r="C1130" s="21">
        <v>0.06</v>
      </c>
      <c r="D1130" s="15">
        <v>195.99</v>
      </c>
      <c r="E1130" s="15">
        <v>8.99</v>
      </c>
      <c r="F1130" s="4">
        <v>2046</v>
      </c>
      <c r="G1130" s="4" t="s">
        <v>1964</v>
      </c>
      <c r="H1130" s="4" t="s">
        <v>49</v>
      </c>
      <c r="I1130" s="4" t="s">
        <v>28</v>
      </c>
      <c r="J1130" s="4" t="s">
        <v>77</v>
      </c>
      <c r="K1130" s="4" t="s">
        <v>78</v>
      </c>
      <c r="L1130" s="4" t="s">
        <v>59</v>
      </c>
      <c r="M1130" s="4" t="s">
        <v>734</v>
      </c>
      <c r="N1130" s="29">
        <v>0.6</v>
      </c>
      <c r="O1130" s="4" t="s">
        <v>33</v>
      </c>
      <c r="P1130" s="4" t="s">
        <v>61</v>
      </c>
      <c r="Q1130" s="4" t="s">
        <v>183</v>
      </c>
      <c r="R1130" s="4" t="s">
        <v>1966</v>
      </c>
      <c r="S1130" s="4">
        <v>67901</v>
      </c>
      <c r="T1130" s="9">
        <v>42167</v>
      </c>
      <c r="U1130" s="9">
        <v>42169</v>
      </c>
      <c r="V1130" s="15">
        <v>-277.22200000000004</v>
      </c>
      <c r="W1130" s="4">
        <v>4</v>
      </c>
      <c r="X1130" s="15">
        <v>632.65</v>
      </c>
      <c r="Y1130" s="4">
        <v>88219</v>
      </c>
      <c r="Z1130" s="15">
        <f>(orders[[#This Row],[Unit Price]]-(orders[[#This Row],[Unit Price]]*(orders[[#This Row],[Discount]]/100)))</f>
        <v>195.87240600000001</v>
      </c>
      <c r="AA1130" s="15">
        <f>orders[[#This Row],[discounted price]]*orders[[#This Row],[Quantity ordered new]]</f>
        <v>783.48962400000005</v>
      </c>
      <c r="AB1130" s="18">
        <f t="shared" si="17"/>
        <v>-0.43819173318580579</v>
      </c>
    </row>
    <row r="1131" spans="1:28" ht="12.75" customHeight="1" x14ac:dyDescent="0.3">
      <c r="A1131" s="4">
        <v>18497</v>
      </c>
      <c r="B1131" s="4" t="s">
        <v>25</v>
      </c>
      <c r="C1131" s="21">
        <v>0.03</v>
      </c>
      <c r="D1131" s="15">
        <v>15.28</v>
      </c>
      <c r="E1131" s="15">
        <v>1.99</v>
      </c>
      <c r="F1131" s="4">
        <v>2049</v>
      </c>
      <c r="G1131" s="4" t="s">
        <v>1968</v>
      </c>
      <c r="H1131" s="4" t="s">
        <v>49</v>
      </c>
      <c r="I1131" s="4" t="s">
        <v>28</v>
      </c>
      <c r="J1131" s="4" t="s">
        <v>77</v>
      </c>
      <c r="K1131" s="4" t="s">
        <v>180</v>
      </c>
      <c r="L1131" s="4" t="s">
        <v>51</v>
      </c>
      <c r="M1131" s="4" t="s">
        <v>333</v>
      </c>
      <c r="N1131" s="29">
        <v>0.42</v>
      </c>
      <c r="O1131" s="4" t="s">
        <v>33</v>
      </c>
      <c r="P1131" s="4" t="s">
        <v>136</v>
      </c>
      <c r="Q1131" s="4" t="s">
        <v>137</v>
      </c>
      <c r="R1131" s="4" t="s">
        <v>1969</v>
      </c>
      <c r="S1131" s="4">
        <v>22801</v>
      </c>
      <c r="T1131" s="9">
        <v>42176</v>
      </c>
      <c r="U1131" s="9">
        <v>42178</v>
      </c>
      <c r="V1131" s="15">
        <v>-266.68600000000004</v>
      </c>
      <c r="W1131" s="4">
        <v>19</v>
      </c>
      <c r="X1131" s="15">
        <v>290.98</v>
      </c>
      <c r="Y1131" s="4">
        <v>88220</v>
      </c>
      <c r="Z1131" s="15">
        <f>(orders[[#This Row],[Unit Price]]-(orders[[#This Row],[Unit Price]]*(orders[[#This Row],[Discount]]/100)))</f>
        <v>15.275416</v>
      </c>
      <c r="AA1131" s="15">
        <f>orders[[#This Row],[discounted price]]*orders[[#This Row],[Quantity ordered new]]</f>
        <v>290.23290400000002</v>
      </c>
      <c r="AB1131" s="18">
        <f t="shared" si="17"/>
        <v>-0.91650972575434742</v>
      </c>
    </row>
    <row r="1132" spans="1:28" ht="12.75" customHeight="1" x14ac:dyDescent="0.3">
      <c r="A1132" s="4">
        <v>18498</v>
      </c>
      <c r="B1132" s="4" t="s">
        <v>25</v>
      </c>
      <c r="C1132" s="21">
        <v>0.09</v>
      </c>
      <c r="D1132" s="15">
        <v>1.76</v>
      </c>
      <c r="E1132" s="15">
        <v>0.7</v>
      </c>
      <c r="F1132" s="4">
        <v>2049</v>
      </c>
      <c r="G1132" s="4" t="s">
        <v>1968</v>
      </c>
      <c r="H1132" s="4" t="s">
        <v>49</v>
      </c>
      <c r="I1132" s="4" t="s">
        <v>28</v>
      </c>
      <c r="J1132" s="4" t="s">
        <v>29</v>
      </c>
      <c r="K1132" s="4" t="s">
        <v>30</v>
      </c>
      <c r="L1132" s="4" t="s">
        <v>31</v>
      </c>
      <c r="M1132" s="4" t="s">
        <v>1970</v>
      </c>
      <c r="N1132" s="29">
        <v>0.56000000000000005</v>
      </c>
      <c r="O1132" s="4" t="s">
        <v>33</v>
      </c>
      <c r="P1132" s="4" t="s">
        <v>136</v>
      </c>
      <c r="Q1132" s="4" t="s">
        <v>137</v>
      </c>
      <c r="R1132" s="4" t="s">
        <v>1969</v>
      </c>
      <c r="S1132" s="4">
        <v>22801</v>
      </c>
      <c r="T1132" s="9">
        <v>42176</v>
      </c>
      <c r="U1132" s="9">
        <v>42179</v>
      </c>
      <c r="V1132" s="15">
        <v>-12.277999999999999</v>
      </c>
      <c r="W1132" s="4">
        <v>13</v>
      </c>
      <c r="X1132" s="15">
        <v>21.77</v>
      </c>
      <c r="Y1132" s="4">
        <v>88220</v>
      </c>
      <c r="Z1132" s="15">
        <f>(orders[[#This Row],[Unit Price]]-(orders[[#This Row],[Unit Price]]*(orders[[#This Row],[Discount]]/100)))</f>
        <v>1.758416</v>
      </c>
      <c r="AA1132" s="15">
        <f>orders[[#This Row],[discounted price]]*orders[[#This Row],[Quantity ordered new]]</f>
        <v>22.859407999999998</v>
      </c>
      <c r="AB1132" s="18">
        <f t="shared" si="17"/>
        <v>-0.56398713826366553</v>
      </c>
    </row>
    <row r="1133" spans="1:28" ht="12.75" customHeight="1" x14ac:dyDescent="0.3">
      <c r="A1133" s="4">
        <v>18251</v>
      </c>
      <c r="B1133" s="4" t="s">
        <v>37</v>
      </c>
      <c r="C1133" s="21">
        <v>7.0000000000000007E-2</v>
      </c>
      <c r="D1133" s="15">
        <v>31.78</v>
      </c>
      <c r="E1133" s="15">
        <v>1.99</v>
      </c>
      <c r="F1133" s="4">
        <v>2052</v>
      </c>
      <c r="G1133" s="4" t="s">
        <v>1971</v>
      </c>
      <c r="H1133" s="4" t="s">
        <v>49</v>
      </c>
      <c r="I1133" s="4" t="s">
        <v>40</v>
      </c>
      <c r="J1133" s="4" t="s">
        <v>77</v>
      </c>
      <c r="K1133" s="4" t="s">
        <v>180</v>
      </c>
      <c r="L1133" s="4" t="s">
        <v>51</v>
      </c>
      <c r="M1133" s="4" t="s">
        <v>901</v>
      </c>
      <c r="N1133" s="29">
        <v>0.42</v>
      </c>
      <c r="O1133" s="4" t="s">
        <v>33</v>
      </c>
      <c r="P1133" s="4" t="s">
        <v>34</v>
      </c>
      <c r="Q1133" s="4" t="s">
        <v>366</v>
      </c>
      <c r="R1133" s="4" t="s">
        <v>1972</v>
      </c>
      <c r="S1133" s="4">
        <v>87105</v>
      </c>
      <c r="T1133" s="9">
        <v>42054</v>
      </c>
      <c r="U1133" s="9">
        <v>42056</v>
      </c>
      <c r="V1133" s="15">
        <v>265.11180000000002</v>
      </c>
      <c r="W1133" s="4">
        <v>13</v>
      </c>
      <c r="X1133" s="15">
        <v>384.22</v>
      </c>
      <c r="Y1133" s="4">
        <v>87234</v>
      </c>
      <c r="Z1133" s="15">
        <f>(orders[[#This Row],[Unit Price]]-(orders[[#This Row],[Unit Price]]*(orders[[#This Row],[Discount]]/100)))</f>
        <v>31.757754000000002</v>
      </c>
      <c r="AA1133" s="15">
        <f>orders[[#This Row],[discounted price]]*orders[[#This Row],[Quantity ordered new]]</f>
        <v>412.85080200000004</v>
      </c>
      <c r="AB1133" s="18">
        <f t="shared" si="17"/>
        <v>0.69</v>
      </c>
    </row>
    <row r="1134" spans="1:28" ht="12.75" customHeight="1" x14ac:dyDescent="0.3">
      <c r="A1134" s="4">
        <v>18252</v>
      </c>
      <c r="B1134" s="4" t="s">
        <v>37</v>
      </c>
      <c r="C1134" s="21">
        <v>0</v>
      </c>
      <c r="D1134" s="15">
        <v>5.98</v>
      </c>
      <c r="E1134" s="15">
        <v>2.5</v>
      </c>
      <c r="F1134" s="4">
        <v>2052</v>
      </c>
      <c r="G1134" s="4" t="s">
        <v>1971</v>
      </c>
      <c r="H1134" s="4" t="s">
        <v>49</v>
      </c>
      <c r="I1134" s="4" t="s">
        <v>40</v>
      </c>
      <c r="J1134" s="4" t="s">
        <v>29</v>
      </c>
      <c r="K1134" s="4" t="s">
        <v>69</v>
      </c>
      <c r="L1134" s="4" t="s">
        <v>59</v>
      </c>
      <c r="M1134" s="4" t="s">
        <v>246</v>
      </c>
      <c r="N1134" s="29">
        <v>0.36</v>
      </c>
      <c r="O1134" s="4" t="s">
        <v>33</v>
      </c>
      <c r="P1134" s="4" t="s">
        <v>34</v>
      </c>
      <c r="Q1134" s="4" t="s">
        <v>366</v>
      </c>
      <c r="R1134" s="4" t="s">
        <v>1972</v>
      </c>
      <c r="S1134" s="4">
        <v>87105</v>
      </c>
      <c r="T1134" s="9">
        <v>42054</v>
      </c>
      <c r="U1134" s="9">
        <v>42055</v>
      </c>
      <c r="V1134" s="15">
        <v>9.5608000000000004</v>
      </c>
      <c r="W1134" s="4">
        <v>5</v>
      </c>
      <c r="X1134" s="15">
        <v>31.64</v>
      </c>
      <c r="Y1134" s="4">
        <v>87234</v>
      </c>
      <c r="Z1134" s="15">
        <f>(orders[[#This Row],[Unit Price]]-(orders[[#This Row],[Unit Price]]*(orders[[#This Row],[Discount]]/100)))</f>
        <v>5.98</v>
      </c>
      <c r="AA1134" s="15">
        <f>orders[[#This Row],[discounted price]]*orders[[#This Row],[Quantity ordered new]]</f>
        <v>29.900000000000002</v>
      </c>
      <c r="AB1134" s="18">
        <f t="shared" si="17"/>
        <v>0.30217446270543619</v>
      </c>
    </row>
    <row r="1135" spans="1:28" ht="12.75" customHeight="1" x14ac:dyDescent="0.3">
      <c r="A1135" s="4">
        <v>18253</v>
      </c>
      <c r="B1135" s="4" t="s">
        <v>37</v>
      </c>
      <c r="C1135" s="21">
        <v>0.1</v>
      </c>
      <c r="D1135" s="15">
        <v>35.99</v>
      </c>
      <c r="E1135" s="15">
        <v>1.1000000000000001</v>
      </c>
      <c r="F1135" s="4">
        <v>2052</v>
      </c>
      <c r="G1135" s="4" t="s">
        <v>1971</v>
      </c>
      <c r="H1135" s="4" t="s">
        <v>27</v>
      </c>
      <c r="I1135" s="4" t="s">
        <v>40</v>
      </c>
      <c r="J1135" s="4" t="s">
        <v>77</v>
      </c>
      <c r="K1135" s="4" t="s">
        <v>78</v>
      </c>
      <c r="L1135" s="4" t="s">
        <v>59</v>
      </c>
      <c r="M1135" s="4" t="s">
        <v>935</v>
      </c>
      <c r="N1135" s="29">
        <v>0.55000000000000004</v>
      </c>
      <c r="O1135" s="4" t="s">
        <v>33</v>
      </c>
      <c r="P1135" s="4" t="s">
        <v>34</v>
      </c>
      <c r="Q1135" s="4" t="s">
        <v>366</v>
      </c>
      <c r="R1135" s="4" t="s">
        <v>1972</v>
      </c>
      <c r="S1135" s="4">
        <v>87105</v>
      </c>
      <c r="T1135" s="9">
        <v>42054</v>
      </c>
      <c r="U1135" s="9">
        <v>42055</v>
      </c>
      <c r="V1135" s="15">
        <v>390.09839999999997</v>
      </c>
      <c r="W1135" s="4">
        <v>19</v>
      </c>
      <c r="X1135" s="15">
        <v>565.36</v>
      </c>
      <c r="Y1135" s="4">
        <v>87234</v>
      </c>
      <c r="Z1135" s="15">
        <f>(orders[[#This Row],[Unit Price]]-(orders[[#This Row],[Unit Price]]*(orders[[#This Row],[Discount]]/100)))</f>
        <v>35.954010000000004</v>
      </c>
      <c r="AA1135" s="15">
        <f>orders[[#This Row],[discounted price]]*orders[[#This Row],[Quantity ordered new]]</f>
        <v>683.12619000000007</v>
      </c>
      <c r="AB1135" s="18">
        <f t="shared" si="17"/>
        <v>0.69</v>
      </c>
    </row>
    <row r="1136" spans="1:28" ht="12.75" customHeight="1" x14ac:dyDescent="0.3">
      <c r="A1136" s="4">
        <v>20481</v>
      </c>
      <c r="B1136" s="4" t="s">
        <v>56</v>
      </c>
      <c r="C1136" s="21">
        <v>7.0000000000000007E-2</v>
      </c>
      <c r="D1136" s="15">
        <v>5.98</v>
      </c>
      <c r="E1136" s="15">
        <v>5.46</v>
      </c>
      <c r="F1136" s="4">
        <v>2058</v>
      </c>
      <c r="G1136" s="4" t="s">
        <v>1973</v>
      </c>
      <c r="H1136" s="4" t="s">
        <v>49</v>
      </c>
      <c r="I1136" s="4" t="s">
        <v>28</v>
      </c>
      <c r="J1136" s="4" t="s">
        <v>29</v>
      </c>
      <c r="K1136" s="4" t="s">
        <v>93</v>
      </c>
      <c r="L1136" s="4" t="s">
        <v>59</v>
      </c>
      <c r="M1136" s="4" t="s">
        <v>1051</v>
      </c>
      <c r="N1136" s="29">
        <v>0.36</v>
      </c>
      <c r="O1136" s="4" t="s">
        <v>33</v>
      </c>
      <c r="P1136" s="4" t="s">
        <v>136</v>
      </c>
      <c r="Q1136" s="4" t="s">
        <v>322</v>
      </c>
      <c r="R1136" s="4" t="s">
        <v>1974</v>
      </c>
      <c r="S1136" s="4">
        <v>28601</v>
      </c>
      <c r="T1136" s="9">
        <v>42048</v>
      </c>
      <c r="U1136" s="9">
        <v>42050</v>
      </c>
      <c r="V1136" s="15">
        <v>46.65</v>
      </c>
      <c r="W1136" s="4">
        <v>5</v>
      </c>
      <c r="X1136" s="15">
        <v>32.76</v>
      </c>
      <c r="Y1136" s="4">
        <v>88040</v>
      </c>
      <c r="Z1136" s="15">
        <f>(orders[[#This Row],[Unit Price]]-(orders[[#This Row],[Unit Price]]*(orders[[#This Row],[Discount]]/100)))</f>
        <v>5.9758140000000006</v>
      </c>
      <c r="AA1136" s="15">
        <f>orders[[#This Row],[discounted price]]*orders[[#This Row],[Quantity ordered new]]</f>
        <v>29.879070000000002</v>
      </c>
      <c r="AB1136" s="18">
        <f t="shared" si="17"/>
        <v>1.423992673992674</v>
      </c>
    </row>
    <row r="1137" spans="1:28" ht="12.75" customHeight="1" x14ac:dyDescent="0.3">
      <c r="A1137" s="4">
        <v>23499</v>
      </c>
      <c r="B1137" s="4" t="s">
        <v>37</v>
      </c>
      <c r="C1137" s="21">
        <v>0.09</v>
      </c>
      <c r="D1137" s="15">
        <v>28.48</v>
      </c>
      <c r="E1137" s="15">
        <v>1.99</v>
      </c>
      <c r="F1137" s="4">
        <v>2059</v>
      </c>
      <c r="G1137" s="4" t="s">
        <v>1975</v>
      </c>
      <c r="H1137" s="4" t="s">
        <v>49</v>
      </c>
      <c r="I1137" s="4" t="s">
        <v>28</v>
      </c>
      <c r="J1137" s="4" t="s">
        <v>77</v>
      </c>
      <c r="K1137" s="4" t="s">
        <v>180</v>
      </c>
      <c r="L1137" s="4" t="s">
        <v>51</v>
      </c>
      <c r="M1137" s="4" t="s">
        <v>407</v>
      </c>
      <c r="N1137" s="29">
        <v>0.4</v>
      </c>
      <c r="O1137" s="4" t="s">
        <v>33</v>
      </c>
      <c r="P1137" s="4" t="s">
        <v>136</v>
      </c>
      <c r="Q1137" s="4" t="s">
        <v>322</v>
      </c>
      <c r="R1137" s="4" t="s">
        <v>1976</v>
      </c>
      <c r="S1137" s="4">
        <v>27260</v>
      </c>
      <c r="T1137" s="9">
        <v>42021</v>
      </c>
      <c r="U1137" s="9">
        <v>42022</v>
      </c>
      <c r="V1137" s="15">
        <v>-1250.7460000000001</v>
      </c>
      <c r="W1137" s="4">
        <v>13</v>
      </c>
      <c r="X1137" s="15">
        <v>336.92</v>
      </c>
      <c r="Y1137" s="4">
        <v>88039</v>
      </c>
      <c r="Z1137" s="15">
        <f>(orders[[#This Row],[Unit Price]]-(orders[[#This Row],[Unit Price]]*(orders[[#This Row],[Discount]]/100)))</f>
        <v>28.454367999999999</v>
      </c>
      <c r="AA1137" s="15">
        <f>orders[[#This Row],[discounted price]]*orders[[#This Row],[Quantity ordered new]]</f>
        <v>369.90678399999996</v>
      </c>
      <c r="AB1137" s="18">
        <f t="shared" si="17"/>
        <v>-3.7122937195773478</v>
      </c>
    </row>
    <row r="1138" spans="1:28" ht="12.75" customHeight="1" x14ac:dyDescent="0.3">
      <c r="A1138" s="4">
        <v>21632</v>
      </c>
      <c r="B1138" s="4" t="s">
        <v>47</v>
      </c>
      <c r="C1138" s="21">
        <v>0.1</v>
      </c>
      <c r="D1138" s="15">
        <v>9.85</v>
      </c>
      <c r="E1138" s="15">
        <v>4.82</v>
      </c>
      <c r="F1138" s="4">
        <v>2059</v>
      </c>
      <c r="G1138" s="4" t="s">
        <v>1975</v>
      </c>
      <c r="H1138" s="4" t="s">
        <v>49</v>
      </c>
      <c r="I1138" s="4" t="s">
        <v>28</v>
      </c>
      <c r="J1138" s="4" t="s">
        <v>29</v>
      </c>
      <c r="K1138" s="4" t="s">
        <v>30</v>
      </c>
      <c r="L1138" s="4" t="s">
        <v>31</v>
      </c>
      <c r="M1138" s="4" t="s">
        <v>1977</v>
      </c>
      <c r="N1138" s="29">
        <v>0.47</v>
      </c>
      <c r="O1138" s="4" t="s">
        <v>33</v>
      </c>
      <c r="P1138" s="4" t="s">
        <v>136</v>
      </c>
      <c r="Q1138" s="4" t="s">
        <v>322</v>
      </c>
      <c r="R1138" s="4" t="s">
        <v>1976</v>
      </c>
      <c r="S1138" s="4">
        <v>27260</v>
      </c>
      <c r="T1138" s="9">
        <v>42090</v>
      </c>
      <c r="U1138" s="9">
        <v>42091</v>
      </c>
      <c r="V1138" s="15">
        <v>374.904</v>
      </c>
      <c r="W1138" s="4">
        <v>12</v>
      </c>
      <c r="X1138" s="15">
        <v>114.91</v>
      </c>
      <c r="Y1138" s="4">
        <v>88041</v>
      </c>
      <c r="Z1138" s="15">
        <f>(orders[[#This Row],[Unit Price]]-(orders[[#This Row],[Unit Price]]*(orders[[#This Row],[Discount]]/100)))</f>
        <v>9.8401499999999995</v>
      </c>
      <c r="AA1138" s="15">
        <f>orders[[#This Row],[discounted price]]*orders[[#This Row],[Quantity ordered new]]</f>
        <v>118.08179999999999</v>
      </c>
      <c r="AB1138" s="18">
        <f t="shared" si="17"/>
        <v>3.2625881124358194</v>
      </c>
    </row>
    <row r="1139" spans="1:28" ht="12.75" customHeight="1" x14ac:dyDescent="0.3">
      <c r="A1139" s="4">
        <v>21633</v>
      </c>
      <c r="B1139" s="4" t="s">
        <v>47</v>
      </c>
      <c r="C1139" s="21">
        <v>0.04</v>
      </c>
      <c r="D1139" s="15">
        <v>125.99</v>
      </c>
      <c r="E1139" s="15">
        <v>7.69</v>
      </c>
      <c r="F1139" s="4">
        <v>2059</v>
      </c>
      <c r="G1139" s="4" t="s">
        <v>1975</v>
      </c>
      <c r="H1139" s="4" t="s">
        <v>49</v>
      </c>
      <c r="I1139" s="4" t="s">
        <v>28</v>
      </c>
      <c r="J1139" s="4" t="s">
        <v>77</v>
      </c>
      <c r="K1139" s="4" t="s">
        <v>78</v>
      </c>
      <c r="L1139" s="4" t="s">
        <v>59</v>
      </c>
      <c r="M1139" s="4" t="s">
        <v>1225</v>
      </c>
      <c r="N1139" s="29">
        <v>0.57999999999999996</v>
      </c>
      <c r="O1139" s="4" t="s">
        <v>33</v>
      </c>
      <c r="P1139" s="4" t="s">
        <v>136</v>
      </c>
      <c r="Q1139" s="4" t="s">
        <v>322</v>
      </c>
      <c r="R1139" s="4" t="s">
        <v>1976</v>
      </c>
      <c r="S1139" s="4">
        <v>27260</v>
      </c>
      <c r="T1139" s="9">
        <v>42090</v>
      </c>
      <c r="U1139" s="9">
        <v>42091</v>
      </c>
      <c r="V1139" s="15">
        <v>-528.83600000000001</v>
      </c>
      <c r="W1139" s="4">
        <v>9</v>
      </c>
      <c r="X1139" s="15">
        <v>934.52</v>
      </c>
      <c r="Y1139" s="4">
        <v>88041</v>
      </c>
      <c r="Z1139" s="15">
        <f>(orders[[#This Row],[Unit Price]]-(orders[[#This Row],[Unit Price]]*(orders[[#This Row],[Discount]]/100)))</f>
        <v>125.93960399999999</v>
      </c>
      <c r="AA1139" s="15">
        <f>orders[[#This Row],[discounted price]]*orders[[#This Row],[Quantity ordered new]]</f>
        <v>1133.4564359999999</v>
      </c>
      <c r="AB1139" s="18">
        <f t="shared" si="17"/>
        <v>-0.56589051063647655</v>
      </c>
    </row>
    <row r="1140" spans="1:28" ht="12.75" customHeight="1" x14ac:dyDescent="0.3">
      <c r="A1140" s="4">
        <v>20841</v>
      </c>
      <c r="B1140" s="4" t="s">
        <v>56</v>
      </c>
      <c r="C1140" s="21">
        <v>0.02</v>
      </c>
      <c r="D1140" s="15">
        <v>240.98</v>
      </c>
      <c r="E1140" s="15">
        <v>60.2</v>
      </c>
      <c r="F1140" s="4">
        <v>2061</v>
      </c>
      <c r="G1140" s="4" t="s">
        <v>1978</v>
      </c>
      <c r="H1140" s="4" t="s">
        <v>39</v>
      </c>
      <c r="I1140" s="4" t="s">
        <v>28</v>
      </c>
      <c r="J1140" s="4" t="s">
        <v>41</v>
      </c>
      <c r="K1140" s="4" t="s">
        <v>191</v>
      </c>
      <c r="L1140" s="4" t="s">
        <v>121</v>
      </c>
      <c r="M1140" s="4" t="s">
        <v>1979</v>
      </c>
      <c r="N1140" s="29">
        <v>0.56000000000000005</v>
      </c>
      <c r="O1140" s="4" t="s">
        <v>33</v>
      </c>
      <c r="P1140" s="4" t="s">
        <v>61</v>
      </c>
      <c r="Q1140" s="4" t="s">
        <v>496</v>
      </c>
      <c r="R1140" s="4" t="s">
        <v>1980</v>
      </c>
      <c r="S1140" s="4">
        <v>69101</v>
      </c>
      <c r="T1140" s="9">
        <v>42033</v>
      </c>
      <c r="U1140" s="9">
        <v>42035</v>
      </c>
      <c r="V1140" s="15">
        <v>-272.71320000000003</v>
      </c>
      <c r="W1140" s="4">
        <v>1</v>
      </c>
      <c r="X1140" s="15">
        <v>260.66000000000003</v>
      </c>
      <c r="Y1140" s="4">
        <v>87146</v>
      </c>
      <c r="Z1140" s="15">
        <f>(orders[[#This Row],[Unit Price]]-(orders[[#This Row],[Unit Price]]*(orders[[#This Row],[Discount]]/100)))</f>
        <v>240.931804</v>
      </c>
      <c r="AA1140" s="15">
        <f>orders[[#This Row],[discounted price]]*orders[[#This Row],[Quantity ordered new]]</f>
        <v>240.931804</v>
      </c>
      <c r="AB1140" s="18">
        <f t="shared" si="17"/>
        <v>-1.0462410803345354</v>
      </c>
    </row>
    <row r="1141" spans="1:28" ht="12.75" customHeight="1" x14ac:dyDescent="0.3">
      <c r="A1141" s="4">
        <v>20840</v>
      </c>
      <c r="B1141" s="4" t="s">
        <v>56</v>
      </c>
      <c r="C1141" s="21">
        <v>0.02</v>
      </c>
      <c r="D1141" s="15">
        <v>420.98</v>
      </c>
      <c r="E1141" s="15">
        <v>19.989999999999998</v>
      </c>
      <c r="F1141" s="4">
        <v>2062</v>
      </c>
      <c r="G1141" s="4" t="s">
        <v>1981</v>
      </c>
      <c r="H1141" s="4" t="s">
        <v>49</v>
      </c>
      <c r="I1141" s="4" t="s">
        <v>28</v>
      </c>
      <c r="J1141" s="4" t="s">
        <v>29</v>
      </c>
      <c r="K1141" s="4" t="s">
        <v>109</v>
      </c>
      <c r="L1141" s="4" t="s">
        <v>59</v>
      </c>
      <c r="M1141" s="4" t="s">
        <v>1510</v>
      </c>
      <c r="N1141" s="29">
        <v>0.35</v>
      </c>
      <c r="O1141" s="4" t="s">
        <v>33</v>
      </c>
      <c r="P1141" s="4" t="s">
        <v>136</v>
      </c>
      <c r="Q1141" s="4" t="s">
        <v>137</v>
      </c>
      <c r="R1141" s="4" t="s">
        <v>1982</v>
      </c>
      <c r="S1141" s="4">
        <v>23111</v>
      </c>
      <c r="T1141" s="9">
        <v>42033</v>
      </c>
      <c r="U1141" s="9">
        <v>42036</v>
      </c>
      <c r="V1141" s="15">
        <v>-162.69399999999999</v>
      </c>
      <c r="W1141" s="4">
        <v>10</v>
      </c>
      <c r="X1141" s="15">
        <v>4249.37</v>
      </c>
      <c r="Y1141" s="4">
        <v>87146</v>
      </c>
      <c r="Z1141" s="15">
        <f>(orders[[#This Row],[Unit Price]]-(orders[[#This Row],[Unit Price]]*(orders[[#This Row],[Discount]]/100)))</f>
        <v>420.895804</v>
      </c>
      <c r="AA1141" s="15">
        <f>orders[[#This Row],[discounted price]]*orders[[#This Row],[Quantity ordered new]]</f>
        <v>4208.9580399999995</v>
      </c>
      <c r="AB1141" s="18">
        <f t="shared" si="17"/>
        <v>-3.8286616604343703E-2</v>
      </c>
    </row>
    <row r="1142" spans="1:28" ht="12.75" customHeight="1" x14ac:dyDescent="0.3">
      <c r="A1142" s="4">
        <v>22511</v>
      </c>
      <c r="B1142" s="4" t="s">
        <v>106</v>
      </c>
      <c r="C1142" s="21">
        <v>0.04</v>
      </c>
      <c r="D1142" s="15">
        <v>291.73</v>
      </c>
      <c r="E1142" s="15">
        <v>48.8</v>
      </c>
      <c r="F1142" s="4">
        <v>2062</v>
      </c>
      <c r="G1142" s="4" t="s">
        <v>1981</v>
      </c>
      <c r="H1142" s="4" t="s">
        <v>39</v>
      </c>
      <c r="I1142" s="4" t="s">
        <v>28</v>
      </c>
      <c r="J1142" s="4" t="s">
        <v>41</v>
      </c>
      <c r="K1142" s="4" t="s">
        <v>42</v>
      </c>
      <c r="L1142" s="4" t="s">
        <v>43</v>
      </c>
      <c r="M1142" s="4" t="s">
        <v>145</v>
      </c>
      <c r="N1142" s="29">
        <v>0.56000000000000005</v>
      </c>
      <c r="O1142" s="4" t="s">
        <v>33</v>
      </c>
      <c r="P1142" s="4" t="s">
        <v>136</v>
      </c>
      <c r="Q1142" s="4" t="s">
        <v>137</v>
      </c>
      <c r="R1142" s="4" t="s">
        <v>1982</v>
      </c>
      <c r="S1142" s="4">
        <v>23111</v>
      </c>
      <c r="T1142" s="9">
        <v>42181</v>
      </c>
      <c r="U1142" s="9">
        <v>42185</v>
      </c>
      <c r="V1142" s="15">
        <v>-115.90389999999999</v>
      </c>
      <c r="W1142" s="4">
        <v>22</v>
      </c>
      <c r="X1142" s="15">
        <v>6676.61</v>
      </c>
      <c r="Y1142" s="4">
        <v>87148</v>
      </c>
      <c r="Z1142" s="15">
        <f>(orders[[#This Row],[Unit Price]]-(orders[[#This Row],[Unit Price]]*(orders[[#This Row],[Discount]]/100)))</f>
        <v>291.61330800000002</v>
      </c>
      <c r="AA1142" s="15">
        <f>orders[[#This Row],[discounted price]]*orders[[#This Row],[Quantity ordered new]]</f>
        <v>6415.492776</v>
      </c>
      <c r="AB1142" s="18">
        <f t="shared" si="17"/>
        <v>-1.7359693017863855E-2</v>
      </c>
    </row>
    <row r="1143" spans="1:28" ht="12.75" customHeight="1" x14ac:dyDescent="0.3">
      <c r="A1143" s="4">
        <v>25759</v>
      </c>
      <c r="B1143" s="4" t="s">
        <v>106</v>
      </c>
      <c r="C1143" s="21">
        <v>0.06</v>
      </c>
      <c r="D1143" s="15">
        <v>300.97000000000003</v>
      </c>
      <c r="E1143" s="15">
        <v>7.18</v>
      </c>
      <c r="F1143" s="4">
        <v>2063</v>
      </c>
      <c r="G1143" s="4" t="s">
        <v>1983</v>
      </c>
      <c r="H1143" s="4" t="s">
        <v>49</v>
      </c>
      <c r="I1143" s="4" t="s">
        <v>28</v>
      </c>
      <c r="J1143" s="4" t="s">
        <v>77</v>
      </c>
      <c r="K1143" s="4" t="s">
        <v>180</v>
      </c>
      <c r="L1143" s="4" t="s">
        <v>59</v>
      </c>
      <c r="M1143" s="4" t="s">
        <v>1089</v>
      </c>
      <c r="N1143" s="29">
        <v>0.48</v>
      </c>
      <c r="O1143" s="4" t="s">
        <v>33</v>
      </c>
      <c r="P1143" s="4" t="s">
        <v>136</v>
      </c>
      <c r="Q1143" s="4" t="s">
        <v>137</v>
      </c>
      <c r="R1143" s="4" t="s">
        <v>1984</v>
      </c>
      <c r="S1143" s="4">
        <v>23602</v>
      </c>
      <c r="T1143" s="9">
        <v>42132</v>
      </c>
      <c r="U1143" s="9">
        <v>42132</v>
      </c>
      <c r="V1143" s="15">
        <v>-729.98799999999994</v>
      </c>
      <c r="W1143" s="4">
        <v>1</v>
      </c>
      <c r="X1143" s="15">
        <v>291.39999999999998</v>
      </c>
      <c r="Y1143" s="4">
        <v>87147</v>
      </c>
      <c r="Z1143" s="15">
        <f>(orders[[#This Row],[Unit Price]]-(orders[[#This Row],[Unit Price]]*(orders[[#This Row],[Discount]]/100)))</f>
        <v>300.78941800000001</v>
      </c>
      <c r="AA1143" s="15">
        <f>orders[[#This Row],[discounted price]]*orders[[#This Row],[Quantity ordered new]]</f>
        <v>300.78941800000001</v>
      </c>
      <c r="AB1143" s="18">
        <f t="shared" si="17"/>
        <v>-2.5051063829787235</v>
      </c>
    </row>
    <row r="1144" spans="1:28" ht="12.75" customHeight="1" x14ac:dyDescent="0.3">
      <c r="A1144" s="4">
        <v>25228</v>
      </c>
      <c r="B1144" s="4" t="s">
        <v>56</v>
      </c>
      <c r="C1144" s="21">
        <v>0.09</v>
      </c>
      <c r="D1144" s="15">
        <v>20.89</v>
      </c>
      <c r="E1144" s="15">
        <v>11.52</v>
      </c>
      <c r="F1144" s="4">
        <v>2066</v>
      </c>
      <c r="G1144" s="4" t="s">
        <v>1985</v>
      </c>
      <c r="H1144" s="4" t="s">
        <v>49</v>
      </c>
      <c r="I1144" s="4" t="s">
        <v>40</v>
      </c>
      <c r="J1144" s="4" t="s">
        <v>29</v>
      </c>
      <c r="K1144" s="4" t="s">
        <v>141</v>
      </c>
      <c r="L1144" s="4" t="s">
        <v>59</v>
      </c>
      <c r="M1144" s="4" t="s">
        <v>724</v>
      </c>
      <c r="N1144" s="29">
        <v>0.83</v>
      </c>
      <c r="O1144" s="4" t="s">
        <v>33</v>
      </c>
      <c r="P1144" s="4" t="s">
        <v>136</v>
      </c>
      <c r="Q1144" s="4" t="s">
        <v>322</v>
      </c>
      <c r="R1144" s="4" t="s">
        <v>1986</v>
      </c>
      <c r="S1144" s="4">
        <v>28079</v>
      </c>
      <c r="T1144" s="9">
        <v>42089</v>
      </c>
      <c r="U1144" s="9">
        <v>42090</v>
      </c>
      <c r="V1144" s="15">
        <v>-133.54599999999999</v>
      </c>
      <c r="W1144" s="4">
        <v>7</v>
      </c>
      <c r="X1144" s="15">
        <v>146.5</v>
      </c>
      <c r="Y1144" s="4">
        <v>85833</v>
      </c>
      <c r="Z1144" s="15">
        <f>(orders[[#This Row],[Unit Price]]-(orders[[#This Row],[Unit Price]]*(orders[[#This Row],[Discount]]/100)))</f>
        <v>20.871199000000001</v>
      </c>
      <c r="AA1144" s="15">
        <f>orders[[#This Row],[discounted price]]*orders[[#This Row],[Quantity ordered new]]</f>
        <v>146.09839300000002</v>
      </c>
      <c r="AB1144" s="18">
        <f t="shared" si="17"/>
        <v>-0.91157679180887363</v>
      </c>
    </row>
    <row r="1145" spans="1:28" ht="12.75" customHeight="1" x14ac:dyDescent="0.3">
      <c r="A1145" s="4">
        <v>24748</v>
      </c>
      <c r="B1145" s="4" t="s">
        <v>47</v>
      </c>
      <c r="C1145" s="21">
        <v>0.09</v>
      </c>
      <c r="D1145" s="15">
        <v>20.99</v>
      </c>
      <c r="E1145" s="15">
        <v>4.8099999999999996</v>
      </c>
      <c r="F1145" s="4">
        <v>2066</v>
      </c>
      <c r="G1145" s="4" t="s">
        <v>1985</v>
      </c>
      <c r="H1145" s="4" t="s">
        <v>27</v>
      </c>
      <c r="I1145" s="4" t="s">
        <v>40</v>
      </c>
      <c r="J1145" s="4" t="s">
        <v>77</v>
      </c>
      <c r="K1145" s="4" t="s">
        <v>78</v>
      </c>
      <c r="L1145" s="4" t="s">
        <v>86</v>
      </c>
      <c r="M1145" s="4" t="s">
        <v>475</v>
      </c>
      <c r="N1145" s="29">
        <v>0.57999999999999996</v>
      </c>
      <c r="O1145" s="4" t="s">
        <v>33</v>
      </c>
      <c r="P1145" s="4" t="s">
        <v>136</v>
      </c>
      <c r="Q1145" s="4" t="s">
        <v>322</v>
      </c>
      <c r="R1145" s="4" t="s">
        <v>1986</v>
      </c>
      <c r="S1145" s="4">
        <v>28079</v>
      </c>
      <c r="T1145" s="9">
        <v>42094</v>
      </c>
      <c r="U1145" s="9">
        <v>42095</v>
      </c>
      <c r="V1145" s="15">
        <v>272.69399999999996</v>
      </c>
      <c r="W1145" s="4">
        <v>2</v>
      </c>
      <c r="X1145" s="15">
        <v>38.979999999999997</v>
      </c>
      <c r="Y1145" s="4">
        <v>85834</v>
      </c>
      <c r="Z1145" s="15">
        <f>(orders[[#This Row],[Unit Price]]-(orders[[#This Row],[Unit Price]]*(orders[[#This Row],[Discount]]/100)))</f>
        <v>20.971108999999998</v>
      </c>
      <c r="AA1145" s="15">
        <f>orders[[#This Row],[discounted price]]*orders[[#This Row],[Quantity ordered new]]</f>
        <v>41.942217999999997</v>
      </c>
      <c r="AB1145" s="18">
        <f t="shared" si="17"/>
        <v>6.9957414058491532</v>
      </c>
    </row>
    <row r="1146" spans="1:28" ht="12.75" customHeight="1" x14ac:dyDescent="0.3">
      <c r="A1146" s="4">
        <v>25381</v>
      </c>
      <c r="B1146" s="4" t="s">
        <v>106</v>
      </c>
      <c r="C1146" s="21">
        <v>0.1</v>
      </c>
      <c r="D1146" s="15">
        <v>4.24</v>
      </c>
      <c r="E1146" s="15">
        <v>5.41</v>
      </c>
      <c r="F1146" s="4">
        <v>2066</v>
      </c>
      <c r="G1146" s="4" t="s">
        <v>1985</v>
      </c>
      <c r="H1146" s="4" t="s">
        <v>49</v>
      </c>
      <c r="I1146" s="4" t="s">
        <v>28</v>
      </c>
      <c r="J1146" s="4" t="s">
        <v>29</v>
      </c>
      <c r="K1146" s="4" t="s">
        <v>109</v>
      </c>
      <c r="L1146" s="4" t="s">
        <v>59</v>
      </c>
      <c r="M1146" s="4" t="s">
        <v>110</v>
      </c>
      <c r="N1146" s="29">
        <v>0.35</v>
      </c>
      <c r="O1146" s="4" t="s">
        <v>33</v>
      </c>
      <c r="P1146" s="4" t="s">
        <v>136</v>
      </c>
      <c r="Q1146" s="4" t="s">
        <v>322</v>
      </c>
      <c r="R1146" s="4" t="s">
        <v>1986</v>
      </c>
      <c r="S1146" s="4">
        <v>28079</v>
      </c>
      <c r="T1146" s="9">
        <v>42113</v>
      </c>
      <c r="U1146" s="9">
        <v>42117</v>
      </c>
      <c r="V1146" s="15">
        <v>-61.6</v>
      </c>
      <c r="W1146" s="4">
        <v>8</v>
      </c>
      <c r="X1146" s="15">
        <v>34.159999999999997</v>
      </c>
      <c r="Y1146" s="4">
        <v>85835</v>
      </c>
      <c r="Z1146" s="15">
        <f>(orders[[#This Row],[Unit Price]]-(orders[[#This Row],[Unit Price]]*(orders[[#This Row],[Discount]]/100)))</f>
        <v>4.23576</v>
      </c>
      <c r="AA1146" s="15">
        <f>orders[[#This Row],[discounted price]]*orders[[#This Row],[Quantity ordered new]]</f>
        <v>33.88608</v>
      </c>
      <c r="AB1146" s="18">
        <f t="shared" si="17"/>
        <v>-1.8032786885245904</v>
      </c>
    </row>
    <row r="1147" spans="1:28" ht="12.75" customHeight="1" x14ac:dyDescent="0.3">
      <c r="A1147" s="4">
        <v>21901</v>
      </c>
      <c r="B1147" s="4" t="s">
        <v>56</v>
      </c>
      <c r="C1147" s="21">
        <v>0.1</v>
      </c>
      <c r="D1147" s="15">
        <v>40.98</v>
      </c>
      <c r="E1147" s="15">
        <v>6.5</v>
      </c>
      <c r="F1147" s="4">
        <v>2069</v>
      </c>
      <c r="G1147" s="4" t="s">
        <v>1987</v>
      </c>
      <c r="H1147" s="4" t="s">
        <v>49</v>
      </c>
      <c r="I1147" s="4" t="s">
        <v>114</v>
      </c>
      <c r="J1147" s="4" t="s">
        <v>77</v>
      </c>
      <c r="K1147" s="4" t="s">
        <v>180</v>
      </c>
      <c r="L1147" s="4" t="s">
        <v>59</v>
      </c>
      <c r="M1147" s="4" t="s">
        <v>1270</v>
      </c>
      <c r="N1147" s="29">
        <v>0.74</v>
      </c>
      <c r="O1147" s="4" t="s">
        <v>33</v>
      </c>
      <c r="P1147" s="4" t="s">
        <v>136</v>
      </c>
      <c r="Q1147" s="4" t="s">
        <v>613</v>
      </c>
      <c r="R1147" s="4" t="s">
        <v>1988</v>
      </c>
      <c r="S1147" s="4">
        <v>41075</v>
      </c>
      <c r="T1147" s="9">
        <v>42016</v>
      </c>
      <c r="U1147" s="9">
        <v>42018</v>
      </c>
      <c r="V1147" s="15">
        <v>66.852000000000004</v>
      </c>
      <c r="W1147" s="4">
        <v>3</v>
      </c>
      <c r="X1147" s="15">
        <v>120.34</v>
      </c>
      <c r="Y1147" s="4">
        <v>88554</v>
      </c>
      <c r="Z1147" s="15">
        <f>(orders[[#This Row],[Unit Price]]-(orders[[#This Row],[Unit Price]]*(orders[[#This Row],[Discount]]/100)))</f>
        <v>40.939019999999999</v>
      </c>
      <c r="AA1147" s="15">
        <f>orders[[#This Row],[discounted price]]*orders[[#This Row],[Quantity ordered new]]</f>
        <v>122.81706</v>
      </c>
      <c r="AB1147" s="18">
        <f t="shared" si="17"/>
        <v>0.55552600963935517</v>
      </c>
    </row>
    <row r="1148" spans="1:28" ht="12.75" customHeight="1" x14ac:dyDescent="0.3">
      <c r="A1148" s="4">
        <v>19567</v>
      </c>
      <c r="B1148" s="4" t="s">
        <v>106</v>
      </c>
      <c r="C1148" s="21">
        <v>7.0000000000000007E-2</v>
      </c>
      <c r="D1148" s="15">
        <v>35.99</v>
      </c>
      <c r="E1148" s="15">
        <v>5.99</v>
      </c>
      <c r="F1148" s="4">
        <v>2070</v>
      </c>
      <c r="G1148" s="4" t="s">
        <v>1989</v>
      </c>
      <c r="H1148" s="4" t="s">
        <v>49</v>
      </c>
      <c r="I1148" s="4" t="s">
        <v>28</v>
      </c>
      <c r="J1148" s="4" t="s">
        <v>77</v>
      </c>
      <c r="K1148" s="4" t="s">
        <v>78</v>
      </c>
      <c r="L1148" s="4" t="s">
        <v>31</v>
      </c>
      <c r="M1148" s="4" t="s">
        <v>981</v>
      </c>
      <c r="N1148" s="29">
        <v>0.38</v>
      </c>
      <c r="O1148" s="4" t="s">
        <v>33</v>
      </c>
      <c r="P1148" s="4" t="s">
        <v>61</v>
      </c>
      <c r="Q1148" s="4" t="s">
        <v>300</v>
      </c>
      <c r="R1148" s="4" t="s">
        <v>1990</v>
      </c>
      <c r="S1148" s="4">
        <v>48021</v>
      </c>
      <c r="T1148" s="9">
        <v>42140</v>
      </c>
      <c r="U1148" s="9">
        <v>42144</v>
      </c>
      <c r="V1148" s="15">
        <v>17.839800000000011</v>
      </c>
      <c r="W1148" s="4">
        <v>5</v>
      </c>
      <c r="X1148" s="15">
        <v>153.61000000000001</v>
      </c>
      <c r="Y1148" s="4">
        <v>88558</v>
      </c>
      <c r="Z1148" s="15">
        <f>(orders[[#This Row],[Unit Price]]-(orders[[#This Row],[Unit Price]]*(orders[[#This Row],[Discount]]/100)))</f>
        <v>35.964807</v>
      </c>
      <c r="AA1148" s="15">
        <f>orders[[#This Row],[discounted price]]*orders[[#This Row],[Quantity ordered new]]</f>
        <v>179.82403500000001</v>
      </c>
      <c r="AB1148" s="18">
        <f t="shared" si="17"/>
        <v>0.11613697024933278</v>
      </c>
    </row>
    <row r="1149" spans="1:28" ht="12.75" customHeight="1" x14ac:dyDescent="0.3">
      <c r="A1149" s="4">
        <v>20498</v>
      </c>
      <c r="B1149" s="4" t="s">
        <v>37</v>
      </c>
      <c r="C1149" s="21">
        <v>0.03</v>
      </c>
      <c r="D1149" s="15">
        <v>60.98</v>
      </c>
      <c r="E1149" s="15">
        <v>1.99</v>
      </c>
      <c r="F1149" s="4">
        <v>2071</v>
      </c>
      <c r="G1149" s="4" t="s">
        <v>1991</v>
      </c>
      <c r="H1149" s="4" t="s">
        <v>49</v>
      </c>
      <c r="I1149" s="4" t="s">
        <v>28</v>
      </c>
      <c r="J1149" s="4" t="s">
        <v>77</v>
      </c>
      <c r="K1149" s="4" t="s">
        <v>180</v>
      </c>
      <c r="L1149" s="4" t="s">
        <v>51</v>
      </c>
      <c r="M1149" s="4" t="s">
        <v>1992</v>
      </c>
      <c r="N1149" s="29">
        <v>0.5</v>
      </c>
      <c r="O1149" s="4" t="s">
        <v>33</v>
      </c>
      <c r="P1149" s="4" t="s">
        <v>61</v>
      </c>
      <c r="Q1149" s="4" t="s">
        <v>300</v>
      </c>
      <c r="R1149" s="4" t="s">
        <v>1993</v>
      </c>
      <c r="S1149" s="4">
        <v>48336</v>
      </c>
      <c r="T1149" s="9">
        <v>42036</v>
      </c>
      <c r="U1149" s="9">
        <v>42036</v>
      </c>
      <c r="V1149" s="15">
        <v>976.2672</v>
      </c>
      <c r="W1149" s="4">
        <v>23</v>
      </c>
      <c r="X1149" s="15">
        <v>1414.88</v>
      </c>
      <c r="Y1149" s="4">
        <v>88555</v>
      </c>
      <c r="Z1149" s="15">
        <f>(orders[[#This Row],[Unit Price]]-(orders[[#This Row],[Unit Price]]*(orders[[#This Row],[Discount]]/100)))</f>
        <v>60.961706</v>
      </c>
      <c r="AA1149" s="15">
        <f>orders[[#This Row],[discounted price]]*orders[[#This Row],[Quantity ordered new]]</f>
        <v>1402.119238</v>
      </c>
      <c r="AB1149" s="18">
        <f t="shared" si="17"/>
        <v>0.69</v>
      </c>
    </row>
    <row r="1150" spans="1:28" ht="12.75" customHeight="1" x14ac:dyDescent="0.3">
      <c r="A1150" s="4">
        <v>20499</v>
      </c>
      <c r="B1150" s="4" t="s">
        <v>37</v>
      </c>
      <c r="C1150" s="21">
        <v>0.04</v>
      </c>
      <c r="D1150" s="15">
        <v>3.08</v>
      </c>
      <c r="E1150" s="15">
        <v>0.99</v>
      </c>
      <c r="F1150" s="4">
        <v>2071</v>
      </c>
      <c r="G1150" s="4" t="s">
        <v>1991</v>
      </c>
      <c r="H1150" s="4" t="s">
        <v>49</v>
      </c>
      <c r="I1150" s="4" t="s">
        <v>28</v>
      </c>
      <c r="J1150" s="4" t="s">
        <v>29</v>
      </c>
      <c r="K1150" s="4" t="s">
        <v>134</v>
      </c>
      <c r="L1150" s="4" t="s">
        <v>59</v>
      </c>
      <c r="M1150" s="4" t="s">
        <v>1994</v>
      </c>
      <c r="N1150" s="29">
        <v>0.37</v>
      </c>
      <c r="O1150" s="4" t="s">
        <v>33</v>
      </c>
      <c r="P1150" s="4" t="s">
        <v>61</v>
      </c>
      <c r="Q1150" s="4" t="s">
        <v>300</v>
      </c>
      <c r="R1150" s="4" t="s">
        <v>1993</v>
      </c>
      <c r="S1150" s="4">
        <v>48336</v>
      </c>
      <c r="T1150" s="9">
        <v>42036</v>
      </c>
      <c r="U1150" s="9">
        <v>42037</v>
      </c>
      <c r="V1150" s="15">
        <v>23.204699999999999</v>
      </c>
      <c r="W1150" s="4">
        <v>11</v>
      </c>
      <c r="X1150" s="15">
        <v>33.630000000000003</v>
      </c>
      <c r="Y1150" s="4">
        <v>88555</v>
      </c>
      <c r="Z1150" s="15">
        <f>(orders[[#This Row],[Unit Price]]-(orders[[#This Row],[Unit Price]]*(orders[[#This Row],[Discount]]/100)))</f>
        <v>3.0787680000000002</v>
      </c>
      <c r="AA1150" s="15">
        <f>orders[[#This Row],[discounted price]]*orders[[#This Row],[Quantity ordered new]]</f>
        <v>33.866448000000005</v>
      </c>
      <c r="AB1150" s="18">
        <f t="shared" si="17"/>
        <v>0.69</v>
      </c>
    </row>
    <row r="1151" spans="1:28" ht="12.75" customHeight="1" x14ac:dyDescent="0.3">
      <c r="A1151" s="4">
        <v>19568</v>
      </c>
      <c r="B1151" s="4" t="s">
        <v>106</v>
      </c>
      <c r="C1151" s="21">
        <v>0.08</v>
      </c>
      <c r="D1151" s="15">
        <v>65.989999999999995</v>
      </c>
      <c r="E1151" s="15">
        <v>5.92</v>
      </c>
      <c r="F1151" s="4">
        <v>2071</v>
      </c>
      <c r="G1151" s="4" t="s">
        <v>1991</v>
      </c>
      <c r="H1151" s="4" t="s">
        <v>27</v>
      </c>
      <c r="I1151" s="4" t="s">
        <v>28</v>
      </c>
      <c r="J1151" s="4" t="s">
        <v>77</v>
      </c>
      <c r="K1151" s="4" t="s">
        <v>78</v>
      </c>
      <c r="L1151" s="4" t="s">
        <v>59</v>
      </c>
      <c r="M1151" s="4" t="s">
        <v>1135</v>
      </c>
      <c r="N1151" s="29">
        <v>0.57999999999999996</v>
      </c>
      <c r="O1151" s="4" t="s">
        <v>33</v>
      </c>
      <c r="P1151" s="4" t="s">
        <v>61</v>
      </c>
      <c r="Q1151" s="4" t="s">
        <v>300</v>
      </c>
      <c r="R1151" s="4" t="s">
        <v>1993</v>
      </c>
      <c r="S1151" s="4">
        <v>48336</v>
      </c>
      <c r="T1151" s="9">
        <v>42140</v>
      </c>
      <c r="U1151" s="9">
        <v>42147</v>
      </c>
      <c r="V1151" s="15">
        <v>183.84300000000002</v>
      </c>
      <c r="W1151" s="4">
        <v>20</v>
      </c>
      <c r="X1151" s="15">
        <v>1063.81</v>
      </c>
      <c r="Y1151" s="4">
        <v>88558</v>
      </c>
      <c r="Z1151" s="15">
        <f>(orders[[#This Row],[Unit Price]]-(orders[[#This Row],[Unit Price]]*(orders[[#This Row],[Discount]]/100)))</f>
        <v>65.937207999999998</v>
      </c>
      <c r="AA1151" s="15">
        <f>orders[[#This Row],[discounted price]]*orders[[#This Row],[Quantity ordered new]]</f>
        <v>1318.74416</v>
      </c>
      <c r="AB1151" s="18">
        <f t="shared" si="17"/>
        <v>0.17281563437079933</v>
      </c>
    </row>
    <row r="1152" spans="1:28" ht="12.75" customHeight="1" x14ac:dyDescent="0.3">
      <c r="A1152" s="4">
        <v>20500</v>
      </c>
      <c r="B1152" s="4" t="s">
        <v>37</v>
      </c>
      <c r="C1152" s="21">
        <v>0</v>
      </c>
      <c r="D1152" s="15">
        <v>10.31</v>
      </c>
      <c r="E1152" s="15">
        <v>1.79</v>
      </c>
      <c r="F1152" s="4">
        <v>2072</v>
      </c>
      <c r="G1152" s="4" t="s">
        <v>1995</v>
      </c>
      <c r="H1152" s="4" t="s">
        <v>49</v>
      </c>
      <c r="I1152" s="4" t="s">
        <v>28</v>
      </c>
      <c r="J1152" s="4" t="s">
        <v>29</v>
      </c>
      <c r="K1152" s="4" t="s">
        <v>93</v>
      </c>
      <c r="L1152" s="4" t="s">
        <v>31</v>
      </c>
      <c r="M1152" s="4" t="s">
        <v>1996</v>
      </c>
      <c r="N1152" s="29">
        <v>0.38</v>
      </c>
      <c r="O1152" s="4" t="s">
        <v>33</v>
      </c>
      <c r="P1152" s="4" t="s">
        <v>61</v>
      </c>
      <c r="Q1152" s="4" t="s">
        <v>300</v>
      </c>
      <c r="R1152" s="4" t="s">
        <v>1997</v>
      </c>
      <c r="S1152" s="4">
        <v>48505</v>
      </c>
      <c r="T1152" s="9">
        <v>42036</v>
      </c>
      <c r="U1152" s="9">
        <v>42038</v>
      </c>
      <c r="V1152" s="15">
        <v>167.46299999999997</v>
      </c>
      <c r="W1152" s="4">
        <v>23</v>
      </c>
      <c r="X1152" s="15">
        <v>242.7</v>
      </c>
      <c r="Y1152" s="4">
        <v>88555</v>
      </c>
      <c r="Z1152" s="15">
        <f>(orders[[#This Row],[Unit Price]]-(orders[[#This Row],[Unit Price]]*(orders[[#This Row],[Discount]]/100)))</f>
        <v>10.31</v>
      </c>
      <c r="AA1152" s="15">
        <f>orders[[#This Row],[discounted price]]*orders[[#This Row],[Quantity ordered new]]</f>
        <v>237.13000000000002</v>
      </c>
      <c r="AB1152" s="18">
        <f t="shared" si="17"/>
        <v>0.68999999999999984</v>
      </c>
    </row>
    <row r="1153" spans="1:28" ht="12.75" customHeight="1" x14ac:dyDescent="0.3">
      <c r="A1153" s="4">
        <v>20824</v>
      </c>
      <c r="B1153" s="4" t="s">
        <v>25</v>
      </c>
      <c r="C1153" s="21">
        <v>0.09</v>
      </c>
      <c r="D1153" s="15">
        <v>260.98</v>
      </c>
      <c r="E1153" s="15">
        <v>41.91</v>
      </c>
      <c r="F1153" s="4">
        <v>2072</v>
      </c>
      <c r="G1153" s="4" t="s">
        <v>1995</v>
      </c>
      <c r="H1153" s="4" t="s">
        <v>39</v>
      </c>
      <c r="I1153" s="4" t="s">
        <v>28</v>
      </c>
      <c r="J1153" s="4" t="s">
        <v>41</v>
      </c>
      <c r="K1153" s="4" t="s">
        <v>191</v>
      </c>
      <c r="L1153" s="4" t="s">
        <v>121</v>
      </c>
      <c r="M1153" s="4" t="s">
        <v>950</v>
      </c>
      <c r="N1153" s="29">
        <v>0.59</v>
      </c>
      <c r="O1153" s="4" t="s">
        <v>33</v>
      </c>
      <c r="P1153" s="4" t="s">
        <v>61</v>
      </c>
      <c r="Q1153" s="4" t="s">
        <v>300</v>
      </c>
      <c r="R1153" s="4" t="s">
        <v>1997</v>
      </c>
      <c r="S1153" s="4">
        <v>48505</v>
      </c>
      <c r="T1153" s="9">
        <v>42046</v>
      </c>
      <c r="U1153" s="9">
        <v>42048</v>
      </c>
      <c r="V1153" s="15">
        <v>1307.2692</v>
      </c>
      <c r="W1153" s="4">
        <v>14</v>
      </c>
      <c r="X1153" s="15">
        <v>3377.06</v>
      </c>
      <c r="Y1153" s="4">
        <v>88556</v>
      </c>
      <c r="Z1153" s="15">
        <f>(orders[[#This Row],[Unit Price]]-(orders[[#This Row],[Unit Price]]*(orders[[#This Row],[Discount]]/100)))</f>
        <v>260.74511799999999</v>
      </c>
      <c r="AA1153" s="15">
        <f>orders[[#This Row],[discounted price]]*orders[[#This Row],[Quantity ordered new]]</f>
        <v>3650.4316519999998</v>
      </c>
      <c r="AB1153" s="18">
        <f t="shared" si="17"/>
        <v>0.38710274617566759</v>
      </c>
    </row>
    <row r="1154" spans="1:28" ht="12.75" customHeight="1" x14ac:dyDescent="0.3">
      <c r="A1154" s="4">
        <v>20825</v>
      </c>
      <c r="B1154" s="4" t="s">
        <v>25</v>
      </c>
      <c r="C1154" s="21">
        <v>0.01</v>
      </c>
      <c r="D1154" s="15">
        <v>10.52</v>
      </c>
      <c r="E1154" s="15">
        <v>7.94</v>
      </c>
      <c r="F1154" s="4">
        <v>2072</v>
      </c>
      <c r="G1154" s="4" t="s">
        <v>1995</v>
      </c>
      <c r="H1154" s="4" t="s">
        <v>49</v>
      </c>
      <c r="I1154" s="4" t="s">
        <v>28</v>
      </c>
      <c r="J1154" s="4" t="s">
        <v>41</v>
      </c>
      <c r="K1154" s="4" t="s">
        <v>50</v>
      </c>
      <c r="L1154" s="4" t="s">
        <v>51</v>
      </c>
      <c r="M1154" s="4" t="s">
        <v>1998</v>
      </c>
      <c r="N1154" s="29">
        <v>0.52</v>
      </c>
      <c r="O1154" s="4" t="s">
        <v>33</v>
      </c>
      <c r="P1154" s="4" t="s">
        <v>61</v>
      </c>
      <c r="Q1154" s="4" t="s">
        <v>300</v>
      </c>
      <c r="R1154" s="4" t="s">
        <v>1997</v>
      </c>
      <c r="S1154" s="4">
        <v>48505</v>
      </c>
      <c r="T1154" s="9">
        <v>42046</v>
      </c>
      <c r="U1154" s="9">
        <v>42048</v>
      </c>
      <c r="V1154" s="15">
        <v>-15.818400000000002</v>
      </c>
      <c r="W1154" s="4">
        <v>11</v>
      </c>
      <c r="X1154" s="15">
        <v>123.93</v>
      </c>
      <c r="Y1154" s="4">
        <v>88556</v>
      </c>
      <c r="Z1154" s="15">
        <f>(orders[[#This Row],[Unit Price]]-(orders[[#This Row],[Unit Price]]*(orders[[#This Row],[Discount]]/100)))</f>
        <v>10.518948</v>
      </c>
      <c r="AA1154" s="15">
        <f>orders[[#This Row],[discounted price]]*orders[[#This Row],[Quantity ordered new]]</f>
        <v>115.708428</v>
      </c>
      <c r="AB1154" s="18">
        <f t="shared" ref="AB1154:AB1217" si="18">(V1154/X1154)</f>
        <v>-0.1276397966594045</v>
      </c>
    </row>
    <row r="1155" spans="1:28" ht="12.75" customHeight="1" x14ac:dyDescent="0.3">
      <c r="A1155" s="4">
        <v>20826</v>
      </c>
      <c r="B1155" s="4" t="s">
        <v>25</v>
      </c>
      <c r="C1155" s="21">
        <v>0.02</v>
      </c>
      <c r="D1155" s="15">
        <v>5.98</v>
      </c>
      <c r="E1155" s="15">
        <v>7.5</v>
      </c>
      <c r="F1155" s="4">
        <v>2072</v>
      </c>
      <c r="G1155" s="4" t="s">
        <v>1995</v>
      </c>
      <c r="H1155" s="4" t="s">
        <v>27</v>
      </c>
      <c r="I1155" s="4" t="s">
        <v>28</v>
      </c>
      <c r="J1155" s="4" t="s">
        <v>29</v>
      </c>
      <c r="K1155" s="4" t="s">
        <v>93</v>
      </c>
      <c r="L1155" s="4" t="s">
        <v>59</v>
      </c>
      <c r="M1155" s="4" t="s">
        <v>1999</v>
      </c>
      <c r="N1155" s="29">
        <v>0.4</v>
      </c>
      <c r="O1155" s="4" t="s">
        <v>33</v>
      </c>
      <c r="P1155" s="4" t="s">
        <v>61</v>
      </c>
      <c r="Q1155" s="4" t="s">
        <v>300</v>
      </c>
      <c r="R1155" s="4" t="s">
        <v>1997</v>
      </c>
      <c r="S1155" s="4">
        <v>48505</v>
      </c>
      <c r="T1155" s="9">
        <v>42046</v>
      </c>
      <c r="U1155" s="9">
        <v>42048</v>
      </c>
      <c r="V1155" s="15">
        <v>-55.832400000000007</v>
      </c>
      <c r="W1155" s="4">
        <v>14</v>
      </c>
      <c r="X1155" s="15">
        <v>93.96</v>
      </c>
      <c r="Y1155" s="4">
        <v>88556</v>
      </c>
      <c r="Z1155" s="15">
        <f>(orders[[#This Row],[Unit Price]]-(orders[[#This Row],[Unit Price]]*(orders[[#This Row],[Discount]]/100)))</f>
        <v>5.9788040000000002</v>
      </c>
      <c r="AA1155" s="15">
        <f>orders[[#This Row],[discounted price]]*orders[[#This Row],[Quantity ordered new]]</f>
        <v>83.70325600000001</v>
      </c>
      <c r="AB1155" s="18">
        <f t="shared" si="18"/>
        <v>-0.59421455938697332</v>
      </c>
    </row>
    <row r="1156" spans="1:28" ht="12.75" customHeight="1" x14ac:dyDescent="0.3">
      <c r="A1156" s="4">
        <v>24677</v>
      </c>
      <c r="B1156" s="4" t="s">
        <v>37</v>
      </c>
      <c r="C1156" s="21">
        <v>0.05</v>
      </c>
      <c r="D1156" s="15">
        <v>291.73</v>
      </c>
      <c r="E1156" s="15">
        <v>48.8</v>
      </c>
      <c r="F1156" s="4">
        <v>2073</v>
      </c>
      <c r="G1156" s="4" t="s">
        <v>2000</v>
      </c>
      <c r="H1156" s="4" t="s">
        <v>39</v>
      </c>
      <c r="I1156" s="4" t="s">
        <v>114</v>
      </c>
      <c r="J1156" s="4" t="s">
        <v>41</v>
      </c>
      <c r="K1156" s="4" t="s">
        <v>42</v>
      </c>
      <c r="L1156" s="4" t="s">
        <v>43</v>
      </c>
      <c r="M1156" s="4" t="s">
        <v>145</v>
      </c>
      <c r="N1156" s="29">
        <v>0.56000000000000005</v>
      </c>
      <c r="O1156" s="4" t="s">
        <v>33</v>
      </c>
      <c r="P1156" s="4" t="s">
        <v>61</v>
      </c>
      <c r="Q1156" s="4" t="s">
        <v>300</v>
      </c>
      <c r="R1156" s="4" t="s">
        <v>2001</v>
      </c>
      <c r="S1156" s="4">
        <v>48135</v>
      </c>
      <c r="T1156" s="9">
        <v>42101</v>
      </c>
      <c r="U1156" s="9">
        <v>42103</v>
      </c>
      <c r="V1156" s="15">
        <v>550.38080000000002</v>
      </c>
      <c r="W1156" s="4">
        <v>6</v>
      </c>
      <c r="X1156" s="15">
        <v>1818.41</v>
      </c>
      <c r="Y1156" s="4">
        <v>88557</v>
      </c>
      <c r="Z1156" s="15">
        <f>(orders[[#This Row],[Unit Price]]-(orders[[#This Row],[Unit Price]]*(orders[[#This Row],[Discount]]/100)))</f>
        <v>291.584135</v>
      </c>
      <c r="AA1156" s="15">
        <f>orders[[#This Row],[discounted price]]*orders[[#This Row],[Quantity ordered new]]</f>
        <v>1749.5048099999999</v>
      </c>
      <c r="AB1156" s="18">
        <f t="shared" si="18"/>
        <v>0.30267145473243107</v>
      </c>
    </row>
    <row r="1157" spans="1:28" ht="12.75" customHeight="1" x14ac:dyDescent="0.3">
      <c r="A1157" s="4">
        <v>24094</v>
      </c>
      <c r="B1157" s="4" t="s">
        <v>106</v>
      </c>
      <c r="C1157" s="21">
        <v>0.09</v>
      </c>
      <c r="D1157" s="15">
        <v>1.48</v>
      </c>
      <c r="E1157" s="15">
        <v>0.7</v>
      </c>
      <c r="F1157" s="4">
        <v>2081</v>
      </c>
      <c r="G1157" s="4" t="s">
        <v>2002</v>
      </c>
      <c r="H1157" s="4" t="s">
        <v>49</v>
      </c>
      <c r="I1157" s="4" t="s">
        <v>28</v>
      </c>
      <c r="J1157" s="4" t="s">
        <v>29</v>
      </c>
      <c r="K1157" s="4" t="s">
        <v>66</v>
      </c>
      <c r="L1157" s="4" t="s">
        <v>31</v>
      </c>
      <c r="M1157" s="4" t="s">
        <v>2003</v>
      </c>
      <c r="N1157" s="29">
        <v>0.37</v>
      </c>
      <c r="O1157" s="4" t="s">
        <v>33</v>
      </c>
      <c r="P1157" s="4" t="s">
        <v>53</v>
      </c>
      <c r="Q1157" s="4" t="s">
        <v>71</v>
      </c>
      <c r="R1157" s="4" t="s">
        <v>2004</v>
      </c>
      <c r="S1157" s="4">
        <v>14853</v>
      </c>
      <c r="T1157" s="9">
        <v>42007</v>
      </c>
      <c r="U1157" s="9">
        <v>42009</v>
      </c>
      <c r="V1157" s="15">
        <v>1.68</v>
      </c>
      <c r="W1157" s="4">
        <v>6</v>
      </c>
      <c r="X1157" s="15">
        <v>8.9499999999999993</v>
      </c>
      <c r="Y1157" s="4">
        <v>86092</v>
      </c>
      <c r="Z1157" s="15">
        <f>(orders[[#This Row],[Unit Price]]-(orders[[#This Row],[Unit Price]]*(orders[[#This Row],[Discount]]/100)))</f>
        <v>1.4786679999999999</v>
      </c>
      <c r="AA1157" s="15">
        <f>orders[[#This Row],[discounted price]]*orders[[#This Row],[Quantity ordered new]]</f>
        <v>8.8720079999999992</v>
      </c>
      <c r="AB1157" s="18">
        <f t="shared" si="18"/>
        <v>0.18770949720670391</v>
      </c>
    </row>
    <row r="1158" spans="1:28" ht="12.75" customHeight="1" x14ac:dyDescent="0.3">
      <c r="A1158" s="4">
        <v>21697</v>
      </c>
      <c r="B1158" s="4" t="s">
        <v>106</v>
      </c>
      <c r="C1158" s="21">
        <v>0.06</v>
      </c>
      <c r="D1158" s="15">
        <v>38.06</v>
      </c>
      <c r="E1158" s="15">
        <v>4.5</v>
      </c>
      <c r="F1158" s="4">
        <v>2089</v>
      </c>
      <c r="G1158" s="4" t="s">
        <v>2005</v>
      </c>
      <c r="H1158" s="4" t="s">
        <v>49</v>
      </c>
      <c r="I1158" s="4" t="s">
        <v>28</v>
      </c>
      <c r="J1158" s="4" t="s">
        <v>29</v>
      </c>
      <c r="K1158" s="4" t="s">
        <v>257</v>
      </c>
      <c r="L1158" s="4" t="s">
        <v>59</v>
      </c>
      <c r="M1158" s="4" t="s">
        <v>2006</v>
      </c>
      <c r="N1158" s="29">
        <v>0.56000000000000005</v>
      </c>
      <c r="O1158" s="4" t="s">
        <v>33</v>
      </c>
      <c r="P1158" s="4" t="s">
        <v>53</v>
      </c>
      <c r="Q1158" s="4" t="s">
        <v>71</v>
      </c>
      <c r="R1158" s="4" t="s">
        <v>2007</v>
      </c>
      <c r="S1158" s="4">
        <v>10956</v>
      </c>
      <c r="T1158" s="9">
        <v>42185</v>
      </c>
      <c r="U1158" s="9">
        <v>42191</v>
      </c>
      <c r="V1158" s="15">
        <v>450.45959999999997</v>
      </c>
      <c r="W1158" s="4">
        <v>17</v>
      </c>
      <c r="X1158" s="15">
        <v>652.84</v>
      </c>
      <c r="Y1158" s="4">
        <v>88348</v>
      </c>
      <c r="Z1158" s="15">
        <f>(orders[[#This Row],[Unit Price]]-(orders[[#This Row],[Unit Price]]*(orders[[#This Row],[Discount]]/100)))</f>
        <v>38.037164000000004</v>
      </c>
      <c r="AA1158" s="15">
        <f>orders[[#This Row],[discounted price]]*orders[[#This Row],[Quantity ordered new]]</f>
        <v>646.63178800000003</v>
      </c>
      <c r="AB1158" s="18">
        <f t="shared" si="18"/>
        <v>0.69</v>
      </c>
    </row>
    <row r="1159" spans="1:28" ht="12.75" customHeight="1" x14ac:dyDescent="0.3">
      <c r="A1159" s="4">
        <v>21698</v>
      </c>
      <c r="B1159" s="4" t="s">
        <v>106</v>
      </c>
      <c r="C1159" s="21">
        <v>0.08</v>
      </c>
      <c r="D1159" s="15">
        <v>599.99</v>
      </c>
      <c r="E1159" s="15">
        <v>24.49</v>
      </c>
      <c r="F1159" s="4">
        <v>2089</v>
      </c>
      <c r="G1159" s="4" t="s">
        <v>2005</v>
      </c>
      <c r="H1159" s="4" t="s">
        <v>49</v>
      </c>
      <c r="I1159" s="4" t="s">
        <v>28</v>
      </c>
      <c r="J1159" s="4" t="s">
        <v>77</v>
      </c>
      <c r="K1159" s="4" t="s">
        <v>587</v>
      </c>
      <c r="L1159" s="4" t="s">
        <v>236</v>
      </c>
      <c r="M1159" s="4" t="s">
        <v>2008</v>
      </c>
      <c r="N1159" s="29">
        <v>0.37</v>
      </c>
      <c r="O1159" s="4" t="s">
        <v>33</v>
      </c>
      <c r="P1159" s="4" t="s">
        <v>53</v>
      </c>
      <c r="Q1159" s="4" t="s">
        <v>71</v>
      </c>
      <c r="R1159" s="4" t="s">
        <v>2007</v>
      </c>
      <c r="S1159" s="4">
        <v>10956</v>
      </c>
      <c r="T1159" s="9">
        <v>42185</v>
      </c>
      <c r="U1159" s="9">
        <v>42193</v>
      </c>
      <c r="V1159" s="15">
        <v>8798.1830999999984</v>
      </c>
      <c r="W1159" s="4">
        <v>22</v>
      </c>
      <c r="X1159" s="15">
        <v>12750.99</v>
      </c>
      <c r="Y1159" s="4">
        <v>88348</v>
      </c>
      <c r="Z1159" s="15">
        <f>(orders[[#This Row],[Unit Price]]-(orders[[#This Row],[Unit Price]]*(orders[[#This Row],[Discount]]/100)))</f>
        <v>599.51000799999997</v>
      </c>
      <c r="AA1159" s="15">
        <f>orders[[#This Row],[discounted price]]*orders[[#This Row],[Quantity ordered new]]</f>
        <v>13189.220175999999</v>
      </c>
      <c r="AB1159" s="18">
        <f t="shared" si="18"/>
        <v>0.68999999999999984</v>
      </c>
    </row>
    <row r="1160" spans="1:28" ht="12.75" customHeight="1" x14ac:dyDescent="0.3">
      <c r="A1160" s="4">
        <v>21699</v>
      </c>
      <c r="B1160" s="4" t="s">
        <v>106</v>
      </c>
      <c r="C1160" s="21">
        <v>0.1</v>
      </c>
      <c r="D1160" s="15">
        <v>3.98</v>
      </c>
      <c r="E1160" s="15">
        <v>2.97</v>
      </c>
      <c r="F1160" s="4">
        <v>2089</v>
      </c>
      <c r="G1160" s="4" t="s">
        <v>2005</v>
      </c>
      <c r="H1160" s="4" t="s">
        <v>27</v>
      </c>
      <c r="I1160" s="4" t="s">
        <v>28</v>
      </c>
      <c r="J1160" s="4" t="s">
        <v>29</v>
      </c>
      <c r="K1160" s="4" t="s">
        <v>93</v>
      </c>
      <c r="L1160" s="4" t="s">
        <v>31</v>
      </c>
      <c r="M1160" s="4" t="s">
        <v>2009</v>
      </c>
      <c r="N1160" s="29">
        <v>0.35</v>
      </c>
      <c r="O1160" s="4" t="s">
        <v>33</v>
      </c>
      <c r="P1160" s="4" t="s">
        <v>53</v>
      </c>
      <c r="Q1160" s="4" t="s">
        <v>71</v>
      </c>
      <c r="R1160" s="4" t="s">
        <v>2007</v>
      </c>
      <c r="S1160" s="4">
        <v>10956</v>
      </c>
      <c r="T1160" s="9">
        <v>42185</v>
      </c>
      <c r="U1160" s="9">
        <v>42189</v>
      </c>
      <c r="V1160" s="15">
        <v>-5.3849999999999998</v>
      </c>
      <c r="W1160" s="4">
        <v>5</v>
      </c>
      <c r="X1160" s="15">
        <v>20.54</v>
      </c>
      <c r="Y1160" s="4">
        <v>88348</v>
      </c>
      <c r="Z1160" s="15">
        <f>(orders[[#This Row],[Unit Price]]-(orders[[#This Row],[Unit Price]]*(orders[[#This Row],[Discount]]/100)))</f>
        <v>3.9760200000000001</v>
      </c>
      <c r="AA1160" s="15">
        <f>orders[[#This Row],[discounted price]]*orders[[#This Row],[Quantity ordered new]]</f>
        <v>19.880099999999999</v>
      </c>
      <c r="AB1160" s="18">
        <f t="shared" si="18"/>
        <v>-0.26217137293086662</v>
      </c>
    </row>
    <row r="1161" spans="1:28" ht="12.75" customHeight="1" x14ac:dyDescent="0.3">
      <c r="A1161" s="4">
        <v>18696</v>
      </c>
      <c r="B1161" s="4" t="s">
        <v>56</v>
      </c>
      <c r="C1161" s="21">
        <v>0.08</v>
      </c>
      <c r="D1161" s="15">
        <v>400.98</v>
      </c>
      <c r="E1161" s="15">
        <v>42.52</v>
      </c>
      <c r="F1161" s="4">
        <v>2094</v>
      </c>
      <c r="G1161" s="4" t="s">
        <v>2010</v>
      </c>
      <c r="H1161" s="4" t="s">
        <v>39</v>
      </c>
      <c r="I1161" s="4" t="s">
        <v>28</v>
      </c>
      <c r="J1161" s="4" t="s">
        <v>41</v>
      </c>
      <c r="K1161" s="4" t="s">
        <v>152</v>
      </c>
      <c r="L1161" s="4" t="s">
        <v>121</v>
      </c>
      <c r="M1161" s="4" t="s">
        <v>1094</v>
      </c>
      <c r="N1161" s="29">
        <v>0.71</v>
      </c>
      <c r="O1161" s="4" t="s">
        <v>33</v>
      </c>
      <c r="P1161" s="4" t="s">
        <v>34</v>
      </c>
      <c r="Q1161" s="4" t="s">
        <v>45</v>
      </c>
      <c r="R1161" s="4" t="s">
        <v>2011</v>
      </c>
      <c r="S1161" s="4">
        <v>95928</v>
      </c>
      <c r="T1161" s="9">
        <v>42040</v>
      </c>
      <c r="U1161" s="9">
        <v>42041</v>
      </c>
      <c r="V1161" s="15">
        <v>3031.9724000000001</v>
      </c>
      <c r="W1161" s="4">
        <v>20</v>
      </c>
      <c r="X1161" s="15">
        <v>7840.04</v>
      </c>
      <c r="Y1161" s="4">
        <v>86629</v>
      </c>
      <c r="Z1161" s="15">
        <f>(orders[[#This Row],[Unit Price]]-(orders[[#This Row],[Unit Price]]*(orders[[#This Row],[Discount]]/100)))</f>
        <v>400.65921600000001</v>
      </c>
      <c r="AA1161" s="15">
        <f>orders[[#This Row],[discounted price]]*orders[[#This Row],[Quantity ordered new]]</f>
        <v>8013.1843200000003</v>
      </c>
      <c r="AB1161" s="18">
        <f t="shared" si="18"/>
        <v>0.38672920036122266</v>
      </c>
    </row>
    <row r="1162" spans="1:28" ht="12.75" customHeight="1" x14ac:dyDescent="0.3">
      <c r="A1162" s="4">
        <v>18417</v>
      </c>
      <c r="B1162" s="4" t="s">
        <v>56</v>
      </c>
      <c r="C1162" s="21">
        <v>0.1</v>
      </c>
      <c r="D1162" s="15">
        <v>300.97000000000003</v>
      </c>
      <c r="E1162" s="15">
        <v>7.18</v>
      </c>
      <c r="F1162" s="4">
        <v>2097</v>
      </c>
      <c r="G1162" s="4" t="s">
        <v>2012</v>
      </c>
      <c r="H1162" s="4" t="s">
        <v>49</v>
      </c>
      <c r="I1162" s="4" t="s">
        <v>40</v>
      </c>
      <c r="J1162" s="4" t="s">
        <v>77</v>
      </c>
      <c r="K1162" s="4" t="s">
        <v>180</v>
      </c>
      <c r="L1162" s="4" t="s">
        <v>59</v>
      </c>
      <c r="M1162" s="4" t="s">
        <v>1089</v>
      </c>
      <c r="N1162" s="29">
        <v>0.48</v>
      </c>
      <c r="O1162" s="4" t="s">
        <v>33</v>
      </c>
      <c r="P1162" s="4" t="s">
        <v>136</v>
      </c>
      <c r="Q1162" s="4" t="s">
        <v>932</v>
      </c>
      <c r="R1162" s="4" t="s">
        <v>933</v>
      </c>
      <c r="S1162" s="4">
        <v>29915</v>
      </c>
      <c r="T1162" s="9">
        <v>42112</v>
      </c>
      <c r="U1162" s="9">
        <v>42113</v>
      </c>
      <c r="V1162" s="15">
        <v>138.018</v>
      </c>
      <c r="W1162" s="4">
        <v>4</v>
      </c>
      <c r="X1162" s="15">
        <v>1094.33</v>
      </c>
      <c r="Y1162" s="4">
        <v>87889</v>
      </c>
      <c r="Z1162" s="15">
        <f>(orders[[#This Row],[Unit Price]]-(orders[[#This Row],[Unit Price]]*(orders[[#This Row],[Discount]]/100)))</f>
        <v>300.66903000000002</v>
      </c>
      <c r="AA1162" s="15">
        <f>orders[[#This Row],[discounted price]]*orders[[#This Row],[Quantity ordered new]]</f>
        <v>1202.6761200000001</v>
      </c>
      <c r="AB1162" s="18">
        <f t="shared" si="18"/>
        <v>0.12612100554677291</v>
      </c>
    </row>
    <row r="1163" spans="1:28" ht="12.75" customHeight="1" x14ac:dyDescent="0.3">
      <c r="A1163" s="4">
        <v>18418</v>
      </c>
      <c r="B1163" s="4" t="s">
        <v>56</v>
      </c>
      <c r="C1163" s="21">
        <v>0.06</v>
      </c>
      <c r="D1163" s="15">
        <v>39.89</v>
      </c>
      <c r="E1163" s="15">
        <v>3.04</v>
      </c>
      <c r="F1163" s="4">
        <v>2098</v>
      </c>
      <c r="G1163" s="4" t="s">
        <v>2013</v>
      </c>
      <c r="H1163" s="4" t="s">
        <v>49</v>
      </c>
      <c r="I1163" s="4" t="s">
        <v>40</v>
      </c>
      <c r="J1163" s="4" t="s">
        <v>41</v>
      </c>
      <c r="K1163" s="4" t="s">
        <v>50</v>
      </c>
      <c r="L1163" s="4" t="s">
        <v>31</v>
      </c>
      <c r="M1163" s="4" t="s">
        <v>2014</v>
      </c>
      <c r="N1163" s="29">
        <v>0.53</v>
      </c>
      <c r="O1163" s="4" t="s">
        <v>33</v>
      </c>
      <c r="P1163" s="4" t="s">
        <v>136</v>
      </c>
      <c r="Q1163" s="4" t="s">
        <v>932</v>
      </c>
      <c r="R1163" s="4" t="s">
        <v>2015</v>
      </c>
      <c r="S1163" s="4">
        <v>29464</v>
      </c>
      <c r="T1163" s="9">
        <v>42112</v>
      </c>
      <c r="U1163" s="9">
        <v>42114</v>
      </c>
      <c r="V1163" s="15">
        <v>38.874000000000002</v>
      </c>
      <c r="W1163" s="4">
        <v>10</v>
      </c>
      <c r="X1163" s="15">
        <v>389.97</v>
      </c>
      <c r="Y1163" s="4">
        <v>87889</v>
      </c>
      <c r="Z1163" s="15">
        <f>(orders[[#This Row],[Unit Price]]-(orders[[#This Row],[Unit Price]]*(orders[[#This Row],[Discount]]/100)))</f>
        <v>39.866066000000004</v>
      </c>
      <c r="AA1163" s="15">
        <f>orders[[#This Row],[discounted price]]*orders[[#This Row],[Quantity ordered new]]</f>
        <v>398.66066000000001</v>
      </c>
      <c r="AB1163" s="18">
        <f t="shared" si="18"/>
        <v>9.9684591122394028E-2</v>
      </c>
    </row>
    <row r="1164" spans="1:28" ht="12.75" customHeight="1" x14ac:dyDescent="0.3">
      <c r="A1164" s="4">
        <v>22234</v>
      </c>
      <c r="B1164" s="4" t="s">
        <v>37</v>
      </c>
      <c r="C1164" s="21">
        <v>7.0000000000000007E-2</v>
      </c>
      <c r="D1164" s="15">
        <v>14.56</v>
      </c>
      <c r="E1164" s="15">
        <v>3.5</v>
      </c>
      <c r="F1164" s="4">
        <v>2099</v>
      </c>
      <c r="G1164" s="4" t="s">
        <v>2016</v>
      </c>
      <c r="H1164" s="4" t="s">
        <v>49</v>
      </c>
      <c r="I1164" s="4" t="s">
        <v>40</v>
      </c>
      <c r="J1164" s="4" t="s">
        <v>29</v>
      </c>
      <c r="K1164" s="4" t="s">
        <v>257</v>
      </c>
      <c r="L1164" s="4" t="s">
        <v>59</v>
      </c>
      <c r="M1164" s="4" t="s">
        <v>905</v>
      </c>
      <c r="N1164" s="29">
        <v>0.57999999999999996</v>
      </c>
      <c r="O1164" s="4" t="s">
        <v>33</v>
      </c>
      <c r="P1164" s="4" t="s">
        <v>136</v>
      </c>
      <c r="Q1164" s="4" t="s">
        <v>932</v>
      </c>
      <c r="R1164" s="4" t="s">
        <v>2017</v>
      </c>
      <c r="S1164" s="4">
        <v>29577</v>
      </c>
      <c r="T1164" s="9">
        <v>42012</v>
      </c>
      <c r="U1164" s="9">
        <v>42013</v>
      </c>
      <c r="V1164" s="15">
        <v>-45.528000000000006</v>
      </c>
      <c r="W1164" s="4">
        <v>6</v>
      </c>
      <c r="X1164" s="15">
        <v>84.59</v>
      </c>
      <c r="Y1164" s="4">
        <v>87888</v>
      </c>
      <c r="Z1164" s="15">
        <f>(orders[[#This Row],[Unit Price]]-(orders[[#This Row],[Unit Price]]*(orders[[#This Row],[Discount]]/100)))</f>
        <v>14.549808000000001</v>
      </c>
      <c r="AA1164" s="15">
        <f>orders[[#This Row],[discounted price]]*orders[[#This Row],[Quantity ordered new]]</f>
        <v>87.298848000000007</v>
      </c>
      <c r="AB1164" s="18">
        <f t="shared" si="18"/>
        <v>-0.53821964771249564</v>
      </c>
    </row>
    <row r="1165" spans="1:28" ht="12.75" customHeight="1" x14ac:dyDescent="0.3">
      <c r="A1165" s="4">
        <v>5501</v>
      </c>
      <c r="B1165" s="4" t="s">
        <v>56</v>
      </c>
      <c r="C1165" s="21">
        <v>0.05</v>
      </c>
      <c r="D1165" s="15">
        <v>399.98</v>
      </c>
      <c r="E1165" s="15">
        <v>12.06</v>
      </c>
      <c r="F1165" s="4">
        <v>2107</v>
      </c>
      <c r="G1165" s="4" t="s">
        <v>2018</v>
      </c>
      <c r="H1165" s="4" t="s">
        <v>39</v>
      </c>
      <c r="I1165" s="4" t="s">
        <v>28</v>
      </c>
      <c r="J1165" s="4" t="s">
        <v>77</v>
      </c>
      <c r="K1165" s="4" t="s">
        <v>85</v>
      </c>
      <c r="L1165" s="4" t="s">
        <v>121</v>
      </c>
      <c r="M1165" s="4" t="s">
        <v>264</v>
      </c>
      <c r="N1165" s="29">
        <v>0.56000000000000005</v>
      </c>
      <c r="O1165" s="4" t="s">
        <v>33</v>
      </c>
      <c r="P1165" s="4" t="s">
        <v>61</v>
      </c>
      <c r="Q1165" s="4" t="s">
        <v>178</v>
      </c>
      <c r="R1165" s="4" t="s">
        <v>179</v>
      </c>
      <c r="S1165" s="4">
        <v>60601</v>
      </c>
      <c r="T1165" s="9">
        <v>42161</v>
      </c>
      <c r="U1165" s="9">
        <v>42161</v>
      </c>
      <c r="V1165" s="15">
        <v>567.59</v>
      </c>
      <c r="W1165" s="4">
        <v>24</v>
      </c>
      <c r="X1165" s="15">
        <v>9666.7199999999993</v>
      </c>
      <c r="Y1165" s="4">
        <v>39015</v>
      </c>
      <c r="Z1165" s="15">
        <f>(orders[[#This Row],[Unit Price]]-(orders[[#This Row],[Unit Price]]*(orders[[#This Row],[Discount]]/100)))</f>
        <v>399.78001</v>
      </c>
      <c r="AA1165" s="15">
        <f>orders[[#This Row],[discounted price]]*orders[[#This Row],[Quantity ordered new]]</f>
        <v>9594.7202400000006</v>
      </c>
      <c r="AB1165" s="18">
        <f t="shared" si="18"/>
        <v>5.8715882946852711E-2</v>
      </c>
    </row>
    <row r="1166" spans="1:28" ht="12.75" customHeight="1" x14ac:dyDescent="0.3">
      <c r="A1166" s="4">
        <v>5502</v>
      </c>
      <c r="B1166" s="4" t="s">
        <v>56</v>
      </c>
      <c r="C1166" s="21">
        <v>7.0000000000000007E-2</v>
      </c>
      <c r="D1166" s="15">
        <v>6.48</v>
      </c>
      <c r="E1166" s="15">
        <v>5.74</v>
      </c>
      <c r="F1166" s="4">
        <v>2107</v>
      </c>
      <c r="G1166" s="4" t="s">
        <v>2018</v>
      </c>
      <c r="H1166" s="4" t="s">
        <v>49</v>
      </c>
      <c r="I1166" s="4" t="s">
        <v>28</v>
      </c>
      <c r="J1166" s="4" t="s">
        <v>29</v>
      </c>
      <c r="K1166" s="4" t="s">
        <v>93</v>
      </c>
      <c r="L1166" s="4" t="s">
        <v>59</v>
      </c>
      <c r="M1166" s="4" t="s">
        <v>2019</v>
      </c>
      <c r="N1166" s="29">
        <v>0.37</v>
      </c>
      <c r="O1166" s="4" t="s">
        <v>33</v>
      </c>
      <c r="P1166" s="4" t="s">
        <v>61</v>
      </c>
      <c r="Q1166" s="4" t="s">
        <v>178</v>
      </c>
      <c r="R1166" s="4" t="s">
        <v>179</v>
      </c>
      <c r="S1166" s="4">
        <v>60601</v>
      </c>
      <c r="T1166" s="9">
        <v>42161</v>
      </c>
      <c r="U1166" s="9">
        <v>42161</v>
      </c>
      <c r="V1166" s="15">
        <v>-28.45</v>
      </c>
      <c r="W1166" s="4">
        <v>20</v>
      </c>
      <c r="X1166" s="15">
        <v>134.58000000000001</v>
      </c>
      <c r="Y1166" s="4">
        <v>39015</v>
      </c>
      <c r="Z1166" s="15">
        <f>(orders[[#This Row],[Unit Price]]-(orders[[#This Row],[Unit Price]]*(orders[[#This Row],[Discount]]/100)))</f>
        <v>6.4754640000000006</v>
      </c>
      <c r="AA1166" s="15">
        <f>orders[[#This Row],[discounted price]]*orders[[#This Row],[Quantity ordered new]]</f>
        <v>129.50928000000002</v>
      </c>
      <c r="AB1166" s="18">
        <f t="shared" si="18"/>
        <v>-0.21139842472878584</v>
      </c>
    </row>
    <row r="1167" spans="1:28" ht="12.75" customHeight="1" x14ac:dyDescent="0.3">
      <c r="A1167" s="4">
        <v>23502</v>
      </c>
      <c r="B1167" s="4" t="s">
        <v>56</v>
      </c>
      <c r="C1167" s="21">
        <v>7.0000000000000007E-2</v>
      </c>
      <c r="D1167" s="15">
        <v>6.48</v>
      </c>
      <c r="E1167" s="15">
        <v>5.74</v>
      </c>
      <c r="F1167" s="4">
        <v>2108</v>
      </c>
      <c r="G1167" s="4" t="s">
        <v>2020</v>
      </c>
      <c r="H1167" s="4" t="s">
        <v>49</v>
      </c>
      <c r="I1167" s="4" t="s">
        <v>28</v>
      </c>
      <c r="J1167" s="4" t="s">
        <v>29</v>
      </c>
      <c r="K1167" s="4" t="s">
        <v>93</v>
      </c>
      <c r="L1167" s="4" t="s">
        <v>59</v>
      </c>
      <c r="M1167" s="4" t="s">
        <v>2019</v>
      </c>
      <c r="N1167" s="29">
        <v>0.37</v>
      </c>
      <c r="O1167" s="4" t="s">
        <v>33</v>
      </c>
      <c r="P1167" s="4" t="s">
        <v>61</v>
      </c>
      <c r="Q1167" s="4" t="s">
        <v>506</v>
      </c>
      <c r="R1167" s="4" t="s">
        <v>2021</v>
      </c>
      <c r="S1167" s="4">
        <v>63129</v>
      </c>
      <c r="T1167" s="9">
        <v>42161</v>
      </c>
      <c r="U1167" s="9">
        <v>42161</v>
      </c>
      <c r="V1167" s="15">
        <v>-14.225</v>
      </c>
      <c r="W1167" s="4">
        <v>5</v>
      </c>
      <c r="X1167" s="15">
        <v>33.65</v>
      </c>
      <c r="Y1167" s="4">
        <v>87862</v>
      </c>
      <c r="Z1167" s="15">
        <f>(orders[[#This Row],[Unit Price]]-(orders[[#This Row],[Unit Price]]*(orders[[#This Row],[Discount]]/100)))</f>
        <v>6.4754640000000006</v>
      </c>
      <c r="AA1167" s="15">
        <f>orders[[#This Row],[discounted price]]*orders[[#This Row],[Quantity ordered new]]</f>
        <v>32.377320000000005</v>
      </c>
      <c r="AB1167" s="18">
        <f t="shared" si="18"/>
        <v>-0.42273402674591382</v>
      </c>
    </row>
    <row r="1168" spans="1:28" ht="12.75" customHeight="1" x14ac:dyDescent="0.3">
      <c r="A1168" s="4">
        <v>18540</v>
      </c>
      <c r="B1168" s="4" t="s">
        <v>47</v>
      </c>
      <c r="C1168" s="21">
        <v>0.08</v>
      </c>
      <c r="D1168" s="15">
        <v>6.68</v>
      </c>
      <c r="E1168" s="15">
        <v>1.5</v>
      </c>
      <c r="F1168" s="4">
        <v>2114</v>
      </c>
      <c r="G1168" s="4" t="s">
        <v>2022</v>
      </c>
      <c r="H1168" s="4" t="s">
        <v>49</v>
      </c>
      <c r="I1168" s="4" t="s">
        <v>28</v>
      </c>
      <c r="J1168" s="4" t="s">
        <v>29</v>
      </c>
      <c r="K1168" s="4" t="s">
        <v>30</v>
      </c>
      <c r="L1168" s="4" t="s">
        <v>31</v>
      </c>
      <c r="M1168" s="4" t="s">
        <v>2023</v>
      </c>
      <c r="N1168" s="29">
        <v>0.48</v>
      </c>
      <c r="O1168" s="4" t="s">
        <v>33</v>
      </c>
      <c r="P1168" s="4" t="s">
        <v>136</v>
      </c>
      <c r="Q1168" s="4" t="s">
        <v>137</v>
      </c>
      <c r="R1168" s="4" t="s">
        <v>543</v>
      </c>
      <c r="S1168" s="4">
        <v>23518</v>
      </c>
      <c r="T1168" s="9">
        <v>42089</v>
      </c>
      <c r="U1168" s="9">
        <v>42091</v>
      </c>
      <c r="V1168" s="15">
        <v>-601.80400000000009</v>
      </c>
      <c r="W1168" s="4">
        <v>10</v>
      </c>
      <c r="X1168" s="15">
        <v>66.12</v>
      </c>
      <c r="Y1168" s="4">
        <v>88403</v>
      </c>
      <c r="Z1168" s="15">
        <f>(orders[[#This Row],[Unit Price]]-(orders[[#This Row],[Unit Price]]*(orders[[#This Row],[Discount]]/100)))</f>
        <v>6.6746559999999997</v>
      </c>
      <c r="AA1168" s="15">
        <f>orders[[#This Row],[discounted price]]*orders[[#This Row],[Quantity ordered new]]</f>
        <v>66.746560000000002</v>
      </c>
      <c r="AB1168" s="18">
        <f t="shared" si="18"/>
        <v>-9.1016938898971578</v>
      </c>
    </row>
    <row r="1169" spans="1:28" ht="12.75" customHeight="1" x14ac:dyDescent="0.3">
      <c r="A1169" s="4">
        <v>18562</v>
      </c>
      <c r="B1169" s="4" t="s">
        <v>47</v>
      </c>
      <c r="C1169" s="21">
        <v>0.08</v>
      </c>
      <c r="D1169" s="15">
        <v>2.89</v>
      </c>
      <c r="E1169" s="15">
        <v>0.49</v>
      </c>
      <c r="F1169" s="4">
        <v>2114</v>
      </c>
      <c r="G1169" s="4" t="s">
        <v>2022</v>
      </c>
      <c r="H1169" s="4" t="s">
        <v>49</v>
      </c>
      <c r="I1169" s="4" t="s">
        <v>28</v>
      </c>
      <c r="J1169" s="4" t="s">
        <v>29</v>
      </c>
      <c r="K1169" s="4" t="s">
        <v>134</v>
      </c>
      <c r="L1169" s="4" t="s">
        <v>59</v>
      </c>
      <c r="M1169" s="4" t="s">
        <v>2024</v>
      </c>
      <c r="N1169" s="29">
        <v>0.38</v>
      </c>
      <c r="O1169" s="4" t="s">
        <v>33</v>
      </c>
      <c r="P1169" s="4" t="s">
        <v>136</v>
      </c>
      <c r="Q1169" s="4" t="s">
        <v>137</v>
      </c>
      <c r="R1169" s="4" t="s">
        <v>543</v>
      </c>
      <c r="S1169" s="4">
        <v>23518</v>
      </c>
      <c r="T1169" s="9">
        <v>42117</v>
      </c>
      <c r="U1169" s="9">
        <v>42117</v>
      </c>
      <c r="V1169" s="15">
        <v>38.406000000000006</v>
      </c>
      <c r="W1169" s="4">
        <v>1</v>
      </c>
      <c r="X1169" s="15">
        <v>3.07</v>
      </c>
      <c r="Y1169" s="4">
        <v>88404</v>
      </c>
      <c r="Z1169" s="15">
        <f>(orders[[#This Row],[Unit Price]]-(orders[[#This Row],[Unit Price]]*(orders[[#This Row],[Discount]]/100)))</f>
        <v>2.8876880000000003</v>
      </c>
      <c r="AA1169" s="15">
        <f>orders[[#This Row],[discounted price]]*orders[[#This Row],[Quantity ordered new]]</f>
        <v>2.8876880000000003</v>
      </c>
      <c r="AB1169" s="18">
        <f t="shared" si="18"/>
        <v>12.510097719869709</v>
      </c>
    </row>
    <row r="1170" spans="1:28" ht="12.75" customHeight="1" x14ac:dyDescent="0.3">
      <c r="A1170" s="4">
        <v>21066</v>
      </c>
      <c r="B1170" s="4" t="s">
        <v>47</v>
      </c>
      <c r="C1170" s="21">
        <v>7.0000000000000007E-2</v>
      </c>
      <c r="D1170" s="15">
        <v>226.67</v>
      </c>
      <c r="E1170" s="15">
        <v>28.16</v>
      </c>
      <c r="F1170" s="4">
        <v>2114</v>
      </c>
      <c r="G1170" s="4" t="s">
        <v>2022</v>
      </c>
      <c r="H1170" s="4" t="s">
        <v>39</v>
      </c>
      <c r="I1170" s="4" t="s">
        <v>28</v>
      </c>
      <c r="J1170" s="4" t="s">
        <v>41</v>
      </c>
      <c r="K1170" s="4" t="s">
        <v>42</v>
      </c>
      <c r="L1170" s="4" t="s">
        <v>43</v>
      </c>
      <c r="M1170" s="4" t="s">
        <v>1586</v>
      </c>
      <c r="N1170" s="29">
        <v>0.59</v>
      </c>
      <c r="O1170" s="4" t="s">
        <v>33</v>
      </c>
      <c r="P1170" s="4" t="s">
        <v>136</v>
      </c>
      <c r="Q1170" s="4" t="s">
        <v>137</v>
      </c>
      <c r="R1170" s="4" t="s">
        <v>543</v>
      </c>
      <c r="S1170" s="4">
        <v>23518</v>
      </c>
      <c r="T1170" s="9">
        <v>42061</v>
      </c>
      <c r="U1170" s="9">
        <v>42062</v>
      </c>
      <c r="V1170" s="15">
        <v>53.114399999999996</v>
      </c>
      <c r="W1170" s="4">
        <v>1</v>
      </c>
      <c r="X1170" s="15">
        <v>255.83</v>
      </c>
      <c r="Y1170" s="4">
        <v>88405</v>
      </c>
      <c r="Z1170" s="15">
        <f>(orders[[#This Row],[Unit Price]]-(orders[[#This Row],[Unit Price]]*(orders[[#This Row],[Discount]]/100)))</f>
        <v>226.51133099999998</v>
      </c>
      <c r="AA1170" s="15">
        <f>orders[[#This Row],[discounted price]]*orders[[#This Row],[Quantity ordered new]]</f>
        <v>226.51133099999998</v>
      </c>
      <c r="AB1170" s="18">
        <f t="shared" si="18"/>
        <v>0.20761599499667746</v>
      </c>
    </row>
    <row r="1171" spans="1:28" ht="12.75" customHeight="1" x14ac:dyDescent="0.3">
      <c r="A1171" s="4">
        <v>21067</v>
      </c>
      <c r="B1171" s="4" t="s">
        <v>47</v>
      </c>
      <c r="C1171" s="21">
        <v>0.08</v>
      </c>
      <c r="D1171" s="15">
        <v>20.98</v>
      </c>
      <c r="E1171" s="15">
        <v>53.03</v>
      </c>
      <c r="F1171" s="4">
        <v>2114</v>
      </c>
      <c r="G1171" s="4" t="s">
        <v>2022</v>
      </c>
      <c r="H1171" s="4" t="s">
        <v>39</v>
      </c>
      <c r="I1171" s="4" t="s">
        <v>28</v>
      </c>
      <c r="J1171" s="4" t="s">
        <v>29</v>
      </c>
      <c r="K1171" s="4" t="s">
        <v>141</v>
      </c>
      <c r="L1171" s="4" t="s">
        <v>43</v>
      </c>
      <c r="M1171" s="4" t="s">
        <v>617</v>
      </c>
      <c r="N1171" s="29">
        <v>0.78</v>
      </c>
      <c r="O1171" s="4" t="s">
        <v>33</v>
      </c>
      <c r="P1171" s="4" t="s">
        <v>136</v>
      </c>
      <c r="Q1171" s="4" t="s">
        <v>137</v>
      </c>
      <c r="R1171" s="4" t="s">
        <v>543</v>
      </c>
      <c r="S1171" s="4">
        <v>23518</v>
      </c>
      <c r="T1171" s="9">
        <v>42061</v>
      </c>
      <c r="U1171" s="9">
        <v>42063</v>
      </c>
      <c r="V1171" s="15">
        <v>8.7420000000000009</v>
      </c>
      <c r="W1171" s="4">
        <v>20</v>
      </c>
      <c r="X1171" s="15">
        <v>421.18</v>
      </c>
      <c r="Y1171" s="4">
        <v>88405</v>
      </c>
      <c r="Z1171" s="15">
        <f>(orders[[#This Row],[Unit Price]]-(orders[[#This Row],[Unit Price]]*(orders[[#This Row],[Discount]]/100)))</f>
        <v>20.963215999999999</v>
      </c>
      <c r="AA1171" s="15">
        <f>orders[[#This Row],[discounted price]]*orders[[#This Row],[Quantity ordered new]]</f>
        <v>419.26432</v>
      </c>
      <c r="AB1171" s="18">
        <f t="shared" si="18"/>
        <v>2.0755971318676101E-2</v>
      </c>
    </row>
    <row r="1172" spans="1:28" ht="12.75" customHeight="1" x14ac:dyDescent="0.3">
      <c r="A1172" s="4">
        <v>21153</v>
      </c>
      <c r="B1172" s="4" t="s">
        <v>56</v>
      </c>
      <c r="C1172" s="21">
        <v>0.02</v>
      </c>
      <c r="D1172" s="15">
        <v>95.95</v>
      </c>
      <c r="E1172" s="15">
        <v>74.349999999999994</v>
      </c>
      <c r="F1172" s="4">
        <v>2115</v>
      </c>
      <c r="G1172" s="4" t="s">
        <v>2025</v>
      </c>
      <c r="H1172" s="4" t="s">
        <v>39</v>
      </c>
      <c r="I1172" s="4" t="s">
        <v>28</v>
      </c>
      <c r="J1172" s="4" t="s">
        <v>41</v>
      </c>
      <c r="K1172" s="4" t="s">
        <v>42</v>
      </c>
      <c r="L1172" s="4" t="s">
        <v>43</v>
      </c>
      <c r="M1172" s="4" t="s">
        <v>2026</v>
      </c>
      <c r="N1172" s="29">
        <v>0.56999999999999995</v>
      </c>
      <c r="O1172" s="4" t="s">
        <v>33</v>
      </c>
      <c r="P1172" s="4" t="s">
        <v>136</v>
      </c>
      <c r="Q1172" s="4" t="s">
        <v>137</v>
      </c>
      <c r="R1172" s="4" t="s">
        <v>2027</v>
      </c>
      <c r="S1172" s="4">
        <v>22124</v>
      </c>
      <c r="T1172" s="9">
        <v>42123</v>
      </c>
      <c r="U1172" s="9">
        <v>42125</v>
      </c>
      <c r="V1172" s="15">
        <v>636.52199999999993</v>
      </c>
      <c r="W1172" s="4">
        <v>14</v>
      </c>
      <c r="X1172" s="15">
        <v>1377.46</v>
      </c>
      <c r="Y1172" s="4">
        <v>88406</v>
      </c>
      <c r="Z1172" s="15">
        <f>(orders[[#This Row],[Unit Price]]-(orders[[#This Row],[Unit Price]]*(orders[[#This Row],[Discount]]/100)))</f>
        <v>95.930810000000008</v>
      </c>
      <c r="AA1172" s="15">
        <f>orders[[#This Row],[discounted price]]*orders[[#This Row],[Quantity ordered new]]</f>
        <v>1343.03134</v>
      </c>
      <c r="AB1172" s="18">
        <f t="shared" si="18"/>
        <v>0.46209835494315621</v>
      </c>
    </row>
    <row r="1173" spans="1:28" ht="12.75" customHeight="1" x14ac:dyDescent="0.3">
      <c r="A1173" s="4">
        <v>20249</v>
      </c>
      <c r="B1173" s="4" t="s">
        <v>25</v>
      </c>
      <c r="C1173" s="21">
        <v>0.03</v>
      </c>
      <c r="D1173" s="15">
        <v>320.98</v>
      </c>
      <c r="E1173" s="15">
        <v>24.49</v>
      </c>
      <c r="F1173" s="4">
        <v>2117</v>
      </c>
      <c r="G1173" s="4" t="s">
        <v>2028</v>
      </c>
      <c r="H1173" s="4" t="s">
        <v>49</v>
      </c>
      <c r="I1173" s="4" t="s">
        <v>40</v>
      </c>
      <c r="J1173" s="4" t="s">
        <v>41</v>
      </c>
      <c r="K1173" s="4" t="s">
        <v>42</v>
      </c>
      <c r="L1173" s="4" t="s">
        <v>236</v>
      </c>
      <c r="M1173" s="4" t="s">
        <v>2029</v>
      </c>
      <c r="N1173" s="29">
        <v>0.55000000000000004</v>
      </c>
      <c r="O1173" s="4" t="s">
        <v>33</v>
      </c>
      <c r="P1173" s="4" t="s">
        <v>61</v>
      </c>
      <c r="Q1173" s="4" t="s">
        <v>130</v>
      </c>
      <c r="R1173" s="4" t="s">
        <v>1576</v>
      </c>
      <c r="S1173" s="4">
        <v>75401</v>
      </c>
      <c r="T1173" s="9">
        <v>42114</v>
      </c>
      <c r="U1173" s="9">
        <v>42116</v>
      </c>
      <c r="V1173" s="15">
        <v>4554.4346999999998</v>
      </c>
      <c r="W1173" s="4">
        <v>20</v>
      </c>
      <c r="X1173" s="15">
        <v>6600.63</v>
      </c>
      <c r="Y1173" s="4">
        <v>90891</v>
      </c>
      <c r="Z1173" s="15">
        <f>(orders[[#This Row],[Unit Price]]-(orders[[#This Row],[Unit Price]]*(orders[[#This Row],[Discount]]/100)))</f>
        <v>320.88370600000002</v>
      </c>
      <c r="AA1173" s="15">
        <f>orders[[#This Row],[discounted price]]*orders[[#This Row],[Quantity ordered new]]</f>
        <v>6417.6741200000006</v>
      </c>
      <c r="AB1173" s="18">
        <f t="shared" si="18"/>
        <v>0.69</v>
      </c>
    </row>
    <row r="1174" spans="1:28" ht="12.75" customHeight="1" x14ac:dyDescent="0.3">
      <c r="A1174" s="4">
        <v>20250</v>
      </c>
      <c r="B1174" s="4" t="s">
        <v>25</v>
      </c>
      <c r="C1174" s="21">
        <v>0.06</v>
      </c>
      <c r="D1174" s="15">
        <v>125.99</v>
      </c>
      <c r="E1174" s="15">
        <v>8.8000000000000007</v>
      </c>
      <c r="F1174" s="4">
        <v>2117</v>
      </c>
      <c r="G1174" s="4" t="s">
        <v>2028</v>
      </c>
      <c r="H1174" s="4" t="s">
        <v>49</v>
      </c>
      <c r="I1174" s="4" t="s">
        <v>40</v>
      </c>
      <c r="J1174" s="4" t="s">
        <v>77</v>
      </c>
      <c r="K1174" s="4" t="s">
        <v>78</v>
      </c>
      <c r="L1174" s="4" t="s">
        <v>59</v>
      </c>
      <c r="M1174" s="4" t="s">
        <v>2030</v>
      </c>
      <c r="N1174" s="29">
        <v>0.59</v>
      </c>
      <c r="O1174" s="4" t="s">
        <v>33</v>
      </c>
      <c r="P1174" s="4" t="s">
        <v>61</v>
      </c>
      <c r="Q1174" s="4" t="s">
        <v>130</v>
      </c>
      <c r="R1174" s="4" t="s">
        <v>1576</v>
      </c>
      <c r="S1174" s="4">
        <v>75401</v>
      </c>
      <c r="T1174" s="9">
        <v>42114</v>
      </c>
      <c r="U1174" s="9">
        <v>42115</v>
      </c>
      <c r="V1174" s="15">
        <v>618.19308000000001</v>
      </c>
      <c r="W1174" s="4">
        <v>18</v>
      </c>
      <c r="X1174" s="15">
        <v>1811.99</v>
      </c>
      <c r="Y1174" s="4">
        <v>90891</v>
      </c>
      <c r="Z1174" s="15">
        <f>(orders[[#This Row],[Unit Price]]-(orders[[#This Row],[Unit Price]]*(orders[[#This Row],[Discount]]/100)))</f>
        <v>125.914406</v>
      </c>
      <c r="AA1174" s="15">
        <f>orders[[#This Row],[discounted price]]*orders[[#This Row],[Quantity ordered new]]</f>
        <v>2266.459308</v>
      </c>
      <c r="AB1174" s="18">
        <f t="shared" si="18"/>
        <v>0.34116804176623494</v>
      </c>
    </row>
    <row r="1175" spans="1:28" ht="12.75" customHeight="1" x14ac:dyDescent="0.3">
      <c r="A1175" s="4">
        <v>22231</v>
      </c>
      <c r="B1175" s="4" t="s">
        <v>47</v>
      </c>
      <c r="C1175" s="21">
        <v>0.06</v>
      </c>
      <c r="D1175" s="15">
        <v>80.97</v>
      </c>
      <c r="E1175" s="15">
        <v>33.6</v>
      </c>
      <c r="F1175" s="4">
        <v>2122</v>
      </c>
      <c r="G1175" s="4" t="s">
        <v>2031</v>
      </c>
      <c r="H1175" s="4" t="s">
        <v>39</v>
      </c>
      <c r="I1175" s="4" t="s">
        <v>114</v>
      </c>
      <c r="J1175" s="4" t="s">
        <v>77</v>
      </c>
      <c r="K1175" s="4" t="s">
        <v>85</v>
      </c>
      <c r="L1175" s="4" t="s">
        <v>43</v>
      </c>
      <c r="M1175" s="4" t="s">
        <v>2032</v>
      </c>
      <c r="N1175" s="29">
        <v>0.37</v>
      </c>
      <c r="O1175" s="4" t="s">
        <v>33</v>
      </c>
      <c r="P1175" s="4" t="s">
        <v>136</v>
      </c>
      <c r="Q1175" s="4" t="s">
        <v>958</v>
      </c>
      <c r="R1175" s="4" t="s">
        <v>2033</v>
      </c>
      <c r="S1175" s="4">
        <v>72116</v>
      </c>
      <c r="T1175" s="9">
        <v>42036</v>
      </c>
      <c r="U1175" s="9">
        <v>42038</v>
      </c>
      <c r="V1175" s="15">
        <v>-15.1844</v>
      </c>
      <c r="W1175" s="4">
        <v>10</v>
      </c>
      <c r="X1175" s="15">
        <v>799.76</v>
      </c>
      <c r="Y1175" s="4">
        <v>89664</v>
      </c>
      <c r="Z1175" s="15">
        <f>(orders[[#This Row],[Unit Price]]-(orders[[#This Row],[Unit Price]]*(orders[[#This Row],[Discount]]/100)))</f>
        <v>80.921418000000003</v>
      </c>
      <c r="AA1175" s="15">
        <f>orders[[#This Row],[discounted price]]*orders[[#This Row],[Quantity ordered new]]</f>
        <v>809.21418000000006</v>
      </c>
      <c r="AB1175" s="18">
        <f t="shared" si="18"/>
        <v>-1.8986195858757628E-2</v>
      </c>
    </row>
    <row r="1176" spans="1:28" ht="12.75" customHeight="1" x14ac:dyDescent="0.3">
      <c r="A1176" s="4">
        <v>24674</v>
      </c>
      <c r="B1176" s="4" t="s">
        <v>25</v>
      </c>
      <c r="C1176" s="21">
        <v>0.04</v>
      </c>
      <c r="D1176" s="15">
        <v>45.19</v>
      </c>
      <c r="E1176" s="15">
        <v>1.99</v>
      </c>
      <c r="F1176" s="4">
        <v>2124</v>
      </c>
      <c r="G1176" s="4" t="s">
        <v>2034</v>
      </c>
      <c r="H1176" s="4" t="s">
        <v>49</v>
      </c>
      <c r="I1176" s="4" t="s">
        <v>114</v>
      </c>
      <c r="J1176" s="4" t="s">
        <v>77</v>
      </c>
      <c r="K1176" s="4" t="s">
        <v>180</v>
      </c>
      <c r="L1176" s="4" t="s">
        <v>51</v>
      </c>
      <c r="M1176" s="4" t="s">
        <v>1100</v>
      </c>
      <c r="N1176" s="29">
        <v>0.55000000000000004</v>
      </c>
      <c r="O1176" s="4" t="s">
        <v>33</v>
      </c>
      <c r="P1176" s="4" t="s">
        <v>136</v>
      </c>
      <c r="Q1176" s="4" t="s">
        <v>958</v>
      </c>
      <c r="R1176" s="4" t="s">
        <v>2035</v>
      </c>
      <c r="S1176" s="4">
        <v>72301</v>
      </c>
      <c r="T1176" s="9">
        <v>42005</v>
      </c>
      <c r="U1176" s="9">
        <v>42006</v>
      </c>
      <c r="V1176" s="15">
        <v>-61.194000000000003</v>
      </c>
      <c r="W1176" s="4">
        <v>13</v>
      </c>
      <c r="X1176" s="15">
        <v>609.09</v>
      </c>
      <c r="Y1176" s="4">
        <v>89665</v>
      </c>
      <c r="Z1176" s="15">
        <f>(orders[[#This Row],[Unit Price]]-(orders[[#This Row],[Unit Price]]*(orders[[#This Row],[Discount]]/100)))</f>
        <v>45.171923999999997</v>
      </c>
      <c r="AA1176" s="15">
        <f>orders[[#This Row],[discounted price]]*orders[[#This Row],[Quantity ordered new]]</f>
        <v>587.23501199999998</v>
      </c>
      <c r="AB1176" s="18">
        <f t="shared" si="18"/>
        <v>-0.10046791114613604</v>
      </c>
    </row>
    <row r="1177" spans="1:28" ht="12.75" customHeight="1" x14ac:dyDescent="0.3">
      <c r="A1177" s="4">
        <v>23852</v>
      </c>
      <c r="B1177" s="4" t="s">
        <v>25</v>
      </c>
      <c r="C1177" s="21">
        <v>0.03</v>
      </c>
      <c r="D1177" s="15">
        <v>124.49</v>
      </c>
      <c r="E1177" s="15">
        <v>51.94</v>
      </c>
      <c r="F1177" s="4">
        <v>2124</v>
      </c>
      <c r="G1177" s="4" t="s">
        <v>2034</v>
      </c>
      <c r="H1177" s="4" t="s">
        <v>39</v>
      </c>
      <c r="I1177" s="4" t="s">
        <v>28</v>
      </c>
      <c r="J1177" s="4" t="s">
        <v>41</v>
      </c>
      <c r="K1177" s="4" t="s">
        <v>152</v>
      </c>
      <c r="L1177" s="4" t="s">
        <v>121</v>
      </c>
      <c r="M1177" s="4" t="s">
        <v>462</v>
      </c>
      <c r="N1177" s="29">
        <v>0.63</v>
      </c>
      <c r="O1177" s="4" t="s">
        <v>33</v>
      </c>
      <c r="P1177" s="4" t="s">
        <v>136</v>
      </c>
      <c r="Q1177" s="4" t="s">
        <v>958</v>
      </c>
      <c r="R1177" s="4" t="s">
        <v>2035</v>
      </c>
      <c r="S1177" s="4">
        <v>72301</v>
      </c>
      <c r="T1177" s="9">
        <v>42089</v>
      </c>
      <c r="U1177" s="9">
        <v>42090</v>
      </c>
      <c r="V1177" s="15">
        <v>18.173999999999999</v>
      </c>
      <c r="W1177" s="4">
        <v>21</v>
      </c>
      <c r="X1177" s="15">
        <v>2761.94</v>
      </c>
      <c r="Y1177" s="4">
        <v>89666</v>
      </c>
      <c r="Z1177" s="15">
        <f>(orders[[#This Row],[Unit Price]]-(orders[[#This Row],[Unit Price]]*(orders[[#This Row],[Discount]]/100)))</f>
        <v>124.452653</v>
      </c>
      <c r="AA1177" s="15">
        <f>orders[[#This Row],[discounted price]]*orders[[#This Row],[Quantity ordered new]]</f>
        <v>2613.505713</v>
      </c>
      <c r="AB1177" s="18">
        <f t="shared" si="18"/>
        <v>6.5801574255776735E-3</v>
      </c>
    </row>
    <row r="1178" spans="1:28" ht="12.75" customHeight="1" x14ac:dyDescent="0.3">
      <c r="A1178" s="4">
        <v>24091</v>
      </c>
      <c r="B1178" s="4" t="s">
        <v>47</v>
      </c>
      <c r="C1178" s="21">
        <v>0.1</v>
      </c>
      <c r="D1178" s="15">
        <v>5.98</v>
      </c>
      <c r="E1178" s="15">
        <v>5.14</v>
      </c>
      <c r="F1178" s="4">
        <v>2127</v>
      </c>
      <c r="G1178" s="4" t="s">
        <v>2036</v>
      </c>
      <c r="H1178" s="4" t="s">
        <v>49</v>
      </c>
      <c r="I1178" s="4" t="s">
        <v>40</v>
      </c>
      <c r="J1178" s="4" t="s">
        <v>29</v>
      </c>
      <c r="K1178" s="4" t="s">
        <v>93</v>
      </c>
      <c r="L1178" s="4" t="s">
        <v>59</v>
      </c>
      <c r="M1178" s="4" t="s">
        <v>2037</v>
      </c>
      <c r="N1178" s="29">
        <v>0.36</v>
      </c>
      <c r="O1178" s="4" t="s">
        <v>33</v>
      </c>
      <c r="P1178" s="4" t="s">
        <v>61</v>
      </c>
      <c r="Q1178" s="4" t="s">
        <v>300</v>
      </c>
      <c r="R1178" s="4" t="s">
        <v>2038</v>
      </c>
      <c r="S1178" s="4">
        <v>48310</v>
      </c>
      <c r="T1178" s="9">
        <v>42081</v>
      </c>
      <c r="U1178" s="9">
        <v>42083</v>
      </c>
      <c r="V1178" s="15">
        <v>-49.53</v>
      </c>
      <c r="W1178" s="4">
        <v>6</v>
      </c>
      <c r="X1178" s="15">
        <v>33.950000000000003</v>
      </c>
      <c r="Y1178" s="4">
        <v>88418</v>
      </c>
      <c r="Z1178" s="15">
        <f>(orders[[#This Row],[Unit Price]]-(orders[[#This Row],[Unit Price]]*(orders[[#This Row],[Discount]]/100)))</f>
        <v>5.9740200000000003</v>
      </c>
      <c r="AA1178" s="15">
        <f>orders[[#This Row],[discounted price]]*orders[[#This Row],[Quantity ordered new]]</f>
        <v>35.844120000000004</v>
      </c>
      <c r="AB1178" s="18">
        <f t="shared" si="18"/>
        <v>-1.4589101620029454</v>
      </c>
    </row>
    <row r="1179" spans="1:28" ht="12.75" customHeight="1" x14ac:dyDescent="0.3">
      <c r="A1179" s="4">
        <v>21902</v>
      </c>
      <c r="B1179" s="4" t="s">
        <v>25</v>
      </c>
      <c r="C1179" s="21">
        <v>0.09</v>
      </c>
      <c r="D1179" s="15">
        <v>150.97999999999999</v>
      </c>
      <c r="E1179" s="15">
        <v>66.27</v>
      </c>
      <c r="F1179" s="4">
        <v>2131</v>
      </c>
      <c r="G1179" s="4" t="s">
        <v>2039</v>
      </c>
      <c r="H1179" s="4" t="s">
        <v>39</v>
      </c>
      <c r="I1179" s="4" t="s">
        <v>40</v>
      </c>
      <c r="J1179" s="4" t="s">
        <v>41</v>
      </c>
      <c r="K1179" s="4" t="s">
        <v>191</v>
      </c>
      <c r="L1179" s="4" t="s">
        <v>121</v>
      </c>
      <c r="M1179" s="4" t="s">
        <v>2040</v>
      </c>
      <c r="N1179" s="29">
        <v>0.65</v>
      </c>
      <c r="O1179" s="4" t="s">
        <v>33</v>
      </c>
      <c r="P1179" s="4" t="s">
        <v>61</v>
      </c>
      <c r="Q1179" s="4" t="s">
        <v>506</v>
      </c>
      <c r="R1179" s="4" t="s">
        <v>2041</v>
      </c>
      <c r="S1179" s="4">
        <v>64118</v>
      </c>
      <c r="T1179" s="9">
        <v>42007</v>
      </c>
      <c r="U1179" s="9">
        <v>42008</v>
      </c>
      <c r="V1179" s="15">
        <v>-407.85</v>
      </c>
      <c r="W1179" s="4">
        <v>2</v>
      </c>
      <c r="X1179" s="15">
        <v>302.33999999999997</v>
      </c>
      <c r="Y1179" s="4">
        <v>90079</v>
      </c>
      <c r="Z1179" s="15">
        <f>(orders[[#This Row],[Unit Price]]-(orders[[#This Row],[Unit Price]]*(orders[[#This Row],[Discount]]/100)))</f>
        <v>150.84411799999998</v>
      </c>
      <c r="AA1179" s="15">
        <f>orders[[#This Row],[discounted price]]*orders[[#This Row],[Quantity ordered new]]</f>
        <v>301.68823599999996</v>
      </c>
      <c r="AB1179" s="18">
        <f t="shared" si="18"/>
        <v>-1.3489779718198056</v>
      </c>
    </row>
    <row r="1180" spans="1:28" ht="12.75" customHeight="1" x14ac:dyDescent="0.3">
      <c r="A1180" s="4">
        <v>21964</v>
      </c>
      <c r="B1180" s="4" t="s">
        <v>106</v>
      </c>
      <c r="C1180" s="21">
        <v>0.05</v>
      </c>
      <c r="D1180" s="15">
        <v>30.42</v>
      </c>
      <c r="E1180" s="15">
        <v>8.65</v>
      </c>
      <c r="F1180" s="4">
        <v>2132</v>
      </c>
      <c r="G1180" s="4" t="s">
        <v>2042</v>
      </c>
      <c r="H1180" s="4" t="s">
        <v>27</v>
      </c>
      <c r="I1180" s="4" t="s">
        <v>40</v>
      </c>
      <c r="J1180" s="4" t="s">
        <v>77</v>
      </c>
      <c r="K1180" s="4" t="s">
        <v>180</v>
      </c>
      <c r="L1180" s="4" t="s">
        <v>59</v>
      </c>
      <c r="M1180" s="4" t="s">
        <v>1196</v>
      </c>
      <c r="N1180" s="29">
        <v>0.74</v>
      </c>
      <c r="O1180" s="4" t="s">
        <v>33</v>
      </c>
      <c r="P1180" s="4" t="s">
        <v>61</v>
      </c>
      <c r="Q1180" s="4" t="s">
        <v>506</v>
      </c>
      <c r="R1180" s="4" t="s">
        <v>2043</v>
      </c>
      <c r="S1180" s="4">
        <v>63042</v>
      </c>
      <c r="T1180" s="9">
        <v>42014</v>
      </c>
      <c r="U1180" s="9">
        <v>42018</v>
      </c>
      <c r="V1180" s="15">
        <v>-191.25760000000002</v>
      </c>
      <c r="W1180" s="4">
        <v>11</v>
      </c>
      <c r="X1180" s="15">
        <v>334.44</v>
      </c>
      <c r="Y1180" s="4">
        <v>90078</v>
      </c>
      <c r="Z1180" s="15">
        <f>(orders[[#This Row],[Unit Price]]-(orders[[#This Row],[Unit Price]]*(orders[[#This Row],[Discount]]/100)))</f>
        <v>30.404790000000002</v>
      </c>
      <c r="AA1180" s="15">
        <f>orders[[#This Row],[discounted price]]*orders[[#This Row],[Quantity ordered new]]</f>
        <v>334.45269000000002</v>
      </c>
      <c r="AB1180" s="18">
        <f t="shared" si="18"/>
        <v>-0.57187417772993665</v>
      </c>
    </row>
    <row r="1181" spans="1:28" ht="12.75" customHeight="1" x14ac:dyDescent="0.3">
      <c r="A1181" s="4">
        <v>24348</v>
      </c>
      <c r="B1181" s="4" t="s">
        <v>25</v>
      </c>
      <c r="C1181" s="21">
        <v>0.01</v>
      </c>
      <c r="D1181" s="15">
        <v>28.99</v>
      </c>
      <c r="E1181" s="15">
        <v>8.59</v>
      </c>
      <c r="F1181" s="4">
        <v>2135</v>
      </c>
      <c r="G1181" s="4" t="s">
        <v>2044</v>
      </c>
      <c r="H1181" s="4" t="s">
        <v>49</v>
      </c>
      <c r="I1181" s="4" t="s">
        <v>40</v>
      </c>
      <c r="J1181" s="4" t="s">
        <v>77</v>
      </c>
      <c r="K1181" s="4" t="s">
        <v>78</v>
      </c>
      <c r="L1181" s="4" t="s">
        <v>86</v>
      </c>
      <c r="M1181" s="4" t="s">
        <v>2045</v>
      </c>
      <c r="N1181" s="29">
        <v>0.56000000000000005</v>
      </c>
      <c r="O1181" s="4" t="s">
        <v>33</v>
      </c>
      <c r="P1181" s="4" t="s">
        <v>34</v>
      </c>
      <c r="Q1181" s="4" t="s">
        <v>366</v>
      </c>
      <c r="R1181" s="4" t="s">
        <v>2046</v>
      </c>
      <c r="S1181" s="4">
        <v>88101</v>
      </c>
      <c r="T1181" s="9">
        <v>42041</v>
      </c>
      <c r="U1181" s="9">
        <v>42042</v>
      </c>
      <c r="V1181" s="15">
        <v>196.52328</v>
      </c>
      <c r="W1181" s="4">
        <v>21</v>
      </c>
      <c r="X1181" s="15">
        <v>556.61</v>
      </c>
      <c r="Y1181" s="4">
        <v>91583</v>
      </c>
      <c r="Z1181" s="15">
        <f>(orders[[#This Row],[Unit Price]]-(orders[[#This Row],[Unit Price]]*(orders[[#This Row],[Discount]]/100)))</f>
        <v>28.987100999999999</v>
      </c>
      <c r="AA1181" s="15">
        <f>orders[[#This Row],[discounted price]]*orders[[#This Row],[Quantity ordered new]]</f>
        <v>608.72912099999996</v>
      </c>
      <c r="AB1181" s="18">
        <f t="shared" si="18"/>
        <v>0.35307177377337812</v>
      </c>
    </row>
    <row r="1182" spans="1:28" ht="12.75" customHeight="1" x14ac:dyDescent="0.3">
      <c r="A1182" s="4">
        <v>20138</v>
      </c>
      <c r="B1182" s="4" t="s">
        <v>37</v>
      </c>
      <c r="C1182" s="21">
        <v>0</v>
      </c>
      <c r="D1182" s="15">
        <v>6.98</v>
      </c>
      <c r="E1182" s="15">
        <v>1.6</v>
      </c>
      <c r="F1182" s="4">
        <v>2137</v>
      </c>
      <c r="G1182" s="4" t="s">
        <v>2047</v>
      </c>
      <c r="H1182" s="4" t="s">
        <v>49</v>
      </c>
      <c r="I1182" s="4" t="s">
        <v>28</v>
      </c>
      <c r="J1182" s="4" t="s">
        <v>29</v>
      </c>
      <c r="K1182" s="4" t="s">
        <v>93</v>
      </c>
      <c r="L1182" s="4" t="s">
        <v>31</v>
      </c>
      <c r="M1182" s="4" t="s">
        <v>955</v>
      </c>
      <c r="N1182" s="29">
        <v>0.38</v>
      </c>
      <c r="O1182" s="4" t="s">
        <v>33</v>
      </c>
      <c r="P1182" s="4" t="s">
        <v>136</v>
      </c>
      <c r="Q1182" s="4" t="s">
        <v>362</v>
      </c>
      <c r="R1182" s="4" t="s">
        <v>2048</v>
      </c>
      <c r="S1182" s="4">
        <v>33407</v>
      </c>
      <c r="T1182" s="9">
        <v>42035</v>
      </c>
      <c r="U1182" s="9">
        <v>42037</v>
      </c>
      <c r="V1182" s="15">
        <v>-343.86799999999999</v>
      </c>
      <c r="W1182" s="4">
        <v>9</v>
      </c>
      <c r="X1182" s="15">
        <v>64.48</v>
      </c>
      <c r="Y1182" s="4">
        <v>86002</v>
      </c>
      <c r="Z1182" s="15">
        <f>(orders[[#This Row],[Unit Price]]-(orders[[#This Row],[Unit Price]]*(orders[[#This Row],[Discount]]/100)))</f>
        <v>6.98</v>
      </c>
      <c r="AA1182" s="15">
        <f>orders[[#This Row],[discounted price]]*orders[[#This Row],[Quantity ordered new]]</f>
        <v>62.820000000000007</v>
      </c>
      <c r="AB1182" s="18">
        <f t="shared" si="18"/>
        <v>-5.3329404466501238</v>
      </c>
    </row>
    <row r="1183" spans="1:28" ht="12.75" customHeight="1" x14ac:dyDescent="0.3">
      <c r="A1183" s="4">
        <v>20712</v>
      </c>
      <c r="B1183" s="4" t="s">
        <v>47</v>
      </c>
      <c r="C1183" s="21">
        <v>0.05</v>
      </c>
      <c r="D1183" s="15">
        <v>2550.14</v>
      </c>
      <c r="E1183" s="15">
        <v>29.7</v>
      </c>
      <c r="F1183" s="4">
        <v>2139</v>
      </c>
      <c r="G1183" s="4" t="s">
        <v>2049</v>
      </c>
      <c r="H1183" s="4" t="s">
        <v>39</v>
      </c>
      <c r="I1183" s="4" t="s">
        <v>28</v>
      </c>
      <c r="J1183" s="4" t="s">
        <v>77</v>
      </c>
      <c r="K1183" s="4" t="s">
        <v>85</v>
      </c>
      <c r="L1183" s="4" t="s">
        <v>43</v>
      </c>
      <c r="M1183" s="4" t="s">
        <v>1217</v>
      </c>
      <c r="N1183" s="29">
        <v>0.56999999999999995</v>
      </c>
      <c r="O1183" s="4" t="s">
        <v>33</v>
      </c>
      <c r="P1183" s="4" t="s">
        <v>61</v>
      </c>
      <c r="Q1183" s="4" t="s">
        <v>1858</v>
      </c>
      <c r="R1183" s="4" t="s">
        <v>456</v>
      </c>
      <c r="S1183" s="4">
        <v>53094</v>
      </c>
      <c r="T1183" s="9">
        <v>42110</v>
      </c>
      <c r="U1183" s="9">
        <v>42111</v>
      </c>
      <c r="V1183" s="15">
        <v>-3971.0627999999997</v>
      </c>
      <c r="W1183" s="4">
        <v>2</v>
      </c>
      <c r="X1183" s="15">
        <v>4845.2700000000004</v>
      </c>
      <c r="Y1183" s="4">
        <v>86003</v>
      </c>
      <c r="Z1183" s="15">
        <f>(orders[[#This Row],[Unit Price]]-(orders[[#This Row],[Unit Price]]*(orders[[#This Row],[Discount]]/100)))</f>
        <v>2548.8649299999997</v>
      </c>
      <c r="AA1183" s="15">
        <f>orders[[#This Row],[discounted price]]*orders[[#This Row],[Quantity ordered new]]</f>
        <v>5097.7298599999995</v>
      </c>
      <c r="AB1183" s="18">
        <f t="shared" si="18"/>
        <v>-0.81957513203598542</v>
      </c>
    </row>
    <row r="1184" spans="1:28" ht="12.75" customHeight="1" x14ac:dyDescent="0.3">
      <c r="A1184" s="4">
        <v>18409</v>
      </c>
      <c r="B1184" s="4" t="s">
        <v>25</v>
      </c>
      <c r="C1184" s="21">
        <v>0.01</v>
      </c>
      <c r="D1184" s="15">
        <v>5.44</v>
      </c>
      <c r="E1184" s="15">
        <v>7.46</v>
      </c>
      <c r="F1184" s="4">
        <v>2141</v>
      </c>
      <c r="G1184" s="4" t="s">
        <v>2050</v>
      </c>
      <c r="H1184" s="4" t="s">
        <v>49</v>
      </c>
      <c r="I1184" s="4" t="s">
        <v>40</v>
      </c>
      <c r="J1184" s="4" t="s">
        <v>29</v>
      </c>
      <c r="K1184" s="4" t="s">
        <v>109</v>
      </c>
      <c r="L1184" s="4" t="s">
        <v>59</v>
      </c>
      <c r="M1184" s="4" t="s">
        <v>1167</v>
      </c>
      <c r="N1184" s="29">
        <v>0.36</v>
      </c>
      <c r="O1184" s="4" t="s">
        <v>33</v>
      </c>
      <c r="P1184" s="4" t="s">
        <v>34</v>
      </c>
      <c r="Q1184" s="4" t="s">
        <v>255</v>
      </c>
      <c r="R1184" s="4" t="s">
        <v>1946</v>
      </c>
      <c r="S1184" s="4">
        <v>81301</v>
      </c>
      <c r="T1184" s="9">
        <v>42053</v>
      </c>
      <c r="U1184" s="9">
        <v>42054</v>
      </c>
      <c r="V1184" s="15">
        <v>-18.478199999999998</v>
      </c>
      <c r="W1184" s="4">
        <v>3</v>
      </c>
      <c r="X1184" s="15">
        <v>19.68</v>
      </c>
      <c r="Y1184" s="4">
        <v>87570</v>
      </c>
      <c r="Z1184" s="15">
        <f>(orders[[#This Row],[Unit Price]]-(orders[[#This Row],[Unit Price]]*(orders[[#This Row],[Discount]]/100)))</f>
        <v>5.4394560000000007</v>
      </c>
      <c r="AA1184" s="15">
        <f>orders[[#This Row],[discounted price]]*orders[[#This Row],[Quantity ordered new]]</f>
        <v>16.318368000000003</v>
      </c>
      <c r="AB1184" s="18">
        <f t="shared" si="18"/>
        <v>-0.93893292682926821</v>
      </c>
    </row>
    <row r="1185" spans="1:28" ht="12.75" customHeight="1" x14ac:dyDescent="0.3">
      <c r="A1185" s="4">
        <v>18410</v>
      </c>
      <c r="B1185" s="4" t="s">
        <v>25</v>
      </c>
      <c r="C1185" s="21">
        <v>0.02</v>
      </c>
      <c r="D1185" s="15">
        <v>549.99</v>
      </c>
      <c r="E1185" s="15">
        <v>49</v>
      </c>
      <c r="F1185" s="4">
        <v>2141</v>
      </c>
      <c r="G1185" s="4" t="s">
        <v>2050</v>
      </c>
      <c r="H1185" s="4" t="s">
        <v>39</v>
      </c>
      <c r="I1185" s="4" t="s">
        <v>40</v>
      </c>
      <c r="J1185" s="4" t="s">
        <v>77</v>
      </c>
      <c r="K1185" s="4" t="s">
        <v>587</v>
      </c>
      <c r="L1185" s="4" t="s">
        <v>43</v>
      </c>
      <c r="M1185" s="4" t="s">
        <v>656</v>
      </c>
      <c r="N1185" s="29">
        <v>0.35</v>
      </c>
      <c r="O1185" s="4" t="s">
        <v>33</v>
      </c>
      <c r="P1185" s="4" t="s">
        <v>34</v>
      </c>
      <c r="Q1185" s="4" t="s">
        <v>255</v>
      </c>
      <c r="R1185" s="4" t="s">
        <v>1946</v>
      </c>
      <c r="S1185" s="4">
        <v>81301</v>
      </c>
      <c r="T1185" s="9">
        <v>42053</v>
      </c>
      <c r="U1185" s="9">
        <v>42055</v>
      </c>
      <c r="V1185" s="15">
        <v>-381.84119999999996</v>
      </c>
      <c r="W1185" s="4">
        <v>18</v>
      </c>
      <c r="X1185" s="15">
        <v>9798.84</v>
      </c>
      <c r="Y1185" s="4">
        <v>87570</v>
      </c>
      <c r="Z1185" s="15">
        <f>(orders[[#This Row],[Unit Price]]-(orders[[#This Row],[Unit Price]]*(orders[[#This Row],[Discount]]/100)))</f>
        <v>549.88000199999999</v>
      </c>
      <c r="AA1185" s="15">
        <f>orders[[#This Row],[discounted price]]*orders[[#This Row],[Quantity ordered new]]</f>
        <v>9897.8400359999996</v>
      </c>
      <c r="AB1185" s="18">
        <f t="shared" si="18"/>
        <v>-3.8968000293912335E-2</v>
      </c>
    </row>
    <row r="1186" spans="1:28" ht="12.75" customHeight="1" x14ac:dyDescent="0.3">
      <c r="A1186" s="4">
        <v>18411</v>
      </c>
      <c r="B1186" s="4" t="s">
        <v>25</v>
      </c>
      <c r="C1186" s="21">
        <v>0.03</v>
      </c>
      <c r="D1186" s="15">
        <v>22.01</v>
      </c>
      <c r="E1186" s="15">
        <v>5.53</v>
      </c>
      <c r="F1186" s="4">
        <v>2141</v>
      </c>
      <c r="G1186" s="4" t="s">
        <v>2050</v>
      </c>
      <c r="H1186" s="4" t="s">
        <v>27</v>
      </c>
      <c r="I1186" s="4" t="s">
        <v>40</v>
      </c>
      <c r="J1186" s="4" t="s">
        <v>29</v>
      </c>
      <c r="K1186" s="4" t="s">
        <v>30</v>
      </c>
      <c r="L1186" s="4" t="s">
        <v>51</v>
      </c>
      <c r="M1186" s="4" t="s">
        <v>2051</v>
      </c>
      <c r="N1186" s="29">
        <v>0.59</v>
      </c>
      <c r="O1186" s="4" t="s">
        <v>33</v>
      </c>
      <c r="P1186" s="4" t="s">
        <v>34</v>
      </c>
      <c r="Q1186" s="4" t="s">
        <v>255</v>
      </c>
      <c r="R1186" s="4" t="s">
        <v>1946</v>
      </c>
      <c r="S1186" s="4">
        <v>81301</v>
      </c>
      <c r="T1186" s="9">
        <v>42053</v>
      </c>
      <c r="U1186" s="9">
        <v>42054</v>
      </c>
      <c r="V1186" s="15">
        <v>12.5504</v>
      </c>
      <c r="W1186" s="4">
        <v>7</v>
      </c>
      <c r="X1186" s="15">
        <v>154.11000000000001</v>
      </c>
      <c r="Y1186" s="4">
        <v>87570</v>
      </c>
      <c r="Z1186" s="15">
        <f>(orders[[#This Row],[Unit Price]]-(orders[[#This Row],[Unit Price]]*(orders[[#This Row],[Discount]]/100)))</f>
        <v>22.003397000000003</v>
      </c>
      <c r="AA1186" s="15">
        <f>orders[[#This Row],[discounted price]]*orders[[#This Row],[Quantity ordered new]]</f>
        <v>154.02377900000002</v>
      </c>
      <c r="AB1186" s="18">
        <f t="shared" si="18"/>
        <v>8.1437933943287258E-2</v>
      </c>
    </row>
    <row r="1187" spans="1:28" ht="12.75" customHeight="1" x14ac:dyDescent="0.3">
      <c r="A1187" s="4">
        <v>18412</v>
      </c>
      <c r="B1187" s="4" t="s">
        <v>25</v>
      </c>
      <c r="C1187" s="21">
        <v>0.09</v>
      </c>
      <c r="D1187" s="15">
        <v>34.76</v>
      </c>
      <c r="E1187" s="15">
        <v>8.2200000000000006</v>
      </c>
      <c r="F1187" s="4">
        <v>2141</v>
      </c>
      <c r="G1187" s="4" t="s">
        <v>2050</v>
      </c>
      <c r="H1187" s="4" t="s">
        <v>49</v>
      </c>
      <c r="I1187" s="4" t="s">
        <v>40</v>
      </c>
      <c r="J1187" s="4" t="s">
        <v>29</v>
      </c>
      <c r="K1187" s="4" t="s">
        <v>141</v>
      </c>
      <c r="L1187" s="4" t="s">
        <v>59</v>
      </c>
      <c r="M1187" s="4" t="s">
        <v>2052</v>
      </c>
      <c r="N1187" s="29">
        <v>0.56999999999999995</v>
      </c>
      <c r="O1187" s="4" t="s">
        <v>33</v>
      </c>
      <c r="P1187" s="4" t="s">
        <v>34</v>
      </c>
      <c r="Q1187" s="4" t="s">
        <v>255</v>
      </c>
      <c r="R1187" s="4" t="s">
        <v>1946</v>
      </c>
      <c r="S1187" s="4">
        <v>81301</v>
      </c>
      <c r="T1187" s="9">
        <v>42053</v>
      </c>
      <c r="U1187" s="9">
        <v>42055</v>
      </c>
      <c r="V1187" s="15">
        <v>45.3324</v>
      </c>
      <c r="W1187" s="4">
        <v>7</v>
      </c>
      <c r="X1187" s="15">
        <v>242.97</v>
      </c>
      <c r="Y1187" s="4">
        <v>87570</v>
      </c>
      <c r="Z1187" s="15">
        <f>(orders[[#This Row],[Unit Price]]-(orders[[#This Row],[Unit Price]]*(orders[[#This Row],[Discount]]/100)))</f>
        <v>34.728715999999999</v>
      </c>
      <c r="AA1187" s="15">
        <f>orders[[#This Row],[discounted price]]*orders[[#This Row],[Quantity ordered new]]</f>
        <v>243.101012</v>
      </c>
      <c r="AB1187" s="18">
        <f t="shared" si="18"/>
        <v>0.18657612050870478</v>
      </c>
    </row>
    <row r="1188" spans="1:28" ht="12.75" customHeight="1" x14ac:dyDescent="0.3">
      <c r="A1188" s="4">
        <v>23249</v>
      </c>
      <c r="B1188" s="4" t="s">
        <v>25</v>
      </c>
      <c r="C1188" s="21">
        <v>0.08</v>
      </c>
      <c r="D1188" s="15">
        <v>17.149999999999999</v>
      </c>
      <c r="E1188" s="15">
        <v>4.96</v>
      </c>
      <c r="F1188" s="4">
        <v>2143</v>
      </c>
      <c r="G1188" s="4" t="s">
        <v>2053</v>
      </c>
      <c r="H1188" s="4" t="s">
        <v>49</v>
      </c>
      <c r="I1188" s="4" t="s">
        <v>40</v>
      </c>
      <c r="J1188" s="4" t="s">
        <v>29</v>
      </c>
      <c r="K1188" s="4" t="s">
        <v>141</v>
      </c>
      <c r="L1188" s="4" t="s">
        <v>59</v>
      </c>
      <c r="M1188" s="4" t="s">
        <v>605</v>
      </c>
      <c r="N1188" s="29">
        <v>0.57999999999999996</v>
      </c>
      <c r="O1188" s="4" t="s">
        <v>33</v>
      </c>
      <c r="P1188" s="4" t="s">
        <v>136</v>
      </c>
      <c r="Q1188" s="4" t="s">
        <v>137</v>
      </c>
      <c r="R1188" s="4" t="s">
        <v>2054</v>
      </c>
      <c r="S1188" s="4">
        <v>20151</v>
      </c>
      <c r="T1188" s="9">
        <v>42168</v>
      </c>
      <c r="U1188" s="9">
        <v>42171</v>
      </c>
      <c r="V1188" s="15">
        <v>33.659999999999997</v>
      </c>
      <c r="W1188" s="4">
        <v>12</v>
      </c>
      <c r="X1188" s="15">
        <v>200.61</v>
      </c>
      <c r="Y1188" s="4">
        <v>87569</v>
      </c>
      <c r="Z1188" s="15">
        <f>(orders[[#This Row],[Unit Price]]-(orders[[#This Row],[Unit Price]]*(orders[[#This Row],[Discount]]/100)))</f>
        <v>17.136279999999999</v>
      </c>
      <c r="AA1188" s="15">
        <f>orders[[#This Row],[discounted price]]*orders[[#This Row],[Quantity ordered new]]</f>
        <v>205.63535999999999</v>
      </c>
      <c r="AB1188" s="18">
        <f t="shared" si="18"/>
        <v>0.167788245850157</v>
      </c>
    </row>
    <row r="1189" spans="1:28" ht="12.75" customHeight="1" x14ac:dyDescent="0.3">
      <c r="A1189" s="4">
        <v>24264</v>
      </c>
      <c r="B1189" s="4" t="s">
        <v>56</v>
      </c>
      <c r="C1189" s="21">
        <v>0</v>
      </c>
      <c r="D1189" s="15">
        <v>20.28</v>
      </c>
      <c r="E1189" s="15">
        <v>14.39</v>
      </c>
      <c r="F1189" s="4">
        <v>2145</v>
      </c>
      <c r="G1189" s="4" t="s">
        <v>2055</v>
      </c>
      <c r="H1189" s="4" t="s">
        <v>49</v>
      </c>
      <c r="I1189" s="4" t="s">
        <v>28</v>
      </c>
      <c r="J1189" s="4" t="s">
        <v>41</v>
      </c>
      <c r="K1189" s="4" t="s">
        <v>50</v>
      </c>
      <c r="L1189" s="4" t="s">
        <v>59</v>
      </c>
      <c r="M1189" s="4" t="s">
        <v>1910</v>
      </c>
      <c r="N1189" s="29">
        <v>0.47</v>
      </c>
      <c r="O1189" s="4" t="s">
        <v>33</v>
      </c>
      <c r="P1189" s="4" t="s">
        <v>136</v>
      </c>
      <c r="Q1189" s="4" t="s">
        <v>362</v>
      </c>
      <c r="R1189" s="4" t="s">
        <v>2056</v>
      </c>
      <c r="S1189" s="4">
        <v>33311</v>
      </c>
      <c r="T1189" s="9">
        <v>42045</v>
      </c>
      <c r="U1189" s="9">
        <v>42047</v>
      </c>
      <c r="V1189" s="15">
        <v>15.677999999999999</v>
      </c>
      <c r="W1189" s="4">
        <v>11</v>
      </c>
      <c r="X1189" s="15">
        <v>237.83</v>
      </c>
      <c r="Y1189" s="4">
        <v>87072</v>
      </c>
      <c r="Z1189" s="15">
        <f>(orders[[#This Row],[Unit Price]]-(orders[[#This Row],[Unit Price]]*(orders[[#This Row],[Discount]]/100)))</f>
        <v>20.28</v>
      </c>
      <c r="AA1189" s="15">
        <f>orders[[#This Row],[discounted price]]*orders[[#This Row],[Quantity ordered new]]</f>
        <v>223.08</v>
      </c>
      <c r="AB1189" s="18">
        <f t="shared" si="18"/>
        <v>6.5921036034142025E-2</v>
      </c>
    </row>
    <row r="1190" spans="1:28" ht="12.75" customHeight="1" x14ac:dyDescent="0.3">
      <c r="A1190" s="4">
        <v>23795</v>
      </c>
      <c r="B1190" s="4" t="s">
        <v>106</v>
      </c>
      <c r="C1190" s="21">
        <v>0.05</v>
      </c>
      <c r="D1190" s="15">
        <v>20.34</v>
      </c>
      <c r="E1190" s="15">
        <v>35</v>
      </c>
      <c r="F1190" s="4">
        <v>2146</v>
      </c>
      <c r="G1190" s="4" t="s">
        <v>2057</v>
      </c>
      <c r="H1190" s="4" t="s">
        <v>49</v>
      </c>
      <c r="I1190" s="4" t="s">
        <v>28</v>
      </c>
      <c r="J1190" s="4" t="s">
        <v>29</v>
      </c>
      <c r="K1190" s="4" t="s">
        <v>141</v>
      </c>
      <c r="L1190" s="4" t="s">
        <v>236</v>
      </c>
      <c r="M1190" s="4" t="s">
        <v>375</v>
      </c>
      <c r="N1190" s="29">
        <v>0.84</v>
      </c>
      <c r="O1190" s="4" t="s">
        <v>33</v>
      </c>
      <c r="P1190" s="4" t="s">
        <v>136</v>
      </c>
      <c r="Q1190" s="4" t="s">
        <v>137</v>
      </c>
      <c r="R1190" s="4" t="s">
        <v>2054</v>
      </c>
      <c r="S1190" s="4">
        <v>20151</v>
      </c>
      <c r="T1190" s="9">
        <v>42010</v>
      </c>
      <c r="U1190" s="9">
        <v>42014</v>
      </c>
      <c r="V1190" s="15">
        <v>52.775999999999996</v>
      </c>
      <c r="W1190" s="4">
        <v>2</v>
      </c>
      <c r="X1190" s="15">
        <v>53.02</v>
      </c>
      <c r="Y1190" s="4">
        <v>87071</v>
      </c>
      <c r="Z1190" s="15">
        <f>(orders[[#This Row],[Unit Price]]-(orders[[#This Row],[Unit Price]]*(orders[[#This Row],[Discount]]/100)))</f>
        <v>20.329830000000001</v>
      </c>
      <c r="AA1190" s="15">
        <f>orders[[#This Row],[discounted price]]*orders[[#This Row],[Quantity ordered new]]</f>
        <v>40.659660000000002</v>
      </c>
      <c r="AB1190" s="18">
        <f t="shared" si="18"/>
        <v>0.99539796303281769</v>
      </c>
    </row>
    <row r="1191" spans="1:28" ht="12.75" customHeight="1" x14ac:dyDescent="0.3">
      <c r="A1191" s="4">
        <v>22555</v>
      </c>
      <c r="B1191" s="4" t="s">
        <v>37</v>
      </c>
      <c r="C1191" s="21">
        <v>0.08</v>
      </c>
      <c r="D1191" s="15">
        <v>243.98</v>
      </c>
      <c r="E1191" s="15">
        <v>43.32</v>
      </c>
      <c r="F1191" s="4">
        <v>2151</v>
      </c>
      <c r="G1191" s="4" t="s">
        <v>2058</v>
      </c>
      <c r="H1191" s="4" t="s">
        <v>39</v>
      </c>
      <c r="I1191" s="4" t="s">
        <v>28</v>
      </c>
      <c r="J1191" s="4" t="s">
        <v>41</v>
      </c>
      <c r="K1191" s="4" t="s">
        <v>42</v>
      </c>
      <c r="L1191" s="4" t="s">
        <v>43</v>
      </c>
      <c r="M1191" s="4" t="s">
        <v>2059</v>
      </c>
      <c r="N1191" s="29">
        <v>0.55000000000000004</v>
      </c>
      <c r="O1191" s="4" t="s">
        <v>33</v>
      </c>
      <c r="P1191" s="4" t="s">
        <v>61</v>
      </c>
      <c r="Q1191" s="4" t="s">
        <v>330</v>
      </c>
      <c r="R1191" s="4" t="s">
        <v>2060</v>
      </c>
      <c r="S1191" s="4">
        <v>52001</v>
      </c>
      <c r="T1191" s="9">
        <v>42009</v>
      </c>
      <c r="U1191" s="9">
        <v>42010</v>
      </c>
      <c r="V1191" s="15">
        <v>-162.8244</v>
      </c>
      <c r="W1191" s="4">
        <v>1</v>
      </c>
      <c r="X1191" s="15">
        <v>248.84</v>
      </c>
      <c r="Y1191" s="4">
        <v>90404</v>
      </c>
      <c r="Z1191" s="15">
        <f>(orders[[#This Row],[Unit Price]]-(orders[[#This Row],[Unit Price]]*(orders[[#This Row],[Discount]]/100)))</f>
        <v>243.78481599999998</v>
      </c>
      <c r="AA1191" s="15">
        <f>orders[[#This Row],[discounted price]]*orders[[#This Row],[Quantity ordered new]]</f>
        <v>243.78481599999998</v>
      </c>
      <c r="AB1191" s="18">
        <f t="shared" si="18"/>
        <v>-0.65433370840700855</v>
      </c>
    </row>
    <row r="1192" spans="1:28" ht="12.75" customHeight="1" x14ac:dyDescent="0.3">
      <c r="A1192" s="4">
        <v>24791</v>
      </c>
      <c r="B1192" s="4" t="s">
        <v>25</v>
      </c>
      <c r="C1192" s="21">
        <v>0.08</v>
      </c>
      <c r="D1192" s="15">
        <v>5.74</v>
      </c>
      <c r="E1192" s="15">
        <v>5.01</v>
      </c>
      <c r="F1192" s="4">
        <v>2151</v>
      </c>
      <c r="G1192" s="4" t="s">
        <v>2058</v>
      </c>
      <c r="H1192" s="4" t="s">
        <v>49</v>
      </c>
      <c r="I1192" s="4" t="s">
        <v>28</v>
      </c>
      <c r="J1192" s="4" t="s">
        <v>29</v>
      </c>
      <c r="K1192" s="4" t="s">
        <v>109</v>
      </c>
      <c r="L1192" s="4" t="s">
        <v>59</v>
      </c>
      <c r="M1192" s="4" t="s">
        <v>2061</v>
      </c>
      <c r="N1192" s="29">
        <v>0.39</v>
      </c>
      <c r="O1192" s="4" t="s">
        <v>33</v>
      </c>
      <c r="P1192" s="4" t="s">
        <v>61</v>
      </c>
      <c r="Q1192" s="4" t="s">
        <v>330</v>
      </c>
      <c r="R1192" s="4" t="s">
        <v>2060</v>
      </c>
      <c r="S1192" s="4">
        <v>52001</v>
      </c>
      <c r="T1192" s="9">
        <v>42044</v>
      </c>
      <c r="U1192" s="9">
        <v>42046</v>
      </c>
      <c r="V1192" s="15">
        <v>-6.9308200000000006</v>
      </c>
      <c r="W1192" s="4">
        <v>1</v>
      </c>
      <c r="X1192" s="15">
        <v>7.21</v>
      </c>
      <c r="Y1192" s="4">
        <v>90405</v>
      </c>
      <c r="Z1192" s="15">
        <f>(orders[[#This Row],[Unit Price]]-(orders[[#This Row],[Unit Price]]*(orders[[#This Row],[Discount]]/100)))</f>
        <v>5.7354080000000005</v>
      </c>
      <c r="AA1192" s="15">
        <f>orders[[#This Row],[discounted price]]*orders[[#This Row],[Quantity ordered new]]</f>
        <v>5.7354080000000005</v>
      </c>
      <c r="AB1192" s="18">
        <f t="shared" si="18"/>
        <v>-0.96127877947295437</v>
      </c>
    </row>
    <row r="1193" spans="1:28" ht="12.75" customHeight="1" x14ac:dyDescent="0.3">
      <c r="A1193" s="4">
        <v>21834</v>
      </c>
      <c r="B1193" s="4" t="s">
        <v>106</v>
      </c>
      <c r="C1193" s="21">
        <v>0.05</v>
      </c>
      <c r="D1193" s="15">
        <v>55.5</v>
      </c>
      <c r="E1193" s="15">
        <v>52.2</v>
      </c>
      <c r="F1193" s="4">
        <v>2157</v>
      </c>
      <c r="G1193" s="4" t="s">
        <v>2062</v>
      </c>
      <c r="H1193" s="4" t="s">
        <v>49</v>
      </c>
      <c r="I1193" s="4" t="s">
        <v>40</v>
      </c>
      <c r="J1193" s="4" t="s">
        <v>41</v>
      </c>
      <c r="K1193" s="4" t="s">
        <v>50</v>
      </c>
      <c r="L1193" s="4" t="s">
        <v>86</v>
      </c>
      <c r="M1193" s="4" t="s">
        <v>2063</v>
      </c>
      <c r="N1193" s="29">
        <v>0.72</v>
      </c>
      <c r="O1193" s="4" t="s">
        <v>33</v>
      </c>
      <c r="P1193" s="4" t="s">
        <v>61</v>
      </c>
      <c r="Q1193" s="4" t="s">
        <v>300</v>
      </c>
      <c r="R1193" s="4" t="s">
        <v>2064</v>
      </c>
      <c r="S1193" s="4">
        <v>48093</v>
      </c>
      <c r="T1193" s="9">
        <v>42079</v>
      </c>
      <c r="U1193" s="9">
        <v>42079</v>
      </c>
      <c r="V1193" s="15">
        <v>-118.54</v>
      </c>
      <c r="W1193" s="4">
        <v>4</v>
      </c>
      <c r="X1193" s="15">
        <v>253.87</v>
      </c>
      <c r="Y1193" s="4">
        <v>90385</v>
      </c>
      <c r="Z1193" s="15">
        <f>(orders[[#This Row],[Unit Price]]-(orders[[#This Row],[Unit Price]]*(orders[[#This Row],[Discount]]/100)))</f>
        <v>55.472250000000003</v>
      </c>
      <c r="AA1193" s="15">
        <f>orders[[#This Row],[discounted price]]*orders[[#This Row],[Quantity ordered new]]</f>
        <v>221.88900000000001</v>
      </c>
      <c r="AB1193" s="18">
        <f t="shared" si="18"/>
        <v>-0.46693189427659826</v>
      </c>
    </row>
    <row r="1194" spans="1:28" ht="12.75" customHeight="1" x14ac:dyDescent="0.3">
      <c r="A1194" s="4">
        <v>21835</v>
      </c>
      <c r="B1194" s="4" t="s">
        <v>106</v>
      </c>
      <c r="C1194" s="21">
        <v>0.05</v>
      </c>
      <c r="D1194" s="15">
        <v>442.14</v>
      </c>
      <c r="E1194" s="15">
        <v>14.7</v>
      </c>
      <c r="F1194" s="4">
        <v>2157</v>
      </c>
      <c r="G1194" s="4" t="s">
        <v>2062</v>
      </c>
      <c r="H1194" s="4" t="s">
        <v>39</v>
      </c>
      <c r="I1194" s="4" t="s">
        <v>40</v>
      </c>
      <c r="J1194" s="4" t="s">
        <v>77</v>
      </c>
      <c r="K1194" s="4" t="s">
        <v>85</v>
      </c>
      <c r="L1194" s="4" t="s">
        <v>43</v>
      </c>
      <c r="M1194" s="4" t="s">
        <v>336</v>
      </c>
      <c r="N1194" s="29">
        <v>0.56000000000000005</v>
      </c>
      <c r="O1194" s="4" t="s">
        <v>33</v>
      </c>
      <c r="P1194" s="4" t="s">
        <v>61</v>
      </c>
      <c r="Q1194" s="4" t="s">
        <v>300</v>
      </c>
      <c r="R1194" s="4" t="s">
        <v>2064</v>
      </c>
      <c r="S1194" s="4">
        <v>48093</v>
      </c>
      <c r="T1194" s="9">
        <v>42079</v>
      </c>
      <c r="U1194" s="9">
        <v>42088</v>
      </c>
      <c r="V1194" s="15">
        <v>2963.48</v>
      </c>
      <c r="W1194" s="4">
        <v>14</v>
      </c>
      <c r="X1194" s="15">
        <v>5880.46</v>
      </c>
      <c r="Y1194" s="4">
        <v>90385</v>
      </c>
      <c r="Z1194" s="15">
        <f>(orders[[#This Row],[Unit Price]]-(orders[[#This Row],[Unit Price]]*(orders[[#This Row],[Discount]]/100)))</f>
        <v>441.91892999999999</v>
      </c>
      <c r="AA1194" s="15">
        <f>orders[[#This Row],[discounted price]]*orders[[#This Row],[Quantity ordered new]]</f>
        <v>6186.8650200000002</v>
      </c>
      <c r="AB1194" s="18">
        <f t="shared" si="18"/>
        <v>0.50395377232393379</v>
      </c>
    </row>
    <row r="1195" spans="1:28" ht="12.75" customHeight="1" x14ac:dyDescent="0.3">
      <c r="A1195" s="4">
        <v>21975</v>
      </c>
      <c r="B1195" s="4" t="s">
        <v>25</v>
      </c>
      <c r="C1195" s="21">
        <v>7.0000000000000007E-2</v>
      </c>
      <c r="D1195" s="15">
        <v>30.93</v>
      </c>
      <c r="E1195" s="15">
        <v>3.92</v>
      </c>
      <c r="F1195" s="4">
        <v>2157</v>
      </c>
      <c r="G1195" s="4" t="s">
        <v>2062</v>
      </c>
      <c r="H1195" s="4" t="s">
        <v>49</v>
      </c>
      <c r="I1195" s="4" t="s">
        <v>40</v>
      </c>
      <c r="J1195" s="4" t="s">
        <v>41</v>
      </c>
      <c r="K1195" s="4" t="s">
        <v>50</v>
      </c>
      <c r="L1195" s="4" t="s">
        <v>51</v>
      </c>
      <c r="M1195" s="4" t="s">
        <v>1750</v>
      </c>
      <c r="N1195" s="29">
        <v>0.44</v>
      </c>
      <c r="O1195" s="4" t="s">
        <v>33</v>
      </c>
      <c r="P1195" s="4" t="s">
        <v>61</v>
      </c>
      <c r="Q1195" s="4" t="s">
        <v>300</v>
      </c>
      <c r="R1195" s="4" t="s">
        <v>2064</v>
      </c>
      <c r="S1195" s="4">
        <v>48093</v>
      </c>
      <c r="T1195" s="9">
        <v>42127</v>
      </c>
      <c r="U1195" s="9">
        <v>42128</v>
      </c>
      <c r="V1195" s="15">
        <v>398.30249999999995</v>
      </c>
      <c r="W1195" s="4">
        <v>19</v>
      </c>
      <c r="X1195" s="15">
        <v>577.25</v>
      </c>
      <c r="Y1195" s="4">
        <v>90386</v>
      </c>
      <c r="Z1195" s="15">
        <f>(orders[[#This Row],[Unit Price]]-(orders[[#This Row],[Unit Price]]*(orders[[#This Row],[Discount]]/100)))</f>
        <v>30.908349000000001</v>
      </c>
      <c r="AA1195" s="15">
        <f>orders[[#This Row],[discounted price]]*orders[[#This Row],[Quantity ordered new]]</f>
        <v>587.25863100000004</v>
      </c>
      <c r="AB1195" s="18">
        <f t="shared" si="18"/>
        <v>0.69</v>
      </c>
    </row>
    <row r="1196" spans="1:28" ht="12.75" customHeight="1" x14ac:dyDescent="0.3">
      <c r="A1196" s="4">
        <v>21976</v>
      </c>
      <c r="B1196" s="4" t="s">
        <v>25</v>
      </c>
      <c r="C1196" s="21">
        <v>0.05</v>
      </c>
      <c r="D1196" s="15">
        <v>297.48</v>
      </c>
      <c r="E1196" s="15">
        <v>18.059999999999999</v>
      </c>
      <c r="F1196" s="4">
        <v>2157</v>
      </c>
      <c r="G1196" s="4" t="s">
        <v>2062</v>
      </c>
      <c r="H1196" s="4" t="s">
        <v>39</v>
      </c>
      <c r="I1196" s="4" t="s">
        <v>40</v>
      </c>
      <c r="J1196" s="4" t="s">
        <v>77</v>
      </c>
      <c r="K1196" s="4" t="s">
        <v>85</v>
      </c>
      <c r="L1196" s="4" t="s">
        <v>43</v>
      </c>
      <c r="M1196" s="4" t="s">
        <v>565</v>
      </c>
      <c r="N1196" s="29">
        <v>0.6</v>
      </c>
      <c r="O1196" s="4" t="s">
        <v>33</v>
      </c>
      <c r="P1196" s="4" t="s">
        <v>61</v>
      </c>
      <c r="Q1196" s="4" t="s">
        <v>300</v>
      </c>
      <c r="R1196" s="4" t="s">
        <v>2064</v>
      </c>
      <c r="S1196" s="4">
        <v>48093</v>
      </c>
      <c r="T1196" s="9">
        <v>42127</v>
      </c>
      <c r="U1196" s="9">
        <v>42128</v>
      </c>
      <c r="V1196" s="15">
        <v>709.85200000000009</v>
      </c>
      <c r="W1196" s="4">
        <v>14</v>
      </c>
      <c r="X1196" s="15">
        <v>4075.18</v>
      </c>
      <c r="Y1196" s="4">
        <v>90386</v>
      </c>
      <c r="Z1196" s="15">
        <f>(orders[[#This Row],[Unit Price]]-(orders[[#This Row],[Unit Price]]*(orders[[#This Row],[Discount]]/100)))</f>
        <v>297.33126000000004</v>
      </c>
      <c r="AA1196" s="15">
        <f>orders[[#This Row],[discounted price]]*orders[[#This Row],[Quantity ordered new]]</f>
        <v>4162.6376400000008</v>
      </c>
      <c r="AB1196" s="18">
        <f t="shared" si="18"/>
        <v>0.17418911557280908</v>
      </c>
    </row>
    <row r="1197" spans="1:28" ht="12.75" customHeight="1" x14ac:dyDescent="0.3">
      <c r="A1197" s="4">
        <v>21977</v>
      </c>
      <c r="B1197" s="4" t="s">
        <v>25</v>
      </c>
      <c r="C1197" s="21">
        <v>7.0000000000000007E-2</v>
      </c>
      <c r="D1197" s="15">
        <v>296.18</v>
      </c>
      <c r="E1197" s="15">
        <v>54.12</v>
      </c>
      <c r="F1197" s="4">
        <v>2157</v>
      </c>
      <c r="G1197" s="4" t="s">
        <v>2062</v>
      </c>
      <c r="H1197" s="4" t="s">
        <v>39</v>
      </c>
      <c r="I1197" s="4" t="s">
        <v>40</v>
      </c>
      <c r="J1197" s="4" t="s">
        <v>41</v>
      </c>
      <c r="K1197" s="4" t="s">
        <v>152</v>
      </c>
      <c r="L1197" s="4" t="s">
        <v>121</v>
      </c>
      <c r="M1197" s="4" t="s">
        <v>153</v>
      </c>
      <c r="N1197" s="29">
        <v>0.76</v>
      </c>
      <c r="O1197" s="4" t="s">
        <v>33</v>
      </c>
      <c r="P1197" s="4" t="s">
        <v>61</v>
      </c>
      <c r="Q1197" s="4" t="s">
        <v>300</v>
      </c>
      <c r="R1197" s="4" t="s">
        <v>2064</v>
      </c>
      <c r="S1197" s="4">
        <v>48093</v>
      </c>
      <c r="T1197" s="9">
        <v>42127</v>
      </c>
      <c r="U1197" s="9">
        <v>42129</v>
      </c>
      <c r="V1197" s="15">
        <v>80.809200000000089</v>
      </c>
      <c r="W1197" s="4">
        <v>6</v>
      </c>
      <c r="X1197" s="15">
        <v>1798.23</v>
      </c>
      <c r="Y1197" s="4">
        <v>90386</v>
      </c>
      <c r="Z1197" s="15">
        <f>(orders[[#This Row],[Unit Price]]-(orders[[#This Row],[Unit Price]]*(orders[[#This Row],[Discount]]/100)))</f>
        <v>295.97267399999998</v>
      </c>
      <c r="AA1197" s="15">
        <f>orders[[#This Row],[discounted price]]*orders[[#This Row],[Quantity ordered new]]</f>
        <v>1775.8360439999999</v>
      </c>
      <c r="AB1197" s="18">
        <f t="shared" si="18"/>
        <v>4.4938189219399127E-2</v>
      </c>
    </row>
    <row r="1198" spans="1:28" ht="12.75" customHeight="1" x14ac:dyDescent="0.3">
      <c r="A1198" s="4">
        <v>23775</v>
      </c>
      <c r="B1198" s="4" t="s">
        <v>56</v>
      </c>
      <c r="C1198" s="21">
        <v>0.08</v>
      </c>
      <c r="D1198" s="15">
        <v>30.98</v>
      </c>
      <c r="E1198" s="15">
        <v>8.74</v>
      </c>
      <c r="F1198" s="4">
        <v>2159</v>
      </c>
      <c r="G1198" s="4" t="s">
        <v>2065</v>
      </c>
      <c r="H1198" s="4" t="s">
        <v>49</v>
      </c>
      <c r="I1198" s="4" t="s">
        <v>28</v>
      </c>
      <c r="J1198" s="4" t="s">
        <v>29</v>
      </c>
      <c r="K1198" s="4" t="s">
        <v>93</v>
      </c>
      <c r="L1198" s="4" t="s">
        <v>59</v>
      </c>
      <c r="M1198" s="4" t="s">
        <v>2066</v>
      </c>
      <c r="N1198" s="29">
        <v>0.4</v>
      </c>
      <c r="O1198" s="4" t="s">
        <v>33</v>
      </c>
      <c r="P1198" s="4" t="s">
        <v>61</v>
      </c>
      <c r="Q1198" s="4" t="s">
        <v>300</v>
      </c>
      <c r="R1198" s="4" t="s">
        <v>2067</v>
      </c>
      <c r="S1198" s="4">
        <v>48185</v>
      </c>
      <c r="T1198" s="9">
        <v>42144</v>
      </c>
      <c r="U1198" s="9">
        <v>42145</v>
      </c>
      <c r="V1198" s="15">
        <v>371.27200000000005</v>
      </c>
      <c r="W1198" s="4">
        <v>25</v>
      </c>
      <c r="X1198" s="15">
        <v>727.2</v>
      </c>
      <c r="Y1198" s="4">
        <v>90387</v>
      </c>
      <c r="Z1198" s="15">
        <f>(orders[[#This Row],[Unit Price]]-(orders[[#This Row],[Unit Price]]*(orders[[#This Row],[Discount]]/100)))</f>
        <v>30.955216</v>
      </c>
      <c r="AA1198" s="15">
        <f>orders[[#This Row],[discounted price]]*orders[[#This Row],[Quantity ordered new]]</f>
        <v>773.88040000000001</v>
      </c>
      <c r="AB1198" s="18">
        <f t="shared" si="18"/>
        <v>0.51055005500550055</v>
      </c>
    </row>
    <row r="1199" spans="1:28" ht="12.75" customHeight="1" x14ac:dyDescent="0.3">
      <c r="A1199" s="4">
        <v>23773</v>
      </c>
      <c r="B1199" s="4" t="s">
        <v>56</v>
      </c>
      <c r="C1199" s="21">
        <v>0.09</v>
      </c>
      <c r="D1199" s="15">
        <v>159.31</v>
      </c>
      <c r="E1199" s="15">
        <v>60</v>
      </c>
      <c r="F1199" s="4">
        <v>2162</v>
      </c>
      <c r="G1199" s="4" t="s">
        <v>2068</v>
      </c>
      <c r="H1199" s="4" t="s">
        <v>39</v>
      </c>
      <c r="I1199" s="4" t="s">
        <v>28</v>
      </c>
      <c r="J1199" s="4" t="s">
        <v>41</v>
      </c>
      <c r="K1199" s="4" t="s">
        <v>152</v>
      </c>
      <c r="L1199" s="4" t="s">
        <v>43</v>
      </c>
      <c r="M1199" s="4" t="s">
        <v>2069</v>
      </c>
      <c r="N1199" s="29">
        <v>0.55000000000000004</v>
      </c>
      <c r="O1199" s="4" t="s">
        <v>33</v>
      </c>
      <c r="P1199" s="4" t="s">
        <v>53</v>
      </c>
      <c r="Q1199" s="4" t="s">
        <v>234</v>
      </c>
      <c r="R1199" s="4" t="s">
        <v>2070</v>
      </c>
      <c r="S1199" s="4">
        <v>16146</v>
      </c>
      <c r="T1199" s="9">
        <v>42144</v>
      </c>
      <c r="U1199" s="9">
        <v>42146</v>
      </c>
      <c r="V1199" s="15">
        <v>77.000895400000104</v>
      </c>
      <c r="W1199" s="4">
        <v>41</v>
      </c>
      <c r="X1199" s="15">
        <v>6173.42</v>
      </c>
      <c r="Y1199" s="4">
        <v>90387</v>
      </c>
      <c r="Z1199" s="15">
        <f>(orders[[#This Row],[Unit Price]]-(orders[[#This Row],[Unit Price]]*(orders[[#This Row],[Discount]]/100)))</f>
        <v>159.16662099999999</v>
      </c>
      <c r="AA1199" s="15">
        <f>orders[[#This Row],[discounted price]]*orders[[#This Row],[Quantity ordered new]]</f>
        <v>6525.8314609999998</v>
      </c>
      <c r="AB1199" s="18">
        <f t="shared" si="18"/>
        <v>1.2472972096504062E-2</v>
      </c>
    </row>
    <row r="1200" spans="1:28" ht="12.75" customHeight="1" x14ac:dyDescent="0.3">
      <c r="A1200" s="4">
        <v>23774</v>
      </c>
      <c r="B1200" s="4" t="s">
        <v>56</v>
      </c>
      <c r="C1200" s="21">
        <v>0.06</v>
      </c>
      <c r="D1200" s="15">
        <v>55.99</v>
      </c>
      <c r="E1200" s="15">
        <v>5</v>
      </c>
      <c r="F1200" s="4">
        <v>2162</v>
      </c>
      <c r="G1200" s="4" t="s">
        <v>2068</v>
      </c>
      <c r="H1200" s="4" t="s">
        <v>49</v>
      </c>
      <c r="I1200" s="4" t="s">
        <v>28</v>
      </c>
      <c r="J1200" s="4" t="s">
        <v>77</v>
      </c>
      <c r="K1200" s="4" t="s">
        <v>78</v>
      </c>
      <c r="L1200" s="4" t="s">
        <v>51</v>
      </c>
      <c r="M1200" s="4" t="s">
        <v>398</v>
      </c>
      <c r="N1200" s="29">
        <v>0.83</v>
      </c>
      <c r="O1200" s="4" t="s">
        <v>33</v>
      </c>
      <c r="P1200" s="4" t="s">
        <v>53</v>
      </c>
      <c r="Q1200" s="4" t="s">
        <v>234</v>
      </c>
      <c r="R1200" s="4" t="s">
        <v>2070</v>
      </c>
      <c r="S1200" s="4">
        <v>16146</v>
      </c>
      <c r="T1200" s="9">
        <v>42144</v>
      </c>
      <c r="U1200" s="9">
        <v>42146</v>
      </c>
      <c r="V1200" s="15">
        <v>27.968600000000009</v>
      </c>
      <c r="W1200" s="4">
        <v>33</v>
      </c>
      <c r="X1200" s="15">
        <v>1553.7</v>
      </c>
      <c r="Y1200" s="4">
        <v>90387</v>
      </c>
      <c r="Z1200" s="15">
        <f>(orders[[#This Row],[Unit Price]]-(orders[[#This Row],[Unit Price]]*(orders[[#This Row],[Discount]]/100)))</f>
        <v>55.956406000000001</v>
      </c>
      <c r="AA1200" s="15">
        <f>orders[[#This Row],[discounted price]]*orders[[#This Row],[Quantity ordered new]]</f>
        <v>1846.5613980000001</v>
      </c>
      <c r="AB1200" s="18">
        <f t="shared" si="18"/>
        <v>1.8001287249790828E-2</v>
      </c>
    </row>
    <row r="1201" spans="1:28" ht="12.75" customHeight="1" x14ac:dyDescent="0.3">
      <c r="A1201" s="4">
        <v>22450</v>
      </c>
      <c r="B1201" s="4" t="s">
        <v>37</v>
      </c>
      <c r="C1201" s="21">
        <v>0.01</v>
      </c>
      <c r="D1201" s="15">
        <v>5.38</v>
      </c>
      <c r="E1201" s="15">
        <v>7.57</v>
      </c>
      <c r="F1201" s="4">
        <v>2164</v>
      </c>
      <c r="G1201" s="4" t="s">
        <v>2071</v>
      </c>
      <c r="H1201" s="4" t="s">
        <v>49</v>
      </c>
      <c r="I1201" s="4" t="s">
        <v>58</v>
      </c>
      <c r="J1201" s="4" t="s">
        <v>29</v>
      </c>
      <c r="K1201" s="4" t="s">
        <v>109</v>
      </c>
      <c r="L1201" s="4" t="s">
        <v>59</v>
      </c>
      <c r="M1201" s="4" t="s">
        <v>2072</v>
      </c>
      <c r="N1201" s="29">
        <v>0.36</v>
      </c>
      <c r="O1201" s="4" t="s">
        <v>33</v>
      </c>
      <c r="P1201" s="4" t="s">
        <v>34</v>
      </c>
      <c r="Q1201" s="4" t="s">
        <v>45</v>
      </c>
      <c r="R1201" s="4" t="s">
        <v>2073</v>
      </c>
      <c r="S1201" s="4">
        <v>91104</v>
      </c>
      <c r="T1201" s="9">
        <v>42013</v>
      </c>
      <c r="U1201" s="9">
        <v>42014</v>
      </c>
      <c r="V1201" s="15">
        <v>-66.779579999999996</v>
      </c>
      <c r="W1201" s="4">
        <v>3</v>
      </c>
      <c r="X1201" s="15">
        <v>18.68</v>
      </c>
      <c r="Y1201" s="4">
        <v>88794</v>
      </c>
      <c r="Z1201" s="15">
        <f>(orders[[#This Row],[Unit Price]]-(orders[[#This Row],[Unit Price]]*(orders[[#This Row],[Discount]]/100)))</f>
        <v>5.3794620000000002</v>
      </c>
      <c r="AA1201" s="15">
        <f>orders[[#This Row],[discounted price]]*orders[[#This Row],[Quantity ordered new]]</f>
        <v>16.138386000000001</v>
      </c>
      <c r="AB1201" s="18">
        <f t="shared" si="18"/>
        <v>-3.5749239828693788</v>
      </c>
    </row>
    <row r="1202" spans="1:28" ht="12.75" customHeight="1" x14ac:dyDescent="0.3">
      <c r="A1202" s="4">
        <v>22451</v>
      </c>
      <c r="B1202" s="4" t="s">
        <v>37</v>
      </c>
      <c r="C1202" s="21">
        <v>0.05</v>
      </c>
      <c r="D1202" s="15">
        <v>3.28</v>
      </c>
      <c r="E1202" s="15">
        <v>3.97</v>
      </c>
      <c r="F1202" s="4">
        <v>2164</v>
      </c>
      <c r="G1202" s="4" t="s">
        <v>2071</v>
      </c>
      <c r="H1202" s="4" t="s">
        <v>49</v>
      </c>
      <c r="I1202" s="4" t="s">
        <v>58</v>
      </c>
      <c r="J1202" s="4" t="s">
        <v>29</v>
      </c>
      <c r="K1202" s="4" t="s">
        <v>30</v>
      </c>
      <c r="L1202" s="4" t="s">
        <v>31</v>
      </c>
      <c r="M1202" s="4" t="s">
        <v>1009</v>
      </c>
      <c r="N1202" s="29">
        <v>0.56000000000000005</v>
      </c>
      <c r="O1202" s="4" t="s">
        <v>33</v>
      </c>
      <c r="P1202" s="4" t="s">
        <v>34</v>
      </c>
      <c r="Q1202" s="4" t="s">
        <v>45</v>
      </c>
      <c r="R1202" s="4" t="s">
        <v>2073</v>
      </c>
      <c r="S1202" s="4">
        <v>91104</v>
      </c>
      <c r="T1202" s="9">
        <v>42013</v>
      </c>
      <c r="U1202" s="9">
        <v>42013</v>
      </c>
      <c r="V1202" s="15">
        <v>-144.9188</v>
      </c>
      <c r="W1202" s="4">
        <v>11</v>
      </c>
      <c r="X1202" s="15">
        <v>36.299999999999997</v>
      </c>
      <c r="Y1202" s="4">
        <v>88794</v>
      </c>
      <c r="Z1202" s="15">
        <f>(orders[[#This Row],[Unit Price]]-(orders[[#This Row],[Unit Price]]*(orders[[#This Row],[Discount]]/100)))</f>
        <v>3.2783599999999997</v>
      </c>
      <c r="AA1202" s="15">
        <f>orders[[#This Row],[discounted price]]*orders[[#This Row],[Quantity ordered new]]</f>
        <v>36.061959999999999</v>
      </c>
      <c r="AB1202" s="18">
        <f t="shared" si="18"/>
        <v>-3.9922534435261712</v>
      </c>
    </row>
    <row r="1203" spans="1:28" ht="12.75" customHeight="1" x14ac:dyDescent="0.3">
      <c r="A1203" s="4">
        <v>22449</v>
      </c>
      <c r="B1203" s="4" t="s">
        <v>37</v>
      </c>
      <c r="C1203" s="21">
        <v>0.09</v>
      </c>
      <c r="D1203" s="15">
        <v>2.78</v>
      </c>
      <c r="E1203" s="15">
        <v>0.97</v>
      </c>
      <c r="F1203" s="4">
        <v>2165</v>
      </c>
      <c r="G1203" s="4" t="s">
        <v>2074</v>
      </c>
      <c r="H1203" s="4" t="s">
        <v>49</v>
      </c>
      <c r="I1203" s="4" t="s">
        <v>58</v>
      </c>
      <c r="J1203" s="4" t="s">
        <v>29</v>
      </c>
      <c r="K1203" s="4" t="s">
        <v>30</v>
      </c>
      <c r="L1203" s="4" t="s">
        <v>31</v>
      </c>
      <c r="M1203" s="4" t="s">
        <v>2075</v>
      </c>
      <c r="N1203" s="29">
        <v>0.59</v>
      </c>
      <c r="O1203" s="4" t="s">
        <v>33</v>
      </c>
      <c r="P1203" s="4" t="s">
        <v>53</v>
      </c>
      <c r="Q1203" s="4" t="s">
        <v>188</v>
      </c>
      <c r="R1203" s="4" t="s">
        <v>1045</v>
      </c>
      <c r="S1203" s="4">
        <v>4330</v>
      </c>
      <c r="T1203" s="9">
        <v>42013</v>
      </c>
      <c r="U1203" s="9">
        <v>42015</v>
      </c>
      <c r="V1203" s="15">
        <v>-5.0716000000000001</v>
      </c>
      <c r="W1203" s="4">
        <v>6</v>
      </c>
      <c r="X1203" s="15">
        <v>16.03</v>
      </c>
      <c r="Y1203" s="4">
        <v>88794</v>
      </c>
      <c r="Z1203" s="15">
        <f>(orders[[#This Row],[Unit Price]]-(orders[[#This Row],[Unit Price]]*(orders[[#This Row],[Discount]]/100)))</f>
        <v>2.777498</v>
      </c>
      <c r="AA1203" s="15">
        <f>orders[[#This Row],[discounted price]]*orders[[#This Row],[Quantity ordered new]]</f>
        <v>16.664988000000001</v>
      </c>
      <c r="AB1203" s="18">
        <f t="shared" si="18"/>
        <v>-0.31638178415470991</v>
      </c>
    </row>
    <row r="1204" spans="1:28" ht="12.75" customHeight="1" x14ac:dyDescent="0.3">
      <c r="A1204" s="4">
        <v>20980</v>
      </c>
      <c r="B1204" s="4" t="s">
        <v>56</v>
      </c>
      <c r="C1204" s="21">
        <v>0.08</v>
      </c>
      <c r="D1204" s="15">
        <v>2.94</v>
      </c>
      <c r="E1204" s="15">
        <v>0.96</v>
      </c>
      <c r="F1204" s="4">
        <v>2178</v>
      </c>
      <c r="G1204" s="4" t="s">
        <v>2076</v>
      </c>
      <c r="H1204" s="4" t="s">
        <v>49</v>
      </c>
      <c r="I1204" s="4" t="s">
        <v>58</v>
      </c>
      <c r="J1204" s="4" t="s">
        <v>29</v>
      </c>
      <c r="K1204" s="4" t="s">
        <v>30</v>
      </c>
      <c r="L1204" s="4" t="s">
        <v>31</v>
      </c>
      <c r="M1204" s="4" t="s">
        <v>599</v>
      </c>
      <c r="N1204" s="29">
        <v>0.57999999999999996</v>
      </c>
      <c r="O1204" s="4" t="s">
        <v>33</v>
      </c>
      <c r="P1204" s="4" t="s">
        <v>53</v>
      </c>
      <c r="Q1204" s="4" t="s">
        <v>193</v>
      </c>
      <c r="R1204" s="4" t="s">
        <v>2077</v>
      </c>
      <c r="S1204" s="4">
        <v>1610</v>
      </c>
      <c r="T1204" s="9">
        <v>42031</v>
      </c>
      <c r="U1204" s="9">
        <v>42033</v>
      </c>
      <c r="V1204" s="15">
        <v>-1.18</v>
      </c>
      <c r="W1204" s="4">
        <v>9</v>
      </c>
      <c r="X1204" s="15">
        <v>25.35</v>
      </c>
      <c r="Y1204" s="4">
        <v>89465</v>
      </c>
      <c r="Z1204" s="15">
        <f>(orders[[#This Row],[Unit Price]]-(orders[[#This Row],[Unit Price]]*(orders[[#This Row],[Discount]]/100)))</f>
        <v>2.9376479999999998</v>
      </c>
      <c r="AA1204" s="15">
        <f>orders[[#This Row],[discounted price]]*orders[[#This Row],[Quantity ordered new]]</f>
        <v>26.438831999999998</v>
      </c>
      <c r="AB1204" s="18">
        <f t="shared" si="18"/>
        <v>-4.6548323471400387E-2</v>
      </c>
    </row>
    <row r="1205" spans="1:28" ht="12.75" customHeight="1" x14ac:dyDescent="0.3">
      <c r="A1205" s="4">
        <v>26331</v>
      </c>
      <c r="B1205" s="4" t="s">
        <v>37</v>
      </c>
      <c r="C1205" s="21">
        <v>0</v>
      </c>
      <c r="D1205" s="15">
        <v>1.48</v>
      </c>
      <c r="E1205" s="15">
        <v>0.7</v>
      </c>
      <c r="F1205" s="4">
        <v>2183</v>
      </c>
      <c r="G1205" s="4" t="s">
        <v>2078</v>
      </c>
      <c r="H1205" s="4" t="s">
        <v>49</v>
      </c>
      <c r="I1205" s="4" t="s">
        <v>40</v>
      </c>
      <c r="J1205" s="4" t="s">
        <v>29</v>
      </c>
      <c r="K1205" s="4" t="s">
        <v>66</v>
      </c>
      <c r="L1205" s="4" t="s">
        <v>31</v>
      </c>
      <c r="M1205" s="4" t="s">
        <v>2003</v>
      </c>
      <c r="N1205" s="29">
        <v>0.37</v>
      </c>
      <c r="O1205" s="4" t="s">
        <v>33</v>
      </c>
      <c r="P1205" s="4" t="s">
        <v>136</v>
      </c>
      <c r="Q1205" s="4" t="s">
        <v>613</v>
      </c>
      <c r="R1205" s="4" t="s">
        <v>2079</v>
      </c>
      <c r="S1205" s="4">
        <v>42301</v>
      </c>
      <c r="T1205" s="9">
        <v>42170</v>
      </c>
      <c r="U1205" s="9">
        <v>42172</v>
      </c>
      <c r="V1205" s="15">
        <v>-203.09799999999998</v>
      </c>
      <c r="W1205" s="4">
        <v>12</v>
      </c>
      <c r="X1205" s="15">
        <v>19.32</v>
      </c>
      <c r="Y1205" s="4">
        <v>91571</v>
      </c>
      <c r="Z1205" s="15">
        <f>(orders[[#This Row],[Unit Price]]-(orders[[#This Row],[Unit Price]]*(orders[[#This Row],[Discount]]/100)))</f>
        <v>1.48</v>
      </c>
      <c r="AA1205" s="15">
        <f>orders[[#This Row],[discounted price]]*orders[[#This Row],[Quantity ordered new]]</f>
        <v>17.759999999999998</v>
      </c>
      <c r="AB1205" s="18">
        <f t="shared" si="18"/>
        <v>-10.512318840579709</v>
      </c>
    </row>
    <row r="1206" spans="1:28" ht="12.75" customHeight="1" x14ac:dyDescent="0.3">
      <c r="A1206" s="4">
        <v>19008</v>
      </c>
      <c r="B1206" s="4" t="s">
        <v>25</v>
      </c>
      <c r="C1206" s="21">
        <v>0.09</v>
      </c>
      <c r="D1206" s="15">
        <v>16.98</v>
      </c>
      <c r="E1206" s="15">
        <v>12.39</v>
      </c>
      <c r="F1206" s="4">
        <v>2187</v>
      </c>
      <c r="G1206" s="4" t="s">
        <v>2080</v>
      </c>
      <c r="H1206" s="4" t="s">
        <v>49</v>
      </c>
      <c r="I1206" s="4" t="s">
        <v>28</v>
      </c>
      <c r="J1206" s="4" t="s">
        <v>29</v>
      </c>
      <c r="K1206" s="4" t="s">
        <v>69</v>
      </c>
      <c r="L1206" s="4" t="s">
        <v>59</v>
      </c>
      <c r="M1206" s="4" t="s">
        <v>2081</v>
      </c>
      <c r="N1206" s="29">
        <v>0.35</v>
      </c>
      <c r="O1206" s="4" t="s">
        <v>33</v>
      </c>
      <c r="P1206" s="4" t="s">
        <v>61</v>
      </c>
      <c r="Q1206" s="4" t="s">
        <v>506</v>
      </c>
      <c r="R1206" s="4" t="s">
        <v>2082</v>
      </c>
      <c r="S1206" s="4">
        <v>64055</v>
      </c>
      <c r="T1206" s="9">
        <v>42132</v>
      </c>
      <c r="U1206" s="9">
        <v>42134</v>
      </c>
      <c r="V1206" s="15">
        <v>-48.57</v>
      </c>
      <c r="W1206" s="4">
        <v>5</v>
      </c>
      <c r="X1206" s="15">
        <v>86.8</v>
      </c>
      <c r="Y1206" s="4">
        <v>89440</v>
      </c>
      <c r="Z1206" s="15">
        <f>(orders[[#This Row],[Unit Price]]-(orders[[#This Row],[Unit Price]]*(orders[[#This Row],[Discount]]/100)))</f>
        <v>16.964718000000001</v>
      </c>
      <c r="AA1206" s="15">
        <f>orders[[#This Row],[discounted price]]*orders[[#This Row],[Quantity ordered new]]</f>
        <v>84.82359000000001</v>
      </c>
      <c r="AB1206" s="18">
        <f t="shared" si="18"/>
        <v>-0.55956221198156686</v>
      </c>
    </row>
    <row r="1207" spans="1:28" ht="12.75" customHeight="1" x14ac:dyDescent="0.3">
      <c r="A1207" s="4">
        <v>1008</v>
      </c>
      <c r="B1207" s="4" t="s">
        <v>25</v>
      </c>
      <c r="C1207" s="21">
        <v>0.09</v>
      </c>
      <c r="D1207" s="15">
        <v>16.98</v>
      </c>
      <c r="E1207" s="15">
        <v>12.39</v>
      </c>
      <c r="F1207" s="4">
        <v>2189</v>
      </c>
      <c r="G1207" s="4" t="s">
        <v>2083</v>
      </c>
      <c r="H1207" s="4" t="s">
        <v>49</v>
      </c>
      <c r="I1207" s="4" t="s">
        <v>28</v>
      </c>
      <c r="J1207" s="4" t="s">
        <v>29</v>
      </c>
      <c r="K1207" s="4" t="s">
        <v>69</v>
      </c>
      <c r="L1207" s="4" t="s">
        <v>59</v>
      </c>
      <c r="M1207" s="4" t="s">
        <v>2081</v>
      </c>
      <c r="N1207" s="29">
        <v>0.35</v>
      </c>
      <c r="O1207" s="4" t="s">
        <v>33</v>
      </c>
      <c r="P1207" s="4" t="s">
        <v>53</v>
      </c>
      <c r="Q1207" s="4" t="s">
        <v>71</v>
      </c>
      <c r="R1207" s="4" t="s">
        <v>90</v>
      </c>
      <c r="S1207" s="4">
        <v>10177</v>
      </c>
      <c r="T1207" s="9">
        <v>42132</v>
      </c>
      <c r="U1207" s="9">
        <v>42134</v>
      </c>
      <c r="V1207" s="15">
        <v>-48.57</v>
      </c>
      <c r="W1207" s="4">
        <v>22</v>
      </c>
      <c r="X1207" s="15">
        <v>381.91</v>
      </c>
      <c r="Y1207" s="4">
        <v>7364</v>
      </c>
      <c r="Z1207" s="15">
        <f>(orders[[#This Row],[Unit Price]]-(orders[[#This Row],[Unit Price]]*(orders[[#This Row],[Discount]]/100)))</f>
        <v>16.964718000000001</v>
      </c>
      <c r="AA1207" s="15">
        <f>orders[[#This Row],[discounted price]]*orders[[#This Row],[Quantity ordered new]]</f>
        <v>373.22379600000005</v>
      </c>
      <c r="AB1207" s="18">
        <f t="shared" si="18"/>
        <v>-0.12717655992249483</v>
      </c>
    </row>
    <row r="1208" spans="1:28" ht="12.75" customHeight="1" x14ac:dyDescent="0.3">
      <c r="A1208" s="4">
        <v>5870</v>
      </c>
      <c r="B1208" s="4" t="s">
        <v>47</v>
      </c>
      <c r="C1208" s="21">
        <v>0.05</v>
      </c>
      <c r="D1208" s="15">
        <v>16.98</v>
      </c>
      <c r="E1208" s="15">
        <v>7.78</v>
      </c>
      <c r="F1208" s="4">
        <v>2190</v>
      </c>
      <c r="G1208" s="4" t="s">
        <v>2084</v>
      </c>
      <c r="H1208" s="4" t="s">
        <v>49</v>
      </c>
      <c r="I1208" s="4" t="s">
        <v>40</v>
      </c>
      <c r="J1208" s="4" t="s">
        <v>29</v>
      </c>
      <c r="K1208" s="4" t="s">
        <v>30</v>
      </c>
      <c r="L1208" s="4" t="s">
        <v>51</v>
      </c>
      <c r="M1208" s="4" t="s">
        <v>2085</v>
      </c>
      <c r="N1208" s="29">
        <v>0.56999999999999995</v>
      </c>
      <c r="O1208" s="4" t="s">
        <v>33</v>
      </c>
      <c r="P1208" s="4" t="s">
        <v>61</v>
      </c>
      <c r="Q1208" s="4" t="s">
        <v>300</v>
      </c>
      <c r="R1208" s="4" t="s">
        <v>301</v>
      </c>
      <c r="S1208" s="4">
        <v>48227</v>
      </c>
      <c r="T1208" s="9">
        <v>42049</v>
      </c>
      <c r="U1208" s="9">
        <v>42051</v>
      </c>
      <c r="V1208" s="15">
        <v>-47.28</v>
      </c>
      <c r="W1208" s="4">
        <v>45</v>
      </c>
      <c r="X1208" s="15">
        <v>761.67</v>
      </c>
      <c r="Y1208" s="4">
        <v>41636</v>
      </c>
      <c r="Z1208" s="15">
        <f>(orders[[#This Row],[Unit Price]]-(orders[[#This Row],[Unit Price]]*(orders[[#This Row],[Discount]]/100)))</f>
        <v>16.971510000000002</v>
      </c>
      <c r="AA1208" s="15">
        <f>orders[[#This Row],[discounted price]]*orders[[#This Row],[Quantity ordered new]]</f>
        <v>763.71795000000009</v>
      </c>
      <c r="AB1208" s="18">
        <f t="shared" si="18"/>
        <v>-6.2074126590255629E-2</v>
      </c>
    </row>
    <row r="1209" spans="1:28" ht="12.75" customHeight="1" x14ac:dyDescent="0.3">
      <c r="A1209" s="4">
        <v>5871</v>
      </c>
      <c r="B1209" s="4" t="s">
        <v>47</v>
      </c>
      <c r="C1209" s="21">
        <v>0.03</v>
      </c>
      <c r="D1209" s="15">
        <v>115.99</v>
      </c>
      <c r="E1209" s="15">
        <v>4.2300000000000004</v>
      </c>
      <c r="F1209" s="4">
        <v>2190</v>
      </c>
      <c r="G1209" s="4" t="s">
        <v>2084</v>
      </c>
      <c r="H1209" s="4" t="s">
        <v>49</v>
      </c>
      <c r="I1209" s="4" t="s">
        <v>40</v>
      </c>
      <c r="J1209" s="4" t="s">
        <v>77</v>
      </c>
      <c r="K1209" s="4" t="s">
        <v>78</v>
      </c>
      <c r="L1209" s="4" t="s">
        <v>59</v>
      </c>
      <c r="M1209" s="4" t="s">
        <v>2086</v>
      </c>
      <c r="N1209" s="29">
        <v>0.56000000000000005</v>
      </c>
      <c r="O1209" s="4" t="s">
        <v>33</v>
      </c>
      <c r="P1209" s="4" t="s">
        <v>61</v>
      </c>
      <c r="Q1209" s="4" t="s">
        <v>300</v>
      </c>
      <c r="R1209" s="4" t="s">
        <v>301</v>
      </c>
      <c r="S1209" s="4">
        <v>48227</v>
      </c>
      <c r="T1209" s="9">
        <v>42049</v>
      </c>
      <c r="U1209" s="9">
        <v>42051</v>
      </c>
      <c r="V1209" s="15">
        <v>722.24099999999999</v>
      </c>
      <c r="W1209" s="4">
        <v>49</v>
      </c>
      <c r="X1209" s="15">
        <v>5014.07</v>
      </c>
      <c r="Y1209" s="4">
        <v>41636</v>
      </c>
      <c r="Z1209" s="15">
        <f>(orders[[#This Row],[Unit Price]]-(orders[[#This Row],[Unit Price]]*(orders[[#This Row],[Discount]]/100)))</f>
        <v>115.955203</v>
      </c>
      <c r="AA1209" s="15">
        <f>orders[[#This Row],[discounted price]]*orders[[#This Row],[Quantity ordered new]]</f>
        <v>5681.8049469999996</v>
      </c>
      <c r="AB1209" s="18">
        <f t="shared" si="18"/>
        <v>0.14404286338244182</v>
      </c>
    </row>
    <row r="1210" spans="1:28" ht="12.75" customHeight="1" x14ac:dyDescent="0.3">
      <c r="A1210" s="4">
        <v>23870</v>
      </c>
      <c r="B1210" s="4" t="s">
        <v>47</v>
      </c>
      <c r="C1210" s="21">
        <v>0.05</v>
      </c>
      <c r="D1210" s="15">
        <v>16.98</v>
      </c>
      <c r="E1210" s="15">
        <v>7.78</v>
      </c>
      <c r="F1210" s="4">
        <v>2193</v>
      </c>
      <c r="G1210" s="4" t="s">
        <v>2087</v>
      </c>
      <c r="H1210" s="4" t="s">
        <v>49</v>
      </c>
      <c r="I1210" s="4" t="s">
        <v>40</v>
      </c>
      <c r="J1210" s="4" t="s">
        <v>29</v>
      </c>
      <c r="K1210" s="4" t="s">
        <v>30</v>
      </c>
      <c r="L1210" s="4" t="s">
        <v>51</v>
      </c>
      <c r="M1210" s="4" t="s">
        <v>2085</v>
      </c>
      <c r="N1210" s="29">
        <v>0.56999999999999995</v>
      </c>
      <c r="O1210" s="4" t="s">
        <v>33</v>
      </c>
      <c r="P1210" s="4" t="s">
        <v>136</v>
      </c>
      <c r="Q1210" s="4" t="s">
        <v>322</v>
      </c>
      <c r="R1210" s="4" t="s">
        <v>2088</v>
      </c>
      <c r="S1210" s="4">
        <v>28560</v>
      </c>
      <c r="T1210" s="9">
        <v>42049</v>
      </c>
      <c r="U1210" s="9">
        <v>42051</v>
      </c>
      <c r="V1210" s="15">
        <v>-161</v>
      </c>
      <c r="W1210" s="4">
        <v>11</v>
      </c>
      <c r="X1210" s="15">
        <v>186.19</v>
      </c>
      <c r="Y1210" s="4">
        <v>90685</v>
      </c>
      <c r="Z1210" s="15">
        <f>(orders[[#This Row],[Unit Price]]-(orders[[#This Row],[Unit Price]]*(orders[[#This Row],[Discount]]/100)))</f>
        <v>16.971510000000002</v>
      </c>
      <c r="AA1210" s="15">
        <f>orders[[#This Row],[discounted price]]*orders[[#This Row],[Quantity ordered new]]</f>
        <v>186.68661000000003</v>
      </c>
      <c r="AB1210" s="18">
        <f t="shared" si="18"/>
        <v>-0.86470809388259307</v>
      </c>
    </row>
    <row r="1211" spans="1:28" ht="12.75" customHeight="1" x14ac:dyDescent="0.3">
      <c r="A1211" s="4">
        <v>23871</v>
      </c>
      <c r="B1211" s="4" t="s">
        <v>47</v>
      </c>
      <c r="C1211" s="21">
        <v>0.03</v>
      </c>
      <c r="D1211" s="15">
        <v>115.99</v>
      </c>
      <c r="E1211" s="15">
        <v>4.2300000000000004</v>
      </c>
      <c r="F1211" s="4">
        <v>2193</v>
      </c>
      <c r="G1211" s="4" t="s">
        <v>2087</v>
      </c>
      <c r="H1211" s="4" t="s">
        <v>49</v>
      </c>
      <c r="I1211" s="4" t="s">
        <v>40</v>
      </c>
      <c r="J1211" s="4" t="s">
        <v>77</v>
      </c>
      <c r="K1211" s="4" t="s">
        <v>78</v>
      </c>
      <c r="L1211" s="4" t="s">
        <v>59</v>
      </c>
      <c r="M1211" s="4" t="s">
        <v>2086</v>
      </c>
      <c r="N1211" s="29">
        <v>0.56000000000000005</v>
      </c>
      <c r="O1211" s="4" t="s">
        <v>33</v>
      </c>
      <c r="P1211" s="4" t="s">
        <v>136</v>
      </c>
      <c r="Q1211" s="4" t="s">
        <v>322</v>
      </c>
      <c r="R1211" s="4" t="s">
        <v>2088</v>
      </c>
      <c r="S1211" s="4">
        <v>28560</v>
      </c>
      <c r="T1211" s="9">
        <v>42049</v>
      </c>
      <c r="U1211" s="9">
        <v>42051</v>
      </c>
      <c r="V1211" s="15">
        <v>848.3646</v>
      </c>
      <c r="W1211" s="4">
        <v>12</v>
      </c>
      <c r="X1211" s="15">
        <v>1227.94</v>
      </c>
      <c r="Y1211" s="4">
        <v>90685</v>
      </c>
      <c r="Z1211" s="15">
        <f>(orders[[#This Row],[Unit Price]]-(orders[[#This Row],[Unit Price]]*(orders[[#This Row],[Discount]]/100)))</f>
        <v>115.955203</v>
      </c>
      <c r="AA1211" s="15">
        <f>orders[[#This Row],[discounted price]]*orders[[#This Row],[Quantity ordered new]]</f>
        <v>1391.462436</v>
      </c>
      <c r="AB1211" s="18">
        <f t="shared" si="18"/>
        <v>0.69088440803296569</v>
      </c>
    </row>
    <row r="1212" spans="1:28" ht="12.75" customHeight="1" x14ac:dyDescent="0.3">
      <c r="A1212" s="4">
        <v>19112</v>
      </c>
      <c r="B1212" s="4" t="s">
        <v>56</v>
      </c>
      <c r="C1212" s="21">
        <v>0.03</v>
      </c>
      <c r="D1212" s="15">
        <v>27.48</v>
      </c>
      <c r="E1212" s="15">
        <v>4</v>
      </c>
      <c r="F1212" s="4">
        <v>2196</v>
      </c>
      <c r="G1212" s="4" t="s">
        <v>2089</v>
      </c>
      <c r="H1212" s="4" t="s">
        <v>49</v>
      </c>
      <c r="I1212" s="4" t="s">
        <v>58</v>
      </c>
      <c r="J1212" s="4" t="s">
        <v>77</v>
      </c>
      <c r="K1212" s="4" t="s">
        <v>180</v>
      </c>
      <c r="L1212" s="4" t="s">
        <v>59</v>
      </c>
      <c r="M1212" s="4" t="s">
        <v>870</v>
      </c>
      <c r="N1212" s="29">
        <v>0.75</v>
      </c>
      <c r="O1212" s="4" t="s">
        <v>33</v>
      </c>
      <c r="P1212" s="4" t="s">
        <v>53</v>
      </c>
      <c r="Q1212" s="4" t="s">
        <v>71</v>
      </c>
      <c r="R1212" s="4" t="s">
        <v>2090</v>
      </c>
      <c r="S1212" s="4">
        <v>14701</v>
      </c>
      <c r="T1212" s="9">
        <v>42101</v>
      </c>
      <c r="U1212" s="9">
        <v>42102</v>
      </c>
      <c r="V1212" s="15">
        <v>-88.840800000000002</v>
      </c>
      <c r="W1212" s="4">
        <v>11</v>
      </c>
      <c r="X1212" s="15">
        <v>294.97000000000003</v>
      </c>
      <c r="Y1212" s="4">
        <v>89175</v>
      </c>
      <c r="Z1212" s="15">
        <f>(orders[[#This Row],[Unit Price]]-(orders[[#This Row],[Unit Price]]*(orders[[#This Row],[Discount]]/100)))</f>
        <v>27.471755999999999</v>
      </c>
      <c r="AA1212" s="15">
        <f>orders[[#This Row],[discounted price]]*orders[[#This Row],[Quantity ordered new]]</f>
        <v>302.18931599999996</v>
      </c>
      <c r="AB1212" s="18">
        <f t="shared" si="18"/>
        <v>-0.3011858833101671</v>
      </c>
    </row>
    <row r="1213" spans="1:28" ht="12.75" customHeight="1" x14ac:dyDescent="0.3">
      <c r="A1213" s="4">
        <v>19113</v>
      </c>
      <c r="B1213" s="4" t="s">
        <v>56</v>
      </c>
      <c r="C1213" s="21">
        <v>0.1</v>
      </c>
      <c r="D1213" s="15">
        <v>179.99</v>
      </c>
      <c r="E1213" s="15">
        <v>19.989999999999998</v>
      </c>
      <c r="F1213" s="4">
        <v>2196</v>
      </c>
      <c r="G1213" s="4" t="s">
        <v>2089</v>
      </c>
      <c r="H1213" s="4" t="s">
        <v>49</v>
      </c>
      <c r="I1213" s="4" t="s">
        <v>58</v>
      </c>
      <c r="J1213" s="4" t="s">
        <v>77</v>
      </c>
      <c r="K1213" s="4" t="s">
        <v>180</v>
      </c>
      <c r="L1213" s="4" t="s">
        <v>59</v>
      </c>
      <c r="M1213" s="4" t="s">
        <v>579</v>
      </c>
      <c r="N1213" s="29">
        <v>0.48</v>
      </c>
      <c r="O1213" s="4" t="s">
        <v>33</v>
      </c>
      <c r="P1213" s="4" t="s">
        <v>53</v>
      </c>
      <c r="Q1213" s="4" t="s">
        <v>71</v>
      </c>
      <c r="R1213" s="4" t="s">
        <v>2090</v>
      </c>
      <c r="S1213" s="4">
        <v>14701</v>
      </c>
      <c r="T1213" s="9">
        <v>42101</v>
      </c>
      <c r="U1213" s="9">
        <v>42102</v>
      </c>
      <c r="V1213" s="15">
        <v>1208.9903999999999</v>
      </c>
      <c r="W1213" s="4">
        <v>14</v>
      </c>
      <c r="X1213" s="15">
        <v>2458.0500000000002</v>
      </c>
      <c r="Y1213" s="4">
        <v>89175</v>
      </c>
      <c r="Z1213" s="15">
        <f>(orders[[#This Row],[Unit Price]]-(orders[[#This Row],[Unit Price]]*(orders[[#This Row],[Discount]]/100)))</f>
        <v>179.81001000000001</v>
      </c>
      <c r="AA1213" s="15">
        <f>orders[[#This Row],[discounted price]]*orders[[#This Row],[Quantity ordered new]]</f>
        <v>2517.3401400000002</v>
      </c>
      <c r="AB1213" s="18">
        <f t="shared" si="18"/>
        <v>0.4918493928113748</v>
      </c>
    </row>
    <row r="1214" spans="1:28" ht="12.75" customHeight="1" x14ac:dyDescent="0.3">
      <c r="A1214" s="4">
        <v>19114</v>
      </c>
      <c r="B1214" s="4" t="s">
        <v>56</v>
      </c>
      <c r="C1214" s="21">
        <v>0.1</v>
      </c>
      <c r="D1214" s="15">
        <v>140.85</v>
      </c>
      <c r="E1214" s="15">
        <v>19.989999999999998</v>
      </c>
      <c r="F1214" s="4">
        <v>2196</v>
      </c>
      <c r="G1214" s="4" t="s">
        <v>2089</v>
      </c>
      <c r="H1214" s="4" t="s">
        <v>49</v>
      </c>
      <c r="I1214" s="4" t="s">
        <v>58</v>
      </c>
      <c r="J1214" s="4" t="s">
        <v>29</v>
      </c>
      <c r="K1214" s="4" t="s">
        <v>141</v>
      </c>
      <c r="L1214" s="4" t="s">
        <v>59</v>
      </c>
      <c r="M1214" s="4" t="s">
        <v>2091</v>
      </c>
      <c r="N1214" s="29">
        <v>0.73</v>
      </c>
      <c r="O1214" s="4" t="s">
        <v>33</v>
      </c>
      <c r="P1214" s="4" t="s">
        <v>53</v>
      </c>
      <c r="Q1214" s="4" t="s">
        <v>71</v>
      </c>
      <c r="R1214" s="4" t="s">
        <v>2090</v>
      </c>
      <c r="S1214" s="4">
        <v>14701</v>
      </c>
      <c r="T1214" s="9">
        <v>42101</v>
      </c>
      <c r="U1214" s="9">
        <v>42103</v>
      </c>
      <c r="V1214" s="15">
        <v>9.9911999999999992</v>
      </c>
      <c r="W1214" s="4">
        <v>19</v>
      </c>
      <c r="X1214" s="15">
        <v>2465.75</v>
      </c>
      <c r="Y1214" s="4">
        <v>89175</v>
      </c>
      <c r="Z1214" s="15">
        <f>(orders[[#This Row],[Unit Price]]-(orders[[#This Row],[Unit Price]]*(orders[[#This Row],[Discount]]/100)))</f>
        <v>140.70914999999999</v>
      </c>
      <c r="AA1214" s="15">
        <f>orders[[#This Row],[discounted price]]*orders[[#This Row],[Quantity ordered new]]</f>
        <v>2673.4738499999999</v>
      </c>
      <c r="AB1214" s="18">
        <f t="shared" si="18"/>
        <v>4.0519922944337421E-3</v>
      </c>
    </row>
    <row r="1215" spans="1:28" ht="12.75" customHeight="1" x14ac:dyDescent="0.3">
      <c r="A1215" s="4">
        <v>23300</v>
      </c>
      <c r="B1215" s="4" t="s">
        <v>47</v>
      </c>
      <c r="C1215" s="21">
        <v>0.08</v>
      </c>
      <c r="D1215" s="15">
        <v>100.97</v>
      </c>
      <c r="E1215" s="15">
        <v>7.18</v>
      </c>
      <c r="F1215" s="4">
        <v>2197</v>
      </c>
      <c r="G1215" s="4" t="s">
        <v>2092</v>
      </c>
      <c r="H1215" s="4" t="s">
        <v>49</v>
      </c>
      <c r="I1215" s="4" t="s">
        <v>58</v>
      </c>
      <c r="J1215" s="4" t="s">
        <v>77</v>
      </c>
      <c r="K1215" s="4" t="s">
        <v>180</v>
      </c>
      <c r="L1215" s="4" t="s">
        <v>59</v>
      </c>
      <c r="M1215" s="4" t="s">
        <v>2093</v>
      </c>
      <c r="N1215" s="29">
        <v>0.46</v>
      </c>
      <c r="O1215" s="4" t="s">
        <v>33</v>
      </c>
      <c r="P1215" s="4" t="s">
        <v>53</v>
      </c>
      <c r="Q1215" s="4" t="s">
        <v>71</v>
      </c>
      <c r="R1215" s="4" t="s">
        <v>1706</v>
      </c>
      <c r="S1215" s="4">
        <v>11756</v>
      </c>
      <c r="T1215" s="9">
        <v>42181</v>
      </c>
      <c r="U1215" s="9">
        <v>42182</v>
      </c>
      <c r="V1215" s="15">
        <v>126.22500000000001</v>
      </c>
      <c r="W1215" s="4">
        <v>7</v>
      </c>
      <c r="X1215" s="15">
        <v>650.25</v>
      </c>
      <c r="Y1215" s="4">
        <v>89176</v>
      </c>
      <c r="Z1215" s="15">
        <f>(orders[[#This Row],[Unit Price]]-(orders[[#This Row],[Unit Price]]*(orders[[#This Row],[Discount]]/100)))</f>
        <v>100.889224</v>
      </c>
      <c r="AA1215" s="15">
        <f>orders[[#This Row],[discounted price]]*orders[[#This Row],[Quantity ordered new]]</f>
        <v>706.22456799999998</v>
      </c>
      <c r="AB1215" s="18">
        <f t="shared" si="18"/>
        <v>0.19411764705882353</v>
      </c>
    </row>
    <row r="1216" spans="1:28" ht="12.75" customHeight="1" x14ac:dyDescent="0.3">
      <c r="A1216" s="4">
        <v>23301</v>
      </c>
      <c r="B1216" s="4" t="s">
        <v>47</v>
      </c>
      <c r="C1216" s="21">
        <v>0</v>
      </c>
      <c r="D1216" s="15">
        <v>13.4</v>
      </c>
      <c r="E1216" s="15">
        <v>4.95</v>
      </c>
      <c r="F1216" s="4">
        <v>2197</v>
      </c>
      <c r="G1216" s="4" t="s">
        <v>2092</v>
      </c>
      <c r="H1216" s="4" t="s">
        <v>49</v>
      </c>
      <c r="I1216" s="4" t="s">
        <v>58</v>
      </c>
      <c r="J1216" s="4" t="s">
        <v>41</v>
      </c>
      <c r="K1216" s="4" t="s">
        <v>50</v>
      </c>
      <c r="L1216" s="4" t="s">
        <v>51</v>
      </c>
      <c r="M1216" s="4" t="s">
        <v>770</v>
      </c>
      <c r="N1216" s="29">
        <v>0.37</v>
      </c>
      <c r="O1216" s="4" t="s">
        <v>33</v>
      </c>
      <c r="P1216" s="4" t="s">
        <v>53</v>
      </c>
      <c r="Q1216" s="4" t="s">
        <v>71</v>
      </c>
      <c r="R1216" s="4" t="s">
        <v>1706</v>
      </c>
      <c r="S1216" s="4">
        <v>11756</v>
      </c>
      <c r="T1216" s="9">
        <v>42181</v>
      </c>
      <c r="U1216" s="9">
        <v>42182</v>
      </c>
      <c r="V1216" s="15">
        <v>187.7628</v>
      </c>
      <c r="W1216" s="4">
        <v>19</v>
      </c>
      <c r="X1216" s="15">
        <v>272.12</v>
      </c>
      <c r="Y1216" s="4">
        <v>89176</v>
      </c>
      <c r="Z1216" s="15">
        <f>(orders[[#This Row],[Unit Price]]-(orders[[#This Row],[Unit Price]]*(orders[[#This Row],[Discount]]/100)))</f>
        <v>13.4</v>
      </c>
      <c r="AA1216" s="15">
        <f>orders[[#This Row],[discounted price]]*orders[[#This Row],[Quantity ordered new]]</f>
        <v>254.6</v>
      </c>
      <c r="AB1216" s="18">
        <f t="shared" si="18"/>
        <v>0.69</v>
      </c>
    </row>
    <row r="1217" spans="1:28" ht="12.75" customHeight="1" x14ac:dyDescent="0.3">
      <c r="A1217" s="4">
        <v>26083</v>
      </c>
      <c r="B1217" s="4" t="s">
        <v>37</v>
      </c>
      <c r="C1217" s="21">
        <v>0.03</v>
      </c>
      <c r="D1217" s="15">
        <v>25.98</v>
      </c>
      <c r="E1217" s="15">
        <v>4.08</v>
      </c>
      <c r="F1217" s="4">
        <v>2198</v>
      </c>
      <c r="G1217" s="4" t="s">
        <v>2094</v>
      </c>
      <c r="H1217" s="4" t="s">
        <v>49</v>
      </c>
      <c r="I1217" s="4" t="s">
        <v>58</v>
      </c>
      <c r="J1217" s="4" t="s">
        <v>29</v>
      </c>
      <c r="K1217" s="4" t="s">
        <v>30</v>
      </c>
      <c r="L1217" s="4" t="s">
        <v>51</v>
      </c>
      <c r="M1217" s="4" t="s">
        <v>2095</v>
      </c>
      <c r="N1217" s="29">
        <v>0.56999999999999995</v>
      </c>
      <c r="O1217" s="4" t="s">
        <v>33</v>
      </c>
      <c r="P1217" s="4" t="s">
        <v>53</v>
      </c>
      <c r="Q1217" s="4" t="s">
        <v>71</v>
      </c>
      <c r="R1217" s="4" t="s">
        <v>2096</v>
      </c>
      <c r="S1217" s="4">
        <v>11757</v>
      </c>
      <c r="T1217" s="9">
        <v>42146</v>
      </c>
      <c r="U1217" s="9">
        <v>42149</v>
      </c>
      <c r="V1217" s="15">
        <v>295.90649999999999</v>
      </c>
      <c r="W1217" s="4">
        <v>16</v>
      </c>
      <c r="X1217" s="15">
        <v>428.85</v>
      </c>
      <c r="Y1217" s="4">
        <v>89174</v>
      </c>
      <c r="Z1217" s="15">
        <f>(orders[[#This Row],[Unit Price]]-(orders[[#This Row],[Unit Price]]*(orders[[#This Row],[Discount]]/100)))</f>
        <v>25.972206</v>
      </c>
      <c r="AA1217" s="15">
        <f>orders[[#This Row],[discounted price]]*orders[[#This Row],[Quantity ordered new]]</f>
        <v>415.555296</v>
      </c>
      <c r="AB1217" s="18">
        <f t="shared" si="18"/>
        <v>0.69</v>
      </c>
    </row>
    <row r="1218" spans="1:28" ht="12.75" customHeight="1" x14ac:dyDescent="0.3">
      <c r="A1218" s="4">
        <v>26084</v>
      </c>
      <c r="B1218" s="4" t="s">
        <v>37</v>
      </c>
      <c r="C1218" s="21">
        <v>0.1</v>
      </c>
      <c r="D1218" s="15">
        <v>20.98</v>
      </c>
      <c r="E1218" s="15">
        <v>53.03</v>
      </c>
      <c r="F1218" s="4">
        <v>2198</v>
      </c>
      <c r="G1218" s="4" t="s">
        <v>2094</v>
      </c>
      <c r="H1218" s="4" t="s">
        <v>39</v>
      </c>
      <c r="I1218" s="4" t="s">
        <v>58</v>
      </c>
      <c r="J1218" s="4" t="s">
        <v>29</v>
      </c>
      <c r="K1218" s="4" t="s">
        <v>141</v>
      </c>
      <c r="L1218" s="4" t="s">
        <v>43</v>
      </c>
      <c r="M1218" s="4" t="s">
        <v>617</v>
      </c>
      <c r="N1218" s="29">
        <v>0.78</v>
      </c>
      <c r="O1218" s="4" t="s">
        <v>33</v>
      </c>
      <c r="P1218" s="4" t="s">
        <v>53</v>
      </c>
      <c r="Q1218" s="4" t="s">
        <v>71</v>
      </c>
      <c r="R1218" s="4" t="s">
        <v>2096</v>
      </c>
      <c r="S1218" s="4">
        <v>11757</v>
      </c>
      <c r="T1218" s="9">
        <v>42146</v>
      </c>
      <c r="U1218" s="9">
        <v>42146</v>
      </c>
      <c r="V1218" s="15">
        <v>-2111.36</v>
      </c>
      <c r="W1218" s="4">
        <v>16</v>
      </c>
      <c r="X1218" s="15">
        <v>342.54</v>
      </c>
      <c r="Y1218" s="4">
        <v>89174</v>
      </c>
      <c r="Z1218" s="15">
        <f>(orders[[#This Row],[Unit Price]]-(orders[[#This Row],[Unit Price]]*(orders[[#This Row],[Discount]]/100)))</f>
        <v>20.959019999999999</v>
      </c>
      <c r="AA1218" s="15">
        <f>orders[[#This Row],[discounted price]]*orders[[#This Row],[Quantity ordered new]]</f>
        <v>335.34431999999998</v>
      </c>
      <c r="AB1218" s="18">
        <f t="shared" ref="AB1218:AB1281" si="19">(V1218/X1218)</f>
        <v>-6.1638348805978866</v>
      </c>
    </row>
    <row r="1219" spans="1:28" ht="12.75" customHeight="1" x14ac:dyDescent="0.3">
      <c r="A1219" s="4">
        <v>20234</v>
      </c>
      <c r="B1219" s="4" t="s">
        <v>47</v>
      </c>
      <c r="C1219" s="21">
        <v>0.17</v>
      </c>
      <c r="D1219" s="15">
        <v>14.89</v>
      </c>
      <c r="E1219" s="15">
        <v>13.56</v>
      </c>
      <c r="F1219" s="4">
        <v>2201</v>
      </c>
      <c r="G1219" s="4" t="s">
        <v>2097</v>
      </c>
      <c r="H1219" s="4" t="s">
        <v>49</v>
      </c>
      <c r="I1219" s="4" t="s">
        <v>58</v>
      </c>
      <c r="J1219" s="4" t="s">
        <v>41</v>
      </c>
      <c r="K1219" s="4" t="s">
        <v>50</v>
      </c>
      <c r="L1219" s="4" t="s">
        <v>236</v>
      </c>
      <c r="M1219" s="4" t="s">
        <v>2098</v>
      </c>
      <c r="N1219" s="29">
        <v>0.57999999999999996</v>
      </c>
      <c r="O1219" s="4" t="s">
        <v>33</v>
      </c>
      <c r="P1219" s="4" t="s">
        <v>61</v>
      </c>
      <c r="Q1219" s="4" t="s">
        <v>62</v>
      </c>
      <c r="R1219" s="4" t="s">
        <v>489</v>
      </c>
      <c r="S1219" s="4">
        <v>55420</v>
      </c>
      <c r="T1219" s="9">
        <v>42088</v>
      </c>
      <c r="U1219" s="9">
        <v>42090</v>
      </c>
      <c r="V1219" s="15">
        <v>-9.1300000000000008</v>
      </c>
      <c r="W1219" s="4">
        <v>1</v>
      </c>
      <c r="X1219" s="15">
        <v>27.96</v>
      </c>
      <c r="Y1219" s="4">
        <v>86054</v>
      </c>
      <c r="Z1219" s="15">
        <f>(orders[[#This Row],[Unit Price]]-(orders[[#This Row],[Unit Price]]*(orders[[#This Row],[Discount]]/100)))</f>
        <v>14.864687</v>
      </c>
      <c r="AA1219" s="15">
        <f>orders[[#This Row],[discounted price]]*orders[[#This Row],[Quantity ordered new]]</f>
        <v>14.864687</v>
      </c>
      <c r="AB1219" s="18">
        <f t="shared" si="19"/>
        <v>-0.32653791130185983</v>
      </c>
    </row>
    <row r="1220" spans="1:28" ht="12.75" customHeight="1" x14ac:dyDescent="0.3">
      <c r="A1220" s="4">
        <v>22259</v>
      </c>
      <c r="B1220" s="4" t="s">
        <v>106</v>
      </c>
      <c r="C1220" s="21">
        <v>0.09</v>
      </c>
      <c r="D1220" s="15">
        <v>160.97999999999999</v>
      </c>
      <c r="E1220" s="15">
        <v>30</v>
      </c>
      <c r="F1220" s="4">
        <v>2202</v>
      </c>
      <c r="G1220" s="4" t="s">
        <v>2099</v>
      </c>
      <c r="H1220" s="4" t="s">
        <v>39</v>
      </c>
      <c r="I1220" s="4" t="s">
        <v>40</v>
      </c>
      <c r="J1220" s="4" t="s">
        <v>41</v>
      </c>
      <c r="K1220" s="4" t="s">
        <v>42</v>
      </c>
      <c r="L1220" s="4" t="s">
        <v>43</v>
      </c>
      <c r="M1220" s="4" t="s">
        <v>177</v>
      </c>
      <c r="N1220" s="29">
        <v>0.62</v>
      </c>
      <c r="O1220" s="4" t="s">
        <v>33</v>
      </c>
      <c r="P1220" s="4" t="s">
        <v>61</v>
      </c>
      <c r="Q1220" s="4" t="s">
        <v>62</v>
      </c>
      <c r="R1220" s="4" t="s">
        <v>2100</v>
      </c>
      <c r="S1220" s="4">
        <v>55429</v>
      </c>
      <c r="T1220" s="9">
        <v>42035</v>
      </c>
      <c r="U1220" s="9">
        <v>42035</v>
      </c>
      <c r="V1220" s="15">
        <v>357.428</v>
      </c>
      <c r="W1220" s="4">
        <v>11</v>
      </c>
      <c r="X1220" s="15">
        <v>1635.38</v>
      </c>
      <c r="Y1220" s="4">
        <v>86050</v>
      </c>
      <c r="Z1220" s="15">
        <f>(orders[[#This Row],[Unit Price]]-(orders[[#This Row],[Unit Price]]*(orders[[#This Row],[Discount]]/100)))</f>
        <v>160.83511799999999</v>
      </c>
      <c r="AA1220" s="15">
        <f>orders[[#This Row],[discounted price]]*orders[[#This Row],[Quantity ordered new]]</f>
        <v>1769.1862979999999</v>
      </c>
      <c r="AB1220" s="18">
        <f t="shared" si="19"/>
        <v>0.21855960082671916</v>
      </c>
    </row>
    <row r="1221" spans="1:28" ht="12.75" customHeight="1" x14ac:dyDescent="0.3">
      <c r="A1221" s="4">
        <v>22260</v>
      </c>
      <c r="B1221" s="4" t="s">
        <v>106</v>
      </c>
      <c r="C1221" s="21">
        <v>0.09</v>
      </c>
      <c r="D1221" s="15">
        <v>6.3</v>
      </c>
      <c r="E1221" s="15">
        <v>0.5</v>
      </c>
      <c r="F1221" s="4">
        <v>2202</v>
      </c>
      <c r="G1221" s="4" t="s">
        <v>2099</v>
      </c>
      <c r="H1221" s="4" t="s">
        <v>49</v>
      </c>
      <c r="I1221" s="4" t="s">
        <v>40</v>
      </c>
      <c r="J1221" s="4" t="s">
        <v>29</v>
      </c>
      <c r="K1221" s="4" t="s">
        <v>134</v>
      </c>
      <c r="L1221" s="4" t="s">
        <v>59</v>
      </c>
      <c r="M1221" s="4" t="s">
        <v>211</v>
      </c>
      <c r="N1221" s="29">
        <v>0.39</v>
      </c>
      <c r="O1221" s="4" t="s">
        <v>33</v>
      </c>
      <c r="P1221" s="4" t="s">
        <v>61</v>
      </c>
      <c r="Q1221" s="4" t="s">
        <v>62</v>
      </c>
      <c r="R1221" s="4" t="s">
        <v>2100</v>
      </c>
      <c r="S1221" s="4">
        <v>55429</v>
      </c>
      <c r="T1221" s="9">
        <v>42035</v>
      </c>
      <c r="U1221" s="9">
        <v>42035</v>
      </c>
      <c r="V1221" s="15">
        <v>40.351199999999992</v>
      </c>
      <c r="W1221" s="4">
        <v>10</v>
      </c>
      <c r="X1221" s="15">
        <v>58.48</v>
      </c>
      <c r="Y1221" s="4">
        <v>86050</v>
      </c>
      <c r="Z1221" s="15">
        <f>(orders[[#This Row],[Unit Price]]-(orders[[#This Row],[Unit Price]]*(orders[[#This Row],[Discount]]/100)))</f>
        <v>6.2943299999999995</v>
      </c>
      <c r="AA1221" s="15">
        <f>orders[[#This Row],[discounted price]]*orders[[#This Row],[Quantity ordered new]]</f>
        <v>62.943299999999994</v>
      </c>
      <c r="AB1221" s="18">
        <f t="shared" si="19"/>
        <v>0.69</v>
      </c>
    </row>
    <row r="1222" spans="1:28" ht="12.75" customHeight="1" x14ac:dyDescent="0.3">
      <c r="A1222" s="4">
        <v>22261</v>
      </c>
      <c r="B1222" s="4" t="s">
        <v>106</v>
      </c>
      <c r="C1222" s="21">
        <v>0</v>
      </c>
      <c r="D1222" s="15">
        <v>4.9800000000000004</v>
      </c>
      <c r="E1222" s="15">
        <v>0.8</v>
      </c>
      <c r="F1222" s="4">
        <v>2202</v>
      </c>
      <c r="G1222" s="4" t="s">
        <v>2099</v>
      </c>
      <c r="H1222" s="4" t="s">
        <v>49</v>
      </c>
      <c r="I1222" s="4" t="s">
        <v>40</v>
      </c>
      <c r="J1222" s="4" t="s">
        <v>29</v>
      </c>
      <c r="K1222" s="4" t="s">
        <v>93</v>
      </c>
      <c r="L1222" s="4" t="s">
        <v>31</v>
      </c>
      <c r="M1222" s="4" t="s">
        <v>522</v>
      </c>
      <c r="N1222" s="29">
        <v>0.36</v>
      </c>
      <c r="O1222" s="4" t="s">
        <v>33</v>
      </c>
      <c r="P1222" s="4" t="s">
        <v>61</v>
      </c>
      <c r="Q1222" s="4" t="s">
        <v>62</v>
      </c>
      <c r="R1222" s="4" t="s">
        <v>2100</v>
      </c>
      <c r="S1222" s="4">
        <v>55429</v>
      </c>
      <c r="T1222" s="9">
        <v>42035</v>
      </c>
      <c r="U1222" s="9">
        <v>42042</v>
      </c>
      <c r="V1222" s="15">
        <v>27.634499999999996</v>
      </c>
      <c r="W1222" s="4">
        <v>8</v>
      </c>
      <c r="X1222" s="15">
        <v>40.049999999999997</v>
      </c>
      <c r="Y1222" s="4">
        <v>86050</v>
      </c>
      <c r="Z1222" s="15">
        <f>(orders[[#This Row],[Unit Price]]-(orders[[#This Row],[Unit Price]]*(orders[[#This Row],[Discount]]/100)))</f>
        <v>4.9800000000000004</v>
      </c>
      <c r="AA1222" s="15">
        <f>orders[[#This Row],[discounted price]]*orders[[#This Row],[Quantity ordered new]]</f>
        <v>39.840000000000003</v>
      </c>
      <c r="AB1222" s="18">
        <f t="shared" si="19"/>
        <v>0.69</v>
      </c>
    </row>
    <row r="1223" spans="1:28" ht="12.75" customHeight="1" x14ac:dyDescent="0.3">
      <c r="A1223" s="4">
        <v>23919</v>
      </c>
      <c r="B1223" s="4" t="s">
        <v>106</v>
      </c>
      <c r="C1223" s="21">
        <v>0.08</v>
      </c>
      <c r="D1223" s="15">
        <v>145.44999999999999</v>
      </c>
      <c r="E1223" s="15">
        <v>17.850000000000001</v>
      </c>
      <c r="F1223" s="4">
        <v>2203</v>
      </c>
      <c r="G1223" s="4" t="s">
        <v>2101</v>
      </c>
      <c r="H1223" s="4" t="s">
        <v>39</v>
      </c>
      <c r="I1223" s="4" t="s">
        <v>40</v>
      </c>
      <c r="J1223" s="4" t="s">
        <v>77</v>
      </c>
      <c r="K1223" s="4" t="s">
        <v>85</v>
      </c>
      <c r="L1223" s="4" t="s">
        <v>43</v>
      </c>
      <c r="M1223" s="4" t="s">
        <v>1075</v>
      </c>
      <c r="N1223" s="29">
        <v>0.56000000000000005</v>
      </c>
      <c r="O1223" s="4" t="s">
        <v>33</v>
      </c>
      <c r="P1223" s="4" t="s">
        <v>61</v>
      </c>
      <c r="Q1223" s="4" t="s">
        <v>62</v>
      </c>
      <c r="R1223" s="4" t="s">
        <v>2102</v>
      </c>
      <c r="S1223" s="4">
        <v>55445</v>
      </c>
      <c r="T1223" s="9">
        <v>42039</v>
      </c>
      <c r="U1223" s="9">
        <v>42039</v>
      </c>
      <c r="V1223" s="15">
        <v>751.58</v>
      </c>
      <c r="W1223" s="4">
        <v>8</v>
      </c>
      <c r="X1223" s="15">
        <v>1117.6600000000001</v>
      </c>
      <c r="Y1223" s="4">
        <v>86051</v>
      </c>
      <c r="Z1223" s="15">
        <f>(orders[[#This Row],[Unit Price]]-(orders[[#This Row],[Unit Price]]*(orders[[#This Row],[Discount]]/100)))</f>
        <v>145.33364</v>
      </c>
      <c r="AA1223" s="15">
        <f>orders[[#This Row],[discounted price]]*orders[[#This Row],[Quantity ordered new]]</f>
        <v>1162.66912</v>
      </c>
      <c r="AB1223" s="18">
        <f t="shared" si="19"/>
        <v>0.67245852942755402</v>
      </c>
    </row>
    <row r="1224" spans="1:28" ht="12.75" customHeight="1" x14ac:dyDescent="0.3">
      <c r="A1224" s="4">
        <v>22595</v>
      </c>
      <c r="B1224" s="4" t="s">
        <v>47</v>
      </c>
      <c r="C1224" s="21">
        <v>0.03</v>
      </c>
      <c r="D1224" s="15">
        <v>399.98</v>
      </c>
      <c r="E1224" s="15">
        <v>12.06</v>
      </c>
      <c r="F1224" s="4">
        <v>2203</v>
      </c>
      <c r="G1224" s="4" t="s">
        <v>2101</v>
      </c>
      <c r="H1224" s="4" t="s">
        <v>39</v>
      </c>
      <c r="I1224" s="4" t="s">
        <v>40</v>
      </c>
      <c r="J1224" s="4" t="s">
        <v>77</v>
      </c>
      <c r="K1224" s="4" t="s">
        <v>85</v>
      </c>
      <c r="L1224" s="4" t="s">
        <v>121</v>
      </c>
      <c r="M1224" s="4" t="s">
        <v>264</v>
      </c>
      <c r="N1224" s="29">
        <v>0.56000000000000005</v>
      </c>
      <c r="O1224" s="4" t="s">
        <v>33</v>
      </c>
      <c r="P1224" s="4" t="s">
        <v>61</v>
      </c>
      <c r="Q1224" s="4" t="s">
        <v>62</v>
      </c>
      <c r="R1224" s="4" t="s">
        <v>2102</v>
      </c>
      <c r="S1224" s="4">
        <v>55445</v>
      </c>
      <c r="T1224" s="9">
        <v>42008</v>
      </c>
      <c r="U1224" s="9">
        <v>42010</v>
      </c>
      <c r="V1224" s="15">
        <v>-663.51419999999996</v>
      </c>
      <c r="W1224" s="4">
        <v>2</v>
      </c>
      <c r="X1224" s="15">
        <v>807</v>
      </c>
      <c r="Y1224" s="4">
        <v>86052</v>
      </c>
      <c r="Z1224" s="15">
        <f>(orders[[#This Row],[Unit Price]]-(orders[[#This Row],[Unit Price]]*(orders[[#This Row],[Discount]]/100)))</f>
        <v>399.860006</v>
      </c>
      <c r="AA1224" s="15">
        <f>orders[[#This Row],[discounted price]]*orders[[#This Row],[Quantity ordered new]]</f>
        <v>799.720012</v>
      </c>
      <c r="AB1224" s="18">
        <f t="shared" si="19"/>
        <v>-0.82219851301115232</v>
      </c>
    </row>
    <row r="1225" spans="1:28" ht="12.75" customHeight="1" x14ac:dyDescent="0.3">
      <c r="A1225" s="4">
        <v>23920</v>
      </c>
      <c r="B1225" s="4" t="s">
        <v>106</v>
      </c>
      <c r="C1225" s="21">
        <v>7.0000000000000007E-2</v>
      </c>
      <c r="D1225" s="15">
        <v>33.94</v>
      </c>
      <c r="E1225" s="15">
        <v>19.190000000000001</v>
      </c>
      <c r="F1225" s="4">
        <v>2204</v>
      </c>
      <c r="G1225" s="4" t="s">
        <v>2103</v>
      </c>
      <c r="H1225" s="4" t="s">
        <v>39</v>
      </c>
      <c r="I1225" s="4" t="s">
        <v>40</v>
      </c>
      <c r="J1225" s="4" t="s">
        <v>41</v>
      </c>
      <c r="K1225" s="4" t="s">
        <v>42</v>
      </c>
      <c r="L1225" s="4" t="s">
        <v>43</v>
      </c>
      <c r="M1225" s="4" t="s">
        <v>1003</v>
      </c>
      <c r="N1225" s="29">
        <v>0.57999999999999996</v>
      </c>
      <c r="O1225" s="4" t="s">
        <v>33</v>
      </c>
      <c r="P1225" s="4" t="s">
        <v>61</v>
      </c>
      <c r="Q1225" s="4" t="s">
        <v>62</v>
      </c>
      <c r="R1225" s="4" t="s">
        <v>2104</v>
      </c>
      <c r="S1225" s="4">
        <v>55337</v>
      </c>
      <c r="T1225" s="9">
        <v>42039</v>
      </c>
      <c r="U1225" s="9">
        <v>42043</v>
      </c>
      <c r="V1225" s="15">
        <v>-157.56</v>
      </c>
      <c r="W1225" s="4">
        <v>5</v>
      </c>
      <c r="X1225" s="15">
        <v>169.46</v>
      </c>
      <c r="Y1225" s="4">
        <v>86051</v>
      </c>
      <c r="Z1225" s="15">
        <f>(orders[[#This Row],[Unit Price]]-(orders[[#This Row],[Unit Price]]*(orders[[#This Row],[Discount]]/100)))</f>
        <v>33.916241999999997</v>
      </c>
      <c r="AA1225" s="15">
        <f>orders[[#This Row],[discounted price]]*orders[[#This Row],[Quantity ordered new]]</f>
        <v>169.58121</v>
      </c>
      <c r="AB1225" s="18">
        <f t="shared" si="19"/>
        <v>-0.92977693851056298</v>
      </c>
    </row>
    <row r="1226" spans="1:28" ht="12.75" customHeight="1" x14ac:dyDescent="0.3">
      <c r="A1226" s="4">
        <v>24434</v>
      </c>
      <c r="B1226" s="4" t="s">
        <v>47</v>
      </c>
      <c r="C1226" s="21">
        <v>0.04</v>
      </c>
      <c r="D1226" s="15">
        <v>296.18</v>
      </c>
      <c r="E1226" s="15">
        <v>154.12</v>
      </c>
      <c r="F1226" s="4">
        <v>2204</v>
      </c>
      <c r="G1226" s="4" t="s">
        <v>2103</v>
      </c>
      <c r="H1226" s="4" t="s">
        <v>39</v>
      </c>
      <c r="I1226" s="4" t="s">
        <v>114</v>
      </c>
      <c r="J1226" s="4" t="s">
        <v>41</v>
      </c>
      <c r="K1226" s="4" t="s">
        <v>152</v>
      </c>
      <c r="L1226" s="4" t="s">
        <v>121</v>
      </c>
      <c r="M1226" s="4" t="s">
        <v>153</v>
      </c>
      <c r="N1226" s="29">
        <v>0.76</v>
      </c>
      <c r="O1226" s="4" t="s">
        <v>33</v>
      </c>
      <c r="P1226" s="4" t="s">
        <v>61</v>
      </c>
      <c r="Q1226" s="4" t="s">
        <v>62</v>
      </c>
      <c r="R1226" s="4" t="s">
        <v>2104</v>
      </c>
      <c r="S1226" s="4">
        <v>55337</v>
      </c>
      <c r="T1226" s="9">
        <v>42045</v>
      </c>
      <c r="U1226" s="9">
        <v>42046</v>
      </c>
      <c r="V1226" s="15">
        <v>-87.998040000000003</v>
      </c>
      <c r="W1226" s="4">
        <v>20</v>
      </c>
      <c r="X1226" s="15">
        <v>5768.12</v>
      </c>
      <c r="Y1226" s="4">
        <v>86053</v>
      </c>
      <c r="Z1226" s="15">
        <f>(orders[[#This Row],[Unit Price]]-(orders[[#This Row],[Unit Price]]*(orders[[#This Row],[Discount]]/100)))</f>
        <v>296.06152800000001</v>
      </c>
      <c r="AA1226" s="15">
        <f>orders[[#This Row],[discounted price]]*orders[[#This Row],[Quantity ordered new]]</f>
        <v>5921.23056</v>
      </c>
      <c r="AB1226" s="18">
        <f t="shared" si="19"/>
        <v>-1.525593087522451E-2</v>
      </c>
    </row>
    <row r="1227" spans="1:28" ht="12.75" customHeight="1" x14ac:dyDescent="0.3">
      <c r="A1227" s="4">
        <v>18164</v>
      </c>
      <c r="B1227" s="4" t="s">
        <v>25</v>
      </c>
      <c r="C1227" s="21">
        <v>0.03</v>
      </c>
      <c r="D1227" s="15">
        <v>28.48</v>
      </c>
      <c r="E1227" s="15">
        <v>1.99</v>
      </c>
      <c r="F1227" s="4">
        <v>2206</v>
      </c>
      <c r="G1227" s="4" t="s">
        <v>2105</v>
      </c>
      <c r="H1227" s="4" t="s">
        <v>49</v>
      </c>
      <c r="I1227" s="4" t="s">
        <v>114</v>
      </c>
      <c r="J1227" s="4" t="s">
        <v>77</v>
      </c>
      <c r="K1227" s="4" t="s">
        <v>180</v>
      </c>
      <c r="L1227" s="4" t="s">
        <v>51</v>
      </c>
      <c r="M1227" s="4" t="s">
        <v>407</v>
      </c>
      <c r="N1227" s="29">
        <v>0.4</v>
      </c>
      <c r="O1227" s="4" t="s">
        <v>33</v>
      </c>
      <c r="P1227" s="4" t="s">
        <v>61</v>
      </c>
      <c r="Q1227" s="4" t="s">
        <v>330</v>
      </c>
      <c r="R1227" s="4" t="s">
        <v>2106</v>
      </c>
      <c r="S1227" s="4">
        <v>50501</v>
      </c>
      <c r="T1227" s="9">
        <v>42009</v>
      </c>
      <c r="U1227" s="9">
        <v>42010</v>
      </c>
      <c r="V1227" s="15">
        <v>-35.290399999999998</v>
      </c>
      <c r="W1227" s="4">
        <v>2</v>
      </c>
      <c r="X1227" s="15">
        <v>55.25</v>
      </c>
      <c r="Y1227" s="4">
        <v>86258</v>
      </c>
      <c r="Z1227" s="15">
        <f>(orders[[#This Row],[Unit Price]]-(orders[[#This Row],[Unit Price]]*(orders[[#This Row],[Discount]]/100)))</f>
        <v>28.471456</v>
      </c>
      <c r="AA1227" s="15">
        <f>orders[[#This Row],[discounted price]]*orders[[#This Row],[Quantity ordered new]]</f>
        <v>56.942912</v>
      </c>
      <c r="AB1227" s="18">
        <f t="shared" si="19"/>
        <v>-0.63874027149321266</v>
      </c>
    </row>
    <row r="1228" spans="1:28" ht="12.75" customHeight="1" x14ac:dyDescent="0.3">
      <c r="A1228" s="4">
        <v>18165</v>
      </c>
      <c r="B1228" s="4" t="s">
        <v>25</v>
      </c>
      <c r="C1228" s="21">
        <v>0.01</v>
      </c>
      <c r="D1228" s="15">
        <v>205.99</v>
      </c>
      <c r="E1228" s="15">
        <v>5.99</v>
      </c>
      <c r="F1228" s="4">
        <v>2206</v>
      </c>
      <c r="G1228" s="4" t="s">
        <v>2105</v>
      </c>
      <c r="H1228" s="4" t="s">
        <v>49</v>
      </c>
      <c r="I1228" s="4" t="s">
        <v>114</v>
      </c>
      <c r="J1228" s="4" t="s">
        <v>77</v>
      </c>
      <c r="K1228" s="4" t="s">
        <v>78</v>
      </c>
      <c r="L1228" s="4" t="s">
        <v>59</v>
      </c>
      <c r="M1228" s="4" t="s">
        <v>2107</v>
      </c>
      <c r="N1228" s="29">
        <v>0.59</v>
      </c>
      <c r="O1228" s="4" t="s">
        <v>33</v>
      </c>
      <c r="P1228" s="4" t="s">
        <v>61</v>
      </c>
      <c r="Q1228" s="4" t="s">
        <v>330</v>
      </c>
      <c r="R1228" s="4" t="s">
        <v>2106</v>
      </c>
      <c r="S1228" s="4">
        <v>50501</v>
      </c>
      <c r="T1228" s="9">
        <v>42009</v>
      </c>
      <c r="U1228" s="9">
        <v>42011</v>
      </c>
      <c r="V1228" s="15">
        <v>-74.883600000000001</v>
      </c>
      <c r="W1228" s="4">
        <v>3</v>
      </c>
      <c r="X1228" s="15">
        <v>551.22</v>
      </c>
      <c r="Y1228" s="4">
        <v>86258</v>
      </c>
      <c r="Z1228" s="15">
        <f>(orders[[#This Row],[Unit Price]]-(orders[[#This Row],[Unit Price]]*(orders[[#This Row],[Discount]]/100)))</f>
        <v>205.969401</v>
      </c>
      <c r="AA1228" s="15">
        <f>orders[[#This Row],[discounted price]]*orders[[#This Row],[Quantity ordered new]]</f>
        <v>617.90820299999996</v>
      </c>
      <c r="AB1228" s="18">
        <f t="shared" si="19"/>
        <v>-0.13585065853924022</v>
      </c>
    </row>
    <row r="1229" spans="1:28" ht="12.75" customHeight="1" x14ac:dyDescent="0.3">
      <c r="A1229" s="4">
        <v>23317</v>
      </c>
      <c r="B1229" s="4" t="s">
        <v>106</v>
      </c>
      <c r="C1229" s="21">
        <v>0.06</v>
      </c>
      <c r="D1229" s="15">
        <v>6.98</v>
      </c>
      <c r="E1229" s="15">
        <v>1.6</v>
      </c>
      <c r="F1229" s="4">
        <v>2209</v>
      </c>
      <c r="G1229" s="4" t="s">
        <v>2108</v>
      </c>
      <c r="H1229" s="4" t="s">
        <v>49</v>
      </c>
      <c r="I1229" s="4" t="s">
        <v>40</v>
      </c>
      <c r="J1229" s="4" t="s">
        <v>29</v>
      </c>
      <c r="K1229" s="4" t="s">
        <v>93</v>
      </c>
      <c r="L1229" s="4" t="s">
        <v>31</v>
      </c>
      <c r="M1229" s="4" t="s">
        <v>955</v>
      </c>
      <c r="N1229" s="29">
        <v>0.38</v>
      </c>
      <c r="O1229" s="4" t="s">
        <v>33</v>
      </c>
      <c r="P1229" s="4" t="s">
        <v>136</v>
      </c>
      <c r="Q1229" s="4" t="s">
        <v>387</v>
      </c>
      <c r="R1229" s="4" t="s">
        <v>2109</v>
      </c>
      <c r="S1229" s="4">
        <v>30337</v>
      </c>
      <c r="T1229" s="9">
        <v>42026</v>
      </c>
      <c r="U1229" s="9">
        <v>42033</v>
      </c>
      <c r="V1229" s="15">
        <v>-98.056000000000012</v>
      </c>
      <c r="W1229" s="4">
        <v>12</v>
      </c>
      <c r="X1229" s="15">
        <v>83.93</v>
      </c>
      <c r="Y1229" s="4">
        <v>88030</v>
      </c>
      <c r="Z1229" s="15">
        <f>(orders[[#This Row],[Unit Price]]-(orders[[#This Row],[Unit Price]]*(orders[[#This Row],[Discount]]/100)))</f>
        <v>6.9758120000000003</v>
      </c>
      <c r="AA1229" s="15">
        <f>orders[[#This Row],[discounted price]]*orders[[#This Row],[Quantity ordered new]]</f>
        <v>83.709744000000001</v>
      </c>
      <c r="AB1229" s="18">
        <f t="shared" si="19"/>
        <v>-1.1683069224353628</v>
      </c>
    </row>
    <row r="1230" spans="1:28" ht="12.75" customHeight="1" x14ac:dyDescent="0.3">
      <c r="A1230" s="4">
        <v>19914</v>
      </c>
      <c r="B1230" s="4" t="s">
        <v>37</v>
      </c>
      <c r="C1230" s="21">
        <v>0.08</v>
      </c>
      <c r="D1230" s="15">
        <v>95.99</v>
      </c>
      <c r="E1230" s="15">
        <v>35</v>
      </c>
      <c r="F1230" s="4">
        <v>2211</v>
      </c>
      <c r="G1230" s="4" t="s">
        <v>2110</v>
      </c>
      <c r="H1230" s="4" t="s">
        <v>27</v>
      </c>
      <c r="I1230" s="4" t="s">
        <v>40</v>
      </c>
      <c r="J1230" s="4" t="s">
        <v>29</v>
      </c>
      <c r="K1230" s="4" t="s">
        <v>141</v>
      </c>
      <c r="L1230" s="4" t="s">
        <v>236</v>
      </c>
      <c r="M1230" s="4" t="s">
        <v>2111</v>
      </c>
      <c r="N1230" s="29"/>
      <c r="O1230" s="4" t="s">
        <v>33</v>
      </c>
      <c r="P1230" s="4" t="s">
        <v>53</v>
      </c>
      <c r="Q1230" s="4" t="s">
        <v>415</v>
      </c>
      <c r="R1230" s="4" t="s">
        <v>2112</v>
      </c>
      <c r="S1230" s="4">
        <v>20715</v>
      </c>
      <c r="T1230" s="9">
        <v>42005</v>
      </c>
      <c r="U1230" s="9">
        <v>42007</v>
      </c>
      <c r="V1230" s="15">
        <v>-425.20840000000004</v>
      </c>
      <c r="W1230" s="4">
        <v>2</v>
      </c>
      <c r="X1230" s="15">
        <v>193.88</v>
      </c>
      <c r="Y1230" s="4">
        <v>88028</v>
      </c>
      <c r="Z1230" s="15">
        <f>(orders[[#This Row],[Unit Price]]-(orders[[#This Row],[Unit Price]]*(orders[[#This Row],[Discount]]/100)))</f>
        <v>95.913207999999997</v>
      </c>
      <c r="AA1230" s="15">
        <f>orders[[#This Row],[discounted price]]*orders[[#This Row],[Quantity ordered new]]</f>
        <v>191.82641599999999</v>
      </c>
      <c r="AB1230" s="18">
        <f t="shared" si="19"/>
        <v>-2.1931524654425418</v>
      </c>
    </row>
    <row r="1231" spans="1:28" ht="12.75" customHeight="1" x14ac:dyDescent="0.3">
      <c r="A1231" s="4">
        <v>24756</v>
      </c>
      <c r="B1231" s="4" t="s">
        <v>25</v>
      </c>
      <c r="C1231" s="21">
        <v>0.09</v>
      </c>
      <c r="D1231" s="15">
        <v>199.99</v>
      </c>
      <c r="E1231" s="15">
        <v>24.49</v>
      </c>
      <c r="F1231" s="4">
        <v>2212</v>
      </c>
      <c r="G1231" s="4" t="s">
        <v>2113</v>
      </c>
      <c r="H1231" s="4" t="s">
        <v>27</v>
      </c>
      <c r="I1231" s="4" t="s">
        <v>40</v>
      </c>
      <c r="J1231" s="4" t="s">
        <v>77</v>
      </c>
      <c r="K1231" s="4" t="s">
        <v>587</v>
      </c>
      <c r="L1231" s="4" t="s">
        <v>236</v>
      </c>
      <c r="M1231" s="4" t="s">
        <v>1379</v>
      </c>
      <c r="N1231" s="29">
        <v>0.46</v>
      </c>
      <c r="O1231" s="4" t="s">
        <v>33</v>
      </c>
      <c r="P1231" s="4" t="s">
        <v>53</v>
      </c>
      <c r="Q1231" s="4" t="s">
        <v>415</v>
      </c>
      <c r="R1231" s="4" t="s">
        <v>2114</v>
      </c>
      <c r="S1231" s="4">
        <v>21228</v>
      </c>
      <c r="T1231" s="9">
        <v>42113</v>
      </c>
      <c r="U1231" s="9">
        <v>42115</v>
      </c>
      <c r="V1231" s="15">
        <v>631.33000000000004</v>
      </c>
      <c r="W1231" s="4">
        <v>5</v>
      </c>
      <c r="X1231" s="15">
        <v>990.25</v>
      </c>
      <c r="Y1231" s="4">
        <v>88029</v>
      </c>
      <c r="Z1231" s="15">
        <f>(orders[[#This Row],[Unit Price]]-(orders[[#This Row],[Unit Price]]*(orders[[#This Row],[Discount]]/100)))</f>
        <v>199.81000900000001</v>
      </c>
      <c r="AA1231" s="15">
        <f>orders[[#This Row],[discounted price]]*orders[[#This Row],[Quantity ordered new]]</f>
        <v>999.05004500000007</v>
      </c>
      <c r="AB1231" s="18">
        <f t="shared" si="19"/>
        <v>0.63754607422368093</v>
      </c>
    </row>
    <row r="1232" spans="1:28" ht="12.75" customHeight="1" x14ac:dyDescent="0.3">
      <c r="A1232" s="4">
        <v>23512</v>
      </c>
      <c r="B1232" s="4" t="s">
        <v>106</v>
      </c>
      <c r="C1232" s="21">
        <v>7.0000000000000007E-2</v>
      </c>
      <c r="D1232" s="15">
        <v>3.28</v>
      </c>
      <c r="E1232" s="15">
        <v>3.97</v>
      </c>
      <c r="F1232" s="4">
        <v>2215</v>
      </c>
      <c r="G1232" s="4" t="s">
        <v>2115</v>
      </c>
      <c r="H1232" s="4" t="s">
        <v>49</v>
      </c>
      <c r="I1232" s="4" t="s">
        <v>28</v>
      </c>
      <c r="J1232" s="4" t="s">
        <v>29</v>
      </c>
      <c r="K1232" s="4" t="s">
        <v>30</v>
      </c>
      <c r="L1232" s="4" t="s">
        <v>31</v>
      </c>
      <c r="M1232" s="4" t="s">
        <v>1009</v>
      </c>
      <c r="N1232" s="29">
        <v>0.56000000000000005</v>
      </c>
      <c r="O1232" s="4" t="s">
        <v>33</v>
      </c>
      <c r="P1232" s="4" t="s">
        <v>53</v>
      </c>
      <c r="Q1232" s="4" t="s">
        <v>154</v>
      </c>
      <c r="R1232" s="4" t="s">
        <v>2116</v>
      </c>
      <c r="S1232" s="4">
        <v>44646</v>
      </c>
      <c r="T1232" s="9">
        <v>42178</v>
      </c>
      <c r="U1232" s="9">
        <v>42178</v>
      </c>
      <c r="V1232" s="15">
        <v>-22.175999999999998</v>
      </c>
      <c r="W1232" s="4">
        <v>4</v>
      </c>
      <c r="X1232" s="15">
        <v>14.76</v>
      </c>
      <c r="Y1232" s="4">
        <v>90314</v>
      </c>
      <c r="Z1232" s="15">
        <f>(orders[[#This Row],[Unit Price]]-(orders[[#This Row],[Unit Price]]*(orders[[#This Row],[Discount]]/100)))</f>
        <v>3.277704</v>
      </c>
      <c r="AA1232" s="15">
        <f>orders[[#This Row],[discounted price]]*orders[[#This Row],[Quantity ordered new]]</f>
        <v>13.110816</v>
      </c>
      <c r="AB1232" s="18">
        <f t="shared" si="19"/>
        <v>-1.5024390243902439</v>
      </c>
    </row>
    <row r="1233" spans="1:28" ht="12.75" customHeight="1" x14ac:dyDescent="0.3">
      <c r="A1233" s="4">
        <v>23513</v>
      </c>
      <c r="B1233" s="4" t="s">
        <v>106</v>
      </c>
      <c r="C1233" s="21">
        <v>0.02</v>
      </c>
      <c r="D1233" s="15">
        <v>256.99</v>
      </c>
      <c r="E1233" s="15">
        <v>11.25</v>
      </c>
      <c r="F1233" s="4">
        <v>2216</v>
      </c>
      <c r="G1233" s="4" t="s">
        <v>2117</v>
      </c>
      <c r="H1233" s="4" t="s">
        <v>49</v>
      </c>
      <c r="I1233" s="4" t="s">
        <v>28</v>
      </c>
      <c r="J1233" s="4" t="s">
        <v>77</v>
      </c>
      <c r="K1233" s="4" t="s">
        <v>180</v>
      </c>
      <c r="L1233" s="4" t="s">
        <v>59</v>
      </c>
      <c r="M1233" s="4" t="s">
        <v>1336</v>
      </c>
      <c r="N1233" s="29">
        <v>0.51</v>
      </c>
      <c r="O1233" s="4" t="s">
        <v>33</v>
      </c>
      <c r="P1233" s="4" t="s">
        <v>53</v>
      </c>
      <c r="Q1233" s="4" t="s">
        <v>154</v>
      </c>
      <c r="R1233" s="4" t="s">
        <v>2118</v>
      </c>
      <c r="S1233" s="4">
        <v>44256</v>
      </c>
      <c r="T1233" s="9">
        <v>42178</v>
      </c>
      <c r="U1233" s="9">
        <v>42185</v>
      </c>
      <c r="V1233" s="15">
        <v>-214.10399999999998</v>
      </c>
      <c r="W1233" s="4">
        <v>3</v>
      </c>
      <c r="X1233" s="15">
        <v>808.44</v>
      </c>
      <c r="Y1233" s="4">
        <v>90314</v>
      </c>
      <c r="Z1233" s="15">
        <f>(orders[[#This Row],[Unit Price]]-(orders[[#This Row],[Unit Price]]*(orders[[#This Row],[Discount]]/100)))</f>
        <v>256.938602</v>
      </c>
      <c r="AA1233" s="15">
        <f>orders[[#This Row],[discounted price]]*orders[[#This Row],[Quantity ordered new]]</f>
        <v>770.81580600000007</v>
      </c>
      <c r="AB1233" s="18">
        <f t="shared" si="19"/>
        <v>-0.26483598040670919</v>
      </c>
    </row>
    <row r="1234" spans="1:28" ht="12.75" customHeight="1" x14ac:dyDescent="0.3">
      <c r="A1234" s="4">
        <v>23514</v>
      </c>
      <c r="B1234" s="4" t="s">
        <v>106</v>
      </c>
      <c r="C1234" s="21">
        <v>0.01</v>
      </c>
      <c r="D1234" s="15">
        <v>6.48</v>
      </c>
      <c r="E1234" s="15">
        <v>5.14</v>
      </c>
      <c r="F1234" s="4">
        <v>2216</v>
      </c>
      <c r="G1234" s="4" t="s">
        <v>2117</v>
      </c>
      <c r="H1234" s="4" t="s">
        <v>49</v>
      </c>
      <c r="I1234" s="4" t="s">
        <v>28</v>
      </c>
      <c r="J1234" s="4" t="s">
        <v>29</v>
      </c>
      <c r="K1234" s="4" t="s">
        <v>93</v>
      </c>
      <c r="L1234" s="4" t="s">
        <v>59</v>
      </c>
      <c r="M1234" s="4" t="s">
        <v>938</v>
      </c>
      <c r="N1234" s="29">
        <v>0.37</v>
      </c>
      <c r="O1234" s="4" t="s">
        <v>33</v>
      </c>
      <c r="P1234" s="4" t="s">
        <v>53</v>
      </c>
      <c r="Q1234" s="4" t="s">
        <v>154</v>
      </c>
      <c r="R1234" s="4" t="s">
        <v>2118</v>
      </c>
      <c r="S1234" s="4">
        <v>44256</v>
      </c>
      <c r="T1234" s="9">
        <v>42178</v>
      </c>
      <c r="U1234" s="9">
        <v>42180</v>
      </c>
      <c r="V1234" s="15">
        <v>-26.936</v>
      </c>
      <c r="W1234" s="4">
        <v>10</v>
      </c>
      <c r="X1234" s="15">
        <v>67.41</v>
      </c>
      <c r="Y1234" s="4">
        <v>90314</v>
      </c>
      <c r="Z1234" s="15">
        <f>(orders[[#This Row],[Unit Price]]-(orders[[#This Row],[Unit Price]]*(orders[[#This Row],[Discount]]/100)))</f>
        <v>6.4793520000000004</v>
      </c>
      <c r="AA1234" s="15">
        <f>orders[[#This Row],[discounted price]]*orders[[#This Row],[Quantity ordered new]]</f>
        <v>64.793520000000001</v>
      </c>
      <c r="AB1234" s="18">
        <f t="shared" si="19"/>
        <v>-0.39958463136033229</v>
      </c>
    </row>
    <row r="1235" spans="1:28" ht="12.75" customHeight="1" x14ac:dyDescent="0.3">
      <c r="A1235" s="4">
        <v>22712</v>
      </c>
      <c r="B1235" s="4" t="s">
        <v>106</v>
      </c>
      <c r="C1235" s="21">
        <v>0.09</v>
      </c>
      <c r="D1235" s="15">
        <v>14.2</v>
      </c>
      <c r="E1235" s="15">
        <v>5.3</v>
      </c>
      <c r="F1235" s="4">
        <v>2220</v>
      </c>
      <c r="G1235" s="4" t="s">
        <v>2119</v>
      </c>
      <c r="H1235" s="4" t="s">
        <v>49</v>
      </c>
      <c r="I1235" s="4" t="s">
        <v>114</v>
      </c>
      <c r="J1235" s="4" t="s">
        <v>41</v>
      </c>
      <c r="K1235" s="4" t="s">
        <v>50</v>
      </c>
      <c r="L1235" s="4" t="s">
        <v>31</v>
      </c>
      <c r="M1235" s="4" t="s">
        <v>730</v>
      </c>
      <c r="N1235" s="29">
        <v>0.46</v>
      </c>
      <c r="O1235" s="4" t="s">
        <v>33</v>
      </c>
      <c r="P1235" s="4" t="s">
        <v>136</v>
      </c>
      <c r="Q1235" s="4" t="s">
        <v>362</v>
      </c>
      <c r="R1235" s="4" t="s">
        <v>2120</v>
      </c>
      <c r="S1235" s="4">
        <v>34787</v>
      </c>
      <c r="T1235" s="9">
        <v>42063</v>
      </c>
      <c r="U1235" s="9">
        <v>42064</v>
      </c>
      <c r="V1235" s="15">
        <v>-324.73</v>
      </c>
      <c r="W1235" s="4">
        <v>4</v>
      </c>
      <c r="X1235" s="15">
        <v>55.08</v>
      </c>
      <c r="Y1235" s="4">
        <v>91036</v>
      </c>
      <c r="Z1235" s="15">
        <f>(orders[[#This Row],[Unit Price]]-(orders[[#This Row],[Unit Price]]*(orders[[#This Row],[Discount]]/100)))</f>
        <v>14.18722</v>
      </c>
      <c r="AA1235" s="15">
        <f>orders[[#This Row],[discounted price]]*orders[[#This Row],[Quantity ordered new]]</f>
        <v>56.74888</v>
      </c>
      <c r="AB1235" s="18">
        <f t="shared" si="19"/>
        <v>-5.8956063907044305</v>
      </c>
    </row>
    <row r="1236" spans="1:28" ht="12.75" customHeight="1" x14ac:dyDescent="0.3">
      <c r="A1236" s="4">
        <v>24113</v>
      </c>
      <c r="B1236" s="4" t="s">
        <v>47</v>
      </c>
      <c r="C1236" s="21">
        <v>0</v>
      </c>
      <c r="D1236" s="15">
        <v>100.89</v>
      </c>
      <c r="E1236" s="15">
        <v>42</v>
      </c>
      <c r="F1236" s="4">
        <v>2225</v>
      </c>
      <c r="G1236" s="4" t="s">
        <v>2121</v>
      </c>
      <c r="H1236" s="4" t="s">
        <v>39</v>
      </c>
      <c r="I1236" s="4" t="s">
        <v>58</v>
      </c>
      <c r="J1236" s="4" t="s">
        <v>41</v>
      </c>
      <c r="K1236" s="4" t="s">
        <v>42</v>
      </c>
      <c r="L1236" s="4" t="s">
        <v>43</v>
      </c>
      <c r="M1236" s="4" t="s">
        <v>2122</v>
      </c>
      <c r="N1236" s="29">
        <v>0.61</v>
      </c>
      <c r="O1236" s="4" t="s">
        <v>33</v>
      </c>
      <c r="P1236" s="4" t="s">
        <v>34</v>
      </c>
      <c r="Q1236" s="4" t="s">
        <v>366</v>
      </c>
      <c r="R1236" s="4" t="s">
        <v>2123</v>
      </c>
      <c r="S1236" s="4">
        <v>88240</v>
      </c>
      <c r="T1236" s="9">
        <v>42056</v>
      </c>
      <c r="U1236" s="9">
        <v>42057</v>
      </c>
      <c r="V1236" s="15">
        <v>1500.12</v>
      </c>
      <c r="W1236" s="4">
        <v>15</v>
      </c>
      <c r="X1236" s="15">
        <v>1608.11</v>
      </c>
      <c r="Y1236" s="4">
        <v>89970</v>
      </c>
      <c r="Z1236" s="15">
        <f>(orders[[#This Row],[Unit Price]]-(orders[[#This Row],[Unit Price]]*(orders[[#This Row],[Discount]]/100)))</f>
        <v>100.89</v>
      </c>
      <c r="AA1236" s="15">
        <f>orders[[#This Row],[discounted price]]*orders[[#This Row],[Quantity ordered new]]</f>
        <v>1513.35</v>
      </c>
      <c r="AB1236" s="18">
        <f t="shared" si="19"/>
        <v>0.93284663362580922</v>
      </c>
    </row>
    <row r="1237" spans="1:28" ht="12.75" customHeight="1" x14ac:dyDescent="0.3">
      <c r="A1237" s="4">
        <v>18820</v>
      </c>
      <c r="B1237" s="4" t="s">
        <v>106</v>
      </c>
      <c r="C1237" s="21">
        <v>0.01</v>
      </c>
      <c r="D1237" s="15">
        <v>13.43</v>
      </c>
      <c r="E1237" s="15">
        <v>5.5</v>
      </c>
      <c r="F1237" s="4">
        <v>2240</v>
      </c>
      <c r="G1237" s="4" t="s">
        <v>2124</v>
      </c>
      <c r="H1237" s="4" t="s">
        <v>27</v>
      </c>
      <c r="I1237" s="4" t="s">
        <v>28</v>
      </c>
      <c r="J1237" s="4" t="s">
        <v>29</v>
      </c>
      <c r="K1237" s="4" t="s">
        <v>141</v>
      </c>
      <c r="L1237" s="4" t="s">
        <v>59</v>
      </c>
      <c r="M1237" s="4" t="s">
        <v>1702</v>
      </c>
      <c r="N1237" s="29">
        <v>0.56999999999999995</v>
      </c>
      <c r="O1237" s="4" t="s">
        <v>33</v>
      </c>
      <c r="P1237" s="4" t="s">
        <v>136</v>
      </c>
      <c r="Q1237" s="4" t="s">
        <v>362</v>
      </c>
      <c r="R1237" s="4" t="s">
        <v>2125</v>
      </c>
      <c r="S1237" s="4">
        <v>33801</v>
      </c>
      <c r="T1237" s="9">
        <v>42100</v>
      </c>
      <c r="U1237" s="9">
        <v>42107</v>
      </c>
      <c r="V1237" s="15">
        <v>-313.02180000000004</v>
      </c>
      <c r="W1237" s="4">
        <v>7</v>
      </c>
      <c r="X1237" s="15">
        <v>99.75</v>
      </c>
      <c r="Y1237" s="4">
        <v>89102</v>
      </c>
      <c r="Z1237" s="15">
        <f>(orders[[#This Row],[Unit Price]]-(orders[[#This Row],[Unit Price]]*(orders[[#This Row],[Discount]]/100)))</f>
        <v>13.428656999999999</v>
      </c>
      <c r="AA1237" s="15">
        <f>orders[[#This Row],[discounted price]]*orders[[#This Row],[Quantity ordered new]]</f>
        <v>94.000598999999994</v>
      </c>
      <c r="AB1237" s="18">
        <f t="shared" si="19"/>
        <v>-3.1380631578947371</v>
      </c>
    </row>
    <row r="1238" spans="1:28" ht="12.75" customHeight="1" x14ac:dyDescent="0.3">
      <c r="A1238" s="4">
        <v>24121</v>
      </c>
      <c r="B1238" s="4" t="s">
        <v>106</v>
      </c>
      <c r="C1238" s="21">
        <v>0</v>
      </c>
      <c r="D1238" s="15">
        <v>2.08</v>
      </c>
      <c r="E1238" s="15">
        <v>5.33</v>
      </c>
      <c r="F1238" s="4">
        <v>2250</v>
      </c>
      <c r="G1238" s="4" t="s">
        <v>2126</v>
      </c>
      <c r="H1238" s="4" t="s">
        <v>49</v>
      </c>
      <c r="I1238" s="4" t="s">
        <v>40</v>
      </c>
      <c r="J1238" s="4" t="s">
        <v>41</v>
      </c>
      <c r="K1238" s="4" t="s">
        <v>50</v>
      </c>
      <c r="L1238" s="4" t="s">
        <v>59</v>
      </c>
      <c r="M1238" s="4" t="s">
        <v>744</v>
      </c>
      <c r="N1238" s="29">
        <v>0.43</v>
      </c>
      <c r="O1238" s="4" t="s">
        <v>33</v>
      </c>
      <c r="P1238" s="4" t="s">
        <v>53</v>
      </c>
      <c r="Q1238" s="4" t="s">
        <v>234</v>
      </c>
      <c r="R1238" s="4" t="s">
        <v>2127</v>
      </c>
      <c r="S1238" s="4">
        <v>16801</v>
      </c>
      <c r="T1238" s="9">
        <v>42107</v>
      </c>
      <c r="U1238" s="9">
        <v>42114</v>
      </c>
      <c r="V1238" s="15">
        <v>-192.5532</v>
      </c>
      <c r="W1238" s="4">
        <v>22</v>
      </c>
      <c r="X1238" s="15">
        <v>51.41</v>
      </c>
      <c r="Y1238" s="4">
        <v>86699</v>
      </c>
      <c r="Z1238" s="15">
        <f>(orders[[#This Row],[Unit Price]]-(orders[[#This Row],[Unit Price]]*(orders[[#This Row],[Discount]]/100)))</f>
        <v>2.08</v>
      </c>
      <c r="AA1238" s="15">
        <f>orders[[#This Row],[discounted price]]*orders[[#This Row],[Quantity ordered new]]</f>
        <v>45.760000000000005</v>
      </c>
      <c r="AB1238" s="18">
        <f t="shared" si="19"/>
        <v>-3.7454425209103293</v>
      </c>
    </row>
    <row r="1239" spans="1:28" ht="12.75" customHeight="1" x14ac:dyDescent="0.3">
      <c r="A1239" s="4">
        <v>25440</v>
      </c>
      <c r="B1239" s="4" t="s">
        <v>106</v>
      </c>
      <c r="C1239" s="21">
        <v>0.1</v>
      </c>
      <c r="D1239" s="15">
        <v>6.3</v>
      </c>
      <c r="E1239" s="15">
        <v>0.5</v>
      </c>
      <c r="F1239" s="4">
        <v>2254</v>
      </c>
      <c r="G1239" s="4" t="s">
        <v>2128</v>
      </c>
      <c r="H1239" s="4" t="s">
        <v>49</v>
      </c>
      <c r="I1239" s="4" t="s">
        <v>28</v>
      </c>
      <c r="J1239" s="4" t="s">
        <v>29</v>
      </c>
      <c r="K1239" s="4" t="s">
        <v>134</v>
      </c>
      <c r="L1239" s="4" t="s">
        <v>59</v>
      </c>
      <c r="M1239" s="4" t="s">
        <v>1158</v>
      </c>
      <c r="N1239" s="29">
        <v>0.39</v>
      </c>
      <c r="O1239" s="4" t="s">
        <v>33</v>
      </c>
      <c r="P1239" s="4" t="s">
        <v>136</v>
      </c>
      <c r="Q1239" s="4" t="s">
        <v>613</v>
      </c>
      <c r="R1239" s="4" t="s">
        <v>2129</v>
      </c>
      <c r="S1239" s="4">
        <v>42003</v>
      </c>
      <c r="T1239" s="9">
        <v>42031</v>
      </c>
      <c r="U1239" s="9">
        <v>42036</v>
      </c>
      <c r="V1239" s="15">
        <v>-464.28200000000004</v>
      </c>
      <c r="W1239" s="4">
        <v>12</v>
      </c>
      <c r="X1239" s="15">
        <v>68.72</v>
      </c>
      <c r="Y1239" s="4">
        <v>89278</v>
      </c>
      <c r="Z1239" s="15">
        <f>(orders[[#This Row],[Unit Price]]-(orders[[#This Row],[Unit Price]]*(orders[[#This Row],[Discount]]/100)))</f>
        <v>6.2936999999999994</v>
      </c>
      <c r="AA1239" s="15">
        <f>orders[[#This Row],[discounted price]]*orders[[#This Row],[Quantity ordered new]]</f>
        <v>75.524399999999986</v>
      </c>
      <c r="AB1239" s="18">
        <f t="shared" si="19"/>
        <v>-6.7561408614668226</v>
      </c>
    </row>
    <row r="1240" spans="1:28" ht="12.75" customHeight="1" x14ac:dyDescent="0.3">
      <c r="A1240" s="4">
        <v>20639</v>
      </c>
      <c r="B1240" s="4" t="s">
        <v>25</v>
      </c>
      <c r="C1240" s="21">
        <v>0.1</v>
      </c>
      <c r="D1240" s="15">
        <v>48.91</v>
      </c>
      <c r="E1240" s="15">
        <v>5.97</v>
      </c>
      <c r="F1240" s="4">
        <v>2254</v>
      </c>
      <c r="G1240" s="4" t="s">
        <v>2128</v>
      </c>
      <c r="H1240" s="4" t="s">
        <v>49</v>
      </c>
      <c r="I1240" s="4" t="s">
        <v>28</v>
      </c>
      <c r="J1240" s="4" t="s">
        <v>29</v>
      </c>
      <c r="K1240" s="4" t="s">
        <v>93</v>
      </c>
      <c r="L1240" s="4" t="s">
        <v>59</v>
      </c>
      <c r="M1240" s="4" t="s">
        <v>2130</v>
      </c>
      <c r="N1240" s="29">
        <v>0.38</v>
      </c>
      <c r="O1240" s="4" t="s">
        <v>33</v>
      </c>
      <c r="P1240" s="4" t="s">
        <v>136</v>
      </c>
      <c r="Q1240" s="4" t="s">
        <v>613</v>
      </c>
      <c r="R1240" s="4" t="s">
        <v>2129</v>
      </c>
      <c r="S1240" s="4">
        <v>42003</v>
      </c>
      <c r="T1240" s="9">
        <v>42122</v>
      </c>
      <c r="U1240" s="9">
        <v>42124</v>
      </c>
      <c r="V1240" s="15">
        <v>156.74339999999998</v>
      </c>
      <c r="W1240" s="4">
        <v>14</v>
      </c>
      <c r="X1240" s="15">
        <v>618.96</v>
      </c>
      <c r="Y1240" s="4">
        <v>89279</v>
      </c>
      <c r="Z1240" s="15">
        <f>(orders[[#This Row],[Unit Price]]-(orders[[#This Row],[Unit Price]]*(orders[[#This Row],[Discount]]/100)))</f>
        <v>48.861089999999997</v>
      </c>
      <c r="AA1240" s="15">
        <f>orders[[#This Row],[discounted price]]*orders[[#This Row],[Quantity ordered new]]</f>
        <v>684.05525999999998</v>
      </c>
      <c r="AB1240" s="18">
        <f t="shared" si="19"/>
        <v>0.25323671965878242</v>
      </c>
    </row>
    <row r="1241" spans="1:28" ht="12.75" customHeight="1" x14ac:dyDescent="0.3">
      <c r="A1241" s="4">
        <v>20640</v>
      </c>
      <c r="B1241" s="4" t="s">
        <v>25</v>
      </c>
      <c r="C1241" s="21">
        <v>0.08</v>
      </c>
      <c r="D1241" s="15">
        <v>5.98</v>
      </c>
      <c r="E1241" s="15">
        <v>5.46</v>
      </c>
      <c r="F1241" s="4">
        <v>2254</v>
      </c>
      <c r="G1241" s="4" t="s">
        <v>2128</v>
      </c>
      <c r="H1241" s="4" t="s">
        <v>49</v>
      </c>
      <c r="I1241" s="4" t="s">
        <v>28</v>
      </c>
      <c r="J1241" s="4" t="s">
        <v>29</v>
      </c>
      <c r="K1241" s="4" t="s">
        <v>93</v>
      </c>
      <c r="L1241" s="4" t="s">
        <v>59</v>
      </c>
      <c r="M1241" s="4" t="s">
        <v>1051</v>
      </c>
      <c r="N1241" s="29">
        <v>0.36</v>
      </c>
      <c r="O1241" s="4" t="s">
        <v>33</v>
      </c>
      <c r="P1241" s="4" t="s">
        <v>136</v>
      </c>
      <c r="Q1241" s="4" t="s">
        <v>613</v>
      </c>
      <c r="R1241" s="4" t="s">
        <v>2129</v>
      </c>
      <c r="S1241" s="4">
        <v>42003</v>
      </c>
      <c r="T1241" s="9">
        <v>42122</v>
      </c>
      <c r="U1241" s="9">
        <v>42122</v>
      </c>
      <c r="V1241" s="15">
        <v>110.11799999999999</v>
      </c>
      <c r="W1241" s="4">
        <v>13</v>
      </c>
      <c r="X1241" s="15">
        <v>77.540000000000006</v>
      </c>
      <c r="Y1241" s="4">
        <v>89279</v>
      </c>
      <c r="Z1241" s="15">
        <f>(orders[[#This Row],[Unit Price]]-(orders[[#This Row],[Unit Price]]*(orders[[#This Row],[Discount]]/100)))</f>
        <v>5.9752160000000005</v>
      </c>
      <c r="AA1241" s="15">
        <f>orders[[#This Row],[discounted price]]*orders[[#This Row],[Quantity ordered new]]</f>
        <v>77.677808000000013</v>
      </c>
      <c r="AB1241" s="18">
        <f t="shared" si="19"/>
        <v>1.42014444157854</v>
      </c>
    </row>
    <row r="1242" spans="1:28" ht="12.75" customHeight="1" x14ac:dyDescent="0.3">
      <c r="A1242" s="4">
        <v>19054</v>
      </c>
      <c r="B1242" s="4" t="s">
        <v>47</v>
      </c>
      <c r="C1242" s="21">
        <v>7.0000000000000007E-2</v>
      </c>
      <c r="D1242" s="15">
        <v>60.97</v>
      </c>
      <c r="E1242" s="15">
        <v>4.5</v>
      </c>
      <c r="F1242" s="4">
        <v>2256</v>
      </c>
      <c r="G1242" s="4" t="s">
        <v>2131</v>
      </c>
      <c r="H1242" s="4" t="s">
        <v>27</v>
      </c>
      <c r="I1242" s="4" t="s">
        <v>28</v>
      </c>
      <c r="J1242" s="4" t="s">
        <v>29</v>
      </c>
      <c r="K1242" s="4" t="s">
        <v>257</v>
      </c>
      <c r="L1242" s="4" t="s">
        <v>59</v>
      </c>
      <c r="M1242" s="4" t="s">
        <v>2132</v>
      </c>
      <c r="N1242" s="29">
        <v>0.56000000000000005</v>
      </c>
      <c r="O1242" s="4" t="s">
        <v>33</v>
      </c>
      <c r="P1242" s="4" t="s">
        <v>136</v>
      </c>
      <c r="Q1242" s="4" t="s">
        <v>322</v>
      </c>
      <c r="R1242" s="4" t="s">
        <v>2088</v>
      </c>
      <c r="S1242" s="4">
        <v>28560</v>
      </c>
      <c r="T1242" s="9">
        <v>42006</v>
      </c>
      <c r="U1242" s="9">
        <v>42008</v>
      </c>
      <c r="V1242" s="15">
        <v>-42.588000000000001</v>
      </c>
      <c r="W1242" s="4">
        <v>6</v>
      </c>
      <c r="X1242" s="15">
        <v>361.72</v>
      </c>
      <c r="Y1242" s="4">
        <v>87963</v>
      </c>
      <c r="Z1242" s="15">
        <f>(orders[[#This Row],[Unit Price]]-(orders[[#This Row],[Unit Price]]*(orders[[#This Row],[Discount]]/100)))</f>
        <v>60.927320999999999</v>
      </c>
      <c r="AA1242" s="15">
        <f>orders[[#This Row],[discounted price]]*orders[[#This Row],[Quantity ordered new]]</f>
        <v>365.56392599999998</v>
      </c>
      <c r="AB1242" s="18">
        <f t="shared" si="19"/>
        <v>-0.11773747650116111</v>
      </c>
    </row>
    <row r="1243" spans="1:28" ht="12.75" customHeight="1" x14ac:dyDescent="0.3">
      <c r="A1243" s="4">
        <v>18652</v>
      </c>
      <c r="B1243" s="4" t="s">
        <v>56</v>
      </c>
      <c r="C1243" s="21">
        <v>7.0000000000000007E-2</v>
      </c>
      <c r="D1243" s="15">
        <v>70.98</v>
      </c>
      <c r="E1243" s="15">
        <v>30</v>
      </c>
      <c r="F1243" s="4">
        <v>2256</v>
      </c>
      <c r="G1243" s="4" t="s">
        <v>2131</v>
      </c>
      <c r="H1243" s="4" t="s">
        <v>39</v>
      </c>
      <c r="I1243" s="4" t="s">
        <v>28</v>
      </c>
      <c r="J1243" s="4" t="s">
        <v>41</v>
      </c>
      <c r="K1243" s="4" t="s">
        <v>42</v>
      </c>
      <c r="L1243" s="4" t="s">
        <v>43</v>
      </c>
      <c r="M1243" s="4" t="s">
        <v>2133</v>
      </c>
      <c r="N1243" s="29">
        <v>0.73</v>
      </c>
      <c r="O1243" s="4" t="s">
        <v>33</v>
      </c>
      <c r="P1243" s="4" t="s">
        <v>136</v>
      </c>
      <c r="Q1243" s="4" t="s">
        <v>322</v>
      </c>
      <c r="R1243" s="4" t="s">
        <v>2088</v>
      </c>
      <c r="S1243" s="4">
        <v>28560</v>
      </c>
      <c r="T1243" s="9">
        <v>42087</v>
      </c>
      <c r="U1243" s="9">
        <v>42089</v>
      </c>
      <c r="V1243" s="15">
        <v>-222.95</v>
      </c>
      <c r="W1243" s="4">
        <v>20</v>
      </c>
      <c r="X1243" s="15">
        <v>1373.47</v>
      </c>
      <c r="Y1243" s="4">
        <v>87964</v>
      </c>
      <c r="Z1243" s="15">
        <f>(orders[[#This Row],[Unit Price]]-(orders[[#This Row],[Unit Price]]*(orders[[#This Row],[Discount]]/100)))</f>
        <v>70.93031400000001</v>
      </c>
      <c r="AA1243" s="15">
        <f>orders[[#This Row],[discounted price]]*orders[[#This Row],[Quantity ordered new]]</f>
        <v>1418.6062800000002</v>
      </c>
      <c r="AB1243" s="18">
        <f t="shared" si="19"/>
        <v>-0.1623260792008562</v>
      </c>
    </row>
    <row r="1244" spans="1:28" ht="12.75" customHeight="1" x14ac:dyDescent="0.3">
      <c r="A1244" s="4">
        <v>21937</v>
      </c>
      <c r="B1244" s="4" t="s">
        <v>25</v>
      </c>
      <c r="C1244" s="21">
        <v>0.06</v>
      </c>
      <c r="D1244" s="15">
        <v>6.68</v>
      </c>
      <c r="E1244" s="15">
        <v>6.93</v>
      </c>
      <c r="F1244" s="4">
        <v>2257</v>
      </c>
      <c r="G1244" s="4" t="s">
        <v>2134</v>
      </c>
      <c r="H1244" s="4" t="s">
        <v>49</v>
      </c>
      <c r="I1244" s="4" t="s">
        <v>28</v>
      </c>
      <c r="J1244" s="4" t="s">
        <v>29</v>
      </c>
      <c r="K1244" s="4" t="s">
        <v>93</v>
      </c>
      <c r="L1244" s="4" t="s">
        <v>59</v>
      </c>
      <c r="M1244" s="4" t="s">
        <v>2135</v>
      </c>
      <c r="N1244" s="29">
        <v>0.37</v>
      </c>
      <c r="O1244" s="4" t="s">
        <v>33</v>
      </c>
      <c r="P1244" s="4" t="s">
        <v>136</v>
      </c>
      <c r="Q1244" s="4" t="s">
        <v>322</v>
      </c>
      <c r="R1244" s="4" t="s">
        <v>2136</v>
      </c>
      <c r="S1244" s="4">
        <v>27604</v>
      </c>
      <c r="T1244" s="9">
        <v>42167</v>
      </c>
      <c r="U1244" s="9">
        <v>42168</v>
      </c>
      <c r="V1244" s="15">
        <v>7.6244999999999994</v>
      </c>
      <c r="W1244" s="4">
        <v>14</v>
      </c>
      <c r="X1244" s="15">
        <v>91.92</v>
      </c>
      <c r="Y1244" s="4">
        <v>87965</v>
      </c>
      <c r="Z1244" s="15">
        <f>(orders[[#This Row],[Unit Price]]-(orders[[#This Row],[Unit Price]]*(orders[[#This Row],[Discount]]/100)))</f>
        <v>6.6759919999999999</v>
      </c>
      <c r="AA1244" s="15">
        <f>orders[[#This Row],[discounted price]]*orders[[#This Row],[Quantity ordered new]]</f>
        <v>93.463887999999997</v>
      </c>
      <c r="AB1244" s="18">
        <f t="shared" si="19"/>
        <v>8.2947127937336801E-2</v>
      </c>
    </row>
    <row r="1245" spans="1:28" ht="12.75" customHeight="1" x14ac:dyDescent="0.3">
      <c r="A1245" s="4">
        <v>26361</v>
      </c>
      <c r="B1245" s="4" t="s">
        <v>106</v>
      </c>
      <c r="C1245" s="21">
        <v>0.01</v>
      </c>
      <c r="D1245" s="15">
        <v>7.64</v>
      </c>
      <c r="E1245" s="15">
        <v>1.39</v>
      </c>
      <c r="F1245" s="4">
        <v>2258</v>
      </c>
      <c r="G1245" s="4" t="s">
        <v>2137</v>
      </c>
      <c r="H1245" s="4" t="s">
        <v>27</v>
      </c>
      <c r="I1245" s="4" t="s">
        <v>28</v>
      </c>
      <c r="J1245" s="4" t="s">
        <v>29</v>
      </c>
      <c r="K1245" s="4" t="s">
        <v>69</v>
      </c>
      <c r="L1245" s="4" t="s">
        <v>59</v>
      </c>
      <c r="M1245" s="4" t="s">
        <v>1239</v>
      </c>
      <c r="N1245" s="29">
        <v>0.36</v>
      </c>
      <c r="O1245" s="4" t="s">
        <v>33</v>
      </c>
      <c r="P1245" s="4" t="s">
        <v>136</v>
      </c>
      <c r="Q1245" s="4" t="s">
        <v>322</v>
      </c>
      <c r="R1245" s="4" t="s">
        <v>2138</v>
      </c>
      <c r="S1245" s="4">
        <v>27801</v>
      </c>
      <c r="T1245" s="9">
        <v>42072</v>
      </c>
      <c r="U1245" s="9">
        <v>42076</v>
      </c>
      <c r="V1245" s="15">
        <v>-1676.6119999999999</v>
      </c>
      <c r="W1245" s="4">
        <v>9</v>
      </c>
      <c r="X1245" s="15">
        <v>73.290000000000006</v>
      </c>
      <c r="Y1245" s="4">
        <v>87962</v>
      </c>
      <c r="Z1245" s="15">
        <f>(orders[[#This Row],[Unit Price]]-(orders[[#This Row],[Unit Price]]*(orders[[#This Row],[Discount]]/100)))</f>
        <v>7.6392359999999995</v>
      </c>
      <c r="AA1245" s="15">
        <f>orders[[#This Row],[discounted price]]*orders[[#This Row],[Quantity ordered new]]</f>
        <v>68.753124</v>
      </c>
      <c r="AB1245" s="18">
        <f t="shared" si="19"/>
        <v>-22.876408787010501</v>
      </c>
    </row>
    <row r="1246" spans="1:28" ht="12.75" customHeight="1" x14ac:dyDescent="0.3">
      <c r="A1246" s="4">
        <v>26362</v>
      </c>
      <c r="B1246" s="4" t="s">
        <v>106</v>
      </c>
      <c r="C1246" s="21">
        <v>7.0000000000000007E-2</v>
      </c>
      <c r="D1246" s="15">
        <v>400.97</v>
      </c>
      <c r="E1246" s="15">
        <v>48.26</v>
      </c>
      <c r="F1246" s="4">
        <v>2258</v>
      </c>
      <c r="G1246" s="4" t="s">
        <v>2137</v>
      </c>
      <c r="H1246" s="4" t="s">
        <v>39</v>
      </c>
      <c r="I1246" s="4" t="s">
        <v>28</v>
      </c>
      <c r="J1246" s="4" t="s">
        <v>77</v>
      </c>
      <c r="K1246" s="4" t="s">
        <v>85</v>
      </c>
      <c r="L1246" s="4" t="s">
        <v>121</v>
      </c>
      <c r="M1246" s="4" t="s">
        <v>1282</v>
      </c>
      <c r="N1246" s="29">
        <v>0.36</v>
      </c>
      <c r="O1246" s="4" t="s">
        <v>33</v>
      </c>
      <c r="P1246" s="4" t="s">
        <v>136</v>
      </c>
      <c r="Q1246" s="4" t="s">
        <v>322</v>
      </c>
      <c r="R1246" s="4" t="s">
        <v>2138</v>
      </c>
      <c r="S1246" s="4">
        <v>27801</v>
      </c>
      <c r="T1246" s="9">
        <v>42072</v>
      </c>
      <c r="U1246" s="9">
        <v>42076</v>
      </c>
      <c r="V1246" s="15">
        <v>45.127799999999993</v>
      </c>
      <c r="W1246" s="4">
        <v>8</v>
      </c>
      <c r="X1246" s="15">
        <v>2961.32</v>
      </c>
      <c r="Y1246" s="4">
        <v>87962</v>
      </c>
      <c r="Z1246" s="15">
        <f>(orders[[#This Row],[Unit Price]]-(orders[[#This Row],[Unit Price]]*(orders[[#This Row],[Discount]]/100)))</f>
        <v>400.68932100000001</v>
      </c>
      <c r="AA1246" s="15">
        <f>orders[[#This Row],[discounted price]]*orders[[#This Row],[Quantity ordered new]]</f>
        <v>3205.5145680000001</v>
      </c>
      <c r="AB1246" s="18">
        <f t="shared" si="19"/>
        <v>1.5239082571285775E-2</v>
      </c>
    </row>
    <row r="1247" spans="1:28" ht="12.75" customHeight="1" x14ac:dyDescent="0.3">
      <c r="A1247" s="4">
        <v>20187</v>
      </c>
      <c r="B1247" s="4" t="s">
        <v>47</v>
      </c>
      <c r="C1247" s="21">
        <v>0.02</v>
      </c>
      <c r="D1247" s="15">
        <v>4.9800000000000004</v>
      </c>
      <c r="E1247" s="15">
        <v>0.49</v>
      </c>
      <c r="F1247" s="4">
        <v>2260</v>
      </c>
      <c r="G1247" s="4" t="s">
        <v>2139</v>
      </c>
      <c r="H1247" s="4" t="s">
        <v>49</v>
      </c>
      <c r="I1247" s="4" t="s">
        <v>28</v>
      </c>
      <c r="J1247" s="4" t="s">
        <v>29</v>
      </c>
      <c r="K1247" s="4" t="s">
        <v>134</v>
      </c>
      <c r="L1247" s="4" t="s">
        <v>59</v>
      </c>
      <c r="M1247" s="4" t="s">
        <v>1422</v>
      </c>
      <c r="N1247" s="29">
        <v>0.39</v>
      </c>
      <c r="O1247" s="4" t="s">
        <v>33</v>
      </c>
      <c r="P1247" s="4" t="s">
        <v>136</v>
      </c>
      <c r="Q1247" s="4" t="s">
        <v>387</v>
      </c>
      <c r="R1247" s="4" t="s">
        <v>2140</v>
      </c>
      <c r="S1247" s="4">
        <v>30161</v>
      </c>
      <c r="T1247" s="9">
        <v>42050</v>
      </c>
      <c r="U1247" s="9">
        <v>42051</v>
      </c>
      <c r="V1247" s="15">
        <v>-52.863999999999997</v>
      </c>
      <c r="W1247" s="4">
        <v>17</v>
      </c>
      <c r="X1247" s="15">
        <v>87.11</v>
      </c>
      <c r="Y1247" s="4">
        <v>89601</v>
      </c>
      <c r="Z1247" s="15">
        <f>(orders[[#This Row],[Unit Price]]-(orders[[#This Row],[Unit Price]]*(orders[[#This Row],[Discount]]/100)))</f>
        <v>4.9790040000000007</v>
      </c>
      <c r="AA1247" s="15">
        <f>orders[[#This Row],[discounted price]]*orders[[#This Row],[Quantity ordered new]]</f>
        <v>84.643068000000014</v>
      </c>
      <c r="AB1247" s="18">
        <f t="shared" si="19"/>
        <v>-0.60686488348065659</v>
      </c>
    </row>
    <row r="1248" spans="1:28" ht="12.75" customHeight="1" x14ac:dyDescent="0.3">
      <c r="A1248" s="4">
        <v>20188</v>
      </c>
      <c r="B1248" s="4" t="s">
        <v>47</v>
      </c>
      <c r="C1248" s="21">
        <v>0.01</v>
      </c>
      <c r="D1248" s="15">
        <v>20.99</v>
      </c>
      <c r="E1248" s="15">
        <v>0.99</v>
      </c>
      <c r="F1248" s="4">
        <v>2260</v>
      </c>
      <c r="G1248" s="4" t="s">
        <v>2139</v>
      </c>
      <c r="H1248" s="4" t="s">
        <v>49</v>
      </c>
      <c r="I1248" s="4" t="s">
        <v>28</v>
      </c>
      <c r="J1248" s="4" t="s">
        <v>77</v>
      </c>
      <c r="K1248" s="4" t="s">
        <v>78</v>
      </c>
      <c r="L1248" s="4" t="s">
        <v>51</v>
      </c>
      <c r="M1248" s="4" t="s">
        <v>2141</v>
      </c>
      <c r="N1248" s="29">
        <v>0.83</v>
      </c>
      <c r="O1248" s="4" t="s">
        <v>33</v>
      </c>
      <c r="P1248" s="4" t="s">
        <v>136</v>
      </c>
      <c r="Q1248" s="4" t="s">
        <v>387</v>
      </c>
      <c r="R1248" s="4" t="s">
        <v>2140</v>
      </c>
      <c r="S1248" s="4">
        <v>30161</v>
      </c>
      <c r="T1248" s="9">
        <v>42050</v>
      </c>
      <c r="U1248" s="9">
        <v>42051</v>
      </c>
      <c r="V1248" s="15">
        <v>45.378</v>
      </c>
      <c r="W1248" s="4">
        <v>9</v>
      </c>
      <c r="X1248" s="15">
        <v>170.46</v>
      </c>
      <c r="Y1248" s="4">
        <v>89601</v>
      </c>
      <c r="Z1248" s="15">
        <f>(orders[[#This Row],[Unit Price]]-(orders[[#This Row],[Unit Price]]*(orders[[#This Row],[Discount]]/100)))</f>
        <v>20.987900999999997</v>
      </c>
      <c r="AA1248" s="15">
        <f>orders[[#This Row],[discounted price]]*orders[[#This Row],[Quantity ordered new]]</f>
        <v>188.89110899999997</v>
      </c>
      <c r="AB1248" s="18">
        <f t="shared" si="19"/>
        <v>0.26620908130939808</v>
      </c>
    </row>
    <row r="1249" spans="1:28" ht="12.75" customHeight="1" x14ac:dyDescent="0.3">
      <c r="A1249" s="4">
        <v>19569</v>
      </c>
      <c r="B1249" s="4" t="s">
        <v>25</v>
      </c>
      <c r="C1249" s="21">
        <v>0.08</v>
      </c>
      <c r="D1249" s="15">
        <v>4.9800000000000004</v>
      </c>
      <c r="E1249" s="15">
        <v>0.49</v>
      </c>
      <c r="F1249" s="4">
        <v>2260</v>
      </c>
      <c r="G1249" s="4" t="s">
        <v>2139</v>
      </c>
      <c r="H1249" s="4" t="s">
        <v>49</v>
      </c>
      <c r="I1249" s="4" t="s">
        <v>28</v>
      </c>
      <c r="J1249" s="4" t="s">
        <v>29</v>
      </c>
      <c r="K1249" s="4" t="s">
        <v>134</v>
      </c>
      <c r="L1249" s="4" t="s">
        <v>59</v>
      </c>
      <c r="M1249" s="4" t="s">
        <v>1422</v>
      </c>
      <c r="N1249" s="29">
        <v>0.39</v>
      </c>
      <c r="O1249" s="4" t="s">
        <v>33</v>
      </c>
      <c r="P1249" s="4" t="s">
        <v>136</v>
      </c>
      <c r="Q1249" s="4" t="s">
        <v>387</v>
      </c>
      <c r="R1249" s="4" t="s">
        <v>2140</v>
      </c>
      <c r="S1249" s="4">
        <v>30161</v>
      </c>
      <c r="T1249" s="9">
        <v>42115</v>
      </c>
      <c r="U1249" s="9">
        <v>42116</v>
      </c>
      <c r="V1249" s="15">
        <v>4949.9160000000002</v>
      </c>
      <c r="W1249" s="4">
        <v>1</v>
      </c>
      <c r="X1249" s="15">
        <v>4.95</v>
      </c>
      <c r="Y1249" s="4">
        <v>89602</v>
      </c>
      <c r="Z1249" s="15">
        <f>(orders[[#This Row],[Unit Price]]-(orders[[#This Row],[Unit Price]]*(orders[[#This Row],[Discount]]/100)))</f>
        <v>4.9760160000000004</v>
      </c>
      <c r="AA1249" s="15">
        <f>orders[[#This Row],[discounted price]]*orders[[#This Row],[Quantity ordered new]]</f>
        <v>4.9760160000000004</v>
      </c>
      <c r="AB1249" s="18">
        <f t="shared" si="19"/>
        <v>999.98303030303032</v>
      </c>
    </row>
    <row r="1250" spans="1:28" ht="12.75" customHeight="1" x14ac:dyDescent="0.3">
      <c r="A1250" s="4">
        <v>19570</v>
      </c>
      <c r="B1250" s="4" t="s">
        <v>25</v>
      </c>
      <c r="C1250" s="21">
        <v>0.09</v>
      </c>
      <c r="D1250" s="15">
        <v>119.99</v>
      </c>
      <c r="E1250" s="15">
        <v>14</v>
      </c>
      <c r="F1250" s="4">
        <v>2260</v>
      </c>
      <c r="G1250" s="4" t="s">
        <v>2139</v>
      </c>
      <c r="H1250" s="4" t="s">
        <v>39</v>
      </c>
      <c r="I1250" s="4" t="s">
        <v>28</v>
      </c>
      <c r="J1250" s="4" t="s">
        <v>77</v>
      </c>
      <c r="K1250" s="4" t="s">
        <v>85</v>
      </c>
      <c r="L1250" s="4" t="s">
        <v>43</v>
      </c>
      <c r="M1250" s="4" t="s">
        <v>890</v>
      </c>
      <c r="N1250" s="29">
        <v>0.36</v>
      </c>
      <c r="O1250" s="4" t="s">
        <v>33</v>
      </c>
      <c r="P1250" s="4" t="s">
        <v>136</v>
      </c>
      <c r="Q1250" s="4" t="s">
        <v>387</v>
      </c>
      <c r="R1250" s="4" t="s">
        <v>2140</v>
      </c>
      <c r="S1250" s="4">
        <v>30161</v>
      </c>
      <c r="T1250" s="9">
        <v>42115</v>
      </c>
      <c r="U1250" s="9">
        <v>42117</v>
      </c>
      <c r="V1250" s="15">
        <v>1055.6039999999998</v>
      </c>
      <c r="W1250" s="4">
        <v>4</v>
      </c>
      <c r="X1250" s="15">
        <v>461.24</v>
      </c>
      <c r="Y1250" s="4">
        <v>89602</v>
      </c>
      <c r="Z1250" s="15">
        <f>(orders[[#This Row],[Unit Price]]-(orders[[#This Row],[Unit Price]]*(orders[[#This Row],[Discount]]/100)))</f>
        <v>119.882009</v>
      </c>
      <c r="AA1250" s="15">
        <f>orders[[#This Row],[discounted price]]*orders[[#This Row],[Quantity ordered new]]</f>
        <v>479.52803599999999</v>
      </c>
      <c r="AB1250" s="18">
        <f t="shared" si="19"/>
        <v>2.288621975544185</v>
      </c>
    </row>
    <row r="1251" spans="1:28" ht="12.75" customHeight="1" x14ac:dyDescent="0.3">
      <c r="A1251" s="4">
        <v>18142</v>
      </c>
      <c r="B1251" s="4" t="s">
        <v>37</v>
      </c>
      <c r="C1251" s="21">
        <v>0.09</v>
      </c>
      <c r="D1251" s="15">
        <v>207.48</v>
      </c>
      <c r="E1251" s="15">
        <v>0.99</v>
      </c>
      <c r="F1251" s="4">
        <v>2264</v>
      </c>
      <c r="G1251" s="4" t="s">
        <v>2142</v>
      </c>
      <c r="H1251" s="4" t="s">
        <v>49</v>
      </c>
      <c r="I1251" s="4" t="s">
        <v>28</v>
      </c>
      <c r="J1251" s="4" t="s">
        <v>29</v>
      </c>
      <c r="K1251" s="4" t="s">
        <v>257</v>
      </c>
      <c r="L1251" s="4" t="s">
        <v>59</v>
      </c>
      <c r="M1251" s="4" t="s">
        <v>2143</v>
      </c>
      <c r="N1251" s="29">
        <v>0.55000000000000004</v>
      </c>
      <c r="O1251" s="4" t="s">
        <v>33</v>
      </c>
      <c r="P1251" s="4" t="s">
        <v>61</v>
      </c>
      <c r="Q1251" s="4" t="s">
        <v>506</v>
      </c>
      <c r="R1251" s="4" t="s">
        <v>2144</v>
      </c>
      <c r="S1251" s="4">
        <v>64804</v>
      </c>
      <c r="T1251" s="9">
        <v>42030</v>
      </c>
      <c r="U1251" s="9">
        <v>42033</v>
      </c>
      <c r="V1251" s="15">
        <v>359.83</v>
      </c>
      <c r="W1251" s="4">
        <v>3</v>
      </c>
      <c r="X1251" s="15">
        <v>577.75</v>
      </c>
      <c r="Y1251" s="4">
        <v>86611</v>
      </c>
      <c r="Z1251" s="15">
        <f>(orders[[#This Row],[Unit Price]]-(orders[[#This Row],[Unit Price]]*(orders[[#This Row],[Discount]]/100)))</f>
        <v>207.29326799999998</v>
      </c>
      <c r="AA1251" s="15">
        <f>orders[[#This Row],[discounted price]]*orders[[#This Row],[Quantity ordered new]]</f>
        <v>621.87980399999992</v>
      </c>
      <c r="AB1251" s="18">
        <f t="shared" si="19"/>
        <v>0.62281263522284724</v>
      </c>
    </row>
    <row r="1252" spans="1:28" ht="12.75" customHeight="1" x14ac:dyDescent="0.3">
      <c r="A1252" s="4">
        <v>19171</v>
      </c>
      <c r="B1252" s="4" t="s">
        <v>47</v>
      </c>
      <c r="C1252" s="21">
        <v>0.1</v>
      </c>
      <c r="D1252" s="15">
        <v>7.45</v>
      </c>
      <c r="E1252" s="15">
        <v>6.28</v>
      </c>
      <c r="F1252" s="4">
        <v>2265</v>
      </c>
      <c r="G1252" s="4" t="s">
        <v>2145</v>
      </c>
      <c r="H1252" s="4" t="s">
        <v>49</v>
      </c>
      <c r="I1252" s="4" t="s">
        <v>28</v>
      </c>
      <c r="J1252" s="4" t="s">
        <v>29</v>
      </c>
      <c r="K1252" s="4" t="s">
        <v>109</v>
      </c>
      <c r="L1252" s="4" t="s">
        <v>59</v>
      </c>
      <c r="M1252" s="4" t="s">
        <v>2146</v>
      </c>
      <c r="N1252" s="29">
        <v>0.4</v>
      </c>
      <c r="O1252" s="4" t="s">
        <v>33</v>
      </c>
      <c r="P1252" s="4" t="s">
        <v>61</v>
      </c>
      <c r="Q1252" s="4" t="s">
        <v>506</v>
      </c>
      <c r="R1252" s="4" t="s">
        <v>2147</v>
      </c>
      <c r="S1252" s="4">
        <v>64130</v>
      </c>
      <c r="T1252" s="9">
        <v>42033</v>
      </c>
      <c r="U1252" s="9">
        <v>42036</v>
      </c>
      <c r="V1252" s="15">
        <v>-69.873999999999995</v>
      </c>
      <c r="W1252" s="4">
        <v>8</v>
      </c>
      <c r="X1252" s="15">
        <v>59.4</v>
      </c>
      <c r="Y1252" s="4">
        <v>86612</v>
      </c>
      <c r="Z1252" s="15">
        <f>(orders[[#This Row],[Unit Price]]-(orders[[#This Row],[Unit Price]]*(orders[[#This Row],[Discount]]/100)))</f>
        <v>7.4425499999999998</v>
      </c>
      <c r="AA1252" s="15">
        <f>orders[[#This Row],[discounted price]]*orders[[#This Row],[Quantity ordered new]]</f>
        <v>59.540399999999998</v>
      </c>
      <c r="AB1252" s="18">
        <f t="shared" si="19"/>
        <v>-1.1763299663299662</v>
      </c>
    </row>
    <row r="1253" spans="1:28" ht="12.75" customHeight="1" x14ac:dyDescent="0.3">
      <c r="A1253" s="4">
        <v>19172</v>
      </c>
      <c r="B1253" s="4" t="s">
        <v>47</v>
      </c>
      <c r="C1253" s="21">
        <v>0.01</v>
      </c>
      <c r="D1253" s="15">
        <v>6.48</v>
      </c>
      <c r="E1253" s="15">
        <v>7.86</v>
      </c>
      <c r="F1253" s="4">
        <v>2265</v>
      </c>
      <c r="G1253" s="4" t="s">
        <v>2145</v>
      </c>
      <c r="H1253" s="4" t="s">
        <v>49</v>
      </c>
      <c r="I1253" s="4" t="s">
        <v>28</v>
      </c>
      <c r="J1253" s="4" t="s">
        <v>29</v>
      </c>
      <c r="K1253" s="4" t="s">
        <v>93</v>
      </c>
      <c r="L1253" s="4" t="s">
        <v>59</v>
      </c>
      <c r="M1253" s="4" t="s">
        <v>1121</v>
      </c>
      <c r="N1253" s="29">
        <v>0.37</v>
      </c>
      <c r="O1253" s="4" t="s">
        <v>33</v>
      </c>
      <c r="P1253" s="4" t="s">
        <v>61</v>
      </c>
      <c r="Q1253" s="4" t="s">
        <v>506</v>
      </c>
      <c r="R1253" s="4" t="s">
        <v>2147</v>
      </c>
      <c r="S1253" s="4">
        <v>64130</v>
      </c>
      <c r="T1253" s="9">
        <v>42033</v>
      </c>
      <c r="U1253" s="9">
        <v>42035</v>
      </c>
      <c r="V1253" s="15">
        <v>-135.74</v>
      </c>
      <c r="W1253" s="4">
        <v>10</v>
      </c>
      <c r="X1253" s="15">
        <v>66.459999999999994</v>
      </c>
      <c r="Y1253" s="4">
        <v>86612</v>
      </c>
      <c r="Z1253" s="15">
        <f>(orders[[#This Row],[Unit Price]]-(orders[[#This Row],[Unit Price]]*(orders[[#This Row],[Discount]]/100)))</f>
        <v>6.4793520000000004</v>
      </c>
      <c r="AA1253" s="15">
        <f>orders[[#This Row],[discounted price]]*orders[[#This Row],[Quantity ordered new]]</f>
        <v>64.793520000000001</v>
      </c>
      <c r="AB1253" s="18">
        <f t="shared" si="19"/>
        <v>-2.0424315377670781</v>
      </c>
    </row>
    <row r="1254" spans="1:28" ht="12.75" customHeight="1" x14ac:dyDescent="0.3">
      <c r="A1254" s="4">
        <v>25996</v>
      </c>
      <c r="B1254" s="4" t="s">
        <v>47</v>
      </c>
      <c r="C1254" s="21">
        <v>0.02</v>
      </c>
      <c r="D1254" s="15">
        <v>11.33</v>
      </c>
      <c r="E1254" s="15">
        <v>6.12</v>
      </c>
      <c r="F1254" s="4">
        <v>2266</v>
      </c>
      <c r="G1254" s="4" t="s">
        <v>2148</v>
      </c>
      <c r="H1254" s="4" t="s">
        <v>49</v>
      </c>
      <c r="I1254" s="4" t="s">
        <v>28</v>
      </c>
      <c r="J1254" s="4" t="s">
        <v>29</v>
      </c>
      <c r="K1254" s="4" t="s">
        <v>257</v>
      </c>
      <c r="L1254" s="4" t="s">
        <v>86</v>
      </c>
      <c r="M1254" s="4" t="s">
        <v>2149</v>
      </c>
      <c r="N1254" s="29">
        <v>0.42</v>
      </c>
      <c r="O1254" s="4" t="s">
        <v>33</v>
      </c>
      <c r="P1254" s="4" t="s">
        <v>61</v>
      </c>
      <c r="Q1254" s="4" t="s">
        <v>506</v>
      </c>
      <c r="R1254" s="4" t="s">
        <v>2150</v>
      </c>
      <c r="S1254" s="4">
        <v>63122</v>
      </c>
      <c r="T1254" s="9">
        <v>42150</v>
      </c>
      <c r="U1254" s="9">
        <v>42152</v>
      </c>
      <c r="V1254" s="15">
        <v>-14.52</v>
      </c>
      <c r="W1254" s="4">
        <v>3</v>
      </c>
      <c r="X1254" s="15">
        <v>35.35</v>
      </c>
      <c r="Y1254" s="4">
        <v>86610</v>
      </c>
      <c r="Z1254" s="15">
        <f>(orders[[#This Row],[Unit Price]]-(orders[[#This Row],[Unit Price]]*(orders[[#This Row],[Discount]]/100)))</f>
        <v>11.327734</v>
      </c>
      <c r="AA1254" s="15">
        <f>orders[[#This Row],[discounted price]]*orders[[#This Row],[Quantity ordered new]]</f>
        <v>33.983201999999999</v>
      </c>
      <c r="AB1254" s="18">
        <f t="shared" si="19"/>
        <v>-0.41074964639321071</v>
      </c>
    </row>
    <row r="1255" spans="1:28" ht="12.75" customHeight="1" x14ac:dyDescent="0.3">
      <c r="A1255" s="4">
        <v>25997</v>
      </c>
      <c r="B1255" s="4" t="s">
        <v>47</v>
      </c>
      <c r="C1255" s="21">
        <v>0.01</v>
      </c>
      <c r="D1255" s="15">
        <v>15.67</v>
      </c>
      <c r="E1255" s="15">
        <v>1.39</v>
      </c>
      <c r="F1255" s="4">
        <v>2266</v>
      </c>
      <c r="G1255" s="4" t="s">
        <v>2148</v>
      </c>
      <c r="H1255" s="4" t="s">
        <v>49</v>
      </c>
      <c r="I1255" s="4" t="s">
        <v>28</v>
      </c>
      <c r="J1255" s="4" t="s">
        <v>29</v>
      </c>
      <c r="K1255" s="4" t="s">
        <v>69</v>
      </c>
      <c r="L1255" s="4" t="s">
        <v>59</v>
      </c>
      <c r="M1255" s="4" t="s">
        <v>1700</v>
      </c>
      <c r="N1255" s="29">
        <v>0.38</v>
      </c>
      <c r="O1255" s="4" t="s">
        <v>33</v>
      </c>
      <c r="P1255" s="4" t="s">
        <v>61</v>
      </c>
      <c r="Q1255" s="4" t="s">
        <v>506</v>
      </c>
      <c r="R1255" s="4" t="s">
        <v>2150</v>
      </c>
      <c r="S1255" s="4">
        <v>63122</v>
      </c>
      <c r="T1255" s="9">
        <v>42150</v>
      </c>
      <c r="U1255" s="9">
        <v>42151</v>
      </c>
      <c r="V1255" s="15">
        <v>171.26489999999998</v>
      </c>
      <c r="W1255" s="4">
        <v>16</v>
      </c>
      <c r="X1255" s="15">
        <v>248.21</v>
      </c>
      <c r="Y1255" s="4">
        <v>86610</v>
      </c>
      <c r="Z1255" s="15">
        <f>(orders[[#This Row],[Unit Price]]-(orders[[#This Row],[Unit Price]]*(orders[[#This Row],[Discount]]/100)))</f>
        <v>15.668433</v>
      </c>
      <c r="AA1255" s="15">
        <f>orders[[#This Row],[discounted price]]*orders[[#This Row],[Quantity ordered new]]</f>
        <v>250.694928</v>
      </c>
      <c r="AB1255" s="18">
        <f t="shared" si="19"/>
        <v>0.69</v>
      </c>
    </row>
    <row r="1256" spans="1:28" ht="12.75" customHeight="1" x14ac:dyDescent="0.3">
      <c r="A1256" s="4">
        <v>19072</v>
      </c>
      <c r="B1256" s="4" t="s">
        <v>106</v>
      </c>
      <c r="C1256" s="21">
        <v>0.08</v>
      </c>
      <c r="D1256" s="15">
        <v>259.70999999999998</v>
      </c>
      <c r="E1256" s="15">
        <v>66.67</v>
      </c>
      <c r="F1256" s="4">
        <v>2268</v>
      </c>
      <c r="G1256" s="4" t="s">
        <v>2151</v>
      </c>
      <c r="H1256" s="4" t="s">
        <v>39</v>
      </c>
      <c r="I1256" s="4" t="s">
        <v>58</v>
      </c>
      <c r="J1256" s="4" t="s">
        <v>41</v>
      </c>
      <c r="K1256" s="4" t="s">
        <v>152</v>
      </c>
      <c r="L1256" s="4" t="s">
        <v>121</v>
      </c>
      <c r="M1256" s="4" t="s">
        <v>342</v>
      </c>
      <c r="N1256" s="29">
        <v>0.61</v>
      </c>
      <c r="O1256" s="4" t="s">
        <v>33</v>
      </c>
      <c r="P1256" s="4" t="s">
        <v>136</v>
      </c>
      <c r="Q1256" s="4" t="s">
        <v>362</v>
      </c>
      <c r="R1256" s="4" t="s">
        <v>2152</v>
      </c>
      <c r="S1256" s="4">
        <v>34639</v>
      </c>
      <c r="T1256" s="9">
        <v>42158</v>
      </c>
      <c r="U1256" s="9">
        <v>42162</v>
      </c>
      <c r="V1256" s="15">
        <v>138.22199999999998</v>
      </c>
      <c r="W1256" s="4">
        <v>17</v>
      </c>
      <c r="X1256" s="15">
        <v>4086.5</v>
      </c>
      <c r="Y1256" s="4">
        <v>89571</v>
      </c>
      <c r="Z1256" s="15">
        <f>(orders[[#This Row],[Unit Price]]-(orders[[#This Row],[Unit Price]]*(orders[[#This Row],[Discount]]/100)))</f>
        <v>259.50223199999999</v>
      </c>
      <c r="AA1256" s="15">
        <f>orders[[#This Row],[discounted price]]*orders[[#This Row],[Quantity ordered new]]</f>
        <v>4411.5379439999997</v>
      </c>
      <c r="AB1256" s="18">
        <f t="shared" si="19"/>
        <v>3.3824054814633547E-2</v>
      </c>
    </row>
    <row r="1257" spans="1:28" ht="12.75" customHeight="1" x14ac:dyDescent="0.3">
      <c r="A1257" s="4">
        <v>23963</v>
      </c>
      <c r="B1257" s="4" t="s">
        <v>106</v>
      </c>
      <c r="C1257" s="21">
        <v>0.01</v>
      </c>
      <c r="D1257" s="15">
        <v>20.48</v>
      </c>
      <c r="E1257" s="15">
        <v>6.32</v>
      </c>
      <c r="F1257" s="4">
        <v>2270</v>
      </c>
      <c r="G1257" s="4" t="s">
        <v>2153</v>
      </c>
      <c r="H1257" s="4" t="s">
        <v>49</v>
      </c>
      <c r="I1257" s="4" t="s">
        <v>58</v>
      </c>
      <c r="J1257" s="4" t="s">
        <v>29</v>
      </c>
      <c r="K1257" s="4" t="s">
        <v>257</v>
      </c>
      <c r="L1257" s="4" t="s">
        <v>59</v>
      </c>
      <c r="M1257" s="4" t="s">
        <v>1920</v>
      </c>
      <c r="N1257" s="29">
        <v>0.57999999999999996</v>
      </c>
      <c r="O1257" s="4" t="s">
        <v>33</v>
      </c>
      <c r="P1257" s="4" t="s">
        <v>136</v>
      </c>
      <c r="Q1257" s="4" t="s">
        <v>932</v>
      </c>
      <c r="R1257" s="4" t="s">
        <v>2154</v>
      </c>
      <c r="S1257" s="4">
        <v>29662</v>
      </c>
      <c r="T1257" s="9">
        <v>42041</v>
      </c>
      <c r="U1257" s="9">
        <v>42043</v>
      </c>
      <c r="V1257" s="15">
        <v>711.24479999999994</v>
      </c>
      <c r="W1257" s="4">
        <v>18</v>
      </c>
      <c r="X1257" s="15">
        <v>375.03</v>
      </c>
      <c r="Y1257" s="4">
        <v>89572</v>
      </c>
      <c r="Z1257" s="15">
        <f>(orders[[#This Row],[Unit Price]]-(orders[[#This Row],[Unit Price]]*(orders[[#This Row],[Discount]]/100)))</f>
        <v>20.477952000000002</v>
      </c>
      <c r="AA1257" s="15">
        <f>orders[[#This Row],[discounted price]]*orders[[#This Row],[Quantity ordered new]]</f>
        <v>368.60313600000006</v>
      </c>
      <c r="AB1257" s="18">
        <f t="shared" si="19"/>
        <v>1.8965010799136068</v>
      </c>
    </row>
    <row r="1258" spans="1:28" ht="12.75" customHeight="1" x14ac:dyDescent="0.3">
      <c r="A1258" s="4">
        <v>23964</v>
      </c>
      <c r="B1258" s="4" t="s">
        <v>106</v>
      </c>
      <c r="C1258" s="21">
        <v>0.09</v>
      </c>
      <c r="D1258" s="15">
        <v>1.86</v>
      </c>
      <c r="E1258" s="15">
        <v>2.58</v>
      </c>
      <c r="F1258" s="4">
        <v>2270</v>
      </c>
      <c r="G1258" s="4" t="s">
        <v>2153</v>
      </c>
      <c r="H1258" s="4" t="s">
        <v>49</v>
      </c>
      <c r="I1258" s="4" t="s">
        <v>58</v>
      </c>
      <c r="J1258" s="4" t="s">
        <v>29</v>
      </c>
      <c r="K1258" s="4" t="s">
        <v>66</v>
      </c>
      <c r="L1258" s="4" t="s">
        <v>31</v>
      </c>
      <c r="M1258" s="4" t="s">
        <v>308</v>
      </c>
      <c r="N1258" s="29">
        <v>0.82</v>
      </c>
      <c r="O1258" s="4" t="s">
        <v>33</v>
      </c>
      <c r="P1258" s="4" t="s">
        <v>136</v>
      </c>
      <c r="Q1258" s="4" t="s">
        <v>932</v>
      </c>
      <c r="R1258" s="4" t="s">
        <v>2154</v>
      </c>
      <c r="S1258" s="4">
        <v>29662</v>
      </c>
      <c r="T1258" s="9">
        <v>42041</v>
      </c>
      <c r="U1258" s="9">
        <v>42046</v>
      </c>
      <c r="V1258" s="15">
        <v>-1084.8469632000001</v>
      </c>
      <c r="W1258" s="4">
        <v>12</v>
      </c>
      <c r="X1258" s="15">
        <v>22.11</v>
      </c>
      <c r="Y1258" s="4">
        <v>89572</v>
      </c>
      <c r="Z1258" s="15">
        <f>(orders[[#This Row],[Unit Price]]-(orders[[#This Row],[Unit Price]]*(orders[[#This Row],[Discount]]/100)))</f>
        <v>1.8583260000000001</v>
      </c>
      <c r="AA1258" s="15">
        <f>orders[[#This Row],[discounted price]]*orders[[#This Row],[Quantity ordered new]]</f>
        <v>22.299912000000003</v>
      </c>
      <c r="AB1258" s="18">
        <f t="shared" si="19"/>
        <v>-49.065896119402993</v>
      </c>
    </row>
    <row r="1259" spans="1:28" ht="12.75" customHeight="1" x14ac:dyDescent="0.3">
      <c r="A1259" s="4">
        <v>23965</v>
      </c>
      <c r="B1259" s="4" t="s">
        <v>106</v>
      </c>
      <c r="C1259" s="21">
        <v>0.08</v>
      </c>
      <c r="D1259" s="15">
        <v>205.99</v>
      </c>
      <c r="E1259" s="15">
        <v>2.5</v>
      </c>
      <c r="F1259" s="4">
        <v>2270</v>
      </c>
      <c r="G1259" s="4" t="s">
        <v>2153</v>
      </c>
      <c r="H1259" s="4" t="s">
        <v>49</v>
      </c>
      <c r="I1259" s="4" t="s">
        <v>58</v>
      </c>
      <c r="J1259" s="4" t="s">
        <v>77</v>
      </c>
      <c r="K1259" s="4" t="s">
        <v>78</v>
      </c>
      <c r="L1259" s="4" t="s">
        <v>59</v>
      </c>
      <c r="M1259" s="4" t="s">
        <v>2155</v>
      </c>
      <c r="N1259" s="29">
        <v>0.59</v>
      </c>
      <c r="O1259" s="4" t="s">
        <v>33</v>
      </c>
      <c r="P1259" s="4" t="s">
        <v>136</v>
      </c>
      <c r="Q1259" s="4" t="s">
        <v>932</v>
      </c>
      <c r="R1259" s="4" t="s">
        <v>2154</v>
      </c>
      <c r="S1259" s="4">
        <v>29662</v>
      </c>
      <c r="T1259" s="9">
        <v>42041</v>
      </c>
      <c r="U1259" s="9">
        <v>42046</v>
      </c>
      <c r="V1259" s="15">
        <v>-156.77199999999999</v>
      </c>
      <c r="W1259" s="4">
        <v>17</v>
      </c>
      <c r="X1259" s="15">
        <v>2875.35</v>
      </c>
      <c r="Y1259" s="4">
        <v>89572</v>
      </c>
      <c r="Z1259" s="15">
        <f>(orders[[#This Row],[Unit Price]]-(orders[[#This Row],[Unit Price]]*(orders[[#This Row],[Discount]]/100)))</f>
        <v>205.825208</v>
      </c>
      <c r="AA1259" s="15">
        <f>orders[[#This Row],[discounted price]]*orders[[#This Row],[Quantity ordered new]]</f>
        <v>3499.0285360000003</v>
      </c>
      <c r="AB1259" s="18">
        <f t="shared" si="19"/>
        <v>-5.4522753751717182E-2</v>
      </c>
    </row>
    <row r="1260" spans="1:28" ht="12.75" customHeight="1" x14ac:dyDescent="0.3">
      <c r="A1260" s="4">
        <v>19438</v>
      </c>
      <c r="B1260" s="4" t="s">
        <v>25</v>
      </c>
      <c r="C1260" s="21">
        <v>0.08</v>
      </c>
      <c r="D1260" s="15">
        <v>15.73</v>
      </c>
      <c r="E1260" s="15">
        <v>7.42</v>
      </c>
      <c r="F1260" s="4">
        <v>2272</v>
      </c>
      <c r="G1260" s="4" t="s">
        <v>2156</v>
      </c>
      <c r="H1260" s="4" t="s">
        <v>27</v>
      </c>
      <c r="I1260" s="4" t="s">
        <v>28</v>
      </c>
      <c r="J1260" s="4" t="s">
        <v>29</v>
      </c>
      <c r="K1260" s="4" t="s">
        <v>174</v>
      </c>
      <c r="L1260" s="4" t="s">
        <v>51</v>
      </c>
      <c r="M1260" s="4" t="s">
        <v>2157</v>
      </c>
      <c r="N1260" s="29">
        <v>0.56000000000000005</v>
      </c>
      <c r="O1260" s="4" t="s">
        <v>33</v>
      </c>
      <c r="P1260" s="4" t="s">
        <v>61</v>
      </c>
      <c r="Q1260" s="4" t="s">
        <v>130</v>
      </c>
      <c r="R1260" s="4" t="s">
        <v>2158</v>
      </c>
      <c r="S1260" s="4">
        <v>76543</v>
      </c>
      <c r="T1260" s="9">
        <v>42079</v>
      </c>
      <c r="U1260" s="9">
        <v>42081</v>
      </c>
      <c r="V1260" s="15">
        <v>-37.6</v>
      </c>
      <c r="W1260" s="4">
        <v>5</v>
      </c>
      <c r="X1260" s="15">
        <v>78.08</v>
      </c>
      <c r="Y1260" s="4">
        <v>90110</v>
      </c>
      <c r="Z1260" s="15">
        <f>(orders[[#This Row],[Unit Price]]-(orders[[#This Row],[Unit Price]]*(orders[[#This Row],[Discount]]/100)))</f>
        <v>15.717416</v>
      </c>
      <c r="AA1260" s="15">
        <f>orders[[#This Row],[discounted price]]*orders[[#This Row],[Quantity ordered new]]</f>
        <v>78.58708</v>
      </c>
      <c r="AB1260" s="18">
        <f t="shared" si="19"/>
        <v>-0.48155737704918034</v>
      </c>
    </row>
    <row r="1261" spans="1:28" ht="12.75" customHeight="1" x14ac:dyDescent="0.3">
      <c r="A1261" s="4">
        <v>23416</v>
      </c>
      <c r="B1261" s="4" t="s">
        <v>106</v>
      </c>
      <c r="C1261" s="21">
        <v>0.04</v>
      </c>
      <c r="D1261" s="15">
        <v>120.98</v>
      </c>
      <c r="E1261" s="15">
        <v>3.99</v>
      </c>
      <c r="F1261" s="4">
        <v>2273</v>
      </c>
      <c r="G1261" s="4" t="s">
        <v>2159</v>
      </c>
      <c r="H1261" s="4" t="s">
        <v>49</v>
      </c>
      <c r="I1261" s="4" t="s">
        <v>28</v>
      </c>
      <c r="J1261" s="4" t="s">
        <v>29</v>
      </c>
      <c r="K1261" s="4" t="s">
        <v>257</v>
      </c>
      <c r="L1261" s="4" t="s">
        <v>59</v>
      </c>
      <c r="M1261" s="4" t="s">
        <v>2160</v>
      </c>
      <c r="N1261" s="29">
        <v>0.6</v>
      </c>
      <c r="O1261" s="4" t="s">
        <v>33</v>
      </c>
      <c r="P1261" s="4" t="s">
        <v>61</v>
      </c>
      <c r="Q1261" s="4" t="s">
        <v>130</v>
      </c>
      <c r="R1261" s="4" t="s">
        <v>2161</v>
      </c>
      <c r="S1261" s="4">
        <v>78550</v>
      </c>
      <c r="T1261" s="9">
        <v>42129</v>
      </c>
      <c r="U1261" s="9">
        <v>42129</v>
      </c>
      <c r="V1261" s="15">
        <v>1389.5771999999999</v>
      </c>
      <c r="W1261" s="4">
        <v>17</v>
      </c>
      <c r="X1261" s="15">
        <v>2013.88</v>
      </c>
      <c r="Y1261" s="4">
        <v>90109</v>
      </c>
      <c r="Z1261" s="15">
        <f>(orders[[#This Row],[Unit Price]]-(orders[[#This Row],[Unit Price]]*(orders[[#This Row],[Discount]]/100)))</f>
        <v>120.931608</v>
      </c>
      <c r="AA1261" s="15">
        <f>orders[[#This Row],[discounted price]]*orders[[#This Row],[Quantity ordered new]]</f>
        <v>2055.8373360000001</v>
      </c>
      <c r="AB1261" s="18">
        <f t="shared" si="19"/>
        <v>0.69</v>
      </c>
    </row>
    <row r="1262" spans="1:28" ht="12.75" customHeight="1" x14ac:dyDescent="0.3">
      <c r="A1262" s="4">
        <v>23417</v>
      </c>
      <c r="B1262" s="4" t="s">
        <v>106</v>
      </c>
      <c r="C1262" s="21">
        <v>0.02</v>
      </c>
      <c r="D1262" s="15">
        <v>55.99</v>
      </c>
      <c r="E1262" s="15">
        <v>5</v>
      </c>
      <c r="F1262" s="4">
        <v>2273</v>
      </c>
      <c r="G1262" s="4" t="s">
        <v>2159</v>
      </c>
      <c r="H1262" s="4" t="s">
        <v>49</v>
      </c>
      <c r="I1262" s="4" t="s">
        <v>28</v>
      </c>
      <c r="J1262" s="4" t="s">
        <v>77</v>
      </c>
      <c r="K1262" s="4" t="s">
        <v>78</v>
      </c>
      <c r="L1262" s="4" t="s">
        <v>51</v>
      </c>
      <c r="M1262" s="4" t="s">
        <v>398</v>
      </c>
      <c r="N1262" s="29">
        <v>0.83</v>
      </c>
      <c r="O1262" s="4" t="s">
        <v>33</v>
      </c>
      <c r="P1262" s="4" t="s">
        <v>61</v>
      </c>
      <c r="Q1262" s="4" t="s">
        <v>130</v>
      </c>
      <c r="R1262" s="4" t="s">
        <v>2161</v>
      </c>
      <c r="S1262" s="4">
        <v>78550</v>
      </c>
      <c r="T1262" s="9">
        <v>42129</v>
      </c>
      <c r="U1262" s="9">
        <v>42129</v>
      </c>
      <c r="V1262" s="15">
        <v>-222.816</v>
      </c>
      <c r="W1262" s="4">
        <v>4</v>
      </c>
      <c r="X1262" s="15">
        <v>201.32</v>
      </c>
      <c r="Y1262" s="4">
        <v>90109</v>
      </c>
      <c r="Z1262" s="15">
        <f>(orders[[#This Row],[Unit Price]]-(orders[[#This Row],[Unit Price]]*(orders[[#This Row],[Discount]]/100)))</f>
        <v>55.978802000000002</v>
      </c>
      <c r="AA1262" s="15">
        <f>orders[[#This Row],[discounted price]]*orders[[#This Row],[Quantity ordered new]]</f>
        <v>223.91520800000001</v>
      </c>
      <c r="AB1262" s="18">
        <f t="shared" si="19"/>
        <v>-1.1067752831313333</v>
      </c>
    </row>
    <row r="1263" spans="1:28" ht="12.75" customHeight="1" x14ac:dyDescent="0.3">
      <c r="A1263" s="4">
        <v>23418</v>
      </c>
      <c r="B1263" s="4" t="s">
        <v>106</v>
      </c>
      <c r="C1263" s="21">
        <v>0.05</v>
      </c>
      <c r="D1263" s="15">
        <v>23.99</v>
      </c>
      <c r="E1263" s="15">
        <v>15.68</v>
      </c>
      <c r="F1263" s="4">
        <v>2274</v>
      </c>
      <c r="G1263" s="4" t="s">
        <v>2162</v>
      </c>
      <c r="H1263" s="4" t="s">
        <v>39</v>
      </c>
      <c r="I1263" s="4" t="s">
        <v>28</v>
      </c>
      <c r="J1263" s="4" t="s">
        <v>41</v>
      </c>
      <c r="K1263" s="4" t="s">
        <v>50</v>
      </c>
      <c r="L1263" s="4" t="s">
        <v>43</v>
      </c>
      <c r="M1263" s="4" t="s">
        <v>2163</v>
      </c>
      <c r="N1263" s="29">
        <v>0.62</v>
      </c>
      <c r="O1263" s="4" t="s">
        <v>33</v>
      </c>
      <c r="P1263" s="4" t="s">
        <v>61</v>
      </c>
      <c r="Q1263" s="4" t="s">
        <v>130</v>
      </c>
      <c r="R1263" s="4" t="s">
        <v>2164</v>
      </c>
      <c r="S1263" s="4">
        <v>77036</v>
      </c>
      <c r="T1263" s="9">
        <v>42129</v>
      </c>
      <c r="U1263" s="9">
        <v>42133</v>
      </c>
      <c r="V1263" s="15">
        <v>-133.71</v>
      </c>
      <c r="W1263" s="4">
        <v>12</v>
      </c>
      <c r="X1263" s="15">
        <v>298.51</v>
      </c>
      <c r="Y1263" s="4">
        <v>90109</v>
      </c>
      <c r="Z1263" s="15">
        <f>(orders[[#This Row],[Unit Price]]-(orders[[#This Row],[Unit Price]]*(orders[[#This Row],[Discount]]/100)))</f>
        <v>23.978005</v>
      </c>
      <c r="AA1263" s="15">
        <f>orders[[#This Row],[discounted price]]*orders[[#This Row],[Quantity ordered new]]</f>
        <v>287.73606000000001</v>
      </c>
      <c r="AB1263" s="18">
        <f t="shared" si="19"/>
        <v>-0.44792469264011259</v>
      </c>
    </row>
    <row r="1264" spans="1:28" ht="12.75" customHeight="1" x14ac:dyDescent="0.3">
      <c r="A1264" s="4">
        <v>24552</v>
      </c>
      <c r="B1264" s="4" t="s">
        <v>37</v>
      </c>
      <c r="C1264" s="21">
        <v>0.01</v>
      </c>
      <c r="D1264" s="15">
        <v>195.99</v>
      </c>
      <c r="E1264" s="15">
        <v>8.99</v>
      </c>
      <c r="F1264" s="4">
        <v>2276</v>
      </c>
      <c r="G1264" s="4" t="s">
        <v>2165</v>
      </c>
      <c r="H1264" s="4" t="s">
        <v>49</v>
      </c>
      <c r="I1264" s="4" t="s">
        <v>114</v>
      </c>
      <c r="J1264" s="4" t="s">
        <v>77</v>
      </c>
      <c r="K1264" s="4" t="s">
        <v>78</v>
      </c>
      <c r="L1264" s="4" t="s">
        <v>59</v>
      </c>
      <c r="M1264" s="4" t="s">
        <v>734</v>
      </c>
      <c r="N1264" s="29">
        <v>0.6</v>
      </c>
      <c r="O1264" s="4" t="s">
        <v>33</v>
      </c>
      <c r="P1264" s="4" t="s">
        <v>53</v>
      </c>
      <c r="Q1264" s="4" t="s">
        <v>71</v>
      </c>
      <c r="R1264" s="4" t="s">
        <v>2166</v>
      </c>
      <c r="S1264" s="4">
        <v>14304</v>
      </c>
      <c r="T1264" s="9">
        <v>42185</v>
      </c>
      <c r="U1264" s="9">
        <v>42185</v>
      </c>
      <c r="V1264" s="15">
        <v>2653.7813999999998</v>
      </c>
      <c r="W1264" s="4">
        <v>22</v>
      </c>
      <c r="X1264" s="15">
        <v>3846.06</v>
      </c>
      <c r="Y1264" s="4">
        <v>91502</v>
      </c>
      <c r="Z1264" s="15">
        <f>(orders[[#This Row],[Unit Price]]-(orders[[#This Row],[Unit Price]]*(orders[[#This Row],[Discount]]/100)))</f>
        <v>195.97040100000001</v>
      </c>
      <c r="AA1264" s="15">
        <f>orders[[#This Row],[discounted price]]*orders[[#This Row],[Quantity ordered new]]</f>
        <v>4311.3488219999999</v>
      </c>
      <c r="AB1264" s="18">
        <f t="shared" si="19"/>
        <v>0.69</v>
      </c>
    </row>
    <row r="1265" spans="1:28" ht="12.75" customHeight="1" x14ac:dyDescent="0.3">
      <c r="A1265" s="4">
        <v>23572</v>
      </c>
      <c r="B1265" s="4" t="s">
        <v>106</v>
      </c>
      <c r="C1265" s="21">
        <v>0.04</v>
      </c>
      <c r="D1265" s="15">
        <v>4.4800000000000004</v>
      </c>
      <c r="E1265" s="15">
        <v>2.5</v>
      </c>
      <c r="F1265" s="4">
        <v>2279</v>
      </c>
      <c r="G1265" s="4" t="s">
        <v>2167</v>
      </c>
      <c r="H1265" s="4" t="s">
        <v>27</v>
      </c>
      <c r="I1265" s="4" t="s">
        <v>40</v>
      </c>
      <c r="J1265" s="4" t="s">
        <v>29</v>
      </c>
      <c r="K1265" s="4" t="s">
        <v>69</v>
      </c>
      <c r="L1265" s="4" t="s">
        <v>59</v>
      </c>
      <c r="M1265" s="4" t="s">
        <v>1130</v>
      </c>
      <c r="N1265" s="29">
        <v>0.37</v>
      </c>
      <c r="O1265" s="4" t="s">
        <v>33</v>
      </c>
      <c r="P1265" s="4" t="s">
        <v>53</v>
      </c>
      <c r="Q1265" s="4" t="s">
        <v>234</v>
      </c>
      <c r="R1265" s="4" t="s">
        <v>2168</v>
      </c>
      <c r="S1265" s="4">
        <v>15601</v>
      </c>
      <c r="T1265" s="9">
        <v>42177</v>
      </c>
      <c r="U1265" s="9">
        <v>42181</v>
      </c>
      <c r="V1265" s="15">
        <v>10.32</v>
      </c>
      <c r="W1265" s="4">
        <v>7</v>
      </c>
      <c r="X1265" s="15">
        <v>35.93</v>
      </c>
      <c r="Y1265" s="4">
        <v>85949</v>
      </c>
      <c r="Z1265" s="15">
        <f>(orders[[#This Row],[Unit Price]]-(orders[[#This Row],[Unit Price]]*(orders[[#This Row],[Discount]]/100)))</f>
        <v>4.4782080000000004</v>
      </c>
      <c r="AA1265" s="15">
        <f>orders[[#This Row],[discounted price]]*orders[[#This Row],[Quantity ordered new]]</f>
        <v>31.347456000000001</v>
      </c>
      <c r="AB1265" s="18">
        <f t="shared" si="19"/>
        <v>0.28722516003339826</v>
      </c>
    </row>
    <row r="1266" spans="1:28" ht="12.75" customHeight="1" x14ac:dyDescent="0.3">
      <c r="A1266" s="4">
        <v>19615</v>
      </c>
      <c r="B1266" s="4" t="s">
        <v>37</v>
      </c>
      <c r="C1266" s="21">
        <v>0.08</v>
      </c>
      <c r="D1266" s="15">
        <v>205.99</v>
      </c>
      <c r="E1266" s="15">
        <v>2.5</v>
      </c>
      <c r="F1266" s="4">
        <v>2281</v>
      </c>
      <c r="G1266" s="4" t="s">
        <v>2169</v>
      </c>
      <c r="H1266" s="4" t="s">
        <v>49</v>
      </c>
      <c r="I1266" s="4" t="s">
        <v>40</v>
      </c>
      <c r="J1266" s="4" t="s">
        <v>77</v>
      </c>
      <c r="K1266" s="4" t="s">
        <v>78</v>
      </c>
      <c r="L1266" s="4" t="s">
        <v>59</v>
      </c>
      <c r="M1266" s="4" t="s">
        <v>2155</v>
      </c>
      <c r="N1266" s="29">
        <v>0.59</v>
      </c>
      <c r="O1266" s="4" t="s">
        <v>33</v>
      </c>
      <c r="P1266" s="4" t="s">
        <v>61</v>
      </c>
      <c r="Q1266" s="4" t="s">
        <v>1858</v>
      </c>
      <c r="R1266" s="4" t="s">
        <v>2170</v>
      </c>
      <c r="S1266" s="4">
        <v>54703</v>
      </c>
      <c r="T1266" s="9">
        <v>42031</v>
      </c>
      <c r="U1266" s="9">
        <v>42032</v>
      </c>
      <c r="V1266" s="15">
        <v>997.38144000000011</v>
      </c>
      <c r="W1266" s="4">
        <v>10</v>
      </c>
      <c r="X1266" s="15">
        <v>1610.84</v>
      </c>
      <c r="Y1266" s="4">
        <v>85948</v>
      </c>
      <c r="Z1266" s="15">
        <f>(orders[[#This Row],[Unit Price]]-(orders[[#This Row],[Unit Price]]*(orders[[#This Row],[Discount]]/100)))</f>
        <v>205.825208</v>
      </c>
      <c r="AA1266" s="15">
        <f>orders[[#This Row],[discounted price]]*orders[[#This Row],[Quantity ordered new]]</f>
        <v>2058.2520800000002</v>
      </c>
      <c r="AB1266" s="18">
        <f t="shared" si="19"/>
        <v>0.61916853318765375</v>
      </c>
    </row>
    <row r="1267" spans="1:28" ht="12.75" customHeight="1" x14ac:dyDescent="0.3">
      <c r="A1267" s="4">
        <v>21260</v>
      </c>
      <c r="B1267" s="4" t="s">
        <v>56</v>
      </c>
      <c r="C1267" s="21">
        <v>0.04</v>
      </c>
      <c r="D1267" s="15">
        <v>5.98</v>
      </c>
      <c r="E1267" s="15">
        <v>5.79</v>
      </c>
      <c r="F1267" s="4">
        <v>2282</v>
      </c>
      <c r="G1267" s="4" t="s">
        <v>2171</v>
      </c>
      <c r="H1267" s="4" t="s">
        <v>49</v>
      </c>
      <c r="I1267" s="4" t="s">
        <v>40</v>
      </c>
      <c r="J1267" s="4" t="s">
        <v>29</v>
      </c>
      <c r="K1267" s="4" t="s">
        <v>93</v>
      </c>
      <c r="L1267" s="4" t="s">
        <v>59</v>
      </c>
      <c r="M1267" s="4" t="s">
        <v>123</v>
      </c>
      <c r="N1267" s="29">
        <v>0.36</v>
      </c>
      <c r="O1267" s="4" t="s">
        <v>33</v>
      </c>
      <c r="P1267" s="4" t="s">
        <v>61</v>
      </c>
      <c r="Q1267" s="4" t="s">
        <v>1858</v>
      </c>
      <c r="R1267" s="4" t="s">
        <v>2172</v>
      </c>
      <c r="S1267" s="4">
        <v>53713</v>
      </c>
      <c r="T1267" s="9">
        <v>42040</v>
      </c>
      <c r="U1267" s="9">
        <v>42042</v>
      </c>
      <c r="V1267" s="15">
        <v>-36.030800000000006</v>
      </c>
      <c r="W1267" s="4">
        <v>14</v>
      </c>
      <c r="X1267" s="15">
        <v>86.12</v>
      </c>
      <c r="Y1267" s="4">
        <v>85950</v>
      </c>
      <c r="Z1267" s="15">
        <f>(orders[[#This Row],[Unit Price]]-(orders[[#This Row],[Unit Price]]*(orders[[#This Row],[Discount]]/100)))</f>
        <v>5.977608</v>
      </c>
      <c r="AA1267" s="15">
        <f>orders[[#This Row],[discounted price]]*orders[[#This Row],[Quantity ordered new]]</f>
        <v>83.686511999999993</v>
      </c>
      <c r="AB1267" s="18">
        <f t="shared" si="19"/>
        <v>-0.41837900603808642</v>
      </c>
    </row>
    <row r="1268" spans="1:28" ht="12.75" customHeight="1" x14ac:dyDescent="0.3">
      <c r="A1268" s="4">
        <v>26148</v>
      </c>
      <c r="B1268" s="4" t="s">
        <v>56</v>
      </c>
      <c r="C1268" s="21">
        <v>0.01</v>
      </c>
      <c r="D1268" s="15">
        <v>11.7</v>
      </c>
      <c r="E1268" s="15">
        <v>6.96</v>
      </c>
      <c r="F1268" s="4">
        <v>2283</v>
      </c>
      <c r="G1268" s="4" t="s">
        <v>2173</v>
      </c>
      <c r="H1268" s="4" t="s">
        <v>49</v>
      </c>
      <c r="I1268" s="4" t="s">
        <v>40</v>
      </c>
      <c r="J1268" s="4" t="s">
        <v>29</v>
      </c>
      <c r="K1268" s="4" t="s">
        <v>257</v>
      </c>
      <c r="L1268" s="4" t="s">
        <v>86</v>
      </c>
      <c r="M1268" s="4" t="s">
        <v>1280</v>
      </c>
      <c r="N1268" s="29">
        <v>0.5</v>
      </c>
      <c r="O1268" s="4" t="s">
        <v>33</v>
      </c>
      <c r="P1268" s="4" t="s">
        <v>61</v>
      </c>
      <c r="Q1268" s="4" t="s">
        <v>1858</v>
      </c>
      <c r="R1268" s="4" t="s">
        <v>2174</v>
      </c>
      <c r="S1268" s="4">
        <v>53132</v>
      </c>
      <c r="T1268" s="9">
        <v>42028</v>
      </c>
      <c r="U1268" s="9">
        <v>42030</v>
      </c>
      <c r="V1268" s="15">
        <v>-28.954000000000001</v>
      </c>
      <c r="W1268" s="4">
        <v>6</v>
      </c>
      <c r="X1268" s="15">
        <v>76.87</v>
      </c>
      <c r="Y1268" s="4">
        <v>85947</v>
      </c>
      <c r="Z1268" s="15">
        <f>(orders[[#This Row],[Unit Price]]-(orders[[#This Row],[Unit Price]]*(orders[[#This Row],[Discount]]/100)))</f>
        <v>11.698829999999999</v>
      </c>
      <c r="AA1268" s="15">
        <f>orders[[#This Row],[discounted price]]*orders[[#This Row],[Quantity ordered new]]</f>
        <v>70.192979999999991</v>
      </c>
      <c r="AB1268" s="18">
        <f t="shared" si="19"/>
        <v>-0.37666189670872902</v>
      </c>
    </row>
    <row r="1269" spans="1:28" ht="12.75" customHeight="1" x14ac:dyDescent="0.3">
      <c r="A1269" s="4">
        <v>19460</v>
      </c>
      <c r="B1269" s="4" t="s">
        <v>56</v>
      </c>
      <c r="C1269" s="21">
        <v>0.02</v>
      </c>
      <c r="D1269" s="15">
        <v>17.7</v>
      </c>
      <c r="E1269" s="15">
        <v>9.4700000000000006</v>
      </c>
      <c r="F1269" s="4">
        <v>2285</v>
      </c>
      <c r="G1269" s="4" t="s">
        <v>2175</v>
      </c>
      <c r="H1269" s="4" t="s">
        <v>27</v>
      </c>
      <c r="I1269" s="4" t="s">
        <v>28</v>
      </c>
      <c r="J1269" s="4" t="s">
        <v>29</v>
      </c>
      <c r="K1269" s="4" t="s">
        <v>141</v>
      </c>
      <c r="L1269" s="4" t="s">
        <v>59</v>
      </c>
      <c r="M1269" s="4" t="s">
        <v>1569</v>
      </c>
      <c r="N1269" s="29">
        <v>0.59</v>
      </c>
      <c r="O1269" s="4" t="s">
        <v>33</v>
      </c>
      <c r="P1269" s="4" t="s">
        <v>136</v>
      </c>
      <c r="Q1269" s="4" t="s">
        <v>932</v>
      </c>
      <c r="R1269" s="4" t="s">
        <v>2176</v>
      </c>
      <c r="S1269" s="4">
        <v>29730</v>
      </c>
      <c r="T1269" s="9">
        <v>42076</v>
      </c>
      <c r="U1269" s="9">
        <v>42078</v>
      </c>
      <c r="V1269" s="15">
        <v>-85.021999999999991</v>
      </c>
      <c r="W1269" s="4">
        <v>21</v>
      </c>
      <c r="X1269" s="15">
        <v>374.6</v>
      </c>
      <c r="Y1269" s="4">
        <v>90148</v>
      </c>
      <c r="Z1269" s="15">
        <f>(orders[[#This Row],[Unit Price]]-(orders[[#This Row],[Unit Price]]*(orders[[#This Row],[Discount]]/100)))</f>
        <v>17.696459999999998</v>
      </c>
      <c r="AA1269" s="15">
        <f>orders[[#This Row],[discounted price]]*orders[[#This Row],[Quantity ordered new]]</f>
        <v>371.62565999999998</v>
      </c>
      <c r="AB1269" s="18">
        <f t="shared" si="19"/>
        <v>-0.22696743192738919</v>
      </c>
    </row>
    <row r="1270" spans="1:28" ht="12.75" customHeight="1" x14ac:dyDescent="0.3">
      <c r="A1270" s="4">
        <v>21529</v>
      </c>
      <c r="B1270" s="4" t="s">
        <v>56</v>
      </c>
      <c r="C1270" s="21">
        <v>0</v>
      </c>
      <c r="D1270" s="15">
        <v>4.91</v>
      </c>
      <c r="E1270" s="15">
        <v>0.5</v>
      </c>
      <c r="F1270" s="4">
        <v>2286</v>
      </c>
      <c r="G1270" s="4" t="s">
        <v>2177</v>
      </c>
      <c r="H1270" s="4" t="s">
        <v>49</v>
      </c>
      <c r="I1270" s="4" t="s">
        <v>28</v>
      </c>
      <c r="J1270" s="4" t="s">
        <v>29</v>
      </c>
      <c r="K1270" s="4" t="s">
        <v>134</v>
      </c>
      <c r="L1270" s="4" t="s">
        <v>59</v>
      </c>
      <c r="M1270" s="4" t="s">
        <v>163</v>
      </c>
      <c r="N1270" s="29">
        <v>0.36</v>
      </c>
      <c r="O1270" s="4" t="s">
        <v>33</v>
      </c>
      <c r="P1270" s="4" t="s">
        <v>136</v>
      </c>
      <c r="Q1270" s="4" t="s">
        <v>932</v>
      </c>
      <c r="R1270" s="4" t="s">
        <v>2178</v>
      </c>
      <c r="S1270" s="4">
        <v>29301</v>
      </c>
      <c r="T1270" s="9">
        <v>42039</v>
      </c>
      <c r="U1270" s="9">
        <v>42041</v>
      </c>
      <c r="V1270" s="15">
        <v>99.198000000000008</v>
      </c>
      <c r="W1270" s="4">
        <v>12</v>
      </c>
      <c r="X1270" s="15">
        <v>61.87</v>
      </c>
      <c r="Y1270" s="4">
        <v>90145</v>
      </c>
      <c r="Z1270" s="15">
        <f>(orders[[#This Row],[Unit Price]]-(orders[[#This Row],[Unit Price]]*(orders[[#This Row],[Discount]]/100)))</f>
        <v>4.91</v>
      </c>
      <c r="AA1270" s="15">
        <f>orders[[#This Row],[discounted price]]*orders[[#This Row],[Quantity ordered new]]</f>
        <v>58.92</v>
      </c>
      <c r="AB1270" s="18">
        <f t="shared" si="19"/>
        <v>1.6033295619848071</v>
      </c>
    </row>
    <row r="1271" spans="1:28" ht="12.75" customHeight="1" x14ac:dyDescent="0.3">
      <c r="A1271" s="4">
        <v>21530</v>
      </c>
      <c r="B1271" s="4" t="s">
        <v>56</v>
      </c>
      <c r="C1271" s="21">
        <v>0.01</v>
      </c>
      <c r="D1271" s="15">
        <v>7.28</v>
      </c>
      <c r="E1271" s="15">
        <v>11.15</v>
      </c>
      <c r="F1271" s="4">
        <v>2286</v>
      </c>
      <c r="G1271" s="4" t="s">
        <v>2177</v>
      </c>
      <c r="H1271" s="4" t="s">
        <v>49</v>
      </c>
      <c r="I1271" s="4" t="s">
        <v>28</v>
      </c>
      <c r="J1271" s="4" t="s">
        <v>29</v>
      </c>
      <c r="K1271" s="4" t="s">
        <v>93</v>
      </c>
      <c r="L1271" s="4" t="s">
        <v>59</v>
      </c>
      <c r="M1271" s="4" t="s">
        <v>854</v>
      </c>
      <c r="N1271" s="29">
        <v>0.37</v>
      </c>
      <c r="O1271" s="4" t="s">
        <v>33</v>
      </c>
      <c r="P1271" s="4" t="s">
        <v>136</v>
      </c>
      <c r="Q1271" s="4" t="s">
        <v>932</v>
      </c>
      <c r="R1271" s="4" t="s">
        <v>2178</v>
      </c>
      <c r="S1271" s="4">
        <v>29301</v>
      </c>
      <c r="T1271" s="9">
        <v>42039</v>
      </c>
      <c r="U1271" s="9">
        <v>42040</v>
      </c>
      <c r="V1271" s="15">
        <v>136.03139999999999</v>
      </c>
      <c r="W1271" s="4">
        <v>6</v>
      </c>
      <c r="X1271" s="15">
        <v>48.88</v>
      </c>
      <c r="Y1271" s="4">
        <v>90145</v>
      </c>
      <c r="Z1271" s="15">
        <f>(orders[[#This Row],[Unit Price]]-(orders[[#This Row],[Unit Price]]*(orders[[#This Row],[Discount]]/100)))</f>
        <v>7.2792720000000006</v>
      </c>
      <c r="AA1271" s="15">
        <f>orders[[#This Row],[discounted price]]*orders[[#This Row],[Quantity ordered new]]</f>
        <v>43.675632000000007</v>
      </c>
      <c r="AB1271" s="18">
        <f t="shared" si="19"/>
        <v>2.7829664484451717</v>
      </c>
    </row>
    <row r="1272" spans="1:28" ht="12.75" customHeight="1" x14ac:dyDescent="0.3">
      <c r="A1272" s="4">
        <v>21531</v>
      </c>
      <c r="B1272" s="4" t="s">
        <v>56</v>
      </c>
      <c r="C1272" s="21">
        <v>0.1</v>
      </c>
      <c r="D1272" s="15">
        <v>6.68</v>
      </c>
      <c r="E1272" s="15">
        <v>6.93</v>
      </c>
      <c r="F1272" s="4">
        <v>2286</v>
      </c>
      <c r="G1272" s="4" t="s">
        <v>2177</v>
      </c>
      <c r="H1272" s="4" t="s">
        <v>49</v>
      </c>
      <c r="I1272" s="4" t="s">
        <v>28</v>
      </c>
      <c r="J1272" s="4" t="s">
        <v>29</v>
      </c>
      <c r="K1272" s="4" t="s">
        <v>93</v>
      </c>
      <c r="L1272" s="4" t="s">
        <v>59</v>
      </c>
      <c r="M1272" s="4" t="s">
        <v>2135</v>
      </c>
      <c r="N1272" s="29">
        <v>0.37</v>
      </c>
      <c r="O1272" s="4" t="s">
        <v>33</v>
      </c>
      <c r="P1272" s="4" t="s">
        <v>136</v>
      </c>
      <c r="Q1272" s="4" t="s">
        <v>932</v>
      </c>
      <c r="R1272" s="4" t="s">
        <v>2178</v>
      </c>
      <c r="S1272" s="4">
        <v>29301</v>
      </c>
      <c r="T1272" s="9">
        <v>42039</v>
      </c>
      <c r="U1272" s="9">
        <v>42042</v>
      </c>
      <c r="V1272" s="15">
        <v>-100.072</v>
      </c>
      <c r="W1272" s="4">
        <v>3</v>
      </c>
      <c r="X1272" s="15">
        <v>21.56</v>
      </c>
      <c r="Y1272" s="4">
        <v>90145</v>
      </c>
      <c r="Z1272" s="15">
        <f>(orders[[#This Row],[Unit Price]]-(orders[[#This Row],[Unit Price]]*(orders[[#This Row],[Discount]]/100)))</f>
        <v>6.6733199999999995</v>
      </c>
      <c r="AA1272" s="15">
        <f>orders[[#This Row],[discounted price]]*orders[[#This Row],[Quantity ordered new]]</f>
        <v>20.019959999999998</v>
      </c>
      <c r="AB1272" s="18">
        <f t="shared" si="19"/>
        <v>-4.6415584415584421</v>
      </c>
    </row>
    <row r="1273" spans="1:28" ht="12.75" customHeight="1" x14ac:dyDescent="0.3">
      <c r="A1273" s="4">
        <v>25183</v>
      </c>
      <c r="B1273" s="4" t="s">
        <v>37</v>
      </c>
      <c r="C1273" s="21">
        <v>0.01</v>
      </c>
      <c r="D1273" s="15">
        <v>18.97</v>
      </c>
      <c r="E1273" s="15">
        <v>9.0299999999999994</v>
      </c>
      <c r="F1273" s="4">
        <v>2287</v>
      </c>
      <c r="G1273" s="4" t="s">
        <v>2179</v>
      </c>
      <c r="H1273" s="4" t="s">
        <v>49</v>
      </c>
      <c r="I1273" s="4" t="s">
        <v>28</v>
      </c>
      <c r="J1273" s="4" t="s">
        <v>29</v>
      </c>
      <c r="K1273" s="4" t="s">
        <v>93</v>
      </c>
      <c r="L1273" s="4" t="s">
        <v>59</v>
      </c>
      <c r="M1273" s="4" t="s">
        <v>775</v>
      </c>
      <c r="N1273" s="29">
        <v>0.37</v>
      </c>
      <c r="O1273" s="4" t="s">
        <v>33</v>
      </c>
      <c r="P1273" s="4" t="s">
        <v>136</v>
      </c>
      <c r="Q1273" s="4" t="s">
        <v>932</v>
      </c>
      <c r="R1273" s="4" t="s">
        <v>2180</v>
      </c>
      <c r="S1273" s="4">
        <v>29483</v>
      </c>
      <c r="T1273" s="9">
        <v>42088</v>
      </c>
      <c r="U1273" s="9">
        <v>42088</v>
      </c>
      <c r="V1273" s="15">
        <v>-12.026699999999998</v>
      </c>
      <c r="W1273" s="4">
        <v>8</v>
      </c>
      <c r="X1273" s="15">
        <v>164.67</v>
      </c>
      <c r="Y1273" s="4">
        <v>90146</v>
      </c>
      <c r="Z1273" s="15">
        <f>(orders[[#This Row],[Unit Price]]-(orders[[#This Row],[Unit Price]]*(orders[[#This Row],[Discount]]/100)))</f>
        <v>18.968102999999999</v>
      </c>
      <c r="AA1273" s="15">
        <f>orders[[#This Row],[discounted price]]*orders[[#This Row],[Quantity ordered new]]</f>
        <v>151.74482399999999</v>
      </c>
      <c r="AB1273" s="18">
        <f t="shared" si="19"/>
        <v>-7.3035161231554013E-2</v>
      </c>
    </row>
    <row r="1274" spans="1:28" ht="12.75" customHeight="1" x14ac:dyDescent="0.3">
      <c r="A1274" s="4">
        <v>25184</v>
      </c>
      <c r="B1274" s="4" t="s">
        <v>37</v>
      </c>
      <c r="C1274" s="21">
        <v>0.03</v>
      </c>
      <c r="D1274" s="15">
        <v>12.28</v>
      </c>
      <c r="E1274" s="15">
        <v>4.8600000000000003</v>
      </c>
      <c r="F1274" s="4">
        <v>2287</v>
      </c>
      <c r="G1274" s="4" t="s">
        <v>2179</v>
      </c>
      <c r="H1274" s="4" t="s">
        <v>49</v>
      </c>
      <c r="I1274" s="4" t="s">
        <v>28</v>
      </c>
      <c r="J1274" s="4" t="s">
        <v>29</v>
      </c>
      <c r="K1274" s="4" t="s">
        <v>93</v>
      </c>
      <c r="L1274" s="4" t="s">
        <v>59</v>
      </c>
      <c r="M1274" s="4" t="s">
        <v>303</v>
      </c>
      <c r="N1274" s="29">
        <v>0.38</v>
      </c>
      <c r="O1274" s="4" t="s">
        <v>33</v>
      </c>
      <c r="P1274" s="4" t="s">
        <v>136</v>
      </c>
      <c r="Q1274" s="4" t="s">
        <v>932</v>
      </c>
      <c r="R1274" s="4" t="s">
        <v>2180</v>
      </c>
      <c r="S1274" s="4">
        <v>29483</v>
      </c>
      <c r="T1274" s="9">
        <v>42088</v>
      </c>
      <c r="U1274" s="9">
        <v>42089</v>
      </c>
      <c r="V1274" s="15">
        <v>122.508</v>
      </c>
      <c r="W1274" s="4">
        <v>6</v>
      </c>
      <c r="X1274" s="15">
        <v>72.739999999999995</v>
      </c>
      <c r="Y1274" s="4">
        <v>90146</v>
      </c>
      <c r="Z1274" s="15">
        <f>(orders[[#This Row],[Unit Price]]-(orders[[#This Row],[Unit Price]]*(orders[[#This Row],[Discount]]/100)))</f>
        <v>12.276316</v>
      </c>
      <c r="AA1274" s="15">
        <f>orders[[#This Row],[discounted price]]*orders[[#This Row],[Quantity ordered new]]</f>
        <v>73.657895999999994</v>
      </c>
      <c r="AB1274" s="18">
        <f t="shared" si="19"/>
        <v>1.6841902667033271</v>
      </c>
    </row>
    <row r="1275" spans="1:28" ht="12.75" customHeight="1" x14ac:dyDescent="0.3">
      <c r="A1275" s="4">
        <v>25185</v>
      </c>
      <c r="B1275" s="4" t="s">
        <v>37</v>
      </c>
      <c r="C1275" s="21">
        <v>0.05</v>
      </c>
      <c r="D1275" s="15">
        <v>34.99</v>
      </c>
      <c r="E1275" s="15">
        <v>7.73</v>
      </c>
      <c r="F1275" s="4">
        <v>2287</v>
      </c>
      <c r="G1275" s="4" t="s">
        <v>2179</v>
      </c>
      <c r="H1275" s="4" t="s">
        <v>27</v>
      </c>
      <c r="I1275" s="4" t="s">
        <v>28</v>
      </c>
      <c r="J1275" s="4" t="s">
        <v>29</v>
      </c>
      <c r="K1275" s="4" t="s">
        <v>30</v>
      </c>
      <c r="L1275" s="4" t="s">
        <v>59</v>
      </c>
      <c r="M1275" s="4" t="s">
        <v>101</v>
      </c>
      <c r="N1275" s="29">
        <v>0.59</v>
      </c>
      <c r="O1275" s="4" t="s">
        <v>33</v>
      </c>
      <c r="P1275" s="4" t="s">
        <v>136</v>
      </c>
      <c r="Q1275" s="4" t="s">
        <v>932</v>
      </c>
      <c r="R1275" s="4" t="s">
        <v>2180</v>
      </c>
      <c r="S1275" s="4">
        <v>29483</v>
      </c>
      <c r="T1275" s="9">
        <v>42088</v>
      </c>
      <c r="U1275" s="9">
        <v>42090</v>
      </c>
      <c r="V1275" s="15">
        <v>-12.026699999999998</v>
      </c>
      <c r="W1275" s="4">
        <v>12</v>
      </c>
      <c r="X1275" s="15">
        <v>418.75</v>
      </c>
      <c r="Y1275" s="4">
        <v>90146</v>
      </c>
      <c r="Z1275" s="15">
        <f>(orders[[#This Row],[Unit Price]]-(orders[[#This Row],[Unit Price]]*(orders[[#This Row],[Discount]]/100)))</f>
        <v>34.972505000000005</v>
      </c>
      <c r="AA1275" s="15">
        <f>orders[[#This Row],[discounted price]]*orders[[#This Row],[Quantity ordered new]]</f>
        <v>419.67006000000003</v>
      </c>
      <c r="AB1275" s="18">
        <f t="shared" si="19"/>
        <v>-2.8720477611940295E-2</v>
      </c>
    </row>
    <row r="1276" spans="1:28" ht="12.75" customHeight="1" x14ac:dyDescent="0.3">
      <c r="A1276" s="4">
        <v>24396</v>
      </c>
      <c r="B1276" s="4" t="s">
        <v>106</v>
      </c>
      <c r="C1276" s="21">
        <v>0.1</v>
      </c>
      <c r="D1276" s="15">
        <v>54.1</v>
      </c>
      <c r="E1276" s="15">
        <v>19.989999999999998</v>
      </c>
      <c r="F1276" s="4">
        <v>2287</v>
      </c>
      <c r="G1276" s="4" t="s">
        <v>2179</v>
      </c>
      <c r="H1276" s="4" t="s">
        <v>49</v>
      </c>
      <c r="I1276" s="4" t="s">
        <v>28</v>
      </c>
      <c r="J1276" s="4" t="s">
        <v>29</v>
      </c>
      <c r="K1276" s="4" t="s">
        <v>141</v>
      </c>
      <c r="L1276" s="4" t="s">
        <v>59</v>
      </c>
      <c r="M1276" s="4" t="s">
        <v>2181</v>
      </c>
      <c r="N1276" s="29">
        <v>0.59</v>
      </c>
      <c r="O1276" s="4" t="s">
        <v>33</v>
      </c>
      <c r="P1276" s="4" t="s">
        <v>136</v>
      </c>
      <c r="Q1276" s="4" t="s">
        <v>932</v>
      </c>
      <c r="R1276" s="4" t="s">
        <v>2180</v>
      </c>
      <c r="S1276" s="4">
        <v>29483</v>
      </c>
      <c r="T1276" s="9">
        <v>42054</v>
      </c>
      <c r="U1276" s="9">
        <v>42059</v>
      </c>
      <c r="V1276" s="15">
        <v>34.067999999999998</v>
      </c>
      <c r="W1276" s="4">
        <v>9</v>
      </c>
      <c r="X1276" s="15">
        <v>469.59</v>
      </c>
      <c r="Y1276" s="4">
        <v>90147</v>
      </c>
      <c r="Z1276" s="15">
        <f>(orders[[#This Row],[Unit Price]]-(orders[[#This Row],[Unit Price]]*(orders[[#This Row],[Discount]]/100)))</f>
        <v>54.045900000000003</v>
      </c>
      <c r="AA1276" s="15">
        <f>orders[[#This Row],[discounted price]]*orders[[#This Row],[Quantity ordered new]]</f>
        <v>486.41310000000004</v>
      </c>
      <c r="AB1276" s="18">
        <f t="shared" si="19"/>
        <v>7.2548393279243589E-2</v>
      </c>
    </row>
    <row r="1277" spans="1:28" ht="12.75" customHeight="1" x14ac:dyDescent="0.3">
      <c r="A1277" s="4">
        <v>19243</v>
      </c>
      <c r="B1277" s="4" t="s">
        <v>47</v>
      </c>
      <c r="C1277" s="21">
        <v>0.01</v>
      </c>
      <c r="D1277" s="15">
        <v>7.59</v>
      </c>
      <c r="E1277" s="15">
        <v>4</v>
      </c>
      <c r="F1277" s="4">
        <v>2289</v>
      </c>
      <c r="G1277" s="4" t="s">
        <v>2182</v>
      </c>
      <c r="H1277" s="4" t="s">
        <v>49</v>
      </c>
      <c r="I1277" s="4" t="s">
        <v>40</v>
      </c>
      <c r="J1277" s="4" t="s">
        <v>41</v>
      </c>
      <c r="K1277" s="4" t="s">
        <v>50</v>
      </c>
      <c r="L1277" s="4" t="s">
        <v>31</v>
      </c>
      <c r="M1277" s="4" t="s">
        <v>444</v>
      </c>
      <c r="N1277" s="29">
        <v>0.42</v>
      </c>
      <c r="O1277" s="4" t="s">
        <v>33</v>
      </c>
      <c r="P1277" s="4" t="s">
        <v>61</v>
      </c>
      <c r="Q1277" s="4" t="s">
        <v>62</v>
      </c>
      <c r="R1277" s="4" t="s">
        <v>2104</v>
      </c>
      <c r="S1277" s="4">
        <v>55337</v>
      </c>
      <c r="T1277" s="9">
        <v>42128</v>
      </c>
      <c r="U1277" s="9">
        <v>42128</v>
      </c>
      <c r="V1277" s="15">
        <v>2.9700000000000006</v>
      </c>
      <c r="W1277" s="4">
        <v>17</v>
      </c>
      <c r="X1277" s="15">
        <v>136.25</v>
      </c>
      <c r="Y1277" s="4">
        <v>88165</v>
      </c>
      <c r="Z1277" s="15">
        <f>(orders[[#This Row],[Unit Price]]-(orders[[#This Row],[Unit Price]]*(orders[[#This Row],[Discount]]/100)))</f>
        <v>7.5892409999999995</v>
      </c>
      <c r="AA1277" s="15">
        <f>orders[[#This Row],[discounted price]]*orders[[#This Row],[Quantity ordered new]]</f>
        <v>129.01709699999998</v>
      </c>
      <c r="AB1277" s="18">
        <f t="shared" si="19"/>
        <v>2.1798165137614685E-2</v>
      </c>
    </row>
    <row r="1278" spans="1:28" ht="12.75" customHeight="1" x14ac:dyDescent="0.3">
      <c r="A1278" s="4">
        <v>21334</v>
      </c>
      <c r="B1278" s="4" t="s">
        <v>37</v>
      </c>
      <c r="C1278" s="21">
        <v>0</v>
      </c>
      <c r="D1278" s="15">
        <v>42.98</v>
      </c>
      <c r="E1278" s="15">
        <v>4.62</v>
      </c>
      <c r="F1278" s="4">
        <v>2290</v>
      </c>
      <c r="G1278" s="4" t="s">
        <v>2183</v>
      </c>
      <c r="H1278" s="4" t="s">
        <v>49</v>
      </c>
      <c r="I1278" s="4" t="s">
        <v>40</v>
      </c>
      <c r="J1278" s="4" t="s">
        <v>29</v>
      </c>
      <c r="K1278" s="4" t="s">
        <v>257</v>
      </c>
      <c r="L1278" s="4" t="s">
        <v>59</v>
      </c>
      <c r="M1278" s="4" t="s">
        <v>1888</v>
      </c>
      <c r="N1278" s="29">
        <v>0.56000000000000005</v>
      </c>
      <c r="O1278" s="4" t="s">
        <v>33</v>
      </c>
      <c r="P1278" s="4" t="s">
        <v>61</v>
      </c>
      <c r="Q1278" s="4" t="s">
        <v>62</v>
      </c>
      <c r="R1278" s="4" t="s">
        <v>2184</v>
      </c>
      <c r="S1278" s="4">
        <v>55433</v>
      </c>
      <c r="T1278" s="9">
        <v>42010</v>
      </c>
      <c r="U1278" s="9">
        <v>42012</v>
      </c>
      <c r="V1278" s="15">
        <v>385.30289999999997</v>
      </c>
      <c r="W1278" s="4">
        <v>12</v>
      </c>
      <c r="X1278" s="15">
        <v>558.41</v>
      </c>
      <c r="Y1278" s="4">
        <v>88163</v>
      </c>
      <c r="Z1278" s="15">
        <f>(orders[[#This Row],[Unit Price]]-(orders[[#This Row],[Unit Price]]*(orders[[#This Row],[Discount]]/100)))</f>
        <v>42.98</v>
      </c>
      <c r="AA1278" s="15">
        <f>orders[[#This Row],[discounted price]]*orders[[#This Row],[Quantity ordered new]]</f>
        <v>515.76</v>
      </c>
      <c r="AB1278" s="18">
        <f t="shared" si="19"/>
        <v>0.69</v>
      </c>
    </row>
    <row r="1279" spans="1:28" ht="12.75" customHeight="1" x14ac:dyDescent="0.3">
      <c r="A1279" s="4">
        <v>21335</v>
      </c>
      <c r="B1279" s="4" t="s">
        <v>37</v>
      </c>
      <c r="C1279" s="21">
        <v>0.03</v>
      </c>
      <c r="D1279" s="15">
        <v>21.78</v>
      </c>
      <c r="E1279" s="15">
        <v>5.94</v>
      </c>
      <c r="F1279" s="4">
        <v>2290</v>
      </c>
      <c r="G1279" s="4" t="s">
        <v>2183</v>
      </c>
      <c r="H1279" s="4" t="s">
        <v>49</v>
      </c>
      <c r="I1279" s="4" t="s">
        <v>40</v>
      </c>
      <c r="J1279" s="4" t="s">
        <v>29</v>
      </c>
      <c r="K1279" s="4" t="s">
        <v>257</v>
      </c>
      <c r="L1279" s="4" t="s">
        <v>86</v>
      </c>
      <c r="M1279" s="4" t="s">
        <v>2185</v>
      </c>
      <c r="N1279" s="29">
        <v>0.5</v>
      </c>
      <c r="O1279" s="4" t="s">
        <v>33</v>
      </c>
      <c r="P1279" s="4" t="s">
        <v>61</v>
      </c>
      <c r="Q1279" s="4" t="s">
        <v>62</v>
      </c>
      <c r="R1279" s="4" t="s">
        <v>2184</v>
      </c>
      <c r="S1279" s="4">
        <v>55433</v>
      </c>
      <c r="T1279" s="9">
        <v>42010</v>
      </c>
      <c r="U1279" s="9">
        <v>42012</v>
      </c>
      <c r="V1279" s="15">
        <v>187.2</v>
      </c>
      <c r="W1279" s="4">
        <v>13</v>
      </c>
      <c r="X1279" s="15">
        <v>290.22000000000003</v>
      </c>
      <c r="Y1279" s="4">
        <v>88163</v>
      </c>
      <c r="Z1279" s="15">
        <f>(orders[[#This Row],[Unit Price]]-(orders[[#This Row],[Unit Price]]*(orders[[#This Row],[Discount]]/100)))</f>
        <v>21.773466000000003</v>
      </c>
      <c r="AA1279" s="15">
        <f>orders[[#This Row],[discounted price]]*orders[[#This Row],[Quantity ordered new]]</f>
        <v>283.05505800000003</v>
      </c>
      <c r="AB1279" s="18">
        <f t="shared" si="19"/>
        <v>0.64502790986148428</v>
      </c>
    </row>
    <row r="1280" spans="1:28" ht="12.75" customHeight="1" x14ac:dyDescent="0.3">
      <c r="A1280" s="4">
        <v>19723</v>
      </c>
      <c r="B1280" s="4" t="s">
        <v>56</v>
      </c>
      <c r="C1280" s="21">
        <v>7.0000000000000007E-2</v>
      </c>
      <c r="D1280" s="15">
        <v>80.98</v>
      </c>
      <c r="E1280" s="15">
        <v>7.18</v>
      </c>
      <c r="F1280" s="4">
        <v>2290</v>
      </c>
      <c r="G1280" s="4" t="s">
        <v>2183</v>
      </c>
      <c r="H1280" s="4" t="s">
        <v>49</v>
      </c>
      <c r="I1280" s="4" t="s">
        <v>28</v>
      </c>
      <c r="J1280" s="4" t="s">
        <v>77</v>
      </c>
      <c r="K1280" s="4" t="s">
        <v>180</v>
      </c>
      <c r="L1280" s="4" t="s">
        <v>59</v>
      </c>
      <c r="M1280" s="4" t="s">
        <v>2186</v>
      </c>
      <c r="N1280" s="29">
        <v>0.48</v>
      </c>
      <c r="O1280" s="4" t="s">
        <v>33</v>
      </c>
      <c r="P1280" s="4" t="s">
        <v>61</v>
      </c>
      <c r="Q1280" s="4" t="s">
        <v>62</v>
      </c>
      <c r="R1280" s="4" t="s">
        <v>2184</v>
      </c>
      <c r="S1280" s="4">
        <v>55433</v>
      </c>
      <c r="T1280" s="9">
        <v>42039</v>
      </c>
      <c r="U1280" s="9">
        <v>42041</v>
      </c>
      <c r="V1280" s="15">
        <v>779.47230000000002</v>
      </c>
      <c r="W1280" s="4">
        <v>15</v>
      </c>
      <c r="X1280" s="15">
        <v>1129.67</v>
      </c>
      <c r="Y1280" s="4">
        <v>88164</v>
      </c>
      <c r="Z1280" s="15">
        <f>(orders[[#This Row],[Unit Price]]-(orders[[#This Row],[Unit Price]]*(orders[[#This Row],[Discount]]/100)))</f>
        <v>80.923314000000005</v>
      </c>
      <c r="AA1280" s="15">
        <f>orders[[#This Row],[discounted price]]*orders[[#This Row],[Quantity ordered new]]</f>
        <v>1213.84971</v>
      </c>
      <c r="AB1280" s="18">
        <f t="shared" si="19"/>
        <v>0.69</v>
      </c>
    </row>
    <row r="1281" spans="1:28" ht="12.75" customHeight="1" x14ac:dyDescent="0.3">
      <c r="A1281" s="4">
        <v>24673</v>
      </c>
      <c r="B1281" s="4" t="s">
        <v>47</v>
      </c>
      <c r="C1281" s="21">
        <v>7.0000000000000007E-2</v>
      </c>
      <c r="D1281" s="15">
        <v>270.98</v>
      </c>
      <c r="E1281" s="15">
        <v>50</v>
      </c>
      <c r="F1281" s="4">
        <v>2302</v>
      </c>
      <c r="G1281" s="4" t="s">
        <v>2187</v>
      </c>
      <c r="H1281" s="4" t="s">
        <v>39</v>
      </c>
      <c r="I1281" s="4" t="s">
        <v>28</v>
      </c>
      <c r="J1281" s="4" t="s">
        <v>41</v>
      </c>
      <c r="K1281" s="4" t="s">
        <v>42</v>
      </c>
      <c r="L1281" s="4" t="s">
        <v>43</v>
      </c>
      <c r="M1281" s="4" t="s">
        <v>2188</v>
      </c>
      <c r="N1281" s="29">
        <v>0.77</v>
      </c>
      <c r="O1281" s="4" t="s">
        <v>33</v>
      </c>
      <c r="P1281" s="4" t="s">
        <v>136</v>
      </c>
      <c r="Q1281" s="4" t="s">
        <v>362</v>
      </c>
      <c r="R1281" s="4" t="s">
        <v>2189</v>
      </c>
      <c r="S1281" s="4">
        <v>32404</v>
      </c>
      <c r="T1281" s="9">
        <v>42046</v>
      </c>
      <c r="U1281" s="9">
        <v>42048</v>
      </c>
      <c r="V1281" s="15">
        <v>27.725999999999999</v>
      </c>
      <c r="W1281" s="4">
        <v>9</v>
      </c>
      <c r="X1281" s="15">
        <v>2439.37</v>
      </c>
      <c r="Y1281" s="4">
        <v>87695</v>
      </c>
      <c r="Z1281" s="15">
        <f>(orders[[#This Row],[Unit Price]]-(orders[[#This Row],[Unit Price]]*(orders[[#This Row],[Discount]]/100)))</f>
        <v>270.79031400000002</v>
      </c>
      <c r="AA1281" s="15">
        <f>orders[[#This Row],[discounted price]]*orders[[#This Row],[Quantity ordered new]]</f>
        <v>2437.112826</v>
      </c>
      <c r="AB1281" s="18">
        <f t="shared" si="19"/>
        <v>1.1366049430795656E-2</v>
      </c>
    </row>
    <row r="1282" spans="1:28" ht="12.75" customHeight="1" x14ac:dyDescent="0.3">
      <c r="A1282" s="4">
        <v>23344</v>
      </c>
      <c r="B1282" s="4" t="s">
        <v>25</v>
      </c>
      <c r="C1282" s="21">
        <v>0.1</v>
      </c>
      <c r="D1282" s="15">
        <v>12.53</v>
      </c>
      <c r="E1282" s="15">
        <v>0.49</v>
      </c>
      <c r="F1282" s="4">
        <v>2302</v>
      </c>
      <c r="G1282" s="4" t="s">
        <v>2187</v>
      </c>
      <c r="H1282" s="4" t="s">
        <v>49</v>
      </c>
      <c r="I1282" s="4" t="s">
        <v>28</v>
      </c>
      <c r="J1282" s="4" t="s">
        <v>29</v>
      </c>
      <c r="K1282" s="4" t="s">
        <v>134</v>
      </c>
      <c r="L1282" s="4" t="s">
        <v>59</v>
      </c>
      <c r="M1282" s="4" t="s">
        <v>1016</v>
      </c>
      <c r="N1282" s="29">
        <v>0.38</v>
      </c>
      <c r="O1282" s="4" t="s">
        <v>33</v>
      </c>
      <c r="P1282" s="4" t="s">
        <v>136</v>
      </c>
      <c r="Q1282" s="4" t="s">
        <v>362</v>
      </c>
      <c r="R1282" s="4" t="s">
        <v>2189</v>
      </c>
      <c r="S1282" s="4">
        <v>32404</v>
      </c>
      <c r="T1282" s="9">
        <v>42007</v>
      </c>
      <c r="U1282" s="9">
        <v>42008</v>
      </c>
      <c r="V1282" s="15">
        <v>244.464</v>
      </c>
      <c r="W1282" s="4">
        <v>8</v>
      </c>
      <c r="X1282" s="15">
        <v>92.02</v>
      </c>
      <c r="Y1282" s="4">
        <v>87696</v>
      </c>
      <c r="Z1282" s="15">
        <f>(orders[[#This Row],[Unit Price]]-(orders[[#This Row],[Unit Price]]*(orders[[#This Row],[Discount]]/100)))</f>
        <v>12.517469999999999</v>
      </c>
      <c r="AA1282" s="15">
        <f>orders[[#This Row],[discounted price]]*orders[[#This Row],[Quantity ordered new]]</f>
        <v>100.13976</v>
      </c>
      <c r="AB1282" s="18">
        <f t="shared" ref="AB1282:AB1345" si="20">(V1282/X1282)</f>
        <v>2.6566398608998045</v>
      </c>
    </row>
    <row r="1283" spans="1:28" ht="12.75" customHeight="1" x14ac:dyDescent="0.3">
      <c r="A1283" s="4">
        <v>23345</v>
      </c>
      <c r="B1283" s="4" t="s">
        <v>25</v>
      </c>
      <c r="C1283" s="21">
        <v>0.1</v>
      </c>
      <c r="D1283" s="15">
        <v>146.34</v>
      </c>
      <c r="E1283" s="15">
        <v>43.75</v>
      </c>
      <c r="F1283" s="4">
        <v>2302</v>
      </c>
      <c r="G1283" s="4" t="s">
        <v>2187</v>
      </c>
      <c r="H1283" s="4" t="s">
        <v>39</v>
      </c>
      <c r="I1283" s="4" t="s">
        <v>28</v>
      </c>
      <c r="J1283" s="4" t="s">
        <v>41</v>
      </c>
      <c r="K1283" s="4" t="s">
        <v>152</v>
      </c>
      <c r="L1283" s="4" t="s">
        <v>121</v>
      </c>
      <c r="M1283" s="4" t="s">
        <v>2190</v>
      </c>
      <c r="N1283" s="29">
        <v>0.64</v>
      </c>
      <c r="O1283" s="4" t="s">
        <v>33</v>
      </c>
      <c r="P1283" s="4" t="s">
        <v>136</v>
      </c>
      <c r="Q1283" s="4" t="s">
        <v>362</v>
      </c>
      <c r="R1283" s="4" t="s">
        <v>2189</v>
      </c>
      <c r="S1283" s="4">
        <v>32404</v>
      </c>
      <c r="T1283" s="9">
        <v>42007</v>
      </c>
      <c r="U1283" s="9">
        <v>42008</v>
      </c>
      <c r="V1283" s="15">
        <v>-473.57799999999997</v>
      </c>
      <c r="W1283" s="4">
        <v>2</v>
      </c>
      <c r="X1283" s="15">
        <v>283.55</v>
      </c>
      <c r="Y1283" s="4">
        <v>87696</v>
      </c>
      <c r="Z1283" s="15">
        <f>(orders[[#This Row],[Unit Price]]-(orders[[#This Row],[Unit Price]]*(orders[[#This Row],[Discount]]/100)))</f>
        <v>146.19365999999999</v>
      </c>
      <c r="AA1283" s="15">
        <f>orders[[#This Row],[discounted price]]*orders[[#This Row],[Quantity ordered new]]</f>
        <v>292.38731999999999</v>
      </c>
      <c r="AB1283" s="18">
        <f t="shared" si="20"/>
        <v>-1.6701745723858223</v>
      </c>
    </row>
    <row r="1284" spans="1:28" ht="12.75" customHeight="1" x14ac:dyDescent="0.3">
      <c r="A1284" s="4">
        <v>6673</v>
      </c>
      <c r="B1284" s="4" t="s">
        <v>47</v>
      </c>
      <c r="C1284" s="21">
        <v>7.0000000000000007E-2</v>
      </c>
      <c r="D1284" s="15">
        <v>270.98</v>
      </c>
      <c r="E1284" s="15">
        <v>50</v>
      </c>
      <c r="F1284" s="4">
        <v>2303</v>
      </c>
      <c r="G1284" s="4" t="s">
        <v>2191</v>
      </c>
      <c r="H1284" s="4" t="s">
        <v>39</v>
      </c>
      <c r="I1284" s="4" t="s">
        <v>28</v>
      </c>
      <c r="J1284" s="4" t="s">
        <v>41</v>
      </c>
      <c r="K1284" s="4" t="s">
        <v>42</v>
      </c>
      <c r="L1284" s="4" t="s">
        <v>43</v>
      </c>
      <c r="M1284" s="4" t="s">
        <v>2188</v>
      </c>
      <c r="N1284" s="29">
        <v>0.77</v>
      </c>
      <c r="O1284" s="4" t="s">
        <v>33</v>
      </c>
      <c r="P1284" s="4" t="s">
        <v>53</v>
      </c>
      <c r="Q1284" s="4" t="s">
        <v>71</v>
      </c>
      <c r="R1284" s="4" t="s">
        <v>90</v>
      </c>
      <c r="S1284" s="4">
        <v>10011</v>
      </c>
      <c r="T1284" s="9">
        <v>42046</v>
      </c>
      <c r="U1284" s="9">
        <v>42048</v>
      </c>
      <c r="V1284" s="15">
        <v>-96.05</v>
      </c>
      <c r="W1284" s="4">
        <v>36</v>
      </c>
      <c r="X1284" s="15">
        <v>9757.48</v>
      </c>
      <c r="Y1284" s="4">
        <v>47493</v>
      </c>
      <c r="Z1284" s="15">
        <f>(orders[[#This Row],[Unit Price]]-(orders[[#This Row],[Unit Price]]*(orders[[#This Row],[Discount]]/100)))</f>
        <v>270.79031400000002</v>
      </c>
      <c r="AA1284" s="15">
        <f>orders[[#This Row],[discounted price]]*orders[[#This Row],[Quantity ordered new]]</f>
        <v>9748.4513040000002</v>
      </c>
      <c r="AB1284" s="18">
        <f t="shared" si="20"/>
        <v>-9.8437301434386743E-3</v>
      </c>
    </row>
    <row r="1285" spans="1:28" ht="12.75" customHeight="1" x14ac:dyDescent="0.3">
      <c r="A1285" s="4">
        <v>5345</v>
      </c>
      <c r="B1285" s="4" t="s">
        <v>25</v>
      </c>
      <c r="C1285" s="21">
        <v>0.1</v>
      </c>
      <c r="D1285" s="15">
        <v>146.34</v>
      </c>
      <c r="E1285" s="15">
        <v>43.75</v>
      </c>
      <c r="F1285" s="4">
        <v>2303</v>
      </c>
      <c r="G1285" s="4" t="s">
        <v>2191</v>
      </c>
      <c r="H1285" s="4" t="s">
        <v>39</v>
      </c>
      <c r="I1285" s="4" t="s">
        <v>28</v>
      </c>
      <c r="J1285" s="4" t="s">
        <v>41</v>
      </c>
      <c r="K1285" s="4" t="s">
        <v>152</v>
      </c>
      <c r="L1285" s="4" t="s">
        <v>121</v>
      </c>
      <c r="M1285" s="4" t="s">
        <v>2190</v>
      </c>
      <c r="N1285" s="29">
        <v>0.64</v>
      </c>
      <c r="O1285" s="4" t="s">
        <v>33</v>
      </c>
      <c r="P1285" s="4" t="s">
        <v>53</v>
      </c>
      <c r="Q1285" s="4" t="s">
        <v>71</v>
      </c>
      <c r="R1285" s="4" t="s">
        <v>90</v>
      </c>
      <c r="S1285" s="4">
        <v>10011</v>
      </c>
      <c r="T1285" s="9">
        <v>42007</v>
      </c>
      <c r="U1285" s="9">
        <v>42008</v>
      </c>
      <c r="V1285" s="15">
        <v>-270.85000000000002</v>
      </c>
      <c r="W1285" s="4">
        <v>6</v>
      </c>
      <c r="X1285" s="15">
        <v>850.64</v>
      </c>
      <c r="Y1285" s="4">
        <v>37987</v>
      </c>
      <c r="Z1285" s="15">
        <f>(orders[[#This Row],[Unit Price]]-(orders[[#This Row],[Unit Price]]*(orders[[#This Row],[Discount]]/100)))</f>
        <v>146.19365999999999</v>
      </c>
      <c r="AA1285" s="15">
        <f>orders[[#This Row],[discounted price]]*orders[[#This Row],[Quantity ordered new]]</f>
        <v>877.16195999999991</v>
      </c>
      <c r="AB1285" s="18">
        <f t="shared" si="20"/>
        <v>-0.31840731684378826</v>
      </c>
    </row>
    <row r="1286" spans="1:28" ht="12.75" customHeight="1" x14ac:dyDescent="0.3">
      <c r="A1286" s="4">
        <v>19934</v>
      </c>
      <c r="B1286" s="4" t="s">
        <v>25</v>
      </c>
      <c r="C1286" s="21">
        <v>0</v>
      </c>
      <c r="D1286" s="15">
        <v>90.48</v>
      </c>
      <c r="E1286" s="15">
        <v>19.989999999999998</v>
      </c>
      <c r="F1286" s="4">
        <v>2305</v>
      </c>
      <c r="G1286" s="4" t="s">
        <v>2192</v>
      </c>
      <c r="H1286" s="4" t="s">
        <v>49</v>
      </c>
      <c r="I1286" s="4" t="s">
        <v>58</v>
      </c>
      <c r="J1286" s="4" t="s">
        <v>29</v>
      </c>
      <c r="K1286" s="4" t="s">
        <v>69</v>
      </c>
      <c r="L1286" s="4" t="s">
        <v>59</v>
      </c>
      <c r="M1286" s="4" t="s">
        <v>1840</v>
      </c>
      <c r="N1286" s="29">
        <v>0.4</v>
      </c>
      <c r="O1286" s="4" t="s">
        <v>33</v>
      </c>
      <c r="P1286" s="4" t="s">
        <v>61</v>
      </c>
      <c r="Q1286" s="4" t="s">
        <v>2193</v>
      </c>
      <c r="R1286" s="4" t="s">
        <v>456</v>
      </c>
      <c r="S1286" s="4">
        <v>57201</v>
      </c>
      <c r="T1286" s="9">
        <v>42176</v>
      </c>
      <c r="U1286" s="9">
        <v>42179</v>
      </c>
      <c r="V1286" s="15">
        <v>800.25509999999986</v>
      </c>
      <c r="W1286" s="4">
        <v>12</v>
      </c>
      <c r="X1286" s="15">
        <v>1159.79</v>
      </c>
      <c r="Y1286" s="4">
        <v>89869</v>
      </c>
      <c r="Z1286" s="15">
        <f>(orders[[#This Row],[Unit Price]]-(orders[[#This Row],[Unit Price]]*(orders[[#This Row],[Discount]]/100)))</f>
        <v>90.48</v>
      </c>
      <c r="AA1286" s="15">
        <f>orders[[#This Row],[discounted price]]*orders[[#This Row],[Quantity ordered new]]</f>
        <v>1085.76</v>
      </c>
      <c r="AB1286" s="18">
        <f t="shared" si="20"/>
        <v>0.69</v>
      </c>
    </row>
    <row r="1287" spans="1:28" ht="12.75" customHeight="1" x14ac:dyDescent="0.3">
      <c r="A1287" s="4">
        <v>23313</v>
      </c>
      <c r="B1287" s="4" t="s">
        <v>106</v>
      </c>
      <c r="C1287" s="21">
        <v>0.08</v>
      </c>
      <c r="D1287" s="15">
        <v>9.48</v>
      </c>
      <c r="E1287" s="15">
        <v>7.29</v>
      </c>
      <c r="F1287" s="4">
        <v>2308</v>
      </c>
      <c r="G1287" s="4" t="s">
        <v>2194</v>
      </c>
      <c r="H1287" s="4" t="s">
        <v>49</v>
      </c>
      <c r="I1287" s="4" t="s">
        <v>58</v>
      </c>
      <c r="J1287" s="4" t="s">
        <v>41</v>
      </c>
      <c r="K1287" s="4" t="s">
        <v>50</v>
      </c>
      <c r="L1287" s="4" t="s">
        <v>51</v>
      </c>
      <c r="M1287" s="4" t="s">
        <v>52</v>
      </c>
      <c r="N1287" s="29">
        <v>0.45</v>
      </c>
      <c r="O1287" s="4" t="s">
        <v>33</v>
      </c>
      <c r="P1287" s="4" t="s">
        <v>136</v>
      </c>
      <c r="Q1287" s="4" t="s">
        <v>362</v>
      </c>
      <c r="R1287" s="4" t="s">
        <v>2195</v>
      </c>
      <c r="S1287" s="4">
        <v>33971</v>
      </c>
      <c r="T1287" s="9">
        <v>42087</v>
      </c>
      <c r="U1287" s="9">
        <v>42089</v>
      </c>
      <c r="V1287" s="15">
        <v>-50.4</v>
      </c>
      <c r="W1287" s="4">
        <v>2</v>
      </c>
      <c r="X1287" s="15">
        <v>20.22</v>
      </c>
      <c r="Y1287" s="4">
        <v>90557</v>
      </c>
      <c r="Z1287" s="15">
        <f>(orders[[#This Row],[Unit Price]]-(orders[[#This Row],[Unit Price]]*(orders[[#This Row],[Discount]]/100)))</f>
        <v>9.4724160000000008</v>
      </c>
      <c r="AA1287" s="15">
        <f>orders[[#This Row],[discounted price]]*orders[[#This Row],[Quantity ordered new]]</f>
        <v>18.944832000000002</v>
      </c>
      <c r="AB1287" s="18">
        <f t="shared" si="20"/>
        <v>-2.4925816023738872</v>
      </c>
    </row>
    <row r="1288" spans="1:28" ht="12.75" customHeight="1" x14ac:dyDescent="0.3">
      <c r="A1288" s="4">
        <v>23314</v>
      </c>
      <c r="B1288" s="4" t="s">
        <v>106</v>
      </c>
      <c r="C1288" s="21">
        <v>0.03</v>
      </c>
      <c r="D1288" s="15">
        <v>193.17</v>
      </c>
      <c r="E1288" s="15">
        <v>19.989999999999998</v>
      </c>
      <c r="F1288" s="4">
        <v>2308</v>
      </c>
      <c r="G1288" s="4" t="s">
        <v>2194</v>
      </c>
      <c r="H1288" s="4" t="s">
        <v>49</v>
      </c>
      <c r="I1288" s="4" t="s">
        <v>58</v>
      </c>
      <c r="J1288" s="4" t="s">
        <v>29</v>
      </c>
      <c r="K1288" s="4" t="s">
        <v>141</v>
      </c>
      <c r="L1288" s="4" t="s">
        <v>59</v>
      </c>
      <c r="M1288" s="4" t="s">
        <v>1523</v>
      </c>
      <c r="N1288" s="29">
        <v>0.71</v>
      </c>
      <c r="O1288" s="4" t="s">
        <v>33</v>
      </c>
      <c r="P1288" s="4" t="s">
        <v>136</v>
      </c>
      <c r="Q1288" s="4" t="s">
        <v>362</v>
      </c>
      <c r="R1288" s="4" t="s">
        <v>2195</v>
      </c>
      <c r="S1288" s="4">
        <v>33971</v>
      </c>
      <c r="T1288" s="9">
        <v>42087</v>
      </c>
      <c r="U1288" s="9">
        <v>42091</v>
      </c>
      <c r="V1288" s="15">
        <v>-348.75400000000002</v>
      </c>
      <c r="W1288" s="4">
        <v>8</v>
      </c>
      <c r="X1288" s="15">
        <v>1548.97</v>
      </c>
      <c r="Y1288" s="4">
        <v>90557</v>
      </c>
      <c r="Z1288" s="15">
        <f>(orders[[#This Row],[Unit Price]]-(orders[[#This Row],[Unit Price]]*(orders[[#This Row],[Discount]]/100)))</f>
        <v>193.11204899999998</v>
      </c>
      <c r="AA1288" s="15">
        <f>orders[[#This Row],[discounted price]]*orders[[#This Row],[Quantity ordered new]]</f>
        <v>1544.8963919999999</v>
      </c>
      <c r="AB1288" s="18">
        <f t="shared" si="20"/>
        <v>-0.22515219791216098</v>
      </c>
    </row>
    <row r="1289" spans="1:28" ht="12.75" customHeight="1" x14ac:dyDescent="0.3">
      <c r="A1289" s="4">
        <v>26048</v>
      </c>
      <c r="B1289" s="4" t="s">
        <v>25</v>
      </c>
      <c r="C1289" s="21">
        <v>0.08</v>
      </c>
      <c r="D1289" s="15">
        <v>68.81</v>
      </c>
      <c r="E1289" s="15">
        <v>60</v>
      </c>
      <c r="F1289" s="4">
        <v>2323</v>
      </c>
      <c r="G1289" s="4" t="s">
        <v>2196</v>
      </c>
      <c r="H1289" s="4" t="s">
        <v>39</v>
      </c>
      <c r="I1289" s="4" t="s">
        <v>58</v>
      </c>
      <c r="J1289" s="4" t="s">
        <v>29</v>
      </c>
      <c r="K1289" s="4" t="s">
        <v>257</v>
      </c>
      <c r="L1289" s="4" t="s">
        <v>43</v>
      </c>
      <c r="M1289" s="4" t="s">
        <v>2197</v>
      </c>
      <c r="N1289" s="29">
        <v>0.41</v>
      </c>
      <c r="O1289" s="4" t="s">
        <v>33</v>
      </c>
      <c r="P1289" s="4" t="s">
        <v>34</v>
      </c>
      <c r="Q1289" s="4" t="s">
        <v>45</v>
      </c>
      <c r="R1289" s="4" t="s">
        <v>2198</v>
      </c>
      <c r="S1289" s="4">
        <v>92236</v>
      </c>
      <c r="T1289" s="9">
        <v>42079</v>
      </c>
      <c r="U1289" s="9">
        <v>42080</v>
      </c>
      <c r="V1289" s="15">
        <v>-550.42999999999995</v>
      </c>
      <c r="W1289" s="4">
        <v>5</v>
      </c>
      <c r="X1289" s="15">
        <v>337.86</v>
      </c>
      <c r="Y1289" s="4">
        <v>88721</v>
      </c>
      <c r="Z1289" s="15">
        <f>(orders[[#This Row],[Unit Price]]-(orders[[#This Row],[Unit Price]]*(orders[[#This Row],[Discount]]/100)))</f>
        <v>68.754952000000003</v>
      </c>
      <c r="AA1289" s="15">
        <f>orders[[#This Row],[discounted price]]*orders[[#This Row],[Quantity ordered new]]</f>
        <v>343.77476000000001</v>
      </c>
      <c r="AB1289" s="18">
        <f t="shared" si="20"/>
        <v>-1.6291659267152072</v>
      </c>
    </row>
    <row r="1290" spans="1:28" ht="12.75" customHeight="1" x14ac:dyDescent="0.3">
      <c r="A1290" s="4">
        <v>26049</v>
      </c>
      <c r="B1290" s="4" t="s">
        <v>25</v>
      </c>
      <c r="C1290" s="21">
        <v>0.04</v>
      </c>
      <c r="D1290" s="15">
        <v>21.38</v>
      </c>
      <c r="E1290" s="15">
        <v>8.99</v>
      </c>
      <c r="F1290" s="4">
        <v>2323</v>
      </c>
      <c r="G1290" s="4" t="s">
        <v>2196</v>
      </c>
      <c r="H1290" s="4" t="s">
        <v>49</v>
      </c>
      <c r="I1290" s="4" t="s">
        <v>58</v>
      </c>
      <c r="J1290" s="4" t="s">
        <v>29</v>
      </c>
      <c r="K1290" s="4" t="s">
        <v>30</v>
      </c>
      <c r="L1290" s="4" t="s">
        <v>51</v>
      </c>
      <c r="M1290" s="4" t="s">
        <v>2199</v>
      </c>
      <c r="N1290" s="29">
        <v>0.59</v>
      </c>
      <c r="O1290" s="4" t="s">
        <v>33</v>
      </c>
      <c r="P1290" s="4" t="s">
        <v>34</v>
      </c>
      <c r="Q1290" s="4" t="s">
        <v>45</v>
      </c>
      <c r="R1290" s="4" t="s">
        <v>2198</v>
      </c>
      <c r="S1290" s="4">
        <v>92236</v>
      </c>
      <c r="T1290" s="9">
        <v>42079</v>
      </c>
      <c r="U1290" s="9">
        <v>42081</v>
      </c>
      <c r="V1290" s="15">
        <v>-52.12</v>
      </c>
      <c r="W1290" s="4">
        <v>4</v>
      </c>
      <c r="X1290" s="15">
        <v>84.21</v>
      </c>
      <c r="Y1290" s="4">
        <v>88721</v>
      </c>
      <c r="Z1290" s="15">
        <f>(orders[[#This Row],[Unit Price]]-(orders[[#This Row],[Unit Price]]*(orders[[#This Row],[Discount]]/100)))</f>
        <v>21.371447999999997</v>
      </c>
      <c r="AA1290" s="15">
        <f>orders[[#This Row],[discounted price]]*orders[[#This Row],[Quantity ordered new]]</f>
        <v>85.485791999999989</v>
      </c>
      <c r="AB1290" s="18">
        <f t="shared" si="20"/>
        <v>-0.61892886830542693</v>
      </c>
    </row>
    <row r="1291" spans="1:28" ht="12.75" customHeight="1" x14ac:dyDescent="0.3">
      <c r="A1291" s="4">
        <v>23053</v>
      </c>
      <c r="B1291" s="4" t="s">
        <v>37</v>
      </c>
      <c r="C1291" s="21">
        <v>0.06</v>
      </c>
      <c r="D1291" s="15">
        <v>4.9800000000000004</v>
      </c>
      <c r="E1291" s="15">
        <v>4.62</v>
      </c>
      <c r="F1291" s="4">
        <v>2323</v>
      </c>
      <c r="G1291" s="4" t="s">
        <v>2196</v>
      </c>
      <c r="H1291" s="4" t="s">
        <v>27</v>
      </c>
      <c r="I1291" s="4" t="s">
        <v>58</v>
      </c>
      <c r="J1291" s="4" t="s">
        <v>77</v>
      </c>
      <c r="K1291" s="4" t="s">
        <v>180</v>
      </c>
      <c r="L1291" s="4" t="s">
        <v>51</v>
      </c>
      <c r="M1291" s="4" t="s">
        <v>411</v>
      </c>
      <c r="N1291" s="29">
        <v>0.64</v>
      </c>
      <c r="O1291" s="4" t="s">
        <v>33</v>
      </c>
      <c r="P1291" s="4" t="s">
        <v>34</v>
      </c>
      <c r="Q1291" s="4" t="s">
        <v>45</v>
      </c>
      <c r="R1291" s="4" t="s">
        <v>2198</v>
      </c>
      <c r="S1291" s="4">
        <v>92236</v>
      </c>
      <c r="T1291" s="9">
        <v>42174</v>
      </c>
      <c r="U1291" s="9">
        <v>42174</v>
      </c>
      <c r="V1291" s="15">
        <v>-27.004999999999999</v>
      </c>
      <c r="W1291" s="4">
        <v>7</v>
      </c>
      <c r="X1291" s="15">
        <v>38.74</v>
      </c>
      <c r="Y1291" s="4">
        <v>88722</v>
      </c>
      <c r="Z1291" s="15">
        <f>(orders[[#This Row],[Unit Price]]-(orders[[#This Row],[Unit Price]]*(orders[[#This Row],[Discount]]/100)))</f>
        <v>4.9770120000000002</v>
      </c>
      <c r="AA1291" s="15">
        <f>orders[[#This Row],[discounted price]]*orders[[#This Row],[Quantity ordered new]]</f>
        <v>34.839084</v>
      </c>
      <c r="AB1291" s="18">
        <f t="shared" si="20"/>
        <v>-0.69708311822405777</v>
      </c>
    </row>
    <row r="1292" spans="1:28" ht="12.75" customHeight="1" x14ac:dyDescent="0.3">
      <c r="A1292" s="4">
        <v>25456</v>
      </c>
      <c r="B1292" s="4" t="s">
        <v>56</v>
      </c>
      <c r="C1292" s="21">
        <v>0.06</v>
      </c>
      <c r="D1292" s="15">
        <v>28.53</v>
      </c>
      <c r="E1292" s="15">
        <v>1.49</v>
      </c>
      <c r="F1292" s="4">
        <v>2330</v>
      </c>
      <c r="G1292" s="4" t="s">
        <v>2200</v>
      </c>
      <c r="H1292" s="4" t="s">
        <v>49</v>
      </c>
      <c r="I1292" s="4" t="s">
        <v>40</v>
      </c>
      <c r="J1292" s="4" t="s">
        <v>29</v>
      </c>
      <c r="K1292" s="4" t="s">
        <v>109</v>
      </c>
      <c r="L1292" s="4" t="s">
        <v>59</v>
      </c>
      <c r="M1292" s="4" t="s">
        <v>332</v>
      </c>
      <c r="N1292" s="29">
        <v>0.38</v>
      </c>
      <c r="O1292" s="4" t="s">
        <v>33</v>
      </c>
      <c r="P1292" s="4" t="s">
        <v>61</v>
      </c>
      <c r="Q1292" s="4" t="s">
        <v>330</v>
      </c>
      <c r="R1292" s="4" t="s">
        <v>2201</v>
      </c>
      <c r="S1292" s="4">
        <v>52302</v>
      </c>
      <c r="T1292" s="9">
        <v>42087</v>
      </c>
      <c r="U1292" s="9">
        <v>42090</v>
      </c>
      <c r="V1292" s="15">
        <v>74.638500000000008</v>
      </c>
      <c r="W1292" s="4">
        <v>5</v>
      </c>
      <c r="X1292" s="15">
        <v>134.09</v>
      </c>
      <c r="Y1292" s="4">
        <v>90964</v>
      </c>
      <c r="Z1292" s="15">
        <f>(orders[[#This Row],[Unit Price]]-(orders[[#This Row],[Unit Price]]*(orders[[#This Row],[Discount]]/100)))</f>
        <v>28.512882000000001</v>
      </c>
      <c r="AA1292" s="15">
        <f>orders[[#This Row],[discounted price]]*orders[[#This Row],[Quantity ordered new]]</f>
        <v>142.56441000000001</v>
      </c>
      <c r="AB1292" s="18">
        <f t="shared" si="20"/>
        <v>0.55662987545678277</v>
      </c>
    </row>
    <row r="1293" spans="1:28" ht="12.75" customHeight="1" x14ac:dyDescent="0.3">
      <c r="A1293" s="4">
        <v>19441</v>
      </c>
      <c r="B1293" s="4" t="s">
        <v>25</v>
      </c>
      <c r="C1293" s="21">
        <v>0.06</v>
      </c>
      <c r="D1293" s="15">
        <v>180.98</v>
      </c>
      <c r="E1293" s="15">
        <v>26.2</v>
      </c>
      <c r="F1293" s="4">
        <v>2333</v>
      </c>
      <c r="G1293" s="4" t="s">
        <v>2202</v>
      </c>
      <c r="H1293" s="4" t="s">
        <v>39</v>
      </c>
      <c r="I1293" s="4" t="s">
        <v>58</v>
      </c>
      <c r="J1293" s="4" t="s">
        <v>41</v>
      </c>
      <c r="K1293" s="4" t="s">
        <v>42</v>
      </c>
      <c r="L1293" s="4" t="s">
        <v>43</v>
      </c>
      <c r="M1293" s="4" t="s">
        <v>241</v>
      </c>
      <c r="N1293" s="29">
        <v>0.59</v>
      </c>
      <c r="O1293" s="4" t="s">
        <v>33</v>
      </c>
      <c r="P1293" s="4" t="s">
        <v>61</v>
      </c>
      <c r="Q1293" s="4" t="s">
        <v>1858</v>
      </c>
      <c r="R1293" s="4" t="s">
        <v>2203</v>
      </c>
      <c r="S1293" s="4">
        <v>54302</v>
      </c>
      <c r="T1293" s="9">
        <v>42178</v>
      </c>
      <c r="U1293" s="9">
        <v>42179</v>
      </c>
      <c r="V1293" s="15">
        <v>-122.235</v>
      </c>
      <c r="W1293" s="4">
        <v>1</v>
      </c>
      <c r="X1293" s="15">
        <v>191.73</v>
      </c>
      <c r="Y1293" s="4">
        <v>89611</v>
      </c>
      <c r="Z1293" s="15">
        <f>(orders[[#This Row],[Unit Price]]-(orders[[#This Row],[Unit Price]]*(orders[[#This Row],[Discount]]/100)))</f>
        <v>180.87141199999999</v>
      </c>
      <c r="AA1293" s="15">
        <f>orders[[#This Row],[discounted price]]*orders[[#This Row],[Quantity ordered new]]</f>
        <v>180.87141199999999</v>
      </c>
      <c r="AB1293" s="18">
        <f t="shared" si="20"/>
        <v>-0.63753716163354723</v>
      </c>
    </row>
    <row r="1294" spans="1:28" ht="12.75" customHeight="1" x14ac:dyDescent="0.3">
      <c r="A1294" s="4">
        <v>23721</v>
      </c>
      <c r="B1294" s="4" t="s">
        <v>106</v>
      </c>
      <c r="C1294" s="21">
        <v>0.06</v>
      </c>
      <c r="D1294" s="15">
        <v>60.65</v>
      </c>
      <c r="E1294" s="15">
        <v>12.23</v>
      </c>
      <c r="F1294" s="4">
        <v>2334</v>
      </c>
      <c r="G1294" s="4" t="s">
        <v>2204</v>
      </c>
      <c r="H1294" s="4" t="s">
        <v>49</v>
      </c>
      <c r="I1294" s="4" t="s">
        <v>114</v>
      </c>
      <c r="J1294" s="4" t="s">
        <v>41</v>
      </c>
      <c r="K1294" s="4" t="s">
        <v>50</v>
      </c>
      <c r="L1294" s="4" t="s">
        <v>86</v>
      </c>
      <c r="M1294" s="4" t="s">
        <v>1761</v>
      </c>
      <c r="N1294" s="29">
        <v>0.64</v>
      </c>
      <c r="O1294" s="4" t="s">
        <v>33</v>
      </c>
      <c r="P1294" s="4" t="s">
        <v>61</v>
      </c>
      <c r="Q1294" s="4" t="s">
        <v>1858</v>
      </c>
      <c r="R1294" s="4" t="s">
        <v>2205</v>
      </c>
      <c r="S1294" s="4">
        <v>53220</v>
      </c>
      <c r="T1294" s="9">
        <v>42100</v>
      </c>
      <c r="U1294" s="9">
        <v>42102</v>
      </c>
      <c r="V1294" s="15">
        <v>427.00649999999996</v>
      </c>
      <c r="W1294" s="4">
        <v>10</v>
      </c>
      <c r="X1294" s="15">
        <v>618.85</v>
      </c>
      <c r="Y1294" s="4">
        <v>89608</v>
      </c>
      <c r="Z1294" s="15">
        <f>(orders[[#This Row],[Unit Price]]-(orders[[#This Row],[Unit Price]]*(orders[[#This Row],[Discount]]/100)))</f>
        <v>60.613610000000001</v>
      </c>
      <c r="AA1294" s="15">
        <f>orders[[#This Row],[discounted price]]*orders[[#This Row],[Quantity ordered new]]</f>
        <v>606.13610000000006</v>
      </c>
      <c r="AB1294" s="18">
        <f t="shared" si="20"/>
        <v>0.69</v>
      </c>
    </row>
    <row r="1295" spans="1:28" ht="12.75" customHeight="1" x14ac:dyDescent="0.3">
      <c r="A1295" s="4">
        <v>23693</v>
      </c>
      <c r="B1295" s="4" t="s">
        <v>37</v>
      </c>
      <c r="C1295" s="21">
        <v>0.05</v>
      </c>
      <c r="D1295" s="15">
        <v>14.81</v>
      </c>
      <c r="E1295" s="15">
        <v>13.32</v>
      </c>
      <c r="F1295" s="4">
        <v>2334</v>
      </c>
      <c r="G1295" s="4" t="s">
        <v>2204</v>
      </c>
      <c r="H1295" s="4" t="s">
        <v>49</v>
      </c>
      <c r="I1295" s="4" t="s">
        <v>58</v>
      </c>
      <c r="J1295" s="4" t="s">
        <v>29</v>
      </c>
      <c r="K1295" s="4" t="s">
        <v>257</v>
      </c>
      <c r="L1295" s="4" t="s">
        <v>59</v>
      </c>
      <c r="M1295" s="4" t="s">
        <v>833</v>
      </c>
      <c r="N1295" s="29">
        <v>0.43</v>
      </c>
      <c r="O1295" s="4" t="s">
        <v>33</v>
      </c>
      <c r="P1295" s="4" t="s">
        <v>61</v>
      </c>
      <c r="Q1295" s="4" t="s">
        <v>1858</v>
      </c>
      <c r="R1295" s="4" t="s">
        <v>2205</v>
      </c>
      <c r="S1295" s="4">
        <v>53220</v>
      </c>
      <c r="T1295" s="9">
        <v>42103</v>
      </c>
      <c r="U1295" s="9">
        <v>42105</v>
      </c>
      <c r="V1295" s="15">
        <v>-190.49</v>
      </c>
      <c r="W1295" s="4">
        <v>8</v>
      </c>
      <c r="X1295" s="15">
        <v>115.99</v>
      </c>
      <c r="Y1295" s="4">
        <v>89609</v>
      </c>
      <c r="Z1295" s="15">
        <f>(orders[[#This Row],[Unit Price]]-(orders[[#This Row],[Unit Price]]*(orders[[#This Row],[Discount]]/100)))</f>
        <v>14.802595</v>
      </c>
      <c r="AA1295" s="15">
        <f>orders[[#This Row],[discounted price]]*orders[[#This Row],[Quantity ordered new]]</f>
        <v>118.42076</v>
      </c>
      <c r="AB1295" s="18">
        <f t="shared" si="20"/>
        <v>-1.6422967497198036</v>
      </c>
    </row>
    <row r="1296" spans="1:28" ht="12.75" customHeight="1" x14ac:dyDescent="0.3">
      <c r="A1296" s="4">
        <v>23694</v>
      </c>
      <c r="B1296" s="4" t="s">
        <v>37</v>
      </c>
      <c r="C1296" s="21">
        <v>0.08</v>
      </c>
      <c r="D1296" s="15">
        <v>2.78</v>
      </c>
      <c r="E1296" s="15">
        <v>1.25</v>
      </c>
      <c r="F1296" s="4">
        <v>2334</v>
      </c>
      <c r="G1296" s="4" t="s">
        <v>2204</v>
      </c>
      <c r="H1296" s="4" t="s">
        <v>49</v>
      </c>
      <c r="I1296" s="4" t="s">
        <v>58</v>
      </c>
      <c r="J1296" s="4" t="s">
        <v>29</v>
      </c>
      <c r="K1296" s="4" t="s">
        <v>30</v>
      </c>
      <c r="L1296" s="4" t="s">
        <v>31</v>
      </c>
      <c r="M1296" s="4" t="s">
        <v>2206</v>
      </c>
      <c r="N1296" s="29">
        <v>0.59</v>
      </c>
      <c r="O1296" s="4" t="s">
        <v>33</v>
      </c>
      <c r="P1296" s="4" t="s">
        <v>61</v>
      </c>
      <c r="Q1296" s="4" t="s">
        <v>1858</v>
      </c>
      <c r="R1296" s="4" t="s">
        <v>2205</v>
      </c>
      <c r="S1296" s="4">
        <v>53220</v>
      </c>
      <c r="T1296" s="9">
        <v>42103</v>
      </c>
      <c r="U1296" s="9">
        <v>42104</v>
      </c>
      <c r="V1296" s="15">
        <v>-8.77</v>
      </c>
      <c r="W1296" s="4">
        <v>7</v>
      </c>
      <c r="X1296" s="15">
        <v>19.46</v>
      </c>
      <c r="Y1296" s="4">
        <v>89609</v>
      </c>
      <c r="Z1296" s="15">
        <f>(orders[[#This Row],[Unit Price]]-(orders[[#This Row],[Unit Price]]*(orders[[#This Row],[Discount]]/100)))</f>
        <v>2.7777759999999998</v>
      </c>
      <c r="AA1296" s="15">
        <f>orders[[#This Row],[discounted price]]*orders[[#This Row],[Quantity ordered new]]</f>
        <v>19.444431999999999</v>
      </c>
      <c r="AB1296" s="18">
        <f t="shared" si="20"/>
        <v>-0.45066803699897223</v>
      </c>
    </row>
    <row r="1297" spans="1:28" ht="12.75" customHeight="1" x14ac:dyDescent="0.3">
      <c r="A1297" s="4">
        <v>24952</v>
      </c>
      <c r="B1297" s="4" t="s">
        <v>106</v>
      </c>
      <c r="C1297" s="21">
        <v>0.06</v>
      </c>
      <c r="D1297" s="15">
        <v>3.74</v>
      </c>
      <c r="E1297" s="15">
        <v>0.94</v>
      </c>
      <c r="F1297" s="4">
        <v>2334</v>
      </c>
      <c r="G1297" s="4" t="s">
        <v>2204</v>
      </c>
      <c r="H1297" s="4" t="s">
        <v>49</v>
      </c>
      <c r="I1297" s="4" t="s">
        <v>40</v>
      </c>
      <c r="J1297" s="4" t="s">
        <v>29</v>
      </c>
      <c r="K1297" s="4" t="s">
        <v>66</v>
      </c>
      <c r="L1297" s="4" t="s">
        <v>31</v>
      </c>
      <c r="M1297" s="4" t="s">
        <v>2207</v>
      </c>
      <c r="N1297" s="29">
        <v>0.83</v>
      </c>
      <c r="O1297" s="4" t="s">
        <v>33</v>
      </c>
      <c r="P1297" s="4" t="s">
        <v>61</v>
      </c>
      <c r="Q1297" s="4" t="s">
        <v>1858</v>
      </c>
      <c r="R1297" s="4" t="s">
        <v>2205</v>
      </c>
      <c r="S1297" s="4">
        <v>53220</v>
      </c>
      <c r="T1297" s="9">
        <v>42157</v>
      </c>
      <c r="U1297" s="9">
        <v>42164</v>
      </c>
      <c r="V1297" s="15">
        <v>-7.6849999999999996</v>
      </c>
      <c r="W1297" s="4">
        <v>12</v>
      </c>
      <c r="X1297" s="15">
        <v>44.75</v>
      </c>
      <c r="Y1297" s="4">
        <v>89610</v>
      </c>
      <c r="Z1297" s="15">
        <f>(orders[[#This Row],[Unit Price]]-(orders[[#This Row],[Unit Price]]*(orders[[#This Row],[Discount]]/100)))</f>
        <v>3.7377560000000001</v>
      </c>
      <c r="AA1297" s="15">
        <f>orders[[#This Row],[discounted price]]*orders[[#This Row],[Quantity ordered new]]</f>
        <v>44.853071999999997</v>
      </c>
      <c r="AB1297" s="18">
        <f t="shared" si="20"/>
        <v>-0.17173184357541899</v>
      </c>
    </row>
    <row r="1298" spans="1:28" ht="12.75" customHeight="1" x14ac:dyDescent="0.3">
      <c r="A1298" s="4">
        <v>25241</v>
      </c>
      <c r="B1298" s="4" t="s">
        <v>47</v>
      </c>
      <c r="C1298" s="21">
        <v>0.06</v>
      </c>
      <c r="D1298" s="15">
        <v>2.08</v>
      </c>
      <c r="E1298" s="15">
        <v>5.33</v>
      </c>
      <c r="F1298" s="4">
        <v>2338</v>
      </c>
      <c r="G1298" s="4" t="s">
        <v>2208</v>
      </c>
      <c r="H1298" s="4" t="s">
        <v>49</v>
      </c>
      <c r="I1298" s="4" t="s">
        <v>40</v>
      </c>
      <c r="J1298" s="4" t="s">
        <v>41</v>
      </c>
      <c r="K1298" s="4" t="s">
        <v>50</v>
      </c>
      <c r="L1298" s="4" t="s">
        <v>59</v>
      </c>
      <c r="M1298" s="4" t="s">
        <v>744</v>
      </c>
      <c r="N1298" s="29">
        <v>0.43</v>
      </c>
      <c r="O1298" s="4" t="s">
        <v>33</v>
      </c>
      <c r="P1298" s="4" t="s">
        <v>53</v>
      </c>
      <c r="Q1298" s="4" t="s">
        <v>415</v>
      </c>
      <c r="R1298" s="4" t="s">
        <v>2109</v>
      </c>
      <c r="S1298" s="4">
        <v>20740</v>
      </c>
      <c r="T1298" s="9">
        <v>42017</v>
      </c>
      <c r="U1298" s="9">
        <v>42017</v>
      </c>
      <c r="V1298" s="15">
        <v>-82.559200000000004</v>
      </c>
      <c r="W1298" s="4">
        <v>4</v>
      </c>
      <c r="X1298" s="15">
        <v>9.23</v>
      </c>
      <c r="Y1298" s="4">
        <v>91480</v>
      </c>
      <c r="Z1298" s="15">
        <f>(orders[[#This Row],[Unit Price]]-(orders[[#This Row],[Unit Price]]*(orders[[#This Row],[Discount]]/100)))</f>
        <v>2.0787520000000002</v>
      </c>
      <c r="AA1298" s="15">
        <f>orders[[#This Row],[discounted price]]*orders[[#This Row],[Quantity ordered new]]</f>
        <v>8.3150080000000006</v>
      </c>
      <c r="AB1298" s="18">
        <f t="shared" si="20"/>
        <v>-8.9446587215601294</v>
      </c>
    </row>
    <row r="1299" spans="1:28" ht="12.75" customHeight="1" x14ac:dyDescent="0.3">
      <c r="A1299" s="4">
        <v>26137</v>
      </c>
      <c r="B1299" s="4" t="s">
        <v>25</v>
      </c>
      <c r="C1299" s="21">
        <v>0.1</v>
      </c>
      <c r="D1299" s="15">
        <v>6.75</v>
      </c>
      <c r="E1299" s="15">
        <v>2.99</v>
      </c>
      <c r="F1299" s="4">
        <v>2338</v>
      </c>
      <c r="G1299" s="4" t="s">
        <v>2208</v>
      </c>
      <c r="H1299" s="4" t="s">
        <v>49</v>
      </c>
      <c r="I1299" s="4" t="s">
        <v>40</v>
      </c>
      <c r="J1299" s="4" t="s">
        <v>29</v>
      </c>
      <c r="K1299" s="4" t="s">
        <v>109</v>
      </c>
      <c r="L1299" s="4" t="s">
        <v>59</v>
      </c>
      <c r="M1299" s="4" t="s">
        <v>2209</v>
      </c>
      <c r="N1299" s="29">
        <v>0.35</v>
      </c>
      <c r="O1299" s="4" t="s">
        <v>33</v>
      </c>
      <c r="P1299" s="4" t="s">
        <v>53</v>
      </c>
      <c r="Q1299" s="4" t="s">
        <v>415</v>
      </c>
      <c r="R1299" s="4" t="s">
        <v>2109</v>
      </c>
      <c r="S1299" s="4">
        <v>20740</v>
      </c>
      <c r="T1299" s="9">
        <v>42092</v>
      </c>
      <c r="U1299" s="9">
        <v>42092</v>
      </c>
      <c r="V1299" s="15">
        <v>18.147500000000001</v>
      </c>
      <c r="W1299" s="4">
        <v>15</v>
      </c>
      <c r="X1299" s="15">
        <v>96.13</v>
      </c>
      <c r="Y1299" s="4">
        <v>91481</v>
      </c>
      <c r="Z1299" s="15">
        <f>(orders[[#This Row],[Unit Price]]-(orders[[#This Row],[Unit Price]]*(orders[[#This Row],[Discount]]/100)))</f>
        <v>6.7432499999999997</v>
      </c>
      <c r="AA1299" s="15">
        <f>orders[[#This Row],[discounted price]]*orders[[#This Row],[Quantity ordered new]]</f>
        <v>101.14874999999999</v>
      </c>
      <c r="AB1299" s="18">
        <f t="shared" si="20"/>
        <v>0.18878081764277543</v>
      </c>
    </row>
    <row r="1300" spans="1:28" ht="12.75" customHeight="1" x14ac:dyDescent="0.3">
      <c r="A1300" s="4">
        <v>22526</v>
      </c>
      <c r="B1300" s="4" t="s">
        <v>56</v>
      </c>
      <c r="C1300" s="21">
        <v>0.05</v>
      </c>
      <c r="D1300" s="15">
        <v>11.58</v>
      </c>
      <c r="E1300" s="15">
        <v>6.97</v>
      </c>
      <c r="F1300" s="4">
        <v>2339</v>
      </c>
      <c r="G1300" s="4" t="s">
        <v>2210</v>
      </c>
      <c r="H1300" s="4" t="s">
        <v>49</v>
      </c>
      <c r="I1300" s="4" t="s">
        <v>40</v>
      </c>
      <c r="J1300" s="4" t="s">
        <v>29</v>
      </c>
      <c r="K1300" s="4" t="s">
        <v>69</v>
      </c>
      <c r="L1300" s="4" t="s">
        <v>59</v>
      </c>
      <c r="M1300" s="4" t="s">
        <v>686</v>
      </c>
      <c r="N1300" s="29">
        <v>0.35</v>
      </c>
      <c r="O1300" s="4" t="s">
        <v>33</v>
      </c>
      <c r="P1300" s="4" t="s">
        <v>61</v>
      </c>
      <c r="Q1300" s="4" t="s">
        <v>130</v>
      </c>
      <c r="R1300" s="4" t="s">
        <v>2211</v>
      </c>
      <c r="S1300" s="4">
        <v>77015</v>
      </c>
      <c r="T1300" s="9">
        <v>42149</v>
      </c>
      <c r="U1300" s="9">
        <v>42152</v>
      </c>
      <c r="V1300" s="15">
        <v>2.8060000000000027</v>
      </c>
      <c r="W1300" s="4">
        <v>6</v>
      </c>
      <c r="X1300" s="15">
        <v>73.959999999999994</v>
      </c>
      <c r="Y1300" s="4">
        <v>91482</v>
      </c>
      <c r="Z1300" s="15">
        <f>(orders[[#This Row],[Unit Price]]-(orders[[#This Row],[Unit Price]]*(orders[[#This Row],[Discount]]/100)))</f>
        <v>11.574210000000001</v>
      </c>
      <c r="AA1300" s="15">
        <f>orders[[#This Row],[discounted price]]*orders[[#This Row],[Quantity ordered new]]</f>
        <v>69.445260000000005</v>
      </c>
      <c r="AB1300" s="18">
        <f t="shared" si="20"/>
        <v>3.7939426717144439E-2</v>
      </c>
    </row>
    <row r="1301" spans="1:28" ht="12.75" customHeight="1" x14ac:dyDescent="0.3">
      <c r="A1301" s="4">
        <v>19052</v>
      </c>
      <c r="B1301" s="4" t="s">
        <v>56</v>
      </c>
      <c r="C1301" s="21">
        <v>7.0000000000000007E-2</v>
      </c>
      <c r="D1301" s="15">
        <v>200.98</v>
      </c>
      <c r="E1301" s="15">
        <v>23.76</v>
      </c>
      <c r="F1301" s="4">
        <v>2345</v>
      </c>
      <c r="G1301" s="4" t="s">
        <v>2212</v>
      </c>
      <c r="H1301" s="4" t="s">
        <v>39</v>
      </c>
      <c r="I1301" s="4" t="s">
        <v>28</v>
      </c>
      <c r="J1301" s="4" t="s">
        <v>41</v>
      </c>
      <c r="K1301" s="4" t="s">
        <v>42</v>
      </c>
      <c r="L1301" s="4" t="s">
        <v>43</v>
      </c>
      <c r="M1301" s="4" t="s">
        <v>2213</v>
      </c>
      <c r="N1301" s="29">
        <v>0.57999999999999996</v>
      </c>
      <c r="O1301" s="4" t="s">
        <v>33</v>
      </c>
      <c r="P1301" s="4" t="s">
        <v>136</v>
      </c>
      <c r="Q1301" s="4" t="s">
        <v>613</v>
      </c>
      <c r="R1301" s="4" t="s">
        <v>2129</v>
      </c>
      <c r="S1301" s="4">
        <v>42003</v>
      </c>
      <c r="T1301" s="9">
        <v>42077</v>
      </c>
      <c r="U1301" s="9">
        <v>42078</v>
      </c>
      <c r="V1301" s="15">
        <v>-132.42600000000002</v>
      </c>
      <c r="W1301" s="4">
        <v>9</v>
      </c>
      <c r="X1301" s="15">
        <v>1805.9</v>
      </c>
      <c r="Y1301" s="4">
        <v>89504</v>
      </c>
      <c r="Z1301" s="15">
        <f>(orders[[#This Row],[Unit Price]]-(orders[[#This Row],[Unit Price]]*(orders[[#This Row],[Discount]]/100)))</f>
        <v>200.839314</v>
      </c>
      <c r="AA1301" s="15">
        <f>orders[[#This Row],[discounted price]]*orders[[#This Row],[Quantity ordered new]]</f>
        <v>1807.5538260000001</v>
      </c>
      <c r="AB1301" s="18">
        <f t="shared" si="20"/>
        <v>-7.3329641729885375E-2</v>
      </c>
    </row>
    <row r="1302" spans="1:28" ht="12.75" customHeight="1" x14ac:dyDescent="0.3">
      <c r="A1302" s="4">
        <v>19053</v>
      </c>
      <c r="B1302" s="4" t="s">
        <v>56</v>
      </c>
      <c r="C1302" s="21">
        <v>0.02</v>
      </c>
      <c r="D1302" s="15">
        <v>179.29</v>
      </c>
      <c r="E1302" s="15">
        <v>29.21</v>
      </c>
      <c r="F1302" s="4">
        <v>2345</v>
      </c>
      <c r="G1302" s="4" t="s">
        <v>2212</v>
      </c>
      <c r="H1302" s="4" t="s">
        <v>39</v>
      </c>
      <c r="I1302" s="4" t="s">
        <v>28</v>
      </c>
      <c r="J1302" s="4" t="s">
        <v>41</v>
      </c>
      <c r="K1302" s="4" t="s">
        <v>152</v>
      </c>
      <c r="L1302" s="4" t="s">
        <v>121</v>
      </c>
      <c r="M1302" s="4" t="s">
        <v>629</v>
      </c>
      <c r="N1302" s="29">
        <v>0.76</v>
      </c>
      <c r="O1302" s="4" t="s">
        <v>33</v>
      </c>
      <c r="P1302" s="4" t="s">
        <v>136</v>
      </c>
      <c r="Q1302" s="4" t="s">
        <v>613</v>
      </c>
      <c r="R1302" s="4" t="s">
        <v>2129</v>
      </c>
      <c r="S1302" s="4">
        <v>42003</v>
      </c>
      <c r="T1302" s="9">
        <v>42077</v>
      </c>
      <c r="U1302" s="9">
        <v>42077</v>
      </c>
      <c r="V1302" s="15">
        <v>-411.23599999999999</v>
      </c>
      <c r="W1302" s="4">
        <v>2</v>
      </c>
      <c r="X1302" s="15">
        <v>311.41000000000003</v>
      </c>
      <c r="Y1302" s="4">
        <v>89504</v>
      </c>
      <c r="Z1302" s="15">
        <f>(orders[[#This Row],[Unit Price]]-(orders[[#This Row],[Unit Price]]*(orders[[#This Row],[Discount]]/100)))</f>
        <v>179.254142</v>
      </c>
      <c r="AA1302" s="15">
        <f>orders[[#This Row],[discounted price]]*orders[[#This Row],[Quantity ordered new]]</f>
        <v>358.508284</v>
      </c>
      <c r="AB1302" s="18">
        <f t="shared" si="20"/>
        <v>-1.3205613178767539</v>
      </c>
    </row>
    <row r="1303" spans="1:28" ht="12.75" customHeight="1" x14ac:dyDescent="0.3">
      <c r="A1303" s="4">
        <v>20776</v>
      </c>
      <c r="B1303" s="4" t="s">
        <v>106</v>
      </c>
      <c r="C1303" s="21">
        <v>0.03</v>
      </c>
      <c r="D1303" s="15">
        <v>297.64</v>
      </c>
      <c r="E1303" s="15">
        <v>14.7</v>
      </c>
      <c r="F1303" s="4">
        <v>2346</v>
      </c>
      <c r="G1303" s="4" t="s">
        <v>2214</v>
      </c>
      <c r="H1303" s="4" t="s">
        <v>39</v>
      </c>
      <c r="I1303" s="4" t="s">
        <v>28</v>
      </c>
      <c r="J1303" s="4" t="s">
        <v>77</v>
      </c>
      <c r="K1303" s="4" t="s">
        <v>85</v>
      </c>
      <c r="L1303" s="4" t="s">
        <v>43</v>
      </c>
      <c r="M1303" s="4" t="s">
        <v>565</v>
      </c>
      <c r="N1303" s="29">
        <v>0.56999999999999995</v>
      </c>
      <c r="O1303" s="4" t="s">
        <v>33</v>
      </c>
      <c r="P1303" s="4" t="s">
        <v>136</v>
      </c>
      <c r="Q1303" s="4" t="s">
        <v>613</v>
      </c>
      <c r="R1303" s="4" t="s">
        <v>2215</v>
      </c>
      <c r="S1303" s="4">
        <v>40258</v>
      </c>
      <c r="T1303" s="9">
        <v>42014</v>
      </c>
      <c r="U1303" s="9">
        <v>42019</v>
      </c>
      <c r="V1303" s="15">
        <v>-48.971999999999994</v>
      </c>
      <c r="W1303" s="4">
        <v>12</v>
      </c>
      <c r="X1303" s="15">
        <v>3707.05</v>
      </c>
      <c r="Y1303" s="4">
        <v>89503</v>
      </c>
      <c r="Z1303" s="15">
        <f>(orders[[#This Row],[Unit Price]]-(orders[[#This Row],[Unit Price]]*(orders[[#This Row],[Discount]]/100)))</f>
        <v>297.55070799999999</v>
      </c>
      <c r="AA1303" s="15">
        <f>orders[[#This Row],[discounted price]]*orders[[#This Row],[Quantity ordered new]]</f>
        <v>3570.6084959999998</v>
      </c>
      <c r="AB1303" s="18">
        <f t="shared" si="20"/>
        <v>-1.3210504309356495E-2</v>
      </c>
    </row>
    <row r="1304" spans="1:28" ht="12.75" customHeight="1" x14ac:dyDescent="0.3">
      <c r="A1304" s="4">
        <v>21627</v>
      </c>
      <c r="B1304" s="4" t="s">
        <v>25</v>
      </c>
      <c r="C1304" s="21">
        <v>0.1</v>
      </c>
      <c r="D1304" s="15">
        <v>218.75</v>
      </c>
      <c r="E1304" s="15">
        <v>69.64</v>
      </c>
      <c r="F1304" s="4">
        <v>2346</v>
      </c>
      <c r="G1304" s="4" t="s">
        <v>2214</v>
      </c>
      <c r="H1304" s="4" t="s">
        <v>39</v>
      </c>
      <c r="I1304" s="4" t="s">
        <v>28</v>
      </c>
      <c r="J1304" s="4" t="s">
        <v>41</v>
      </c>
      <c r="K1304" s="4" t="s">
        <v>152</v>
      </c>
      <c r="L1304" s="4" t="s">
        <v>121</v>
      </c>
      <c r="M1304" s="4" t="s">
        <v>655</v>
      </c>
      <c r="N1304" s="29">
        <v>0.77</v>
      </c>
      <c r="O1304" s="4" t="s">
        <v>33</v>
      </c>
      <c r="P1304" s="4" t="s">
        <v>136</v>
      </c>
      <c r="Q1304" s="4" t="s">
        <v>613</v>
      </c>
      <c r="R1304" s="4" t="s">
        <v>2215</v>
      </c>
      <c r="S1304" s="4">
        <v>40258</v>
      </c>
      <c r="T1304" s="9">
        <v>42144</v>
      </c>
      <c r="U1304" s="9">
        <v>42145</v>
      </c>
      <c r="V1304" s="15">
        <v>62.297999999999995</v>
      </c>
      <c r="W1304" s="4">
        <v>17</v>
      </c>
      <c r="X1304" s="15">
        <v>2805.18</v>
      </c>
      <c r="Y1304" s="4">
        <v>89505</v>
      </c>
      <c r="Z1304" s="15">
        <f>(orders[[#This Row],[Unit Price]]-(orders[[#This Row],[Unit Price]]*(orders[[#This Row],[Discount]]/100)))</f>
        <v>218.53125</v>
      </c>
      <c r="AA1304" s="15">
        <f>orders[[#This Row],[discounted price]]*orders[[#This Row],[Quantity ordered new]]</f>
        <v>3715.03125</v>
      </c>
      <c r="AB1304" s="18">
        <f t="shared" si="20"/>
        <v>2.2208200543280644E-2</v>
      </c>
    </row>
    <row r="1305" spans="1:28" ht="12.75" customHeight="1" x14ac:dyDescent="0.3">
      <c r="A1305" s="4">
        <v>18675</v>
      </c>
      <c r="B1305" s="4" t="s">
        <v>47</v>
      </c>
      <c r="C1305" s="21">
        <v>0.08</v>
      </c>
      <c r="D1305" s="15">
        <v>6.48</v>
      </c>
      <c r="E1305" s="15">
        <v>7.49</v>
      </c>
      <c r="F1305" s="4">
        <v>2351</v>
      </c>
      <c r="G1305" s="4" t="s">
        <v>2216</v>
      </c>
      <c r="H1305" s="4" t="s">
        <v>49</v>
      </c>
      <c r="I1305" s="4" t="s">
        <v>28</v>
      </c>
      <c r="J1305" s="4" t="s">
        <v>29</v>
      </c>
      <c r="K1305" s="4" t="s">
        <v>93</v>
      </c>
      <c r="L1305" s="4" t="s">
        <v>59</v>
      </c>
      <c r="M1305" s="4" t="s">
        <v>1950</v>
      </c>
      <c r="N1305" s="29">
        <v>0.37</v>
      </c>
      <c r="O1305" s="4" t="s">
        <v>33</v>
      </c>
      <c r="P1305" s="4" t="s">
        <v>53</v>
      </c>
      <c r="Q1305" s="4" t="s">
        <v>415</v>
      </c>
      <c r="R1305" s="4" t="s">
        <v>2217</v>
      </c>
      <c r="S1305" s="4">
        <v>21114</v>
      </c>
      <c r="T1305" s="9">
        <v>42093</v>
      </c>
      <c r="U1305" s="9">
        <v>42096</v>
      </c>
      <c r="V1305" s="15">
        <v>-119.32</v>
      </c>
      <c r="W1305" s="4">
        <v>13</v>
      </c>
      <c r="X1305" s="15">
        <v>80.86</v>
      </c>
      <c r="Y1305" s="4">
        <v>86163</v>
      </c>
      <c r="Z1305" s="15">
        <f>(orders[[#This Row],[Unit Price]]-(orders[[#This Row],[Unit Price]]*(orders[[#This Row],[Discount]]/100)))</f>
        <v>6.4748160000000006</v>
      </c>
      <c r="AA1305" s="15">
        <f>orders[[#This Row],[discounted price]]*orders[[#This Row],[Quantity ordered new]]</f>
        <v>84.172608000000011</v>
      </c>
      <c r="AB1305" s="18">
        <f t="shared" si="20"/>
        <v>-1.4756369032896364</v>
      </c>
    </row>
    <row r="1306" spans="1:28" ht="12.75" customHeight="1" x14ac:dyDescent="0.3">
      <c r="A1306" s="4">
        <v>20904</v>
      </c>
      <c r="B1306" s="4" t="s">
        <v>47</v>
      </c>
      <c r="C1306" s="21">
        <v>0.06</v>
      </c>
      <c r="D1306" s="15">
        <v>59.76</v>
      </c>
      <c r="E1306" s="15">
        <v>9.7100000000000009</v>
      </c>
      <c r="F1306" s="4">
        <v>2352</v>
      </c>
      <c r="G1306" s="4" t="s">
        <v>2218</v>
      </c>
      <c r="H1306" s="4" t="s">
        <v>49</v>
      </c>
      <c r="I1306" s="4" t="s">
        <v>114</v>
      </c>
      <c r="J1306" s="4" t="s">
        <v>29</v>
      </c>
      <c r="K1306" s="4" t="s">
        <v>141</v>
      </c>
      <c r="L1306" s="4" t="s">
        <v>59</v>
      </c>
      <c r="M1306" s="4" t="s">
        <v>1028</v>
      </c>
      <c r="N1306" s="29">
        <v>0.56999999999999995</v>
      </c>
      <c r="O1306" s="4" t="s">
        <v>33</v>
      </c>
      <c r="P1306" s="4" t="s">
        <v>53</v>
      </c>
      <c r="Q1306" s="4" t="s">
        <v>415</v>
      </c>
      <c r="R1306" s="4" t="s">
        <v>2219</v>
      </c>
      <c r="S1306" s="4">
        <v>21501</v>
      </c>
      <c r="T1306" s="9">
        <v>42175</v>
      </c>
      <c r="U1306" s="9">
        <v>42178</v>
      </c>
      <c r="V1306" s="15">
        <v>756.67470000000003</v>
      </c>
      <c r="W1306" s="4">
        <v>18</v>
      </c>
      <c r="X1306" s="15">
        <v>1096.6300000000001</v>
      </c>
      <c r="Y1306" s="4">
        <v>86165</v>
      </c>
      <c r="Z1306" s="15">
        <f>(orders[[#This Row],[Unit Price]]-(orders[[#This Row],[Unit Price]]*(orders[[#This Row],[Discount]]/100)))</f>
        <v>59.724143999999995</v>
      </c>
      <c r="AA1306" s="15">
        <f>orders[[#This Row],[discounted price]]*orders[[#This Row],[Quantity ordered new]]</f>
        <v>1075.034592</v>
      </c>
      <c r="AB1306" s="18">
        <f t="shared" si="20"/>
        <v>0.69</v>
      </c>
    </row>
    <row r="1307" spans="1:28" ht="12.75" customHeight="1" x14ac:dyDescent="0.3">
      <c r="A1307" s="4">
        <v>20905</v>
      </c>
      <c r="B1307" s="4" t="s">
        <v>47</v>
      </c>
      <c r="C1307" s="21">
        <v>7.0000000000000007E-2</v>
      </c>
      <c r="D1307" s="15">
        <v>195.99</v>
      </c>
      <c r="E1307" s="15">
        <v>4.2</v>
      </c>
      <c r="F1307" s="4">
        <v>2352</v>
      </c>
      <c r="G1307" s="4" t="s">
        <v>2218</v>
      </c>
      <c r="H1307" s="4" t="s">
        <v>49</v>
      </c>
      <c r="I1307" s="4" t="s">
        <v>114</v>
      </c>
      <c r="J1307" s="4" t="s">
        <v>77</v>
      </c>
      <c r="K1307" s="4" t="s">
        <v>78</v>
      </c>
      <c r="L1307" s="4" t="s">
        <v>59</v>
      </c>
      <c r="M1307" s="4" t="s">
        <v>2220</v>
      </c>
      <c r="N1307" s="29">
        <v>0.56000000000000005</v>
      </c>
      <c r="O1307" s="4" t="s">
        <v>33</v>
      </c>
      <c r="P1307" s="4" t="s">
        <v>53</v>
      </c>
      <c r="Q1307" s="4" t="s">
        <v>415</v>
      </c>
      <c r="R1307" s="4" t="s">
        <v>2219</v>
      </c>
      <c r="S1307" s="4">
        <v>21501</v>
      </c>
      <c r="T1307" s="9">
        <v>42175</v>
      </c>
      <c r="U1307" s="9">
        <v>42178</v>
      </c>
      <c r="V1307" s="15">
        <v>-222.34299999999999</v>
      </c>
      <c r="W1307" s="4">
        <v>4</v>
      </c>
      <c r="X1307" s="15">
        <v>632.12</v>
      </c>
      <c r="Y1307" s="4">
        <v>86165</v>
      </c>
      <c r="Z1307" s="15">
        <f>(orders[[#This Row],[Unit Price]]-(orders[[#This Row],[Unit Price]]*(orders[[#This Row],[Discount]]/100)))</f>
        <v>195.85280700000001</v>
      </c>
      <c r="AA1307" s="15">
        <f>orders[[#This Row],[discounted price]]*orders[[#This Row],[Quantity ordered new]]</f>
        <v>783.41122800000005</v>
      </c>
      <c r="AB1307" s="18">
        <f t="shared" si="20"/>
        <v>-0.35174175789407075</v>
      </c>
    </row>
    <row r="1308" spans="1:28" ht="12.75" customHeight="1" x14ac:dyDescent="0.3">
      <c r="A1308" s="4">
        <v>19270</v>
      </c>
      <c r="B1308" s="4" t="s">
        <v>37</v>
      </c>
      <c r="C1308" s="21">
        <v>0.09</v>
      </c>
      <c r="D1308" s="15">
        <v>71.37</v>
      </c>
      <c r="E1308" s="15">
        <v>69</v>
      </c>
      <c r="F1308" s="4">
        <v>2352</v>
      </c>
      <c r="G1308" s="4" t="s">
        <v>2218</v>
      </c>
      <c r="H1308" s="4" t="s">
        <v>49</v>
      </c>
      <c r="I1308" s="4" t="s">
        <v>40</v>
      </c>
      <c r="J1308" s="4" t="s">
        <v>41</v>
      </c>
      <c r="K1308" s="4" t="s">
        <v>152</v>
      </c>
      <c r="L1308" s="4" t="s">
        <v>236</v>
      </c>
      <c r="M1308" s="4" t="s">
        <v>2221</v>
      </c>
      <c r="N1308" s="29">
        <v>0.68</v>
      </c>
      <c r="O1308" s="4" t="s">
        <v>33</v>
      </c>
      <c r="P1308" s="4" t="s">
        <v>53</v>
      </c>
      <c r="Q1308" s="4" t="s">
        <v>415</v>
      </c>
      <c r="R1308" s="4" t="s">
        <v>2219</v>
      </c>
      <c r="S1308" s="4">
        <v>21501</v>
      </c>
      <c r="T1308" s="9">
        <v>42178</v>
      </c>
      <c r="U1308" s="9">
        <v>42179</v>
      </c>
      <c r="V1308" s="15">
        <v>-1537.1356000000003</v>
      </c>
      <c r="W1308" s="4">
        <v>19</v>
      </c>
      <c r="X1308" s="15">
        <v>1302.98</v>
      </c>
      <c r="Y1308" s="4">
        <v>86166</v>
      </c>
      <c r="Z1308" s="15">
        <f>(orders[[#This Row],[Unit Price]]-(orders[[#This Row],[Unit Price]]*(orders[[#This Row],[Discount]]/100)))</f>
        <v>71.305767000000003</v>
      </c>
      <c r="AA1308" s="15">
        <f>orders[[#This Row],[discounted price]]*orders[[#This Row],[Quantity ordered new]]</f>
        <v>1354.809573</v>
      </c>
      <c r="AB1308" s="18">
        <f t="shared" si="20"/>
        <v>-1.1797077468572044</v>
      </c>
    </row>
    <row r="1309" spans="1:28" ht="12.75" customHeight="1" x14ac:dyDescent="0.3">
      <c r="A1309" s="4">
        <v>25338</v>
      </c>
      <c r="B1309" s="4" t="s">
        <v>47</v>
      </c>
      <c r="C1309" s="21">
        <v>0.04</v>
      </c>
      <c r="D1309" s="15">
        <v>5.98</v>
      </c>
      <c r="E1309" s="15">
        <v>0.96</v>
      </c>
      <c r="F1309" s="4">
        <v>2353</v>
      </c>
      <c r="G1309" s="4" t="s">
        <v>2222</v>
      </c>
      <c r="H1309" s="4" t="s">
        <v>49</v>
      </c>
      <c r="I1309" s="4" t="s">
        <v>28</v>
      </c>
      <c r="J1309" s="4" t="s">
        <v>29</v>
      </c>
      <c r="K1309" s="4" t="s">
        <v>30</v>
      </c>
      <c r="L1309" s="4" t="s">
        <v>31</v>
      </c>
      <c r="M1309" s="4" t="s">
        <v>1819</v>
      </c>
      <c r="N1309" s="29">
        <v>0.6</v>
      </c>
      <c r="O1309" s="4" t="s">
        <v>33</v>
      </c>
      <c r="P1309" s="4" t="s">
        <v>53</v>
      </c>
      <c r="Q1309" s="4" t="s">
        <v>415</v>
      </c>
      <c r="R1309" s="4" t="s">
        <v>2223</v>
      </c>
      <c r="S1309" s="4">
        <v>21040</v>
      </c>
      <c r="T1309" s="9">
        <v>42123</v>
      </c>
      <c r="U1309" s="9">
        <v>42124</v>
      </c>
      <c r="V1309" s="15">
        <v>52.697600000000001</v>
      </c>
      <c r="W1309" s="4">
        <v>22</v>
      </c>
      <c r="X1309" s="15">
        <v>131.79</v>
      </c>
      <c r="Y1309" s="4">
        <v>86164</v>
      </c>
      <c r="Z1309" s="15">
        <f>(orders[[#This Row],[Unit Price]]-(orders[[#This Row],[Unit Price]]*(orders[[#This Row],[Discount]]/100)))</f>
        <v>5.977608</v>
      </c>
      <c r="AA1309" s="15">
        <f>orders[[#This Row],[discounted price]]*orders[[#This Row],[Quantity ordered new]]</f>
        <v>131.50737599999999</v>
      </c>
      <c r="AB1309" s="18">
        <f t="shared" si="20"/>
        <v>0.39986038394415363</v>
      </c>
    </row>
    <row r="1310" spans="1:28" ht="12.75" customHeight="1" x14ac:dyDescent="0.3">
      <c r="A1310" s="4">
        <v>25339</v>
      </c>
      <c r="B1310" s="4" t="s">
        <v>47</v>
      </c>
      <c r="C1310" s="21">
        <v>0.01</v>
      </c>
      <c r="D1310" s="15">
        <v>20.99</v>
      </c>
      <c r="E1310" s="15">
        <v>0.99</v>
      </c>
      <c r="F1310" s="4">
        <v>2353</v>
      </c>
      <c r="G1310" s="4" t="s">
        <v>2222</v>
      </c>
      <c r="H1310" s="4" t="s">
        <v>49</v>
      </c>
      <c r="I1310" s="4" t="s">
        <v>28</v>
      </c>
      <c r="J1310" s="4" t="s">
        <v>77</v>
      </c>
      <c r="K1310" s="4" t="s">
        <v>78</v>
      </c>
      <c r="L1310" s="4" t="s">
        <v>31</v>
      </c>
      <c r="M1310" s="4" t="s">
        <v>596</v>
      </c>
      <c r="N1310" s="29">
        <v>0.56999999999999995</v>
      </c>
      <c r="O1310" s="4" t="s">
        <v>33</v>
      </c>
      <c r="P1310" s="4" t="s">
        <v>53</v>
      </c>
      <c r="Q1310" s="4" t="s">
        <v>415</v>
      </c>
      <c r="R1310" s="4" t="s">
        <v>2223</v>
      </c>
      <c r="S1310" s="4">
        <v>21040</v>
      </c>
      <c r="T1310" s="9">
        <v>42123</v>
      </c>
      <c r="U1310" s="9">
        <v>42124</v>
      </c>
      <c r="V1310" s="15">
        <v>-78.194159999999982</v>
      </c>
      <c r="W1310" s="4">
        <v>2</v>
      </c>
      <c r="X1310" s="15">
        <v>35.33</v>
      </c>
      <c r="Y1310" s="4">
        <v>86164</v>
      </c>
      <c r="Z1310" s="15">
        <f>(orders[[#This Row],[Unit Price]]-(orders[[#This Row],[Unit Price]]*(orders[[#This Row],[Discount]]/100)))</f>
        <v>20.987900999999997</v>
      </c>
      <c r="AA1310" s="15">
        <f>orders[[#This Row],[discounted price]]*orders[[#This Row],[Quantity ordered new]]</f>
        <v>41.975801999999995</v>
      </c>
      <c r="AB1310" s="18">
        <f t="shared" si="20"/>
        <v>-2.2132510614208885</v>
      </c>
    </row>
    <row r="1311" spans="1:28" ht="12.75" customHeight="1" x14ac:dyDescent="0.3">
      <c r="A1311" s="4">
        <v>22649</v>
      </c>
      <c r="B1311" s="4" t="s">
        <v>37</v>
      </c>
      <c r="C1311" s="21">
        <v>0.1</v>
      </c>
      <c r="D1311" s="15">
        <v>78.69</v>
      </c>
      <c r="E1311" s="15">
        <v>19.989999999999998</v>
      </c>
      <c r="F1311" s="4">
        <v>2355</v>
      </c>
      <c r="G1311" s="4" t="s">
        <v>2224</v>
      </c>
      <c r="H1311" s="4" t="s">
        <v>49</v>
      </c>
      <c r="I1311" s="4" t="s">
        <v>114</v>
      </c>
      <c r="J1311" s="4" t="s">
        <v>41</v>
      </c>
      <c r="K1311" s="4" t="s">
        <v>50</v>
      </c>
      <c r="L1311" s="4" t="s">
        <v>59</v>
      </c>
      <c r="M1311" s="4" t="s">
        <v>60</v>
      </c>
      <c r="N1311" s="29">
        <v>0.43</v>
      </c>
      <c r="O1311" s="4" t="s">
        <v>33</v>
      </c>
      <c r="P1311" s="4" t="s">
        <v>34</v>
      </c>
      <c r="Q1311" s="4" t="s">
        <v>45</v>
      </c>
      <c r="R1311" s="4" t="s">
        <v>2198</v>
      </c>
      <c r="S1311" s="4">
        <v>92236</v>
      </c>
      <c r="T1311" s="9">
        <v>42050</v>
      </c>
      <c r="U1311" s="9">
        <v>42051</v>
      </c>
      <c r="V1311" s="15">
        <v>465.43949999999995</v>
      </c>
      <c r="W1311" s="4">
        <v>9</v>
      </c>
      <c r="X1311" s="15">
        <v>674.55</v>
      </c>
      <c r="Y1311" s="4">
        <v>91304</v>
      </c>
      <c r="Z1311" s="15">
        <f>(orders[[#This Row],[Unit Price]]-(orders[[#This Row],[Unit Price]]*(orders[[#This Row],[Discount]]/100)))</f>
        <v>78.611310000000003</v>
      </c>
      <c r="AA1311" s="15">
        <f>orders[[#This Row],[discounted price]]*orders[[#This Row],[Quantity ordered new]]</f>
        <v>707.50179000000003</v>
      </c>
      <c r="AB1311" s="18">
        <f t="shared" si="20"/>
        <v>0.69</v>
      </c>
    </row>
    <row r="1312" spans="1:28" ht="12.75" customHeight="1" x14ac:dyDescent="0.3">
      <c r="A1312" s="4">
        <v>21511</v>
      </c>
      <c r="B1312" s="4" t="s">
        <v>56</v>
      </c>
      <c r="C1312" s="21">
        <v>0.06</v>
      </c>
      <c r="D1312" s="15">
        <v>146.34</v>
      </c>
      <c r="E1312" s="15">
        <v>43.75</v>
      </c>
      <c r="F1312" s="4">
        <v>2355</v>
      </c>
      <c r="G1312" s="4" t="s">
        <v>2224</v>
      </c>
      <c r="H1312" s="4" t="s">
        <v>39</v>
      </c>
      <c r="I1312" s="4" t="s">
        <v>114</v>
      </c>
      <c r="J1312" s="4" t="s">
        <v>41</v>
      </c>
      <c r="K1312" s="4" t="s">
        <v>152</v>
      </c>
      <c r="L1312" s="4" t="s">
        <v>121</v>
      </c>
      <c r="M1312" s="4" t="s">
        <v>2190</v>
      </c>
      <c r="N1312" s="29">
        <v>0.65</v>
      </c>
      <c r="O1312" s="4" t="s">
        <v>33</v>
      </c>
      <c r="P1312" s="4" t="s">
        <v>34</v>
      </c>
      <c r="Q1312" s="4" t="s">
        <v>45</v>
      </c>
      <c r="R1312" s="4" t="s">
        <v>2198</v>
      </c>
      <c r="S1312" s="4">
        <v>92236</v>
      </c>
      <c r="T1312" s="9">
        <v>42171</v>
      </c>
      <c r="U1312" s="9">
        <v>42173</v>
      </c>
      <c r="V1312" s="15">
        <v>-89.27</v>
      </c>
      <c r="W1312" s="4">
        <v>12</v>
      </c>
      <c r="X1312" s="15">
        <v>1721.24</v>
      </c>
      <c r="Y1312" s="4">
        <v>91306</v>
      </c>
      <c r="Z1312" s="15">
        <f>(orders[[#This Row],[Unit Price]]-(orders[[#This Row],[Unit Price]]*(orders[[#This Row],[Discount]]/100)))</f>
        <v>146.252196</v>
      </c>
      <c r="AA1312" s="15">
        <f>orders[[#This Row],[discounted price]]*orders[[#This Row],[Quantity ordered new]]</f>
        <v>1755.0263519999999</v>
      </c>
      <c r="AB1312" s="18">
        <f t="shared" si="20"/>
        <v>-5.1863772629034882E-2</v>
      </c>
    </row>
    <row r="1313" spans="1:28" ht="12.75" customHeight="1" x14ac:dyDescent="0.3">
      <c r="A1313" s="4">
        <v>24526</v>
      </c>
      <c r="B1313" s="4" t="s">
        <v>56</v>
      </c>
      <c r="C1313" s="21">
        <v>0</v>
      </c>
      <c r="D1313" s="15">
        <v>29.34</v>
      </c>
      <c r="E1313" s="15">
        <v>7.87</v>
      </c>
      <c r="F1313" s="4">
        <v>2356</v>
      </c>
      <c r="G1313" s="4" t="s">
        <v>2225</v>
      </c>
      <c r="H1313" s="4" t="s">
        <v>49</v>
      </c>
      <c r="I1313" s="4" t="s">
        <v>114</v>
      </c>
      <c r="J1313" s="4" t="s">
        <v>41</v>
      </c>
      <c r="K1313" s="4" t="s">
        <v>50</v>
      </c>
      <c r="L1313" s="4" t="s">
        <v>59</v>
      </c>
      <c r="M1313" s="4" t="s">
        <v>556</v>
      </c>
      <c r="N1313" s="29">
        <v>0.54</v>
      </c>
      <c r="O1313" s="4" t="s">
        <v>33</v>
      </c>
      <c r="P1313" s="4" t="s">
        <v>34</v>
      </c>
      <c r="Q1313" s="4" t="s">
        <v>2226</v>
      </c>
      <c r="R1313" s="4" t="s">
        <v>2227</v>
      </c>
      <c r="S1313" s="4">
        <v>82901</v>
      </c>
      <c r="T1313" s="9">
        <v>42078</v>
      </c>
      <c r="U1313" s="9">
        <v>42080</v>
      </c>
      <c r="V1313" s="15">
        <v>385.37</v>
      </c>
      <c r="W1313" s="4">
        <v>22</v>
      </c>
      <c r="X1313" s="15">
        <v>668.38</v>
      </c>
      <c r="Y1313" s="4">
        <v>91305</v>
      </c>
      <c r="Z1313" s="15">
        <f>(orders[[#This Row],[Unit Price]]-(orders[[#This Row],[Unit Price]]*(orders[[#This Row],[Discount]]/100)))</f>
        <v>29.34</v>
      </c>
      <c r="AA1313" s="15">
        <f>orders[[#This Row],[discounted price]]*orders[[#This Row],[Quantity ordered new]]</f>
        <v>645.48</v>
      </c>
      <c r="AB1313" s="18">
        <f t="shared" si="20"/>
        <v>0.57657320685837399</v>
      </c>
    </row>
    <row r="1314" spans="1:28" ht="12.75" customHeight="1" x14ac:dyDescent="0.3">
      <c r="A1314" s="4">
        <v>20798</v>
      </c>
      <c r="B1314" s="4" t="s">
        <v>106</v>
      </c>
      <c r="C1314" s="21">
        <v>0.1</v>
      </c>
      <c r="D1314" s="15">
        <v>205.99</v>
      </c>
      <c r="E1314" s="15">
        <v>8.99</v>
      </c>
      <c r="F1314" s="4">
        <v>2358</v>
      </c>
      <c r="G1314" s="4" t="s">
        <v>2228</v>
      </c>
      <c r="H1314" s="4" t="s">
        <v>49</v>
      </c>
      <c r="I1314" s="4" t="s">
        <v>28</v>
      </c>
      <c r="J1314" s="4" t="s">
        <v>77</v>
      </c>
      <c r="K1314" s="4" t="s">
        <v>78</v>
      </c>
      <c r="L1314" s="4" t="s">
        <v>59</v>
      </c>
      <c r="M1314" s="4" t="s">
        <v>107</v>
      </c>
      <c r="N1314" s="29">
        <v>0.56000000000000005</v>
      </c>
      <c r="O1314" s="4" t="s">
        <v>33</v>
      </c>
      <c r="P1314" s="4" t="s">
        <v>136</v>
      </c>
      <c r="Q1314" s="4" t="s">
        <v>362</v>
      </c>
      <c r="R1314" s="4" t="s">
        <v>2056</v>
      </c>
      <c r="S1314" s="4">
        <v>33311</v>
      </c>
      <c r="T1314" s="9">
        <v>42067</v>
      </c>
      <c r="U1314" s="9">
        <v>42071</v>
      </c>
      <c r="V1314" s="15">
        <v>147</v>
      </c>
      <c r="W1314" s="4">
        <v>2</v>
      </c>
      <c r="X1314" s="15">
        <v>324.62</v>
      </c>
      <c r="Y1314" s="4">
        <v>88267</v>
      </c>
      <c r="Z1314" s="15">
        <f>(orders[[#This Row],[Unit Price]]-(orders[[#This Row],[Unit Price]]*(orders[[#This Row],[Discount]]/100)))</f>
        <v>205.78400999999999</v>
      </c>
      <c r="AA1314" s="15">
        <f>orders[[#This Row],[discounted price]]*orders[[#This Row],[Quantity ordered new]]</f>
        <v>411.56801999999999</v>
      </c>
      <c r="AB1314" s="18">
        <f t="shared" si="20"/>
        <v>0.45283716345265235</v>
      </c>
    </row>
    <row r="1315" spans="1:28" ht="12.75" customHeight="1" x14ac:dyDescent="0.3">
      <c r="A1315" s="4">
        <v>18892</v>
      </c>
      <c r="B1315" s="4" t="s">
        <v>47</v>
      </c>
      <c r="C1315" s="21">
        <v>0.05</v>
      </c>
      <c r="D1315" s="15">
        <v>2.08</v>
      </c>
      <c r="E1315" s="15">
        <v>2.56</v>
      </c>
      <c r="F1315" s="4">
        <v>2358</v>
      </c>
      <c r="G1315" s="4" t="s">
        <v>2228</v>
      </c>
      <c r="H1315" s="4" t="s">
        <v>49</v>
      </c>
      <c r="I1315" s="4" t="s">
        <v>40</v>
      </c>
      <c r="J1315" s="4" t="s">
        <v>29</v>
      </c>
      <c r="K1315" s="4" t="s">
        <v>174</v>
      </c>
      <c r="L1315" s="4" t="s">
        <v>51</v>
      </c>
      <c r="M1315" s="4" t="s">
        <v>316</v>
      </c>
      <c r="N1315" s="29">
        <v>0.55000000000000004</v>
      </c>
      <c r="O1315" s="4" t="s">
        <v>33</v>
      </c>
      <c r="P1315" s="4" t="s">
        <v>136</v>
      </c>
      <c r="Q1315" s="4" t="s">
        <v>362</v>
      </c>
      <c r="R1315" s="4" t="s">
        <v>2056</v>
      </c>
      <c r="S1315" s="4">
        <v>33311</v>
      </c>
      <c r="T1315" s="9">
        <v>42049</v>
      </c>
      <c r="U1315" s="9">
        <v>42051</v>
      </c>
      <c r="V1315" s="15">
        <v>-1045.0160000000001</v>
      </c>
      <c r="W1315" s="4">
        <v>19</v>
      </c>
      <c r="X1315" s="15">
        <v>40.93</v>
      </c>
      <c r="Y1315" s="4">
        <v>88268</v>
      </c>
      <c r="Z1315" s="15">
        <f>(orders[[#This Row],[Unit Price]]-(orders[[#This Row],[Unit Price]]*(orders[[#This Row],[Discount]]/100)))</f>
        <v>2.0789599999999999</v>
      </c>
      <c r="AA1315" s="15">
        <f>orders[[#This Row],[discounted price]]*orders[[#This Row],[Quantity ordered new]]</f>
        <v>39.500239999999998</v>
      </c>
      <c r="AB1315" s="18">
        <f t="shared" si="20"/>
        <v>-25.531785976056685</v>
      </c>
    </row>
    <row r="1316" spans="1:28" ht="12.75" customHeight="1" x14ac:dyDescent="0.3">
      <c r="A1316" s="4">
        <v>21772</v>
      </c>
      <c r="B1316" s="4" t="s">
        <v>47</v>
      </c>
      <c r="C1316" s="21">
        <v>0</v>
      </c>
      <c r="D1316" s="15">
        <v>7.28</v>
      </c>
      <c r="E1316" s="15">
        <v>1.77</v>
      </c>
      <c r="F1316" s="4">
        <v>2359</v>
      </c>
      <c r="G1316" s="4" t="s">
        <v>2229</v>
      </c>
      <c r="H1316" s="4" t="s">
        <v>49</v>
      </c>
      <c r="I1316" s="4" t="s">
        <v>40</v>
      </c>
      <c r="J1316" s="4" t="s">
        <v>29</v>
      </c>
      <c r="K1316" s="4" t="s">
        <v>93</v>
      </c>
      <c r="L1316" s="4" t="s">
        <v>31</v>
      </c>
      <c r="M1316" s="4" t="s">
        <v>2230</v>
      </c>
      <c r="N1316" s="29">
        <v>0.37</v>
      </c>
      <c r="O1316" s="4" t="s">
        <v>33</v>
      </c>
      <c r="P1316" s="4" t="s">
        <v>136</v>
      </c>
      <c r="Q1316" s="4" t="s">
        <v>362</v>
      </c>
      <c r="R1316" s="4" t="s">
        <v>2231</v>
      </c>
      <c r="S1316" s="4">
        <v>33917</v>
      </c>
      <c r="T1316" s="9">
        <v>42040</v>
      </c>
      <c r="U1316" s="9">
        <v>42040</v>
      </c>
      <c r="V1316" s="15">
        <v>167.16000000000003</v>
      </c>
      <c r="W1316" s="4">
        <v>7</v>
      </c>
      <c r="X1316" s="15">
        <v>53.42</v>
      </c>
      <c r="Y1316" s="4">
        <v>88265</v>
      </c>
      <c r="Z1316" s="15">
        <f>(orders[[#This Row],[Unit Price]]-(orders[[#This Row],[Unit Price]]*(orders[[#This Row],[Discount]]/100)))</f>
        <v>7.28</v>
      </c>
      <c r="AA1316" s="15">
        <f>orders[[#This Row],[discounted price]]*orders[[#This Row],[Quantity ordered new]]</f>
        <v>50.96</v>
      </c>
      <c r="AB1316" s="18">
        <f t="shared" si="20"/>
        <v>3.1291651067016102</v>
      </c>
    </row>
    <row r="1317" spans="1:28" ht="12.75" customHeight="1" x14ac:dyDescent="0.3">
      <c r="A1317" s="4">
        <v>24890</v>
      </c>
      <c r="B1317" s="4" t="s">
        <v>25</v>
      </c>
      <c r="C1317" s="21">
        <v>0.06</v>
      </c>
      <c r="D1317" s="15">
        <v>8.33</v>
      </c>
      <c r="E1317" s="15">
        <v>1.99</v>
      </c>
      <c r="F1317" s="4">
        <v>2361</v>
      </c>
      <c r="G1317" s="4" t="s">
        <v>2232</v>
      </c>
      <c r="H1317" s="4" t="s">
        <v>49</v>
      </c>
      <c r="I1317" s="4" t="s">
        <v>28</v>
      </c>
      <c r="J1317" s="4" t="s">
        <v>77</v>
      </c>
      <c r="K1317" s="4" t="s">
        <v>180</v>
      </c>
      <c r="L1317" s="4" t="s">
        <v>51</v>
      </c>
      <c r="M1317" s="4" t="s">
        <v>414</v>
      </c>
      <c r="N1317" s="29">
        <v>0.52</v>
      </c>
      <c r="O1317" s="4" t="s">
        <v>33</v>
      </c>
      <c r="P1317" s="4" t="s">
        <v>136</v>
      </c>
      <c r="Q1317" s="4" t="s">
        <v>362</v>
      </c>
      <c r="R1317" s="4" t="s">
        <v>2233</v>
      </c>
      <c r="S1317" s="4">
        <v>32259</v>
      </c>
      <c r="T1317" s="9">
        <v>42060</v>
      </c>
      <c r="U1317" s="9">
        <v>42061</v>
      </c>
      <c r="V1317" s="15">
        <v>-344.82000000000005</v>
      </c>
      <c r="W1317" s="4">
        <v>1</v>
      </c>
      <c r="X1317" s="15">
        <v>8.49</v>
      </c>
      <c r="Y1317" s="4">
        <v>88266</v>
      </c>
      <c r="Z1317" s="15">
        <f>(orders[[#This Row],[Unit Price]]-(orders[[#This Row],[Unit Price]]*(orders[[#This Row],[Discount]]/100)))</f>
        <v>8.3250019999999996</v>
      </c>
      <c r="AA1317" s="15">
        <f>orders[[#This Row],[discounted price]]*orders[[#This Row],[Quantity ordered new]]</f>
        <v>8.3250019999999996</v>
      </c>
      <c r="AB1317" s="18">
        <f t="shared" si="20"/>
        <v>-40.614840989399298</v>
      </c>
    </row>
    <row r="1318" spans="1:28" ht="12.75" customHeight="1" x14ac:dyDescent="0.3">
      <c r="A1318" s="4">
        <v>19369</v>
      </c>
      <c r="B1318" s="4" t="s">
        <v>25</v>
      </c>
      <c r="C1318" s="21">
        <v>0</v>
      </c>
      <c r="D1318" s="15">
        <v>5.77</v>
      </c>
      <c r="E1318" s="15">
        <v>5.92</v>
      </c>
      <c r="F1318" s="4">
        <v>2363</v>
      </c>
      <c r="G1318" s="4" t="s">
        <v>2234</v>
      </c>
      <c r="H1318" s="4" t="s">
        <v>49</v>
      </c>
      <c r="I1318" s="4" t="s">
        <v>40</v>
      </c>
      <c r="J1318" s="4" t="s">
        <v>41</v>
      </c>
      <c r="K1318" s="4" t="s">
        <v>50</v>
      </c>
      <c r="L1318" s="4" t="s">
        <v>86</v>
      </c>
      <c r="M1318" s="4" t="s">
        <v>2235</v>
      </c>
      <c r="N1318" s="29">
        <v>0.55000000000000004</v>
      </c>
      <c r="O1318" s="4" t="s">
        <v>33</v>
      </c>
      <c r="P1318" s="4" t="s">
        <v>53</v>
      </c>
      <c r="Q1318" s="4" t="s">
        <v>154</v>
      </c>
      <c r="R1318" s="4" t="s">
        <v>2118</v>
      </c>
      <c r="S1318" s="4">
        <v>44256</v>
      </c>
      <c r="T1318" s="9">
        <v>42105</v>
      </c>
      <c r="U1318" s="9">
        <v>42107</v>
      </c>
      <c r="V1318" s="15">
        <v>-61.5276</v>
      </c>
      <c r="W1318" s="4">
        <v>11</v>
      </c>
      <c r="X1318" s="15">
        <v>69.89</v>
      </c>
      <c r="Y1318" s="4">
        <v>90040</v>
      </c>
      <c r="Z1318" s="15">
        <f>(orders[[#This Row],[Unit Price]]-(orders[[#This Row],[Unit Price]]*(orders[[#This Row],[Discount]]/100)))</f>
        <v>5.77</v>
      </c>
      <c r="AA1318" s="15">
        <f>orders[[#This Row],[discounted price]]*orders[[#This Row],[Quantity ordered new]]</f>
        <v>63.47</v>
      </c>
      <c r="AB1318" s="18">
        <f t="shared" si="20"/>
        <v>-0.88034912004578625</v>
      </c>
    </row>
    <row r="1319" spans="1:28" ht="12.75" customHeight="1" x14ac:dyDescent="0.3">
      <c r="A1319" s="4">
        <v>21582</v>
      </c>
      <c r="B1319" s="4" t="s">
        <v>106</v>
      </c>
      <c r="C1319" s="21">
        <v>7.0000000000000007E-2</v>
      </c>
      <c r="D1319" s="15">
        <v>5.98</v>
      </c>
      <c r="E1319" s="15">
        <v>5.79</v>
      </c>
      <c r="F1319" s="4">
        <v>2369</v>
      </c>
      <c r="G1319" s="4" t="s">
        <v>2236</v>
      </c>
      <c r="H1319" s="4" t="s">
        <v>49</v>
      </c>
      <c r="I1319" s="4" t="s">
        <v>114</v>
      </c>
      <c r="J1319" s="4" t="s">
        <v>29</v>
      </c>
      <c r="K1319" s="4" t="s">
        <v>93</v>
      </c>
      <c r="L1319" s="4" t="s">
        <v>59</v>
      </c>
      <c r="M1319" s="4" t="s">
        <v>123</v>
      </c>
      <c r="N1319" s="29">
        <v>0.36</v>
      </c>
      <c r="O1319" s="4" t="s">
        <v>33</v>
      </c>
      <c r="P1319" s="4" t="s">
        <v>136</v>
      </c>
      <c r="Q1319" s="4" t="s">
        <v>362</v>
      </c>
      <c r="R1319" s="4" t="s">
        <v>2237</v>
      </c>
      <c r="S1319" s="4">
        <v>33024</v>
      </c>
      <c r="T1319" s="9">
        <v>42017</v>
      </c>
      <c r="U1319" s="9">
        <v>42019</v>
      </c>
      <c r="V1319" s="15">
        <v>-41.972700000000003</v>
      </c>
      <c r="W1319" s="4">
        <v>13</v>
      </c>
      <c r="X1319" s="15">
        <v>77.42</v>
      </c>
      <c r="Y1319" s="4">
        <v>90408</v>
      </c>
      <c r="Z1319" s="15">
        <f>(orders[[#This Row],[Unit Price]]-(orders[[#This Row],[Unit Price]]*(orders[[#This Row],[Discount]]/100)))</f>
        <v>5.9758140000000006</v>
      </c>
      <c r="AA1319" s="15">
        <f>orders[[#This Row],[discounted price]]*orders[[#This Row],[Quantity ordered new]]</f>
        <v>77.685582000000011</v>
      </c>
      <c r="AB1319" s="18">
        <f t="shared" si="20"/>
        <v>-0.54214285714285715</v>
      </c>
    </row>
    <row r="1320" spans="1:28" ht="12.75" customHeight="1" x14ac:dyDescent="0.3">
      <c r="A1320" s="4">
        <v>21988</v>
      </c>
      <c r="B1320" s="4" t="s">
        <v>56</v>
      </c>
      <c r="C1320" s="21">
        <v>0.01</v>
      </c>
      <c r="D1320" s="15">
        <v>1.76</v>
      </c>
      <c r="E1320" s="15">
        <v>0.7</v>
      </c>
      <c r="F1320" s="4">
        <v>2372</v>
      </c>
      <c r="G1320" s="4" t="s">
        <v>2238</v>
      </c>
      <c r="H1320" s="4" t="s">
        <v>49</v>
      </c>
      <c r="I1320" s="4" t="s">
        <v>28</v>
      </c>
      <c r="J1320" s="4" t="s">
        <v>29</v>
      </c>
      <c r="K1320" s="4" t="s">
        <v>30</v>
      </c>
      <c r="L1320" s="4" t="s">
        <v>31</v>
      </c>
      <c r="M1320" s="4" t="s">
        <v>127</v>
      </c>
      <c r="N1320" s="29">
        <v>0.56000000000000005</v>
      </c>
      <c r="O1320" s="4" t="s">
        <v>33</v>
      </c>
      <c r="P1320" s="4" t="s">
        <v>61</v>
      </c>
      <c r="Q1320" s="4" t="s">
        <v>62</v>
      </c>
      <c r="R1320" s="4" t="s">
        <v>2239</v>
      </c>
      <c r="S1320" s="4">
        <v>55803</v>
      </c>
      <c r="T1320" s="9">
        <v>42078</v>
      </c>
      <c r="U1320" s="9">
        <v>42079</v>
      </c>
      <c r="V1320" s="15">
        <v>-1.56</v>
      </c>
      <c r="W1320" s="4">
        <v>4</v>
      </c>
      <c r="X1320" s="15">
        <v>7.2</v>
      </c>
      <c r="Y1320" s="4">
        <v>90714</v>
      </c>
      <c r="Z1320" s="15">
        <f>(orders[[#This Row],[Unit Price]]-(orders[[#This Row],[Unit Price]]*(orders[[#This Row],[Discount]]/100)))</f>
        <v>1.7598240000000001</v>
      </c>
      <c r="AA1320" s="15">
        <f>orders[[#This Row],[discounted price]]*orders[[#This Row],[Quantity ordered new]]</f>
        <v>7.0392960000000002</v>
      </c>
      <c r="AB1320" s="18">
        <f t="shared" si="20"/>
        <v>-0.21666666666666667</v>
      </c>
    </row>
    <row r="1321" spans="1:28" ht="12.75" customHeight="1" x14ac:dyDescent="0.3">
      <c r="A1321" s="4">
        <v>22827</v>
      </c>
      <c r="B1321" s="4" t="s">
        <v>25</v>
      </c>
      <c r="C1321" s="21">
        <v>0.05</v>
      </c>
      <c r="D1321" s="15">
        <v>3.28</v>
      </c>
      <c r="E1321" s="15">
        <v>3.97</v>
      </c>
      <c r="F1321" s="4">
        <v>2376</v>
      </c>
      <c r="G1321" s="4" t="s">
        <v>2240</v>
      </c>
      <c r="H1321" s="4" t="s">
        <v>49</v>
      </c>
      <c r="I1321" s="4" t="s">
        <v>28</v>
      </c>
      <c r="J1321" s="4" t="s">
        <v>29</v>
      </c>
      <c r="K1321" s="4" t="s">
        <v>30</v>
      </c>
      <c r="L1321" s="4" t="s">
        <v>31</v>
      </c>
      <c r="M1321" s="4" t="s">
        <v>1793</v>
      </c>
      <c r="N1321" s="29">
        <v>0.56000000000000005</v>
      </c>
      <c r="O1321" s="4" t="s">
        <v>33</v>
      </c>
      <c r="P1321" s="4" t="s">
        <v>34</v>
      </c>
      <c r="Q1321" s="4" t="s">
        <v>1741</v>
      </c>
      <c r="R1321" s="4" t="s">
        <v>1742</v>
      </c>
      <c r="S1321" s="4">
        <v>83843</v>
      </c>
      <c r="T1321" s="9">
        <v>42068</v>
      </c>
      <c r="U1321" s="9">
        <v>42069</v>
      </c>
      <c r="V1321" s="15">
        <v>-100.24</v>
      </c>
      <c r="W1321" s="4">
        <v>18</v>
      </c>
      <c r="X1321" s="15">
        <v>61.29</v>
      </c>
      <c r="Y1321" s="4">
        <v>91321</v>
      </c>
      <c r="Z1321" s="15">
        <f>(orders[[#This Row],[Unit Price]]-(orders[[#This Row],[Unit Price]]*(orders[[#This Row],[Discount]]/100)))</f>
        <v>3.2783599999999997</v>
      </c>
      <c r="AA1321" s="15">
        <f>orders[[#This Row],[discounted price]]*orders[[#This Row],[Quantity ordered new]]</f>
        <v>59.010479999999994</v>
      </c>
      <c r="AB1321" s="18">
        <f t="shared" si="20"/>
        <v>-1.635503344754446</v>
      </c>
    </row>
    <row r="1322" spans="1:28" ht="12.75" customHeight="1" x14ac:dyDescent="0.3">
      <c r="A1322" s="4">
        <v>22828</v>
      </c>
      <c r="B1322" s="4" t="s">
        <v>25</v>
      </c>
      <c r="C1322" s="21">
        <v>0.03</v>
      </c>
      <c r="D1322" s="15">
        <v>6.98</v>
      </c>
      <c r="E1322" s="15">
        <v>9.69</v>
      </c>
      <c r="F1322" s="4">
        <v>2376</v>
      </c>
      <c r="G1322" s="4" t="s">
        <v>2240</v>
      </c>
      <c r="H1322" s="4" t="s">
        <v>49</v>
      </c>
      <c r="I1322" s="4" t="s">
        <v>28</v>
      </c>
      <c r="J1322" s="4" t="s">
        <v>29</v>
      </c>
      <c r="K1322" s="4" t="s">
        <v>141</v>
      </c>
      <c r="L1322" s="4" t="s">
        <v>59</v>
      </c>
      <c r="M1322" s="4" t="s">
        <v>2241</v>
      </c>
      <c r="N1322" s="29">
        <v>0.83</v>
      </c>
      <c r="O1322" s="4" t="s">
        <v>33</v>
      </c>
      <c r="P1322" s="4" t="s">
        <v>34</v>
      </c>
      <c r="Q1322" s="4" t="s">
        <v>1741</v>
      </c>
      <c r="R1322" s="4" t="s">
        <v>1742</v>
      </c>
      <c r="S1322" s="4">
        <v>83843</v>
      </c>
      <c r="T1322" s="9">
        <v>42068</v>
      </c>
      <c r="U1322" s="9">
        <v>42070</v>
      </c>
      <c r="V1322" s="15">
        <v>-262.62</v>
      </c>
      <c r="W1322" s="4">
        <v>15</v>
      </c>
      <c r="X1322" s="15">
        <v>109.15</v>
      </c>
      <c r="Y1322" s="4">
        <v>91321</v>
      </c>
      <c r="Z1322" s="15">
        <f>(orders[[#This Row],[Unit Price]]-(orders[[#This Row],[Unit Price]]*(orders[[#This Row],[Discount]]/100)))</f>
        <v>6.9779060000000008</v>
      </c>
      <c r="AA1322" s="15">
        <f>orders[[#This Row],[discounted price]]*orders[[#This Row],[Quantity ordered new]]</f>
        <v>104.66859000000001</v>
      </c>
      <c r="AB1322" s="18">
        <f t="shared" si="20"/>
        <v>-2.4060467246907926</v>
      </c>
    </row>
    <row r="1323" spans="1:28" ht="12.75" customHeight="1" x14ac:dyDescent="0.3">
      <c r="A1323" s="4">
        <v>18151</v>
      </c>
      <c r="B1323" s="4" t="s">
        <v>106</v>
      </c>
      <c r="C1323" s="21">
        <v>0.06</v>
      </c>
      <c r="D1323" s="15">
        <v>122.99</v>
      </c>
      <c r="E1323" s="15">
        <v>19.989999999999998</v>
      </c>
      <c r="F1323" s="4">
        <v>2379</v>
      </c>
      <c r="G1323" s="4" t="s">
        <v>2242</v>
      </c>
      <c r="H1323" s="4" t="s">
        <v>49</v>
      </c>
      <c r="I1323" s="4" t="s">
        <v>58</v>
      </c>
      <c r="J1323" s="4" t="s">
        <v>29</v>
      </c>
      <c r="K1323" s="4" t="s">
        <v>109</v>
      </c>
      <c r="L1323" s="4" t="s">
        <v>59</v>
      </c>
      <c r="M1323" s="4" t="s">
        <v>2243</v>
      </c>
      <c r="N1323" s="29">
        <v>0.37</v>
      </c>
      <c r="O1323" s="4" t="s">
        <v>33</v>
      </c>
      <c r="P1323" s="4" t="s">
        <v>61</v>
      </c>
      <c r="Q1323" s="4" t="s">
        <v>300</v>
      </c>
      <c r="R1323" s="4" t="s">
        <v>2001</v>
      </c>
      <c r="S1323" s="4">
        <v>48135</v>
      </c>
      <c r="T1323" s="9">
        <v>42129</v>
      </c>
      <c r="U1323" s="9">
        <v>42131</v>
      </c>
      <c r="V1323" s="15">
        <v>1019.7095999999999</v>
      </c>
      <c r="W1323" s="4">
        <v>12</v>
      </c>
      <c r="X1323" s="15">
        <v>1477.84</v>
      </c>
      <c r="Y1323" s="4">
        <v>86655</v>
      </c>
      <c r="Z1323" s="15">
        <f>(orders[[#This Row],[Unit Price]]-(orders[[#This Row],[Unit Price]]*(orders[[#This Row],[Discount]]/100)))</f>
        <v>122.91620599999999</v>
      </c>
      <c r="AA1323" s="15">
        <f>orders[[#This Row],[discounted price]]*orders[[#This Row],[Quantity ordered new]]</f>
        <v>1474.9944719999999</v>
      </c>
      <c r="AB1323" s="18">
        <f t="shared" si="20"/>
        <v>0.69</v>
      </c>
    </row>
    <row r="1324" spans="1:28" ht="12.75" customHeight="1" x14ac:dyDescent="0.3">
      <c r="A1324" s="4">
        <v>19898</v>
      </c>
      <c r="B1324" s="4" t="s">
        <v>37</v>
      </c>
      <c r="C1324" s="21">
        <v>7.0000000000000007E-2</v>
      </c>
      <c r="D1324" s="15">
        <v>3.38</v>
      </c>
      <c r="E1324" s="15">
        <v>0.85</v>
      </c>
      <c r="F1324" s="4">
        <v>2380</v>
      </c>
      <c r="G1324" s="4" t="s">
        <v>2244</v>
      </c>
      <c r="H1324" s="4" t="s">
        <v>49</v>
      </c>
      <c r="I1324" s="4" t="s">
        <v>58</v>
      </c>
      <c r="J1324" s="4" t="s">
        <v>29</v>
      </c>
      <c r="K1324" s="4" t="s">
        <v>30</v>
      </c>
      <c r="L1324" s="4" t="s">
        <v>31</v>
      </c>
      <c r="M1324" s="4" t="s">
        <v>1469</v>
      </c>
      <c r="N1324" s="29">
        <v>0.48</v>
      </c>
      <c r="O1324" s="4" t="s">
        <v>33</v>
      </c>
      <c r="P1324" s="4" t="s">
        <v>61</v>
      </c>
      <c r="Q1324" s="4" t="s">
        <v>300</v>
      </c>
      <c r="R1324" s="4" t="s">
        <v>2245</v>
      </c>
      <c r="S1324" s="4">
        <v>49505</v>
      </c>
      <c r="T1324" s="9">
        <v>42120</v>
      </c>
      <c r="U1324" s="9">
        <v>42122</v>
      </c>
      <c r="V1324" s="15">
        <v>19.04</v>
      </c>
      <c r="W1324" s="4">
        <v>9</v>
      </c>
      <c r="X1324" s="15">
        <v>29.08</v>
      </c>
      <c r="Y1324" s="4">
        <v>86654</v>
      </c>
      <c r="Z1324" s="15">
        <f>(orders[[#This Row],[Unit Price]]-(orders[[#This Row],[Unit Price]]*(orders[[#This Row],[Discount]]/100)))</f>
        <v>3.377634</v>
      </c>
      <c r="AA1324" s="15">
        <f>orders[[#This Row],[discounted price]]*orders[[#This Row],[Quantity ordered new]]</f>
        <v>30.398706000000001</v>
      </c>
      <c r="AB1324" s="18">
        <f t="shared" si="20"/>
        <v>0.65474552957359011</v>
      </c>
    </row>
    <row r="1325" spans="1:28" ht="12.75" customHeight="1" x14ac:dyDescent="0.3">
      <c r="A1325" s="4">
        <v>18152</v>
      </c>
      <c r="B1325" s="4" t="s">
        <v>106</v>
      </c>
      <c r="C1325" s="21">
        <v>0.08</v>
      </c>
      <c r="D1325" s="15">
        <v>68.81</v>
      </c>
      <c r="E1325" s="15">
        <v>60</v>
      </c>
      <c r="F1325" s="4">
        <v>2380</v>
      </c>
      <c r="G1325" s="4" t="s">
        <v>2244</v>
      </c>
      <c r="H1325" s="4" t="s">
        <v>39</v>
      </c>
      <c r="I1325" s="4" t="s">
        <v>58</v>
      </c>
      <c r="J1325" s="4" t="s">
        <v>29</v>
      </c>
      <c r="K1325" s="4" t="s">
        <v>257</v>
      </c>
      <c r="L1325" s="4" t="s">
        <v>43</v>
      </c>
      <c r="M1325" s="4" t="s">
        <v>2197</v>
      </c>
      <c r="N1325" s="29">
        <v>0.41</v>
      </c>
      <c r="O1325" s="4" t="s">
        <v>33</v>
      </c>
      <c r="P1325" s="4" t="s">
        <v>61</v>
      </c>
      <c r="Q1325" s="4" t="s">
        <v>300</v>
      </c>
      <c r="R1325" s="4" t="s">
        <v>2245</v>
      </c>
      <c r="S1325" s="4">
        <v>49505</v>
      </c>
      <c r="T1325" s="9">
        <v>42129</v>
      </c>
      <c r="U1325" s="9">
        <v>42131</v>
      </c>
      <c r="V1325" s="15">
        <v>-1069.72</v>
      </c>
      <c r="W1325" s="4">
        <v>17</v>
      </c>
      <c r="X1325" s="15">
        <v>1162.46</v>
      </c>
      <c r="Y1325" s="4">
        <v>86655</v>
      </c>
      <c r="Z1325" s="15">
        <f>(orders[[#This Row],[Unit Price]]-(orders[[#This Row],[Unit Price]]*(orders[[#This Row],[Discount]]/100)))</f>
        <v>68.754952000000003</v>
      </c>
      <c r="AA1325" s="15">
        <f>orders[[#This Row],[discounted price]]*orders[[#This Row],[Quantity ordered new]]</f>
        <v>1168.8341840000001</v>
      </c>
      <c r="AB1325" s="18">
        <f t="shared" si="20"/>
        <v>-0.92022091082703916</v>
      </c>
    </row>
    <row r="1326" spans="1:28" ht="12.75" customHeight="1" x14ac:dyDescent="0.3">
      <c r="A1326" s="4">
        <v>1898</v>
      </c>
      <c r="B1326" s="4" t="s">
        <v>37</v>
      </c>
      <c r="C1326" s="21">
        <v>7.0000000000000007E-2</v>
      </c>
      <c r="D1326" s="15">
        <v>3.38</v>
      </c>
      <c r="E1326" s="15">
        <v>0.85</v>
      </c>
      <c r="F1326" s="4">
        <v>2382</v>
      </c>
      <c r="G1326" s="4" t="s">
        <v>2246</v>
      </c>
      <c r="H1326" s="4" t="s">
        <v>49</v>
      </c>
      <c r="I1326" s="4" t="s">
        <v>58</v>
      </c>
      <c r="J1326" s="4" t="s">
        <v>29</v>
      </c>
      <c r="K1326" s="4" t="s">
        <v>30</v>
      </c>
      <c r="L1326" s="4" t="s">
        <v>31</v>
      </c>
      <c r="M1326" s="4" t="s">
        <v>1469</v>
      </c>
      <c r="N1326" s="29">
        <v>0.48</v>
      </c>
      <c r="O1326" s="4" t="s">
        <v>33</v>
      </c>
      <c r="P1326" s="4" t="s">
        <v>53</v>
      </c>
      <c r="Q1326" s="4" t="s">
        <v>71</v>
      </c>
      <c r="R1326" s="4" t="s">
        <v>90</v>
      </c>
      <c r="S1326" s="4">
        <v>10024</v>
      </c>
      <c r="T1326" s="9">
        <v>42120</v>
      </c>
      <c r="U1326" s="9">
        <v>42122</v>
      </c>
      <c r="V1326" s="15">
        <v>19.04</v>
      </c>
      <c r="W1326" s="4">
        <v>34</v>
      </c>
      <c r="X1326" s="15">
        <v>109.86</v>
      </c>
      <c r="Y1326" s="4">
        <v>13606</v>
      </c>
      <c r="Z1326" s="15">
        <f>(orders[[#This Row],[Unit Price]]-(orders[[#This Row],[Unit Price]]*(orders[[#This Row],[Discount]]/100)))</f>
        <v>3.377634</v>
      </c>
      <c r="AA1326" s="15">
        <f>orders[[#This Row],[discounted price]]*orders[[#This Row],[Quantity ordered new]]</f>
        <v>114.839556</v>
      </c>
      <c r="AB1326" s="18">
        <f t="shared" si="20"/>
        <v>0.17331148734753321</v>
      </c>
    </row>
    <row r="1327" spans="1:28" ht="12.75" customHeight="1" x14ac:dyDescent="0.3">
      <c r="A1327" s="4">
        <v>151</v>
      </c>
      <c r="B1327" s="4" t="s">
        <v>106</v>
      </c>
      <c r="C1327" s="21">
        <v>0.06</v>
      </c>
      <c r="D1327" s="15">
        <v>122.99</v>
      </c>
      <c r="E1327" s="15">
        <v>19.989999999999998</v>
      </c>
      <c r="F1327" s="4">
        <v>2382</v>
      </c>
      <c r="G1327" s="4" t="s">
        <v>2246</v>
      </c>
      <c r="H1327" s="4" t="s">
        <v>49</v>
      </c>
      <c r="I1327" s="4" t="s">
        <v>58</v>
      </c>
      <c r="J1327" s="4" t="s">
        <v>29</v>
      </c>
      <c r="K1327" s="4" t="s">
        <v>109</v>
      </c>
      <c r="L1327" s="4" t="s">
        <v>59</v>
      </c>
      <c r="M1327" s="4" t="s">
        <v>2243</v>
      </c>
      <c r="N1327" s="29">
        <v>0.37</v>
      </c>
      <c r="O1327" s="4" t="s">
        <v>33</v>
      </c>
      <c r="P1327" s="4" t="s">
        <v>53</v>
      </c>
      <c r="Q1327" s="4" t="s">
        <v>71</v>
      </c>
      <c r="R1327" s="4" t="s">
        <v>90</v>
      </c>
      <c r="S1327" s="4">
        <v>10024</v>
      </c>
      <c r="T1327" s="9">
        <v>42129</v>
      </c>
      <c r="U1327" s="9">
        <v>42131</v>
      </c>
      <c r="V1327" s="15">
        <v>1408.1865</v>
      </c>
      <c r="W1327" s="4">
        <v>48</v>
      </c>
      <c r="X1327" s="15">
        <v>5911.35</v>
      </c>
      <c r="Y1327" s="4">
        <v>962</v>
      </c>
      <c r="Z1327" s="15">
        <f>(orders[[#This Row],[Unit Price]]-(orders[[#This Row],[Unit Price]]*(orders[[#This Row],[Discount]]/100)))</f>
        <v>122.91620599999999</v>
      </c>
      <c r="AA1327" s="15">
        <f>orders[[#This Row],[discounted price]]*orders[[#This Row],[Quantity ordered new]]</f>
        <v>5899.9778879999994</v>
      </c>
      <c r="AB1327" s="18">
        <f t="shared" si="20"/>
        <v>0.23821741226623358</v>
      </c>
    </row>
    <row r="1328" spans="1:28" ht="12.75" customHeight="1" x14ac:dyDescent="0.3">
      <c r="A1328" s="4">
        <v>152</v>
      </c>
      <c r="B1328" s="4" t="s">
        <v>106</v>
      </c>
      <c r="C1328" s="21">
        <v>0.08</v>
      </c>
      <c r="D1328" s="15">
        <v>68.81</v>
      </c>
      <c r="E1328" s="15">
        <v>60</v>
      </c>
      <c r="F1328" s="4">
        <v>2382</v>
      </c>
      <c r="G1328" s="4" t="s">
        <v>2246</v>
      </c>
      <c r="H1328" s="4" t="s">
        <v>39</v>
      </c>
      <c r="I1328" s="4" t="s">
        <v>58</v>
      </c>
      <c r="J1328" s="4" t="s">
        <v>29</v>
      </c>
      <c r="K1328" s="4" t="s">
        <v>257</v>
      </c>
      <c r="L1328" s="4" t="s">
        <v>43</v>
      </c>
      <c r="M1328" s="4" t="s">
        <v>2197</v>
      </c>
      <c r="N1328" s="29">
        <v>0.41</v>
      </c>
      <c r="O1328" s="4" t="s">
        <v>33</v>
      </c>
      <c r="P1328" s="4" t="s">
        <v>53</v>
      </c>
      <c r="Q1328" s="4" t="s">
        <v>71</v>
      </c>
      <c r="R1328" s="4" t="s">
        <v>90</v>
      </c>
      <c r="S1328" s="4">
        <v>10024</v>
      </c>
      <c r="T1328" s="9">
        <v>42129</v>
      </c>
      <c r="U1328" s="9">
        <v>42131</v>
      </c>
      <c r="V1328" s="15">
        <v>-1069.72</v>
      </c>
      <c r="W1328" s="4">
        <v>68</v>
      </c>
      <c r="X1328" s="15">
        <v>4649.8500000000004</v>
      </c>
      <c r="Y1328" s="4">
        <v>962</v>
      </c>
      <c r="Z1328" s="15">
        <f>(orders[[#This Row],[Unit Price]]-(orders[[#This Row],[Unit Price]]*(orders[[#This Row],[Discount]]/100)))</f>
        <v>68.754952000000003</v>
      </c>
      <c r="AA1328" s="15">
        <f>orders[[#This Row],[discounted price]]*orders[[#This Row],[Quantity ordered new]]</f>
        <v>4675.3367360000002</v>
      </c>
      <c r="AB1328" s="18">
        <f t="shared" si="20"/>
        <v>-0.23005473294837467</v>
      </c>
    </row>
    <row r="1329" spans="1:28" ht="12.75" customHeight="1" x14ac:dyDescent="0.3">
      <c r="A1329" s="4">
        <v>21171</v>
      </c>
      <c r="B1329" s="4" t="s">
        <v>47</v>
      </c>
      <c r="C1329" s="21">
        <v>0.1</v>
      </c>
      <c r="D1329" s="15">
        <v>130.97999999999999</v>
      </c>
      <c r="E1329" s="15">
        <v>30</v>
      </c>
      <c r="F1329" s="4">
        <v>2385</v>
      </c>
      <c r="G1329" s="4" t="s">
        <v>2247</v>
      </c>
      <c r="H1329" s="4" t="s">
        <v>39</v>
      </c>
      <c r="I1329" s="4" t="s">
        <v>58</v>
      </c>
      <c r="J1329" s="4" t="s">
        <v>41</v>
      </c>
      <c r="K1329" s="4" t="s">
        <v>42</v>
      </c>
      <c r="L1329" s="4" t="s">
        <v>43</v>
      </c>
      <c r="M1329" s="4" t="s">
        <v>546</v>
      </c>
      <c r="N1329" s="29">
        <v>0.78</v>
      </c>
      <c r="O1329" s="4" t="s">
        <v>33</v>
      </c>
      <c r="P1329" s="4" t="s">
        <v>34</v>
      </c>
      <c r="Q1329" s="4" t="s">
        <v>366</v>
      </c>
      <c r="R1329" s="4" t="s">
        <v>2248</v>
      </c>
      <c r="S1329" s="4">
        <v>88001</v>
      </c>
      <c r="T1329" s="9">
        <v>42146</v>
      </c>
      <c r="U1329" s="9">
        <v>42148</v>
      </c>
      <c r="V1329" s="15">
        <v>2000.11</v>
      </c>
      <c r="W1329" s="4">
        <v>18</v>
      </c>
      <c r="X1329" s="15">
        <v>2259.9899999999998</v>
      </c>
      <c r="Y1329" s="4">
        <v>89184</v>
      </c>
      <c r="Z1329" s="15">
        <f>(orders[[#This Row],[Unit Price]]-(orders[[#This Row],[Unit Price]]*(orders[[#This Row],[Discount]]/100)))</f>
        <v>130.84902</v>
      </c>
      <c r="AA1329" s="15">
        <f>orders[[#This Row],[discounted price]]*orders[[#This Row],[Quantity ordered new]]</f>
        <v>2355.2823600000002</v>
      </c>
      <c r="AB1329" s="18">
        <f t="shared" si="20"/>
        <v>0.88500834074487056</v>
      </c>
    </row>
    <row r="1330" spans="1:28" ht="12.75" customHeight="1" x14ac:dyDescent="0.3">
      <c r="A1330" s="4">
        <v>23557</v>
      </c>
      <c r="B1330" s="4" t="s">
        <v>37</v>
      </c>
      <c r="C1330" s="21">
        <v>0.06</v>
      </c>
      <c r="D1330" s="15">
        <v>4.7699999999999996</v>
      </c>
      <c r="E1330" s="15">
        <v>2.39</v>
      </c>
      <c r="F1330" s="4">
        <v>2391</v>
      </c>
      <c r="G1330" s="4" t="s">
        <v>2249</v>
      </c>
      <c r="H1330" s="4" t="s">
        <v>49</v>
      </c>
      <c r="I1330" s="4" t="s">
        <v>28</v>
      </c>
      <c r="J1330" s="4" t="s">
        <v>77</v>
      </c>
      <c r="K1330" s="4" t="s">
        <v>180</v>
      </c>
      <c r="L1330" s="4" t="s">
        <v>51</v>
      </c>
      <c r="M1330" s="4" t="s">
        <v>2250</v>
      </c>
      <c r="N1330" s="29">
        <v>0.72</v>
      </c>
      <c r="O1330" s="4" t="s">
        <v>33</v>
      </c>
      <c r="P1330" s="4" t="s">
        <v>53</v>
      </c>
      <c r="Q1330" s="4" t="s">
        <v>71</v>
      </c>
      <c r="R1330" s="4" t="s">
        <v>2251</v>
      </c>
      <c r="S1330" s="4">
        <v>11572</v>
      </c>
      <c r="T1330" s="9">
        <v>42149</v>
      </c>
      <c r="U1330" s="9">
        <v>42150</v>
      </c>
      <c r="V1330" s="15">
        <v>-45.64</v>
      </c>
      <c r="W1330" s="4">
        <v>9</v>
      </c>
      <c r="X1330" s="15">
        <v>42.46</v>
      </c>
      <c r="Y1330" s="4">
        <v>91122</v>
      </c>
      <c r="Z1330" s="15">
        <f>(orders[[#This Row],[Unit Price]]-(orders[[#This Row],[Unit Price]]*(orders[[#This Row],[Discount]]/100)))</f>
        <v>4.7671379999999992</v>
      </c>
      <c r="AA1330" s="15">
        <f>orders[[#This Row],[discounted price]]*orders[[#This Row],[Quantity ordered new]]</f>
        <v>42.904241999999996</v>
      </c>
      <c r="AB1330" s="18">
        <f t="shared" si="20"/>
        <v>-1.0748940178991993</v>
      </c>
    </row>
    <row r="1331" spans="1:28" ht="12.75" customHeight="1" x14ac:dyDescent="0.3">
      <c r="A1331" s="4">
        <v>23558</v>
      </c>
      <c r="B1331" s="4" t="s">
        <v>37</v>
      </c>
      <c r="C1331" s="21">
        <v>0.1</v>
      </c>
      <c r="D1331" s="15">
        <v>27.18</v>
      </c>
      <c r="E1331" s="15">
        <v>8.23</v>
      </c>
      <c r="F1331" s="4">
        <v>2391</v>
      </c>
      <c r="G1331" s="4" t="s">
        <v>2249</v>
      </c>
      <c r="H1331" s="4" t="s">
        <v>49</v>
      </c>
      <c r="I1331" s="4" t="s">
        <v>28</v>
      </c>
      <c r="J1331" s="4" t="s">
        <v>29</v>
      </c>
      <c r="K1331" s="4" t="s">
        <v>69</v>
      </c>
      <c r="L1331" s="4" t="s">
        <v>59</v>
      </c>
      <c r="M1331" s="4" t="s">
        <v>2252</v>
      </c>
      <c r="N1331" s="29">
        <v>0.38</v>
      </c>
      <c r="O1331" s="4" t="s">
        <v>33</v>
      </c>
      <c r="P1331" s="4" t="s">
        <v>53</v>
      </c>
      <c r="Q1331" s="4" t="s">
        <v>71</v>
      </c>
      <c r="R1331" s="4" t="s">
        <v>2251</v>
      </c>
      <c r="S1331" s="4">
        <v>11572</v>
      </c>
      <c r="T1331" s="9">
        <v>42149</v>
      </c>
      <c r="U1331" s="9">
        <v>42151</v>
      </c>
      <c r="V1331" s="15">
        <v>204.49</v>
      </c>
      <c r="W1331" s="4">
        <v>12</v>
      </c>
      <c r="X1331" s="15">
        <v>314.06</v>
      </c>
      <c r="Y1331" s="4">
        <v>91122</v>
      </c>
      <c r="Z1331" s="15">
        <f>(orders[[#This Row],[Unit Price]]-(orders[[#This Row],[Unit Price]]*(orders[[#This Row],[Discount]]/100)))</f>
        <v>27.152819999999998</v>
      </c>
      <c r="AA1331" s="15">
        <f>orders[[#This Row],[discounted price]]*orders[[#This Row],[Quantity ordered new]]</f>
        <v>325.83384000000001</v>
      </c>
      <c r="AB1331" s="18">
        <f t="shared" si="20"/>
        <v>0.65111762083678282</v>
      </c>
    </row>
    <row r="1332" spans="1:28" ht="12.75" customHeight="1" x14ac:dyDescent="0.3">
      <c r="A1332" s="4">
        <v>21462</v>
      </c>
      <c r="B1332" s="4" t="s">
        <v>37</v>
      </c>
      <c r="C1332" s="21">
        <v>0</v>
      </c>
      <c r="D1332" s="15">
        <v>999.99</v>
      </c>
      <c r="E1332" s="15">
        <v>13.99</v>
      </c>
      <c r="F1332" s="4">
        <v>2391</v>
      </c>
      <c r="G1332" s="4" t="s">
        <v>2249</v>
      </c>
      <c r="H1332" s="4" t="s">
        <v>49</v>
      </c>
      <c r="I1332" s="4" t="s">
        <v>28</v>
      </c>
      <c r="J1332" s="4" t="s">
        <v>77</v>
      </c>
      <c r="K1332" s="4" t="s">
        <v>85</v>
      </c>
      <c r="L1332" s="4" t="s">
        <v>86</v>
      </c>
      <c r="M1332" s="4" t="s">
        <v>530</v>
      </c>
      <c r="N1332" s="29">
        <v>0.36</v>
      </c>
      <c r="O1332" s="4" t="s">
        <v>33</v>
      </c>
      <c r="P1332" s="4" t="s">
        <v>53</v>
      </c>
      <c r="Q1332" s="4" t="s">
        <v>71</v>
      </c>
      <c r="R1332" s="4" t="s">
        <v>2251</v>
      </c>
      <c r="S1332" s="4">
        <v>11572</v>
      </c>
      <c r="T1332" s="9">
        <v>42159</v>
      </c>
      <c r="U1332" s="9">
        <v>42161</v>
      </c>
      <c r="V1332" s="15">
        <v>-1455.9971999999998</v>
      </c>
      <c r="W1332" s="4">
        <v>1</v>
      </c>
      <c r="X1332" s="15">
        <v>1009.99</v>
      </c>
      <c r="Y1332" s="4">
        <v>91123</v>
      </c>
      <c r="Z1332" s="15">
        <f>(orders[[#This Row],[Unit Price]]-(orders[[#This Row],[Unit Price]]*(orders[[#This Row],[Discount]]/100)))</f>
        <v>999.99</v>
      </c>
      <c r="AA1332" s="15">
        <f>orders[[#This Row],[discounted price]]*orders[[#This Row],[Quantity ordered new]]</f>
        <v>999.99</v>
      </c>
      <c r="AB1332" s="18">
        <f t="shared" si="20"/>
        <v>-1.4415956593629637</v>
      </c>
    </row>
    <row r="1333" spans="1:28" ht="12.75" customHeight="1" x14ac:dyDescent="0.3">
      <c r="A1333" s="4">
        <v>21463</v>
      </c>
      <c r="B1333" s="4" t="s">
        <v>37</v>
      </c>
      <c r="C1333" s="21">
        <v>0.05</v>
      </c>
      <c r="D1333" s="15">
        <v>6.48</v>
      </c>
      <c r="E1333" s="15">
        <v>5.14</v>
      </c>
      <c r="F1333" s="4">
        <v>2391</v>
      </c>
      <c r="G1333" s="4" t="s">
        <v>2249</v>
      </c>
      <c r="H1333" s="4" t="s">
        <v>27</v>
      </c>
      <c r="I1333" s="4" t="s">
        <v>28</v>
      </c>
      <c r="J1333" s="4" t="s">
        <v>29</v>
      </c>
      <c r="K1333" s="4" t="s">
        <v>93</v>
      </c>
      <c r="L1333" s="4" t="s">
        <v>59</v>
      </c>
      <c r="M1333" s="4" t="s">
        <v>938</v>
      </c>
      <c r="N1333" s="29">
        <v>0.37</v>
      </c>
      <c r="O1333" s="4" t="s">
        <v>33</v>
      </c>
      <c r="P1333" s="4" t="s">
        <v>53</v>
      </c>
      <c r="Q1333" s="4" t="s">
        <v>71</v>
      </c>
      <c r="R1333" s="4" t="s">
        <v>2251</v>
      </c>
      <c r="S1333" s="4">
        <v>11572</v>
      </c>
      <c r="T1333" s="9">
        <v>42159</v>
      </c>
      <c r="U1333" s="9">
        <v>42160</v>
      </c>
      <c r="V1333" s="15">
        <v>-22.56</v>
      </c>
      <c r="W1333" s="4">
        <v>13</v>
      </c>
      <c r="X1333" s="15">
        <v>92.16</v>
      </c>
      <c r="Y1333" s="4">
        <v>91123</v>
      </c>
      <c r="Z1333" s="15">
        <f>(orders[[#This Row],[Unit Price]]-(orders[[#This Row],[Unit Price]]*(orders[[#This Row],[Discount]]/100)))</f>
        <v>6.4767600000000005</v>
      </c>
      <c r="AA1333" s="15">
        <f>orders[[#This Row],[discounted price]]*orders[[#This Row],[Quantity ordered new]]</f>
        <v>84.197880000000012</v>
      </c>
      <c r="AB1333" s="18">
        <f t="shared" si="20"/>
        <v>-0.24479166666666666</v>
      </c>
    </row>
    <row r="1334" spans="1:28" ht="12.75" customHeight="1" x14ac:dyDescent="0.3">
      <c r="A1334" s="4">
        <v>18277</v>
      </c>
      <c r="B1334" s="4" t="s">
        <v>56</v>
      </c>
      <c r="C1334" s="21">
        <v>0.02</v>
      </c>
      <c r="D1334" s="15">
        <v>6.48</v>
      </c>
      <c r="E1334" s="15">
        <v>7.91</v>
      </c>
      <c r="F1334" s="4">
        <v>2393</v>
      </c>
      <c r="G1334" s="4" t="s">
        <v>2253</v>
      </c>
      <c r="H1334" s="4" t="s">
        <v>49</v>
      </c>
      <c r="I1334" s="4" t="s">
        <v>28</v>
      </c>
      <c r="J1334" s="4" t="s">
        <v>29</v>
      </c>
      <c r="K1334" s="4" t="s">
        <v>93</v>
      </c>
      <c r="L1334" s="4" t="s">
        <v>59</v>
      </c>
      <c r="M1334" s="4" t="s">
        <v>2254</v>
      </c>
      <c r="N1334" s="29">
        <v>0.37</v>
      </c>
      <c r="O1334" s="4" t="s">
        <v>33</v>
      </c>
      <c r="P1334" s="4" t="s">
        <v>136</v>
      </c>
      <c r="Q1334" s="4" t="s">
        <v>387</v>
      </c>
      <c r="R1334" s="4" t="s">
        <v>652</v>
      </c>
      <c r="S1334" s="4">
        <v>30076</v>
      </c>
      <c r="T1334" s="9">
        <v>42153</v>
      </c>
      <c r="U1334" s="9">
        <v>42155</v>
      </c>
      <c r="V1334" s="15">
        <v>-1191.5260000000001</v>
      </c>
      <c r="W1334" s="4">
        <v>2</v>
      </c>
      <c r="X1334" s="15">
        <v>16.5</v>
      </c>
      <c r="Y1334" s="4">
        <v>86950</v>
      </c>
      <c r="Z1334" s="15">
        <f>(orders[[#This Row],[Unit Price]]-(orders[[#This Row],[Unit Price]]*(orders[[#This Row],[Discount]]/100)))</f>
        <v>6.4787040000000005</v>
      </c>
      <c r="AA1334" s="15">
        <f>orders[[#This Row],[discounted price]]*orders[[#This Row],[Quantity ordered new]]</f>
        <v>12.957408000000001</v>
      </c>
      <c r="AB1334" s="18">
        <f t="shared" si="20"/>
        <v>-72.213696969696969</v>
      </c>
    </row>
    <row r="1335" spans="1:28" ht="12.75" customHeight="1" x14ac:dyDescent="0.3">
      <c r="A1335" s="4">
        <v>18197</v>
      </c>
      <c r="B1335" s="4" t="s">
        <v>25</v>
      </c>
      <c r="C1335" s="21">
        <v>0.06</v>
      </c>
      <c r="D1335" s="15">
        <v>105.29</v>
      </c>
      <c r="E1335" s="15">
        <v>10.119999999999999</v>
      </c>
      <c r="F1335" s="4">
        <v>2393</v>
      </c>
      <c r="G1335" s="4" t="s">
        <v>2253</v>
      </c>
      <c r="H1335" s="4" t="s">
        <v>49</v>
      </c>
      <c r="I1335" s="4" t="s">
        <v>28</v>
      </c>
      <c r="J1335" s="4" t="s">
        <v>41</v>
      </c>
      <c r="K1335" s="4" t="s">
        <v>50</v>
      </c>
      <c r="L1335" s="4" t="s">
        <v>236</v>
      </c>
      <c r="M1335" s="4" t="s">
        <v>1507</v>
      </c>
      <c r="N1335" s="29">
        <v>0.79</v>
      </c>
      <c r="O1335" s="4" t="s">
        <v>33</v>
      </c>
      <c r="P1335" s="4" t="s">
        <v>136</v>
      </c>
      <c r="Q1335" s="4" t="s">
        <v>387</v>
      </c>
      <c r="R1335" s="4" t="s">
        <v>652</v>
      </c>
      <c r="S1335" s="4">
        <v>30076</v>
      </c>
      <c r="T1335" s="9">
        <v>42008</v>
      </c>
      <c r="U1335" s="9">
        <v>42010</v>
      </c>
      <c r="V1335" s="15">
        <v>-45.01</v>
      </c>
      <c r="W1335" s="4">
        <v>12</v>
      </c>
      <c r="X1335" s="15">
        <v>1202.6600000000001</v>
      </c>
      <c r="Y1335" s="4">
        <v>86951</v>
      </c>
      <c r="Z1335" s="15">
        <f>(orders[[#This Row],[Unit Price]]-(orders[[#This Row],[Unit Price]]*(orders[[#This Row],[Discount]]/100)))</f>
        <v>105.226826</v>
      </c>
      <c r="AA1335" s="15">
        <f>orders[[#This Row],[discounted price]]*orders[[#This Row],[Quantity ordered new]]</f>
        <v>1262.721912</v>
      </c>
      <c r="AB1335" s="18">
        <f t="shared" si="20"/>
        <v>-3.7425373754843429E-2</v>
      </c>
    </row>
    <row r="1336" spans="1:28" ht="12.75" customHeight="1" x14ac:dyDescent="0.3">
      <c r="A1336" s="4">
        <v>20197</v>
      </c>
      <c r="B1336" s="4" t="s">
        <v>47</v>
      </c>
      <c r="C1336" s="21">
        <v>0.01</v>
      </c>
      <c r="D1336" s="15">
        <v>11.7</v>
      </c>
      <c r="E1336" s="15">
        <v>5.63</v>
      </c>
      <c r="F1336" s="4">
        <v>2394</v>
      </c>
      <c r="G1336" s="4" t="s">
        <v>2255</v>
      </c>
      <c r="H1336" s="4" t="s">
        <v>49</v>
      </c>
      <c r="I1336" s="4" t="s">
        <v>28</v>
      </c>
      <c r="J1336" s="4" t="s">
        <v>29</v>
      </c>
      <c r="K1336" s="4" t="s">
        <v>109</v>
      </c>
      <c r="L1336" s="4" t="s">
        <v>59</v>
      </c>
      <c r="M1336" s="4" t="s">
        <v>2256</v>
      </c>
      <c r="N1336" s="29">
        <v>0.4</v>
      </c>
      <c r="O1336" s="4" t="s">
        <v>33</v>
      </c>
      <c r="P1336" s="4" t="s">
        <v>136</v>
      </c>
      <c r="Q1336" s="4" t="s">
        <v>387</v>
      </c>
      <c r="R1336" s="4" t="s">
        <v>2257</v>
      </c>
      <c r="S1336" s="4">
        <v>30328</v>
      </c>
      <c r="T1336" s="9">
        <v>42125</v>
      </c>
      <c r="U1336" s="9">
        <v>42127</v>
      </c>
      <c r="V1336" s="15">
        <v>39.209999999999994</v>
      </c>
      <c r="W1336" s="4">
        <v>16</v>
      </c>
      <c r="X1336" s="15">
        <v>196.69</v>
      </c>
      <c r="Y1336" s="4">
        <v>86949</v>
      </c>
      <c r="Z1336" s="15">
        <f>(orders[[#This Row],[Unit Price]]-(orders[[#This Row],[Unit Price]]*(orders[[#This Row],[Discount]]/100)))</f>
        <v>11.698829999999999</v>
      </c>
      <c r="AA1336" s="15">
        <f>orders[[#This Row],[discounted price]]*orders[[#This Row],[Quantity ordered new]]</f>
        <v>187.18127999999999</v>
      </c>
      <c r="AB1336" s="18">
        <f t="shared" si="20"/>
        <v>0.19934922975240224</v>
      </c>
    </row>
    <row r="1337" spans="1:28" ht="12.75" customHeight="1" x14ac:dyDescent="0.3">
      <c r="A1337" s="4">
        <v>20198</v>
      </c>
      <c r="B1337" s="4" t="s">
        <v>47</v>
      </c>
      <c r="C1337" s="21">
        <v>0.03</v>
      </c>
      <c r="D1337" s="15">
        <v>4.55</v>
      </c>
      <c r="E1337" s="15">
        <v>1.49</v>
      </c>
      <c r="F1337" s="4">
        <v>2394</v>
      </c>
      <c r="G1337" s="4" t="s">
        <v>2255</v>
      </c>
      <c r="H1337" s="4" t="s">
        <v>49</v>
      </c>
      <c r="I1337" s="4" t="s">
        <v>28</v>
      </c>
      <c r="J1337" s="4" t="s">
        <v>29</v>
      </c>
      <c r="K1337" s="4" t="s">
        <v>109</v>
      </c>
      <c r="L1337" s="4" t="s">
        <v>59</v>
      </c>
      <c r="M1337" s="4" t="s">
        <v>1441</v>
      </c>
      <c r="N1337" s="29">
        <v>0.35</v>
      </c>
      <c r="O1337" s="4" t="s">
        <v>33</v>
      </c>
      <c r="P1337" s="4" t="s">
        <v>136</v>
      </c>
      <c r="Q1337" s="4" t="s">
        <v>387</v>
      </c>
      <c r="R1337" s="4" t="s">
        <v>2257</v>
      </c>
      <c r="S1337" s="4">
        <v>30328</v>
      </c>
      <c r="T1337" s="9">
        <v>42125</v>
      </c>
      <c r="U1337" s="9">
        <v>42125</v>
      </c>
      <c r="V1337" s="15">
        <v>100.38000000000001</v>
      </c>
      <c r="W1337" s="4">
        <v>9</v>
      </c>
      <c r="X1337" s="15">
        <v>40.28</v>
      </c>
      <c r="Y1337" s="4">
        <v>86949</v>
      </c>
      <c r="Z1337" s="15">
        <f>(orders[[#This Row],[Unit Price]]-(orders[[#This Row],[Unit Price]]*(orders[[#This Row],[Discount]]/100)))</f>
        <v>4.548635</v>
      </c>
      <c r="AA1337" s="15">
        <f>orders[[#This Row],[discounted price]]*orders[[#This Row],[Quantity ordered new]]</f>
        <v>40.937714999999997</v>
      </c>
      <c r="AB1337" s="18">
        <f t="shared" si="20"/>
        <v>2.4920556107249259</v>
      </c>
    </row>
    <row r="1338" spans="1:28" ht="12.75" customHeight="1" x14ac:dyDescent="0.3">
      <c r="A1338" s="4">
        <v>24954</v>
      </c>
      <c r="B1338" s="4" t="s">
        <v>37</v>
      </c>
      <c r="C1338" s="21">
        <v>0.04</v>
      </c>
      <c r="D1338" s="15">
        <v>60.97</v>
      </c>
      <c r="E1338" s="15">
        <v>4.5</v>
      </c>
      <c r="F1338" s="4">
        <v>2395</v>
      </c>
      <c r="G1338" s="4" t="s">
        <v>2258</v>
      </c>
      <c r="H1338" s="4" t="s">
        <v>49</v>
      </c>
      <c r="I1338" s="4" t="s">
        <v>28</v>
      </c>
      <c r="J1338" s="4" t="s">
        <v>29</v>
      </c>
      <c r="K1338" s="4" t="s">
        <v>257</v>
      </c>
      <c r="L1338" s="4" t="s">
        <v>59</v>
      </c>
      <c r="M1338" s="4" t="s">
        <v>2132</v>
      </c>
      <c r="N1338" s="29">
        <v>0.56000000000000005</v>
      </c>
      <c r="O1338" s="4" t="s">
        <v>33</v>
      </c>
      <c r="P1338" s="4" t="s">
        <v>136</v>
      </c>
      <c r="Q1338" s="4" t="s">
        <v>387</v>
      </c>
      <c r="R1338" s="4" t="s">
        <v>2259</v>
      </c>
      <c r="S1338" s="4">
        <v>31401</v>
      </c>
      <c r="T1338" s="9">
        <v>42086</v>
      </c>
      <c r="U1338" s="9">
        <v>42087</v>
      </c>
      <c r="V1338" s="15">
        <v>79.423200000000008</v>
      </c>
      <c r="W1338" s="4">
        <v>15</v>
      </c>
      <c r="X1338" s="15">
        <v>904.31</v>
      </c>
      <c r="Y1338" s="4">
        <v>86952</v>
      </c>
      <c r="Z1338" s="15">
        <f>(orders[[#This Row],[Unit Price]]-(orders[[#This Row],[Unit Price]]*(orders[[#This Row],[Discount]]/100)))</f>
        <v>60.945611999999997</v>
      </c>
      <c r="AA1338" s="15">
        <f>orders[[#This Row],[discounted price]]*orders[[#This Row],[Quantity ordered new]]</f>
        <v>914.18417999999997</v>
      </c>
      <c r="AB1338" s="18">
        <f t="shared" si="20"/>
        <v>8.7827404319315294E-2</v>
      </c>
    </row>
    <row r="1339" spans="1:28" ht="12.75" customHeight="1" x14ac:dyDescent="0.3">
      <c r="A1339" s="4">
        <v>22369</v>
      </c>
      <c r="B1339" s="4" t="s">
        <v>37</v>
      </c>
      <c r="C1339" s="21">
        <v>0.03</v>
      </c>
      <c r="D1339" s="15">
        <v>7.64</v>
      </c>
      <c r="E1339" s="15">
        <v>5.83</v>
      </c>
      <c r="F1339" s="4">
        <v>2398</v>
      </c>
      <c r="G1339" s="4" t="s">
        <v>2260</v>
      </c>
      <c r="H1339" s="4" t="s">
        <v>49</v>
      </c>
      <c r="I1339" s="4" t="s">
        <v>28</v>
      </c>
      <c r="J1339" s="4" t="s">
        <v>29</v>
      </c>
      <c r="K1339" s="4" t="s">
        <v>93</v>
      </c>
      <c r="L1339" s="4" t="s">
        <v>31</v>
      </c>
      <c r="M1339" s="4" t="s">
        <v>1026</v>
      </c>
      <c r="N1339" s="29">
        <v>0.36</v>
      </c>
      <c r="O1339" s="4" t="s">
        <v>33</v>
      </c>
      <c r="P1339" s="4" t="s">
        <v>61</v>
      </c>
      <c r="Q1339" s="4" t="s">
        <v>178</v>
      </c>
      <c r="R1339" s="4" t="s">
        <v>2261</v>
      </c>
      <c r="S1339" s="4">
        <v>60103</v>
      </c>
      <c r="T1339" s="9">
        <v>42059</v>
      </c>
      <c r="U1339" s="9">
        <v>42061</v>
      </c>
      <c r="V1339" s="15">
        <v>-15.090400000000001</v>
      </c>
      <c r="W1339" s="4">
        <v>12</v>
      </c>
      <c r="X1339" s="15">
        <v>96.86</v>
      </c>
      <c r="Y1339" s="4">
        <v>86373</v>
      </c>
      <c r="Z1339" s="15">
        <f>(orders[[#This Row],[Unit Price]]-(orders[[#This Row],[Unit Price]]*(orders[[#This Row],[Discount]]/100)))</f>
        <v>7.6377079999999999</v>
      </c>
      <c r="AA1339" s="15">
        <f>orders[[#This Row],[discounted price]]*orders[[#This Row],[Quantity ordered new]]</f>
        <v>91.652495999999999</v>
      </c>
      <c r="AB1339" s="18">
        <f t="shared" si="20"/>
        <v>-0.15579599421845963</v>
      </c>
    </row>
    <row r="1340" spans="1:28" ht="12.75" customHeight="1" x14ac:dyDescent="0.3">
      <c r="A1340" s="4">
        <v>19001</v>
      </c>
      <c r="B1340" s="4" t="s">
        <v>56</v>
      </c>
      <c r="C1340" s="21">
        <v>0</v>
      </c>
      <c r="D1340" s="15">
        <v>65.989999999999995</v>
      </c>
      <c r="E1340" s="15">
        <v>3.99</v>
      </c>
      <c r="F1340" s="4">
        <v>2417</v>
      </c>
      <c r="G1340" s="4" t="s">
        <v>2262</v>
      </c>
      <c r="H1340" s="4" t="s">
        <v>49</v>
      </c>
      <c r="I1340" s="4" t="s">
        <v>114</v>
      </c>
      <c r="J1340" s="4" t="s">
        <v>77</v>
      </c>
      <c r="K1340" s="4" t="s">
        <v>78</v>
      </c>
      <c r="L1340" s="4" t="s">
        <v>59</v>
      </c>
      <c r="M1340" s="4" t="s">
        <v>1053</v>
      </c>
      <c r="N1340" s="29">
        <v>0.59</v>
      </c>
      <c r="O1340" s="4" t="s">
        <v>33</v>
      </c>
      <c r="P1340" s="4" t="s">
        <v>136</v>
      </c>
      <c r="Q1340" s="4" t="s">
        <v>137</v>
      </c>
      <c r="R1340" s="4" t="s">
        <v>2027</v>
      </c>
      <c r="S1340" s="4">
        <v>22124</v>
      </c>
      <c r="T1340" s="9">
        <v>42077</v>
      </c>
      <c r="U1340" s="9">
        <v>42078</v>
      </c>
      <c r="V1340" s="15">
        <v>-60.563999999999993</v>
      </c>
      <c r="W1340" s="4">
        <v>13</v>
      </c>
      <c r="X1340" s="15">
        <v>765.65</v>
      </c>
      <c r="Y1340" s="4">
        <v>86754</v>
      </c>
      <c r="Z1340" s="15">
        <f>(orders[[#This Row],[Unit Price]]-(orders[[#This Row],[Unit Price]]*(orders[[#This Row],[Discount]]/100)))</f>
        <v>65.989999999999995</v>
      </c>
      <c r="AA1340" s="15">
        <f>orders[[#This Row],[discounted price]]*orders[[#This Row],[Quantity ordered new]]</f>
        <v>857.86999999999989</v>
      </c>
      <c r="AB1340" s="18">
        <f t="shared" si="20"/>
        <v>-7.9101417096584595E-2</v>
      </c>
    </row>
    <row r="1341" spans="1:28" ht="12.75" customHeight="1" x14ac:dyDescent="0.3">
      <c r="A1341" s="4">
        <v>20325</v>
      </c>
      <c r="B1341" s="4" t="s">
        <v>47</v>
      </c>
      <c r="C1341" s="21">
        <v>0.03</v>
      </c>
      <c r="D1341" s="15">
        <v>2.1</v>
      </c>
      <c r="E1341" s="15">
        <v>0.7</v>
      </c>
      <c r="F1341" s="4">
        <v>2418</v>
      </c>
      <c r="G1341" s="4" t="s">
        <v>2263</v>
      </c>
      <c r="H1341" s="4" t="s">
        <v>49</v>
      </c>
      <c r="I1341" s="4" t="s">
        <v>114</v>
      </c>
      <c r="J1341" s="4" t="s">
        <v>29</v>
      </c>
      <c r="K1341" s="4" t="s">
        <v>30</v>
      </c>
      <c r="L1341" s="4" t="s">
        <v>31</v>
      </c>
      <c r="M1341" s="4" t="s">
        <v>2264</v>
      </c>
      <c r="N1341" s="29">
        <v>0.56999999999999995</v>
      </c>
      <c r="O1341" s="4" t="s">
        <v>33</v>
      </c>
      <c r="P1341" s="4" t="s">
        <v>136</v>
      </c>
      <c r="Q1341" s="4" t="s">
        <v>137</v>
      </c>
      <c r="R1341" s="4" t="s">
        <v>2265</v>
      </c>
      <c r="S1341" s="4">
        <v>23805</v>
      </c>
      <c r="T1341" s="9">
        <v>42010</v>
      </c>
      <c r="U1341" s="9">
        <v>42011</v>
      </c>
      <c r="V1341" s="15">
        <v>-1473.9059999999999</v>
      </c>
      <c r="W1341" s="4">
        <v>4</v>
      </c>
      <c r="X1341" s="15">
        <v>8.7200000000000006</v>
      </c>
      <c r="Y1341" s="4">
        <v>86750</v>
      </c>
      <c r="Z1341" s="15">
        <f>(orders[[#This Row],[Unit Price]]-(orders[[#This Row],[Unit Price]]*(orders[[#This Row],[Discount]]/100)))</f>
        <v>2.09937</v>
      </c>
      <c r="AA1341" s="15">
        <f>orders[[#This Row],[discounted price]]*orders[[#This Row],[Quantity ordered new]]</f>
        <v>8.3974799999999998</v>
      </c>
      <c r="AB1341" s="18">
        <f t="shared" si="20"/>
        <v>-169.02591743119265</v>
      </c>
    </row>
    <row r="1342" spans="1:28" ht="12.75" customHeight="1" x14ac:dyDescent="0.3">
      <c r="A1342" s="4">
        <v>21724</v>
      </c>
      <c r="B1342" s="4" t="s">
        <v>25</v>
      </c>
      <c r="C1342" s="21">
        <v>0.1</v>
      </c>
      <c r="D1342" s="15">
        <v>599.99</v>
      </c>
      <c r="E1342" s="15">
        <v>24.49</v>
      </c>
      <c r="F1342" s="4">
        <v>2418</v>
      </c>
      <c r="G1342" s="4" t="s">
        <v>2263</v>
      </c>
      <c r="H1342" s="4" t="s">
        <v>49</v>
      </c>
      <c r="I1342" s="4" t="s">
        <v>114</v>
      </c>
      <c r="J1342" s="4" t="s">
        <v>77</v>
      </c>
      <c r="K1342" s="4" t="s">
        <v>587</v>
      </c>
      <c r="L1342" s="4" t="s">
        <v>236</v>
      </c>
      <c r="M1342" s="4" t="s">
        <v>2266</v>
      </c>
      <c r="N1342" s="29">
        <v>0.5</v>
      </c>
      <c r="O1342" s="4" t="s">
        <v>33</v>
      </c>
      <c r="P1342" s="4" t="s">
        <v>136</v>
      </c>
      <c r="Q1342" s="4" t="s">
        <v>137</v>
      </c>
      <c r="R1342" s="4" t="s">
        <v>2265</v>
      </c>
      <c r="S1342" s="4">
        <v>23805</v>
      </c>
      <c r="T1342" s="9">
        <v>42014</v>
      </c>
      <c r="U1342" s="9">
        <v>42015</v>
      </c>
      <c r="V1342" s="15">
        <v>-343.12599999999998</v>
      </c>
      <c r="W1342" s="4">
        <v>11</v>
      </c>
      <c r="X1342" s="15">
        <v>6355.69</v>
      </c>
      <c r="Y1342" s="4">
        <v>86753</v>
      </c>
      <c r="Z1342" s="15">
        <f>(orders[[#This Row],[Unit Price]]-(orders[[#This Row],[Unit Price]]*(orders[[#This Row],[Discount]]/100)))</f>
        <v>599.39000999999996</v>
      </c>
      <c r="AA1342" s="15">
        <f>orders[[#This Row],[discounted price]]*orders[[#This Row],[Quantity ordered new]]</f>
        <v>6593.2901099999999</v>
      </c>
      <c r="AB1342" s="18">
        <f t="shared" si="20"/>
        <v>-5.3987214606124594E-2</v>
      </c>
    </row>
    <row r="1343" spans="1:28" ht="12.75" customHeight="1" x14ac:dyDescent="0.3">
      <c r="A1343" s="4">
        <v>21725</v>
      </c>
      <c r="B1343" s="4" t="s">
        <v>25</v>
      </c>
      <c r="C1343" s="21">
        <v>0.06</v>
      </c>
      <c r="D1343" s="15">
        <v>2.78</v>
      </c>
      <c r="E1343" s="15">
        <v>1.25</v>
      </c>
      <c r="F1343" s="4">
        <v>2418</v>
      </c>
      <c r="G1343" s="4" t="s">
        <v>2263</v>
      </c>
      <c r="H1343" s="4" t="s">
        <v>49</v>
      </c>
      <c r="I1343" s="4" t="s">
        <v>114</v>
      </c>
      <c r="J1343" s="4" t="s">
        <v>29</v>
      </c>
      <c r="K1343" s="4" t="s">
        <v>30</v>
      </c>
      <c r="L1343" s="4" t="s">
        <v>31</v>
      </c>
      <c r="M1343" s="4" t="s">
        <v>2206</v>
      </c>
      <c r="N1343" s="29">
        <v>0.59</v>
      </c>
      <c r="O1343" s="4" t="s">
        <v>33</v>
      </c>
      <c r="P1343" s="4" t="s">
        <v>136</v>
      </c>
      <c r="Q1343" s="4" t="s">
        <v>137</v>
      </c>
      <c r="R1343" s="4" t="s">
        <v>2265</v>
      </c>
      <c r="S1343" s="4">
        <v>23805</v>
      </c>
      <c r="T1343" s="9">
        <v>42014</v>
      </c>
      <c r="U1343" s="9">
        <v>42016</v>
      </c>
      <c r="V1343" s="15">
        <v>66.359999999999985</v>
      </c>
      <c r="W1343" s="4">
        <v>10</v>
      </c>
      <c r="X1343" s="15">
        <v>28.09</v>
      </c>
      <c r="Y1343" s="4">
        <v>86753</v>
      </c>
      <c r="Z1343" s="15">
        <f>(orders[[#This Row],[Unit Price]]-(orders[[#This Row],[Unit Price]]*(orders[[#This Row],[Discount]]/100)))</f>
        <v>2.7783319999999998</v>
      </c>
      <c r="AA1343" s="15">
        <f>orders[[#This Row],[discounted price]]*orders[[#This Row],[Quantity ordered new]]</f>
        <v>27.783319999999996</v>
      </c>
      <c r="AB1343" s="18">
        <f t="shared" si="20"/>
        <v>2.3624065503737981</v>
      </c>
    </row>
    <row r="1344" spans="1:28" ht="12.75" customHeight="1" x14ac:dyDescent="0.3">
      <c r="A1344" s="4">
        <v>22376</v>
      </c>
      <c r="B1344" s="4" t="s">
        <v>37</v>
      </c>
      <c r="C1344" s="21">
        <v>7.0000000000000007E-2</v>
      </c>
      <c r="D1344" s="15">
        <v>225.04</v>
      </c>
      <c r="E1344" s="15">
        <v>11.79</v>
      </c>
      <c r="F1344" s="4">
        <v>2419</v>
      </c>
      <c r="G1344" s="4" t="s">
        <v>2267</v>
      </c>
      <c r="H1344" s="4" t="s">
        <v>49</v>
      </c>
      <c r="I1344" s="4" t="s">
        <v>114</v>
      </c>
      <c r="J1344" s="4" t="s">
        <v>29</v>
      </c>
      <c r="K1344" s="4" t="s">
        <v>257</v>
      </c>
      <c r="L1344" s="4" t="s">
        <v>86</v>
      </c>
      <c r="M1344" s="4" t="s">
        <v>2268</v>
      </c>
      <c r="N1344" s="29">
        <v>0.42</v>
      </c>
      <c r="O1344" s="4" t="s">
        <v>33</v>
      </c>
      <c r="P1344" s="4" t="s">
        <v>136</v>
      </c>
      <c r="Q1344" s="4" t="s">
        <v>137</v>
      </c>
      <c r="R1344" s="4" t="s">
        <v>1449</v>
      </c>
      <c r="S1344" s="4">
        <v>23701</v>
      </c>
      <c r="T1344" s="9">
        <v>42089</v>
      </c>
      <c r="U1344" s="9">
        <v>42089</v>
      </c>
      <c r="V1344" s="15">
        <v>-162.91800000000001</v>
      </c>
      <c r="W1344" s="4">
        <v>5</v>
      </c>
      <c r="X1344" s="15">
        <v>1130.1500000000001</v>
      </c>
      <c r="Y1344" s="4">
        <v>86751</v>
      </c>
      <c r="Z1344" s="15">
        <f>(orders[[#This Row],[Unit Price]]-(orders[[#This Row],[Unit Price]]*(orders[[#This Row],[Discount]]/100)))</f>
        <v>224.88247199999998</v>
      </c>
      <c r="AA1344" s="15">
        <f>orders[[#This Row],[discounted price]]*orders[[#This Row],[Quantity ordered new]]</f>
        <v>1124.4123599999998</v>
      </c>
      <c r="AB1344" s="18">
        <f t="shared" si="20"/>
        <v>-0.14415608547537936</v>
      </c>
    </row>
    <row r="1345" spans="1:28" ht="12.75" customHeight="1" x14ac:dyDescent="0.3">
      <c r="A1345" s="4">
        <v>22377</v>
      </c>
      <c r="B1345" s="4" t="s">
        <v>37</v>
      </c>
      <c r="C1345" s="21">
        <v>0.03</v>
      </c>
      <c r="D1345" s="15">
        <v>7.84</v>
      </c>
      <c r="E1345" s="15">
        <v>4.71</v>
      </c>
      <c r="F1345" s="4">
        <v>2419</v>
      </c>
      <c r="G1345" s="4" t="s">
        <v>2267</v>
      </c>
      <c r="H1345" s="4" t="s">
        <v>49</v>
      </c>
      <c r="I1345" s="4" t="s">
        <v>114</v>
      </c>
      <c r="J1345" s="4" t="s">
        <v>29</v>
      </c>
      <c r="K1345" s="4" t="s">
        <v>109</v>
      </c>
      <c r="L1345" s="4" t="s">
        <v>59</v>
      </c>
      <c r="M1345" s="4" t="s">
        <v>2269</v>
      </c>
      <c r="N1345" s="29">
        <v>0.35</v>
      </c>
      <c r="O1345" s="4" t="s">
        <v>33</v>
      </c>
      <c r="P1345" s="4" t="s">
        <v>136</v>
      </c>
      <c r="Q1345" s="4" t="s">
        <v>137</v>
      </c>
      <c r="R1345" s="4" t="s">
        <v>1449</v>
      </c>
      <c r="S1345" s="4">
        <v>23701</v>
      </c>
      <c r="T1345" s="9">
        <v>42089</v>
      </c>
      <c r="U1345" s="9">
        <v>42092</v>
      </c>
      <c r="V1345" s="15">
        <v>859.7177999999999</v>
      </c>
      <c r="W1345" s="4">
        <v>7</v>
      </c>
      <c r="X1345" s="15">
        <v>54.37</v>
      </c>
      <c r="Y1345" s="4">
        <v>86751</v>
      </c>
      <c r="Z1345" s="15">
        <f>(orders[[#This Row],[Unit Price]]-(orders[[#This Row],[Unit Price]]*(orders[[#This Row],[Discount]]/100)))</f>
        <v>7.8376479999999997</v>
      </c>
      <c r="AA1345" s="15">
        <f>orders[[#This Row],[discounted price]]*orders[[#This Row],[Quantity ordered new]]</f>
        <v>54.863535999999996</v>
      </c>
      <c r="AB1345" s="18">
        <f t="shared" si="20"/>
        <v>15.812356078719882</v>
      </c>
    </row>
    <row r="1346" spans="1:28" ht="12.75" customHeight="1" x14ac:dyDescent="0.3">
      <c r="A1346" s="4">
        <v>25271</v>
      </c>
      <c r="B1346" s="4" t="s">
        <v>25</v>
      </c>
      <c r="C1346" s="21">
        <v>0.04</v>
      </c>
      <c r="D1346" s="15">
        <v>9.11</v>
      </c>
      <c r="E1346" s="15">
        <v>2.15</v>
      </c>
      <c r="F1346" s="4">
        <v>2420</v>
      </c>
      <c r="G1346" s="4" t="s">
        <v>2270</v>
      </c>
      <c r="H1346" s="4" t="s">
        <v>49</v>
      </c>
      <c r="I1346" s="4" t="s">
        <v>114</v>
      </c>
      <c r="J1346" s="4" t="s">
        <v>29</v>
      </c>
      <c r="K1346" s="4" t="s">
        <v>93</v>
      </c>
      <c r="L1346" s="4" t="s">
        <v>31</v>
      </c>
      <c r="M1346" s="4" t="s">
        <v>1258</v>
      </c>
      <c r="N1346" s="29">
        <v>0.4</v>
      </c>
      <c r="O1346" s="4" t="s">
        <v>33</v>
      </c>
      <c r="P1346" s="4" t="s">
        <v>136</v>
      </c>
      <c r="Q1346" s="4" t="s">
        <v>137</v>
      </c>
      <c r="R1346" s="4" t="s">
        <v>1567</v>
      </c>
      <c r="S1346" s="4">
        <v>23223</v>
      </c>
      <c r="T1346" s="9">
        <v>42130</v>
      </c>
      <c r="U1346" s="9">
        <v>42130</v>
      </c>
      <c r="V1346" s="15">
        <v>-23.072000000000003</v>
      </c>
      <c r="W1346" s="4">
        <v>11</v>
      </c>
      <c r="X1346" s="15">
        <v>100.87</v>
      </c>
      <c r="Y1346" s="4">
        <v>86752</v>
      </c>
      <c r="Z1346" s="15">
        <f>(orders[[#This Row],[Unit Price]]-(orders[[#This Row],[Unit Price]]*(orders[[#This Row],[Discount]]/100)))</f>
        <v>9.1063559999999999</v>
      </c>
      <c r="AA1346" s="15">
        <f>orders[[#This Row],[discounted price]]*orders[[#This Row],[Quantity ordered new]]</f>
        <v>100.169916</v>
      </c>
      <c r="AB1346" s="18">
        <f t="shared" ref="AB1346:AB1409" si="21">(V1346/X1346)</f>
        <v>-0.22873004857737683</v>
      </c>
    </row>
    <row r="1347" spans="1:28" ht="12.75" customHeight="1" x14ac:dyDescent="0.3">
      <c r="A1347" s="4">
        <v>18802</v>
      </c>
      <c r="B1347" s="4" t="s">
        <v>37</v>
      </c>
      <c r="C1347" s="21">
        <v>0.05</v>
      </c>
      <c r="D1347" s="15">
        <v>150.97999999999999</v>
      </c>
      <c r="E1347" s="15">
        <v>43.71</v>
      </c>
      <c r="F1347" s="4">
        <v>2422</v>
      </c>
      <c r="G1347" s="4" t="s">
        <v>2271</v>
      </c>
      <c r="H1347" s="4" t="s">
        <v>39</v>
      </c>
      <c r="I1347" s="4" t="s">
        <v>40</v>
      </c>
      <c r="J1347" s="4" t="s">
        <v>41</v>
      </c>
      <c r="K1347" s="4" t="s">
        <v>42</v>
      </c>
      <c r="L1347" s="4" t="s">
        <v>43</v>
      </c>
      <c r="M1347" s="4" t="s">
        <v>2272</v>
      </c>
      <c r="N1347" s="29">
        <v>0.55000000000000004</v>
      </c>
      <c r="O1347" s="4" t="s">
        <v>33</v>
      </c>
      <c r="P1347" s="4" t="s">
        <v>61</v>
      </c>
      <c r="Q1347" s="4" t="s">
        <v>130</v>
      </c>
      <c r="R1347" s="4" t="s">
        <v>2273</v>
      </c>
      <c r="S1347" s="4">
        <v>77340</v>
      </c>
      <c r="T1347" s="9">
        <v>42148</v>
      </c>
      <c r="U1347" s="9">
        <v>42149</v>
      </c>
      <c r="V1347" s="15">
        <v>650.29999999999995</v>
      </c>
      <c r="W1347" s="4">
        <v>12</v>
      </c>
      <c r="X1347" s="15">
        <v>1857.08</v>
      </c>
      <c r="Y1347" s="4">
        <v>89053</v>
      </c>
      <c r="Z1347" s="15">
        <f>(orders[[#This Row],[Unit Price]]-(orders[[#This Row],[Unit Price]]*(orders[[#This Row],[Discount]]/100)))</f>
        <v>150.90450999999999</v>
      </c>
      <c r="AA1347" s="15">
        <f>orders[[#This Row],[discounted price]]*orders[[#This Row],[Quantity ordered new]]</f>
        <v>1810.85412</v>
      </c>
      <c r="AB1347" s="18">
        <f t="shared" si="21"/>
        <v>0.3501733904839856</v>
      </c>
    </row>
    <row r="1348" spans="1:28" ht="12.75" customHeight="1" x14ac:dyDescent="0.3">
      <c r="A1348" s="4">
        <v>19817</v>
      </c>
      <c r="B1348" s="4" t="s">
        <v>56</v>
      </c>
      <c r="C1348" s="21">
        <v>0.09</v>
      </c>
      <c r="D1348" s="15">
        <v>3.89</v>
      </c>
      <c r="E1348" s="15">
        <v>7.01</v>
      </c>
      <c r="F1348" s="4">
        <v>2422</v>
      </c>
      <c r="G1348" s="4" t="s">
        <v>2271</v>
      </c>
      <c r="H1348" s="4" t="s">
        <v>27</v>
      </c>
      <c r="I1348" s="4" t="s">
        <v>40</v>
      </c>
      <c r="J1348" s="4" t="s">
        <v>29</v>
      </c>
      <c r="K1348" s="4" t="s">
        <v>109</v>
      </c>
      <c r="L1348" s="4" t="s">
        <v>59</v>
      </c>
      <c r="M1348" s="4" t="s">
        <v>1340</v>
      </c>
      <c r="N1348" s="29">
        <v>0.37</v>
      </c>
      <c r="O1348" s="4" t="s">
        <v>33</v>
      </c>
      <c r="P1348" s="4" t="s">
        <v>61</v>
      </c>
      <c r="Q1348" s="4" t="s">
        <v>130</v>
      </c>
      <c r="R1348" s="4" t="s">
        <v>2273</v>
      </c>
      <c r="S1348" s="4">
        <v>77340</v>
      </c>
      <c r="T1348" s="9">
        <v>42026</v>
      </c>
      <c r="U1348" s="9">
        <v>42028</v>
      </c>
      <c r="V1348" s="15">
        <v>-154.30700000000002</v>
      </c>
      <c r="W1348" s="4">
        <v>10</v>
      </c>
      <c r="X1348" s="15">
        <v>42.56</v>
      </c>
      <c r="Y1348" s="4">
        <v>89055</v>
      </c>
      <c r="Z1348" s="15">
        <f>(orders[[#This Row],[Unit Price]]-(orders[[#This Row],[Unit Price]]*(orders[[#This Row],[Discount]]/100)))</f>
        <v>3.8864990000000001</v>
      </c>
      <c r="AA1348" s="15">
        <f>orders[[#This Row],[discounted price]]*orders[[#This Row],[Quantity ordered new]]</f>
        <v>38.864989999999999</v>
      </c>
      <c r="AB1348" s="18">
        <f t="shared" si="21"/>
        <v>-3.6256343984962407</v>
      </c>
    </row>
    <row r="1349" spans="1:28" ht="12.75" customHeight="1" x14ac:dyDescent="0.3">
      <c r="A1349" s="4">
        <v>25126</v>
      </c>
      <c r="B1349" s="4" t="s">
        <v>106</v>
      </c>
      <c r="C1349" s="21">
        <v>0.04</v>
      </c>
      <c r="D1349" s="15">
        <v>100.98</v>
      </c>
      <c r="E1349" s="15">
        <v>7.18</v>
      </c>
      <c r="F1349" s="4">
        <v>2423</v>
      </c>
      <c r="G1349" s="4" t="s">
        <v>2274</v>
      </c>
      <c r="H1349" s="4" t="s">
        <v>49</v>
      </c>
      <c r="I1349" s="4" t="s">
        <v>40</v>
      </c>
      <c r="J1349" s="4" t="s">
        <v>77</v>
      </c>
      <c r="K1349" s="4" t="s">
        <v>180</v>
      </c>
      <c r="L1349" s="4" t="s">
        <v>59</v>
      </c>
      <c r="M1349" s="4" t="s">
        <v>2275</v>
      </c>
      <c r="N1349" s="29">
        <v>0.4</v>
      </c>
      <c r="O1349" s="4" t="s">
        <v>33</v>
      </c>
      <c r="P1349" s="4" t="s">
        <v>61</v>
      </c>
      <c r="Q1349" s="4" t="s">
        <v>130</v>
      </c>
      <c r="R1349" s="4" t="s">
        <v>2276</v>
      </c>
      <c r="S1349" s="4">
        <v>76053</v>
      </c>
      <c r="T1349" s="9">
        <v>42025</v>
      </c>
      <c r="U1349" s="9">
        <v>42030</v>
      </c>
      <c r="V1349" s="15">
        <v>269.94</v>
      </c>
      <c r="W1349" s="4">
        <v>4</v>
      </c>
      <c r="X1349" s="15">
        <v>414.91</v>
      </c>
      <c r="Y1349" s="4">
        <v>89054</v>
      </c>
      <c r="Z1349" s="15">
        <f>(orders[[#This Row],[Unit Price]]-(orders[[#This Row],[Unit Price]]*(orders[[#This Row],[Discount]]/100)))</f>
        <v>100.93960800000001</v>
      </c>
      <c r="AA1349" s="15">
        <f>orders[[#This Row],[discounted price]]*orders[[#This Row],[Quantity ordered new]]</f>
        <v>403.75843200000003</v>
      </c>
      <c r="AB1349" s="18">
        <f t="shared" si="21"/>
        <v>0.65059892506808703</v>
      </c>
    </row>
    <row r="1350" spans="1:28" ht="12.75" customHeight="1" x14ac:dyDescent="0.3">
      <c r="A1350" s="4">
        <v>21761</v>
      </c>
      <c r="B1350" s="4" t="s">
        <v>25</v>
      </c>
      <c r="C1350" s="21">
        <v>0.08</v>
      </c>
      <c r="D1350" s="15">
        <v>30.93</v>
      </c>
      <c r="E1350" s="15">
        <v>3.92</v>
      </c>
      <c r="F1350" s="4">
        <v>2426</v>
      </c>
      <c r="G1350" s="4" t="s">
        <v>2277</v>
      </c>
      <c r="H1350" s="4" t="s">
        <v>49</v>
      </c>
      <c r="I1350" s="4" t="s">
        <v>58</v>
      </c>
      <c r="J1350" s="4" t="s">
        <v>41</v>
      </c>
      <c r="K1350" s="4" t="s">
        <v>50</v>
      </c>
      <c r="L1350" s="4" t="s">
        <v>51</v>
      </c>
      <c r="M1350" s="4" t="s">
        <v>1750</v>
      </c>
      <c r="N1350" s="29">
        <v>0.44</v>
      </c>
      <c r="O1350" s="4" t="s">
        <v>33</v>
      </c>
      <c r="P1350" s="4" t="s">
        <v>61</v>
      </c>
      <c r="Q1350" s="4" t="s">
        <v>130</v>
      </c>
      <c r="R1350" s="4" t="s">
        <v>2278</v>
      </c>
      <c r="S1350" s="4">
        <v>75061</v>
      </c>
      <c r="T1350" s="9">
        <v>42078</v>
      </c>
      <c r="U1350" s="9">
        <v>42079</v>
      </c>
      <c r="V1350" s="15">
        <v>63.059099999999994</v>
      </c>
      <c r="W1350" s="4">
        <v>3</v>
      </c>
      <c r="X1350" s="15">
        <v>91.39</v>
      </c>
      <c r="Y1350" s="4">
        <v>90859</v>
      </c>
      <c r="Z1350" s="15">
        <f>(orders[[#This Row],[Unit Price]]-(orders[[#This Row],[Unit Price]]*(orders[[#This Row],[Discount]]/100)))</f>
        <v>30.905256000000001</v>
      </c>
      <c r="AA1350" s="15">
        <f>orders[[#This Row],[discounted price]]*orders[[#This Row],[Quantity ordered new]]</f>
        <v>92.715767999999997</v>
      </c>
      <c r="AB1350" s="18">
        <f t="shared" si="21"/>
        <v>0.69</v>
      </c>
    </row>
    <row r="1351" spans="1:28" ht="12.75" customHeight="1" x14ac:dyDescent="0.3">
      <c r="A1351" s="4">
        <v>20496</v>
      </c>
      <c r="B1351" s="4" t="s">
        <v>106</v>
      </c>
      <c r="C1351" s="21">
        <v>0.08</v>
      </c>
      <c r="D1351" s="15">
        <v>4.4800000000000004</v>
      </c>
      <c r="E1351" s="15">
        <v>49</v>
      </c>
      <c r="F1351" s="4">
        <v>2426</v>
      </c>
      <c r="G1351" s="4" t="s">
        <v>2277</v>
      </c>
      <c r="H1351" s="4" t="s">
        <v>49</v>
      </c>
      <c r="I1351" s="4" t="s">
        <v>58</v>
      </c>
      <c r="J1351" s="4" t="s">
        <v>29</v>
      </c>
      <c r="K1351" s="4" t="s">
        <v>257</v>
      </c>
      <c r="L1351" s="4" t="s">
        <v>236</v>
      </c>
      <c r="M1351" s="4" t="s">
        <v>680</v>
      </c>
      <c r="N1351" s="29">
        <v>0.6</v>
      </c>
      <c r="O1351" s="4" t="s">
        <v>33</v>
      </c>
      <c r="P1351" s="4" t="s">
        <v>61</v>
      </c>
      <c r="Q1351" s="4" t="s">
        <v>130</v>
      </c>
      <c r="R1351" s="4" t="s">
        <v>2278</v>
      </c>
      <c r="S1351" s="4">
        <v>75061</v>
      </c>
      <c r="T1351" s="9">
        <v>42126</v>
      </c>
      <c r="U1351" s="9">
        <v>42126</v>
      </c>
      <c r="V1351" s="15">
        <v>139.58009999999999</v>
      </c>
      <c r="W1351" s="4">
        <v>37</v>
      </c>
      <c r="X1351" s="15">
        <v>202.29</v>
      </c>
      <c r="Y1351" s="4">
        <v>90861</v>
      </c>
      <c r="Z1351" s="15">
        <f>(orders[[#This Row],[Unit Price]]-(orders[[#This Row],[Unit Price]]*(orders[[#This Row],[Discount]]/100)))</f>
        <v>4.4764160000000004</v>
      </c>
      <c r="AA1351" s="15">
        <f>orders[[#This Row],[discounted price]]*orders[[#This Row],[Quantity ordered new]]</f>
        <v>165.62739200000001</v>
      </c>
      <c r="AB1351" s="18">
        <f t="shared" si="21"/>
        <v>0.69</v>
      </c>
    </row>
    <row r="1352" spans="1:28" ht="12.75" customHeight="1" x14ac:dyDescent="0.3">
      <c r="A1352" s="4">
        <v>20497</v>
      </c>
      <c r="B1352" s="4" t="s">
        <v>106</v>
      </c>
      <c r="C1352" s="21">
        <v>0</v>
      </c>
      <c r="D1352" s="15">
        <v>17.670000000000002</v>
      </c>
      <c r="E1352" s="15">
        <v>8.99</v>
      </c>
      <c r="F1352" s="4">
        <v>2426</v>
      </c>
      <c r="G1352" s="4" t="s">
        <v>2277</v>
      </c>
      <c r="H1352" s="4" t="s">
        <v>49</v>
      </c>
      <c r="I1352" s="4" t="s">
        <v>58</v>
      </c>
      <c r="J1352" s="4" t="s">
        <v>41</v>
      </c>
      <c r="K1352" s="4" t="s">
        <v>50</v>
      </c>
      <c r="L1352" s="4" t="s">
        <v>51</v>
      </c>
      <c r="M1352" s="4" t="s">
        <v>807</v>
      </c>
      <c r="N1352" s="29">
        <v>0.47</v>
      </c>
      <c r="O1352" s="4" t="s">
        <v>33</v>
      </c>
      <c r="P1352" s="4" t="s">
        <v>61</v>
      </c>
      <c r="Q1352" s="4" t="s">
        <v>130</v>
      </c>
      <c r="R1352" s="4" t="s">
        <v>2278</v>
      </c>
      <c r="S1352" s="4">
        <v>75061</v>
      </c>
      <c r="T1352" s="9">
        <v>42126</v>
      </c>
      <c r="U1352" s="9">
        <v>42133</v>
      </c>
      <c r="V1352" s="15">
        <v>109.67000000000002</v>
      </c>
      <c r="W1352" s="4">
        <v>9</v>
      </c>
      <c r="X1352" s="15">
        <v>168.71</v>
      </c>
      <c r="Y1352" s="4">
        <v>90861</v>
      </c>
      <c r="Z1352" s="15">
        <f>(orders[[#This Row],[Unit Price]]-(orders[[#This Row],[Unit Price]]*(orders[[#This Row],[Discount]]/100)))</f>
        <v>17.670000000000002</v>
      </c>
      <c r="AA1352" s="15">
        <f>orders[[#This Row],[discounted price]]*orders[[#This Row],[Quantity ordered new]]</f>
        <v>159.03000000000003</v>
      </c>
      <c r="AB1352" s="18">
        <f t="shared" si="21"/>
        <v>0.65005038231284462</v>
      </c>
    </row>
    <row r="1353" spans="1:28" ht="12.75" customHeight="1" x14ac:dyDescent="0.3">
      <c r="A1353" s="4">
        <v>23729</v>
      </c>
      <c r="B1353" s="4" t="s">
        <v>25</v>
      </c>
      <c r="C1353" s="21">
        <v>0.03</v>
      </c>
      <c r="D1353" s="15">
        <v>40.99</v>
      </c>
      <c r="E1353" s="15">
        <v>19.989999999999998</v>
      </c>
      <c r="F1353" s="4">
        <v>2427</v>
      </c>
      <c r="G1353" s="4" t="s">
        <v>2279</v>
      </c>
      <c r="H1353" s="4" t="s">
        <v>49</v>
      </c>
      <c r="I1353" s="4" t="s">
        <v>28</v>
      </c>
      <c r="J1353" s="4" t="s">
        <v>29</v>
      </c>
      <c r="K1353" s="4" t="s">
        <v>93</v>
      </c>
      <c r="L1353" s="4" t="s">
        <v>59</v>
      </c>
      <c r="M1353" s="4" t="s">
        <v>1934</v>
      </c>
      <c r="N1353" s="29">
        <v>0.36</v>
      </c>
      <c r="O1353" s="4" t="s">
        <v>33</v>
      </c>
      <c r="P1353" s="4" t="s">
        <v>61</v>
      </c>
      <c r="Q1353" s="4" t="s">
        <v>130</v>
      </c>
      <c r="R1353" s="4" t="s">
        <v>2280</v>
      </c>
      <c r="S1353" s="4">
        <v>76248</v>
      </c>
      <c r="T1353" s="9">
        <v>42052</v>
      </c>
      <c r="U1353" s="9">
        <v>42053</v>
      </c>
      <c r="V1353" s="15">
        <v>395.30799999999999</v>
      </c>
      <c r="W1353" s="4">
        <v>21</v>
      </c>
      <c r="X1353" s="15">
        <v>885.65</v>
      </c>
      <c r="Y1353" s="4">
        <v>90860</v>
      </c>
      <c r="Z1353" s="15">
        <f>(orders[[#This Row],[Unit Price]]-(orders[[#This Row],[Unit Price]]*(orders[[#This Row],[Discount]]/100)))</f>
        <v>40.977703000000005</v>
      </c>
      <c r="AA1353" s="15">
        <f>orders[[#This Row],[discounted price]]*orders[[#This Row],[Quantity ordered new]]</f>
        <v>860.53176300000007</v>
      </c>
      <c r="AB1353" s="18">
        <f t="shared" si="21"/>
        <v>0.44634788008807091</v>
      </c>
    </row>
    <row r="1354" spans="1:28" ht="12.75" customHeight="1" x14ac:dyDescent="0.3">
      <c r="A1354" s="4">
        <v>22562</v>
      </c>
      <c r="B1354" s="4" t="s">
        <v>37</v>
      </c>
      <c r="C1354" s="21">
        <v>0.1</v>
      </c>
      <c r="D1354" s="15">
        <v>14.28</v>
      </c>
      <c r="E1354" s="15">
        <v>2.99</v>
      </c>
      <c r="F1354" s="4">
        <v>2430</v>
      </c>
      <c r="G1354" s="4" t="s">
        <v>2281</v>
      </c>
      <c r="H1354" s="4" t="s">
        <v>49</v>
      </c>
      <c r="I1354" s="4" t="s">
        <v>40</v>
      </c>
      <c r="J1354" s="4" t="s">
        <v>29</v>
      </c>
      <c r="K1354" s="4" t="s">
        <v>109</v>
      </c>
      <c r="L1354" s="4" t="s">
        <v>59</v>
      </c>
      <c r="M1354" s="4" t="s">
        <v>1713</v>
      </c>
      <c r="N1354" s="29">
        <v>0.39</v>
      </c>
      <c r="O1354" s="4" t="s">
        <v>33</v>
      </c>
      <c r="P1354" s="4" t="s">
        <v>61</v>
      </c>
      <c r="Q1354" s="4" t="s">
        <v>130</v>
      </c>
      <c r="R1354" s="4" t="s">
        <v>2282</v>
      </c>
      <c r="S1354" s="4">
        <v>76541</v>
      </c>
      <c r="T1354" s="9">
        <v>42087</v>
      </c>
      <c r="U1354" s="9">
        <v>42088</v>
      </c>
      <c r="V1354" s="15">
        <v>104.9145</v>
      </c>
      <c r="W1354" s="4">
        <v>11</v>
      </c>
      <c r="X1354" s="15">
        <v>152.05000000000001</v>
      </c>
      <c r="Y1354" s="4">
        <v>91108</v>
      </c>
      <c r="Z1354" s="15">
        <f>(orders[[#This Row],[Unit Price]]-(orders[[#This Row],[Unit Price]]*(orders[[#This Row],[Discount]]/100)))</f>
        <v>14.26572</v>
      </c>
      <c r="AA1354" s="15">
        <f>orders[[#This Row],[discounted price]]*orders[[#This Row],[Quantity ordered new]]</f>
        <v>156.92292</v>
      </c>
      <c r="AB1354" s="18">
        <f t="shared" si="21"/>
        <v>0.69</v>
      </c>
    </row>
    <row r="1355" spans="1:28" ht="12.75" customHeight="1" x14ac:dyDescent="0.3">
      <c r="A1355" s="4">
        <v>22105</v>
      </c>
      <c r="B1355" s="4" t="s">
        <v>37</v>
      </c>
      <c r="C1355" s="21">
        <v>0.04</v>
      </c>
      <c r="D1355" s="15">
        <v>7.08</v>
      </c>
      <c r="E1355" s="15">
        <v>2.35</v>
      </c>
      <c r="F1355" s="4">
        <v>2430</v>
      </c>
      <c r="G1355" s="4" t="s">
        <v>2281</v>
      </c>
      <c r="H1355" s="4" t="s">
        <v>49</v>
      </c>
      <c r="I1355" s="4" t="s">
        <v>40</v>
      </c>
      <c r="J1355" s="4" t="s">
        <v>29</v>
      </c>
      <c r="K1355" s="4" t="s">
        <v>30</v>
      </c>
      <c r="L1355" s="4" t="s">
        <v>31</v>
      </c>
      <c r="M1355" s="4" t="s">
        <v>1144</v>
      </c>
      <c r="N1355" s="29">
        <v>0.47</v>
      </c>
      <c r="O1355" s="4" t="s">
        <v>33</v>
      </c>
      <c r="P1355" s="4" t="s">
        <v>61</v>
      </c>
      <c r="Q1355" s="4" t="s">
        <v>130</v>
      </c>
      <c r="R1355" s="4" t="s">
        <v>2282</v>
      </c>
      <c r="S1355" s="4">
        <v>76541</v>
      </c>
      <c r="T1355" s="9">
        <v>42104</v>
      </c>
      <c r="U1355" s="9">
        <v>42105</v>
      </c>
      <c r="V1355" s="15">
        <v>24.59</v>
      </c>
      <c r="W1355" s="4">
        <v>7</v>
      </c>
      <c r="X1355" s="15">
        <v>49.1</v>
      </c>
      <c r="Y1355" s="4">
        <v>91109</v>
      </c>
      <c r="Z1355" s="15">
        <f>(orders[[#This Row],[Unit Price]]-(orders[[#This Row],[Unit Price]]*(orders[[#This Row],[Discount]]/100)))</f>
        <v>7.0771680000000003</v>
      </c>
      <c r="AA1355" s="15">
        <f>orders[[#This Row],[discounted price]]*orders[[#This Row],[Quantity ordered new]]</f>
        <v>49.540176000000002</v>
      </c>
      <c r="AB1355" s="18">
        <f t="shared" si="21"/>
        <v>0.50081466395112018</v>
      </c>
    </row>
    <row r="1356" spans="1:28" ht="12.75" customHeight="1" x14ac:dyDescent="0.3">
      <c r="A1356" s="4">
        <v>20731</v>
      </c>
      <c r="B1356" s="4" t="s">
        <v>106</v>
      </c>
      <c r="C1356" s="21">
        <v>0.03</v>
      </c>
      <c r="D1356" s="15">
        <v>140.99</v>
      </c>
      <c r="E1356" s="15">
        <v>4.2</v>
      </c>
      <c r="F1356" s="4">
        <v>2430</v>
      </c>
      <c r="G1356" s="4" t="s">
        <v>2281</v>
      </c>
      <c r="H1356" s="4" t="s">
        <v>49</v>
      </c>
      <c r="I1356" s="4" t="s">
        <v>40</v>
      </c>
      <c r="J1356" s="4" t="s">
        <v>77</v>
      </c>
      <c r="K1356" s="4" t="s">
        <v>78</v>
      </c>
      <c r="L1356" s="4" t="s">
        <v>59</v>
      </c>
      <c r="M1356" s="4" t="s">
        <v>2283</v>
      </c>
      <c r="N1356" s="29">
        <v>0.59</v>
      </c>
      <c r="O1356" s="4" t="s">
        <v>33</v>
      </c>
      <c r="P1356" s="4" t="s">
        <v>61</v>
      </c>
      <c r="Q1356" s="4" t="s">
        <v>130</v>
      </c>
      <c r="R1356" s="4" t="s">
        <v>2282</v>
      </c>
      <c r="S1356" s="4">
        <v>76541</v>
      </c>
      <c r="T1356" s="9">
        <v>42092</v>
      </c>
      <c r="U1356" s="9">
        <v>42100</v>
      </c>
      <c r="V1356" s="15">
        <v>-458.74400000000003</v>
      </c>
      <c r="W1356" s="4">
        <v>2</v>
      </c>
      <c r="X1356" s="15">
        <v>246.44</v>
      </c>
      <c r="Y1356" s="4">
        <v>91110</v>
      </c>
      <c r="Z1356" s="15">
        <f>(orders[[#This Row],[Unit Price]]-(orders[[#This Row],[Unit Price]]*(orders[[#This Row],[Discount]]/100)))</f>
        <v>140.94770300000002</v>
      </c>
      <c r="AA1356" s="15">
        <f>orders[[#This Row],[discounted price]]*orders[[#This Row],[Quantity ordered new]]</f>
        <v>281.89540600000004</v>
      </c>
      <c r="AB1356" s="18">
        <f t="shared" si="21"/>
        <v>-1.8614835254017206</v>
      </c>
    </row>
    <row r="1357" spans="1:28" ht="12.75" customHeight="1" x14ac:dyDescent="0.3">
      <c r="A1357" s="4">
        <v>3490</v>
      </c>
      <c r="B1357" s="4" t="s">
        <v>37</v>
      </c>
      <c r="C1357" s="21">
        <v>0.05</v>
      </c>
      <c r="D1357" s="15">
        <v>8.85</v>
      </c>
      <c r="E1357" s="15">
        <v>5.6</v>
      </c>
      <c r="F1357" s="4">
        <v>2431</v>
      </c>
      <c r="G1357" s="4" t="s">
        <v>2284</v>
      </c>
      <c r="H1357" s="4" t="s">
        <v>49</v>
      </c>
      <c r="I1357" s="4" t="s">
        <v>114</v>
      </c>
      <c r="J1357" s="4" t="s">
        <v>29</v>
      </c>
      <c r="K1357" s="4" t="s">
        <v>109</v>
      </c>
      <c r="L1357" s="4" t="s">
        <v>59</v>
      </c>
      <c r="M1357" s="4" t="s">
        <v>2285</v>
      </c>
      <c r="N1357" s="29">
        <v>0.36</v>
      </c>
      <c r="O1357" s="4" t="s">
        <v>33</v>
      </c>
      <c r="P1357" s="4" t="s">
        <v>34</v>
      </c>
      <c r="Q1357" s="4" t="s">
        <v>45</v>
      </c>
      <c r="R1357" s="4" t="s">
        <v>663</v>
      </c>
      <c r="S1357" s="4">
        <v>90004</v>
      </c>
      <c r="T1357" s="9">
        <v>42165</v>
      </c>
      <c r="U1357" s="9">
        <v>42166</v>
      </c>
      <c r="V1357" s="15">
        <v>-9.1769999999999996</v>
      </c>
      <c r="W1357" s="4">
        <v>21</v>
      </c>
      <c r="X1357" s="15">
        <v>199.08</v>
      </c>
      <c r="Y1357" s="4">
        <v>24869</v>
      </c>
      <c r="Z1357" s="15">
        <f>(orders[[#This Row],[Unit Price]]-(orders[[#This Row],[Unit Price]]*(orders[[#This Row],[Discount]]/100)))</f>
        <v>8.8455750000000002</v>
      </c>
      <c r="AA1357" s="15">
        <f>orders[[#This Row],[discounted price]]*orders[[#This Row],[Quantity ordered new]]</f>
        <v>185.75707500000001</v>
      </c>
      <c r="AB1357" s="18">
        <f t="shared" si="21"/>
        <v>-4.6097046413502103E-2</v>
      </c>
    </row>
    <row r="1358" spans="1:28" ht="12.75" customHeight="1" x14ac:dyDescent="0.3">
      <c r="A1358" s="4">
        <v>819</v>
      </c>
      <c r="B1358" s="4" t="s">
        <v>25</v>
      </c>
      <c r="C1358" s="21">
        <v>7.0000000000000007E-2</v>
      </c>
      <c r="D1358" s="15">
        <v>155.06</v>
      </c>
      <c r="E1358" s="15">
        <v>7.07</v>
      </c>
      <c r="F1358" s="4">
        <v>2431</v>
      </c>
      <c r="G1358" s="4" t="s">
        <v>2284</v>
      </c>
      <c r="H1358" s="4" t="s">
        <v>49</v>
      </c>
      <c r="I1358" s="4" t="s">
        <v>114</v>
      </c>
      <c r="J1358" s="4" t="s">
        <v>29</v>
      </c>
      <c r="K1358" s="4" t="s">
        <v>141</v>
      </c>
      <c r="L1358" s="4" t="s">
        <v>59</v>
      </c>
      <c r="M1358" s="4" t="s">
        <v>142</v>
      </c>
      <c r="N1358" s="29">
        <v>0.59</v>
      </c>
      <c r="O1358" s="4" t="s">
        <v>33</v>
      </c>
      <c r="P1358" s="4" t="s">
        <v>34</v>
      </c>
      <c r="Q1358" s="4" t="s">
        <v>45</v>
      </c>
      <c r="R1358" s="4" t="s">
        <v>663</v>
      </c>
      <c r="S1358" s="4">
        <v>90004</v>
      </c>
      <c r="T1358" s="9">
        <v>42143</v>
      </c>
      <c r="U1358" s="9">
        <v>42143</v>
      </c>
      <c r="V1358" s="15">
        <v>-121.75</v>
      </c>
      <c r="W1358" s="4">
        <v>14</v>
      </c>
      <c r="X1358" s="15">
        <v>2039.07</v>
      </c>
      <c r="Y1358" s="4">
        <v>5920</v>
      </c>
      <c r="Z1358" s="15">
        <f>(orders[[#This Row],[Unit Price]]-(orders[[#This Row],[Unit Price]]*(orders[[#This Row],[Discount]]/100)))</f>
        <v>154.951458</v>
      </c>
      <c r="AA1358" s="15">
        <f>orders[[#This Row],[discounted price]]*orders[[#This Row],[Quantity ordered new]]</f>
        <v>2169.320412</v>
      </c>
      <c r="AB1358" s="18">
        <f t="shared" si="21"/>
        <v>-5.9708592642724378E-2</v>
      </c>
    </row>
    <row r="1359" spans="1:28" ht="12.75" customHeight="1" x14ac:dyDescent="0.3">
      <c r="A1359" s="4">
        <v>18819</v>
      </c>
      <c r="B1359" s="4" t="s">
        <v>25</v>
      </c>
      <c r="C1359" s="21">
        <v>7.0000000000000007E-2</v>
      </c>
      <c r="D1359" s="15">
        <v>155.06</v>
      </c>
      <c r="E1359" s="15">
        <v>7.07</v>
      </c>
      <c r="F1359" s="4">
        <v>2432</v>
      </c>
      <c r="G1359" s="4" t="s">
        <v>2286</v>
      </c>
      <c r="H1359" s="4" t="s">
        <v>49</v>
      </c>
      <c r="I1359" s="4" t="s">
        <v>114</v>
      </c>
      <c r="J1359" s="4" t="s">
        <v>29</v>
      </c>
      <c r="K1359" s="4" t="s">
        <v>141</v>
      </c>
      <c r="L1359" s="4" t="s">
        <v>59</v>
      </c>
      <c r="M1359" s="4" t="s">
        <v>142</v>
      </c>
      <c r="N1359" s="29">
        <v>0.59</v>
      </c>
      <c r="O1359" s="4" t="s">
        <v>33</v>
      </c>
      <c r="P1359" s="4" t="s">
        <v>61</v>
      </c>
      <c r="Q1359" s="4" t="s">
        <v>304</v>
      </c>
      <c r="R1359" s="4" t="s">
        <v>2287</v>
      </c>
      <c r="S1359" s="4">
        <v>73110</v>
      </c>
      <c r="T1359" s="9">
        <v>42143</v>
      </c>
      <c r="U1359" s="9">
        <v>42143</v>
      </c>
      <c r="V1359" s="15">
        <v>24.350000000000023</v>
      </c>
      <c r="W1359" s="4">
        <v>3</v>
      </c>
      <c r="X1359" s="15">
        <v>436.94</v>
      </c>
      <c r="Y1359" s="4">
        <v>89096</v>
      </c>
      <c r="Z1359" s="15">
        <f>(orders[[#This Row],[Unit Price]]-(orders[[#This Row],[Unit Price]]*(orders[[#This Row],[Discount]]/100)))</f>
        <v>154.951458</v>
      </c>
      <c r="AA1359" s="15">
        <f>orders[[#This Row],[discounted price]]*orders[[#This Row],[Quantity ordered new]]</f>
        <v>464.85437400000001</v>
      </c>
      <c r="AB1359" s="18">
        <f t="shared" si="21"/>
        <v>5.5728475305533993E-2</v>
      </c>
    </row>
    <row r="1360" spans="1:28" ht="12.75" customHeight="1" x14ac:dyDescent="0.3">
      <c r="A1360" s="4">
        <v>20286</v>
      </c>
      <c r="B1360" s="4" t="s">
        <v>37</v>
      </c>
      <c r="C1360" s="21">
        <v>0.09</v>
      </c>
      <c r="D1360" s="15">
        <v>5.4</v>
      </c>
      <c r="E1360" s="15">
        <v>7.78</v>
      </c>
      <c r="F1360" s="4">
        <v>2432</v>
      </c>
      <c r="G1360" s="4" t="s">
        <v>2286</v>
      </c>
      <c r="H1360" s="4" t="s">
        <v>27</v>
      </c>
      <c r="I1360" s="4" t="s">
        <v>114</v>
      </c>
      <c r="J1360" s="4" t="s">
        <v>29</v>
      </c>
      <c r="K1360" s="4" t="s">
        <v>109</v>
      </c>
      <c r="L1360" s="4" t="s">
        <v>59</v>
      </c>
      <c r="M1360" s="4" t="s">
        <v>310</v>
      </c>
      <c r="N1360" s="29">
        <v>0.37</v>
      </c>
      <c r="O1360" s="4" t="s">
        <v>33</v>
      </c>
      <c r="P1360" s="4" t="s">
        <v>61</v>
      </c>
      <c r="Q1360" s="4" t="s">
        <v>304</v>
      </c>
      <c r="R1360" s="4" t="s">
        <v>2287</v>
      </c>
      <c r="S1360" s="4">
        <v>73110</v>
      </c>
      <c r="T1360" s="9">
        <v>42161</v>
      </c>
      <c r="U1360" s="9">
        <v>42163</v>
      </c>
      <c r="V1360" s="15">
        <v>-34.764499999999998</v>
      </c>
      <c r="W1360" s="4">
        <v>6</v>
      </c>
      <c r="X1360" s="15">
        <v>37.380000000000003</v>
      </c>
      <c r="Y1360" s="4">
        <v>89097</v>
      </c>
      <c r="Z1360" s="15">
        <f>(orders[[#This Row],[Unit Price]]-(orders[[#This Row],[Unit Price]]*(orders[[#This Row],[Discount]]/100)))</f>
        <v>5.3951400000000005</v>
      </c>
      <c r="AA1360" s="15">
        <f>orders[[#This Row],[discounted price]]*orders[[#This Row],[Quantity ordered new]]</f>
        <v>32.370840000000001</v>
      </c>
      <c r="AB1360" s="18">
        <f t="shared" si="21"/>
        <v>-0.93002942750133755</v>
      </c>
    </row>
    <row r="1361" spans="1:28" ht="12.75" customHeight="1" x14ac:dyDescent="0.3">
      <c r="A1361" s="4">
        <v>21490</v>
      </c>
      <c r="B1361" s="4" t="s">
        <v>37</v>
      </c>
      <c r="C1361" s="21">
        <v>0.05</v>
      </c>
      <c r="D1361" s="15">
        <v>8.85</v>
      </c>
      <c r="E1361" s="15">
        <v>5.6</v>
      </c>
      <c r="F1361" s="4">
        <v>2433</v>
      </c>
      <c r="G1361" s="4" t="s">
        <v>2288</v>
      </c>
      <c r="H1361" s="4" t="s">
        <v>49</v>
      </c>
      <c r="I1361" s="4" t="s">
        <v>114</v>
      </c>
      <c r="J1361" s="4" t="s">
        <v>29</v>
      </c>
      <c r="K1361" s="4" t="s">
        <v>109</v>
      </c>
      <c r="L1361" s="4" t="s">
        <v>59</v>
      </c>
      <c r="M1361" s="4" t="s">
        <v>2285</v>
      </c>
      <c r="N1361" s="29">
        <v>0.36</v>
      </c>
      <c r="O1361" s="4" t="s">
        <v>33</v>
      </c>
      <c r="P1361" s="4" t="s">
        <v>61</v>
      </c>
      <c r="Q1361" s="4" t="s">
        <v>304</v>
      </c>
      <c r="R1361" s="4" t="s">
        <v>2289</v>
      </c>
      <c r="S1361" s="4">
        <v>73160</v>
      </c>
      <c r="T1361" s="9">
        <v>42165</v>
      </c>
      <c r="U1361" s="9">
        <v>42166</v>
      </c>
      <c r="V1361" s="15">
        <v>-7.3415999999999997</v>
      </c>
      <c r="W1361" s="4">
        <v>5</v>
      </c>
      <c r="X1361" s="15">
        <v>47.4</v>
      </c>
      <c r="Y1361" s="4">
        <v>89095</v>
      </c>
      <c r="Z1361" s="15">
        <f>(orders[[#This Row],[Unit Price]]-(orders[[#This Row],[Unit Price]]*(orders[[#This Row],[Discount]]/100)))</f>
        <v>8.8455750000000002</v>
      </c>
      <c r="AA1361" s="15">
        <f>orders[[#This Row],[discounted price]]*orders[[#This Row],[Quantity ordered new]]</f>
        <v>44.227874999999997</v>
      </c>
      <c r="AB1361" s="18">
        <f t="shared" si="21"/>
        <v>-0.1548860759493671</v>
      </c>
    </row>
    <row r="1362" spans="1:28" ht="12.75" customHeight="1" x14ac:dyDescent="0.3">
      <c r="A1362" s="4">
        <v>19566</v>
      </c>
      <c r="B1362" s="4" t="s">
        <v>106</v>
      </c>
      <c r="C1362" s="21">
        <v>0.09</v>
      </c>
      <c r="D1362" s="15">
        <v>90.97</v>
      </c>
      <c r="E1362" s="15">
        <v>14</v>
      </c>
      <c r="F1362" s="4">
        <v>2437</v>
      </c>
      <c r="G1362" s="4" t="s">
        <v>2290</v>
      </c>
      <c r="H1362" s="4" t="s">
        <v>39</v>
      </c>
      <c r="I1362" s="4" t="s">
        <v>40</v>
      </c>
      <c r="J1362" s="4" t="s">
        <v>77</v>
      </c>
      <c r="K1362" s="4" t="s">
        <v>85</v>
      </c>
      <c r="L1362" s="4" t="s">
        <v>43</v>
      </c>
      <c r="M1362" s="4" t="s">
        <v>1805</v>
      </c>
      <c r="N1362" s="29">
        <v>0.36</v>
      </c>
      <c r="O1362" s="4" t="s">
        <v>33</v>
      </c>
      <c r="P1362" s="4" t="s">
        <v>61</v>
      </c>
      <c r="Q1362" s="4" t="s">
        <v>1858</v>
      </c>
      <c r="R1362" s="4" t="s">
        <v>2291</v>
      </c>
      <c r="S1362" s="4">
        <v>53150</v>
      </c>
      <c r="T1362" s="9">
        <v>42064</v>
      </c>
      <c r="U1362" s="9">
        <v>42066</v>
      </c>
      <c r="V1362" s="15">
        <v>35.290000000000049</v>
      </c>
      <c r="W1362" s="4">
        <v>3</v>
      </c>
      <c r="X1362" s="15">
        <v>260</v>
      </c>
      <c r="Y1362" s="4">
        <v>90301</v>
      </c>
      <c r="Z1362" s="15">
        <f>(orders[[#This Row],[Unit Price]]-(orders[[#This Row],[Unit Price]]*(orders[[#This Row],[Discount]]/100)))</f>
        <v>90.888126999999997</v>
      </c>
      <c r="AA1362" s="15">
        <f>orders[[#This Row],[discounted price]]*orders[[#This Row],[Quantity ordered new]]</f>
        <v>272.66438099999999</v>
      </c>
      <c r="AB1362" s="18">
        <f t="shared" si="21"/>
        <v>0.13573076923076943</v>
      </c>
    </row>
    <row r="1363" spans="1:28" ht="12.75" customHeight="1" x14ac:dyDescent="0.3">
      <c r="A1363" s="4">
        <v>20157</v>
      </c>
      <c r="B1363" s="4" t="s">
        <v>56</v>
      </c>
      <c r="C1363" s="21">
        <v>0.02</v>
      </c>
      <c r="D1363" s="15">
        <v>63.94</v>
      </c>
      <c r="E1363" s="15">
        <v>14.48</v>
      </c>
      <c r="F1363" s="4">
        <v>2441</v>
      </c>
      <c r="G1363" s="4" t="s">
        <v>2292</v>
      </c>
      <c r="H1363" s="4" t="s">
        <v>49</v>
      </c>
      <c r="I1363" s="4" t="s">
        <v>114</v>
      </c>
      <c r="J1363" s="4" t="s">
        <v>41</v>
      </c>
      <c r="K1363" s="4" t="s">
        <v>50</v>
      </c>
      <c r="L1363" s="4" t="s">
        <v>59</v>
      </c>
      <c r="M1363" s="4" t="s">
        <v>519</v>
      </c>
      <c r="N1363" s="29">
        <v>0.46</v>
      </c>
      <c r="O1363" s="4" t="s">
        <v>33</v>
      </c>
      <c r="P1363" s="4" t="s">
        <v>136</v>
      </c>
      <c r="Q1363" s="4" t="s">
        <v>362</v>
      </c>
      <c r="R1363" s="4" t="s">
        <v>2293</v>
      </c>
      <c r="S1363" s="4">
        <v>32935</v>
      </c>
      <c r="T1363" s="9">
        <v>42098</v>
      </c>
      <c r="U1363" s="9">
        <v>42098</v>
      </c>
      <c r="V1363" s="15">
        <v>-100.17</v>
      </c>
      <c r="W1363" s="4">
        <v>11</v>
      </c>
      <c r="X1363" s="15">
        <v>709.7</v>
      </c>
      <c r="Y1363" s="4">
        <v>89300</v>
      </c>
      <c r="Z1363" s="15">
        <f>(orders[[#This Row],[Unit Price]]-(orders[[#This Row],[Unit Price]]*(orders[[#This Row],[Discount]]/100)))</f>
        <v>63.927211999999997</v>
      </c>
      <c r="AA1363" s="15">
        <f>orders[[#This Row],[discounted price]]*orders[[#This Row],[Quantity ordered new]]</f>
        <v>703.19933199999991</v>
      </c>
      <c r="AB1363" s="18">
        <f t="shared" si="21"/>
        <v>-0.14114414541355502</v>
      </c>
    </row>
    <row r="1364" spans="1:28" ht="12.75" customHeight="1" x14ac:dyDescent="0.3">
      <c r="A1364" s="4">
        <v>20158</v>
      </c>
      <c r="B1364" s="4" t="s">
        <v>56</v>
      </c>
      <c r="C1364" s="21">
        <v>0.01</v>
      </c>
      <c r="D1364" s="15">
        <v>5.0199999999999996</v>
      </c>
      <c r="E1364" s="15">
        <v>5.14</v>
      </c>
      <c r="F1364" s="4">
        <v>2442</v>
      </c>
      <c r="G1364" s="4" t="s">
        <v>2294</v>
      </c>
      <c r="H1364" s="4" t="s">
        <v>49</v>
      </c>
      <c r="I1364" s="4" t="s">
        <v>114</v>
      </c>
      <c r="J1364" s="4" t="s">
        <v>77</v>
      </c>
      <c r="K1364" s="4" t="s">
        <v>180</v>
      </c>
      <c r="L1364" s="4" t="s">
        <v>51</v>
      </c>
      <c r="M1364" s="4" t="s">
        <v>840</v>
      </c>
      <c r="N1364" s="29">
        <v>0.79</v>
      </c>
      <c r="O1364" s="4" t="s">
        <v>33</v>
      </c>
      <c r="P1364" s="4" t="s">
        <v>136</v>
      </c>
      <c r="Q1364" s="4" t="s">
        <v>362</v>
      </c>
      <c r="R1364" s="4" t="s">
        <v>2295</v>
      </c>
      <c r="S1364" s="4">
        <v>32953</v>
      </c>
      <c r="T1364" s="9">
        <v>42098</v>
      </c>
      <c r="U1364" s="9">
        <v>42100</v>
      </c>
      <c r="V1364" s="15">
        <v>-3.9479999999999995</v>
      </c>
      <c r="W1364" s="4">
        <v>5</v>
      </c>
      <c r="X1364" s="15">
        <v>27.42</v>
      </c>
      <c r="Y1364" s="4">
        <v>89300</v>
      </c>
      <c r="Z1364" s="15">
        <f>(orders[[#This Row],[Unit Price]]-(orders[[#This Row],[Unit Price]]*(orders[[#This Row],[Discount]]/100)))</f>
        <v>5.0194979999999996</v>
      </c>
      <c r="AA1364" s="15">
        <f>orders[[#This Row],[discounted price]]*orders[[#This Row],[Quantity ordered new]]</f>
        <v>25.097489999999997</v>
      </c>
      <c r="AB1364" s="18">
        <f t="shared" si="21"/>
        <v>-0.14398249452954046</v>
      </c>
    </row>
    <row r="1365" spans="1:28" ht="12.75" customHeight="1" x14ac:dyDescent="0.3">
      <c r="A1365" s="4">
        <v>21084</v>
      </c>
      <c r="B1365" s="4" t="s">
        <v>25</v>
      </c>
      <c r="C1365" s="21">
        <v>0.05</v>
      </c>
      <c r="D1365" s="15">
        <v>58.1</v>
      </c>
      <c r="E1365" s="15">
        <v>1.49</v>
      </c>
      <c r="F1365" s="4">
        <v>2443</v>
      </c>
      <c r="G1365" s="4" t="s">
        <v>2296</v>
      </c>
      <c r="H1365" s="4" t="s">
        <v>49</v>
      </c>
      <c r="I1365" s="4" t="s">
        <v>28</v>
      </c>
      <c r="J1365" s="4" t="s">
        <v>29</v>
      </c>
      <c r="K1365" s="4" t="s">
        <v>109</v>
      </c>
      <c r="L1365" s="4" t="s">
        <v>59</v>
      </c>
      <c r="M1365" s="4" t="s">
        <v>283</v>
      </c>
      <c r="N1365" s="29">
        <v>0.38</v>
      </c>
      <c r="O1365" s="4" t="s">
        <v>33</v>
      </c>
      <c r="P1365" s="4" t="s">
        <v>136</v>
      </c>
      <c r="Q1365" s="4" t="s">
        <v>362</v>
      </c>
      <c r="R1365" s="4" t="s">
        <v>447</v>
      </c>
      <c r="S1365" s="4">
        <v>33142</v>
      </c>
      <c r="T1365" s="9">
        <v>42022</v>
      </c>
      <c r="U1365" s="9">
        <v>42022</v>
      </c>
      <c r="V1365" s="15">
        <v>1633.9859999999999</v>
      </c>
      <c r="W1365" s="4">
        <v>13</v>
      </c>
      <c r="X1365" s="15">
        <v>739.06</v>
      </c>
      <c r="Y1365" s="4">
        <v>89299</v>
      </c>
      <c r="Z1365" s="15">
        <f>(orders[[#This Row],[Unit Price]]-(orders[[#This Row],[Unit Price]]*(orders[[#This Row],[Discount]]/100)))</f>
        <v>58.070950000000003</v>
      </c>
      <c r="AA1365" s="15">
        <f>orders[[#This Row],[discounted price]]*orders[[#This Row],[Quantity ordered new]]</f>
        <v>754.92235000000005</v>
      </c>
      <c r="AB1365" s="18">
        <f t="shared" si="21"/>
        <v>2.2108976267150164</v>
      </c>
    </row>
    <row r="1366" spans="1:28" ht="12.75" customHeight="1" x14ac:dyDescent="0.3">
      <c r="A1366" s="4">
        <v>25304</v>
      </c>
      <c r="B1366" s="4" t="s">
        <v>37</v>
      </c>
      <c r="C1366" s="21">
        <v>0.06</v>
      </c>
      <c r="D1366" s="15">
        <v>2.2799999999999998</v>
      </c>
      <c r="E1366" s="15">
        <v>5.2</v>
      </c>
      <c r="F1366" s="4">
        <v>2443</v>
      </c>
      <c r="G1366" s="4" t="s">
        <v>2296</v>
      </c>
      <c r="H1366" s="4" t="s">
        <v>49</v>
      </c>
      <c r="I1366" s="4" t="s">
        <v>28</v>
      </c>
      <c r="J1366" s="4" t="s">
        <v>29</v>
      </c>
      <c r="K1366" s="4" t="s">
        <v>30</v>
      </c>
      <c r="L1366" s="4" t="s">
        <v>31</v>
      </c>
      <c r="M1366" s="4" t="s">
        <v>2297</v>
      </c>
      <c r="N1366" s="29">
        <v>0.41</v>
      </c>
      <c r="O1366" s="4" t="s">
        <v>33</v>
      </c>
      <c r="P1366" s="4" t="s">
        <v>136</v>
      </c>
      <c r="Q1366" s="4" t="s">
        <v>362</v>
      </c>
      <c r="R1366" s="4" t="s">
        <v>447</v>
      </c>
      <c r="S1366" s="4">
        <v>33142</v>
      </c>
      <c r="T1366" s="9">
        <v>42156</v>
      </c>
      <c r="U1366" s="9">
        <v>42158</v>
      </c>
      <c r="V1366" s="15">
        <v>-2002.6314000000002</v>
      </c>
      <c r="W1366" s="4">
        <v>13</v>
      </c>
      <c r="X1366" s="15">
        <v>30.47</v>
      </c>
      <c r="Y1366" s="4">
        <v>89301</v>
      </c>
      <c r="Z1366" s="15">
        <f>(orders[[#This Row],[Unit Price]]-(orders[[#This Row],[Unit Price]]*(orders[[#This Row],[Discount]]/100)))</f>
        <v>2.278632</v>
      </c>
      <c r="AA1366" s="15">
        <f>orders[[#This Row],[discounted price]]*orders[[#This Row],[Quantity ordered new]]</f>
        <v>29.622216000000002</v>
      </c>
      <c r="AB1366" s="18">
        <f t="shared" si="21"/>
        <v>-65.72469314079423</v>
      </c>
    </row>
    <row r="1367" spans="1:28" ht="12.75" customHeight="1" x14ac:dyDescent="0.3">
      <c r="A1367" s="4">
        <v>25742</v>
      </c>
      <c r="B1367" s="4" t="s">
        <v>25</v>
      </c>
      <c r="C1367" s="21">
        <v>0.09</v>
      </c>
      <c r="D1367" s="15">
        <v>6.48</v>
      </c>
      <c r="E1367" s="15">
        <v>7.03</v>
      </c>
      <c r="F1367" s="4">
        <v>2448</v>
      </c>
      <c r="G1367" s="4" t="s">
        <v>2298</v>
      </c>
      <c r="H1367" s="4" t="s">
        <v>49</v>
      </c>
      <c r="I1367" s="4" t="s">
        <v>114</v>
      </c>
      <c r="J1367" s="4" t="s">
        <v>29</v>
      </c>
      <c r="K1367" s="4" t="s">
        <v>93</v>
      </c>
      <c r="L1367" s="4" t="s">
        <v>59</v>
      </c>
      <c r="M1367" s="4" t="s">
        <v>374</v>
      </c>
      <c r="N1367" s="29">
        <v>0.37</v>
      </c>
      <c r="O1367" s="4" t="s">
        <v>33</v>
      </c>
      <c r="P1367" s="4" t="s">
        <v>61</v>
      </c>
      <c r="Q1367" s="4" t="s">
        <v>62</v>
      </c>
      <c r="R1367" s="4" t="s">
        <v>2299</v>
      </c>
      <c r="S1367" s="4">
        <v>55410</v>
      </c>
      <c r="T1367" s="9">
        <v>42184</v>
      </c>
      <c r="U1367" s="9">
        <v>42186</v>
      </c>
      <c r="V1367" s="15">
        <v>-126.208</v>
      </c>
      <c r="W1367" s="4">
        <v>16</v>
      </c>
      <c r="X1367" s="15">
        <v>96.96</v>
      </c>
      <c r="Y1367" s="4">
        <v>87790</v>
      </c>
      <c r="Z1367" s="15">
        <f>(orders[[#This Row],[Unit Price]]-(orders[[#This Row],[Unit Price]]*(orders[[#This Row],[Discount]]/100)))</f>
        <v>6.4741680000000006</v>
      </c>
      <c r="AA1367" s="15">
        <f>orders[[#This Row],[discounted price]]*orders[[#This Row],[Quantity ordered new]]</f>
        <v>103.58668800000001</v>
      </c>
      <c r="AB1367" s="18">
        <f t="shared" si="21"/>
        <v>-1.3016501650165018</v>
      </c>
    </row>
    <row r="1368" spans="1:28" ht="12.75" customHeight="1" x14ac:dyDescent="0.3">
      <c r="A1368" s="4">
        <v>20687</v>
      </c>
      <c r="B1368" s="4" t="s">
        <v>37</v>
      </c>
      <c r="C1368" s="21">
        <v>0.08</v>
      </c>
      <c r="D1368" s="15">
        <v>4.13</v>
      </c>
      <c r="E1368" s="15">
        <v>1.17</v>
      </c>
      <c r="F1368" s="4">
        <v>2450</v>
      </c>
      <c r="G1368" s="4" t="s">
        <v>2300</v>
      </c>
      <c r="H1368" s="4" t="s">
        <v>49</v>
      </c>
      <c r="I1368" s="4" t="s">
        <v>40</v>
      </c>
      <c r="J1368" s="4" t="s">
        <v>29</v>
      </c>
      <c r="K1368" s="4" t="s">
        <v>30</v>
      </c>
      <c r="L1368" s="4" t="s">
        <v>31</v>
      </c>
      <c r="M1368" s="4" t="s">
        <v>2301</v>
      </c>
      <c r="N1368" s="29">
        <v>0.56999999999999995</v>
      </c>
      <c r="O1368" s="4" t="s">
        <v>33</v>
      </c>
      <c r="P1368" s="4" t="s">
        <v>61</v>
      </c>
      <c r="Q1368" s="4" t="s">
        <v>1858</v>
      </c>
      <c r="R1368" s="4" t="s">
        <v>2302</v>
      </c>
      <c r="S1368" s="4">
        <v>53545</v>
      </c>
      <c r="T1368" s="9">
        <v>42147</v>
      </c>
      <c r="U1368" s="9">
        <v>42149</v>
      </c>
      <c r="V1368" s="15">
        <v>-5.54</v>
      </c>
      <c r="W1368" s="4">
        <v>1</v>
      </c>
      <c r="X1368" s="15">
        <v>4.21</v>
      </c>
      <c r="Y1368" s="4">
        <v>90322</v>
      </c>
      <c r="Z1368" s="15">
        <f>(orders[[#This Row],[Unit Price]]-(orders[[#This Row],[Unit Price]]*(orders[[#This Row],[Discount]]/100)))</f>
        <v>4.1266959999999999</v>
      </c>
      <c r="AA1368" s="15">
        <f>orders[[#This Row],[discounted price]]*orders[[#This Row],[Quantity ordered new]]</f>
        <v>4.1266959999999999</v>
      </c>
      <c r="AB1368" s="18">
        <f t="shared" si="21"/>
        <v>-1.3159144893111638</v>
      </c>
    </row>
    <row r="1369" spans="1:28" ht="12.75" customHeight="1" x14ac:dyDescent="0.3">
      <c r="A1369" s="4">
        <v>21198</v>
      </c>
      <c r="B1369" s="4" t="s">
        <v>56</v>
      </c>
      <c r="C1369" s="21">
        <v>0.06</v>
      </c>
      <c r="D1369" s="15">
        <v>3499.99</v>
      </c>
      <c r="E1369" s="15">
        <v>24.49</v>
      </c>
      <c r="F1369" s="4">
        <v>2454</v>
      </c>
      <c r="G1369" s="4" t="s">
        <v>2303</v>
      </c>
      <c r="H1369" s="4" t="s">
        <v>27</v>
      </c>
      <c r="I1369" s="4" t="s">
        <v>28</v>
      </c>
      <c r="J1369" s="4" t="s">
        <v>77</v>
      </c>
      <c r="K1369" s="4" t="s">
        <v>587</v>
      </c>
      <c r="L1369" s="4" t="s">
        <v>236</v>
      </c>
      <c r="M1369" s="4" t="s">
        <v>1309</v>
      </c>
      <c r="N1369" s="29">
        <v>0.37</v>
      </c>
      <c r="O1369" s="4" t="s">
        <v>33</v>
      </c>
      <c r="P1369" s="4" t="s">
        <v>136</v>
      </c>
      <c r="Q1369" s="4" t="s">
        <v>1278</v>
      </c>
      <c r="R1369" s="4" t="s">
        <v>2304</v>
      </c>
      <c r="S1369" s="4">
        <v>35244</v>
      </c>
      <c r="T1369" s="9">
        <v>42064</v>
      </c>
      <c r="U1369" s="9">
        <v>42067</v>
      </c>
      <c r="V1369" s="15">
        <v>-68.432000000000002</v>
      </c>
      <c r="W1369" s="4">
        <v>1</v>
      </c>
      <c r="X1369" s="15">
        <v>3550.28</v>
      </c>
      <c r="Y1369" s="4">
        <v>89219</v>
      </c>
      <c r="Z1369" s="15">
        <f>(orders[[#This Row],[Unit Price]]-(orders[[#This Row],[Unit Price]]*(orders[[#This Row],[Discount]]/100)))</f>
        <v>3497.8900059999996</v>
      </c>
      <c r="AA1369" s="15">
        <f>orders[[#This Row],[discounted price]]*orders[[#This Row],[Quantity ordered new]]</f>
        <v>3497.8900059999996</v>
      </c>
      <c r="AB1369" s="18">
        <f t="shared" si="21"/>
        <v>-1.9275099428777448E-2</v>
      </c>
    </row>
    <row r="1370" spans="1:28" ht="12.75" customHeight="1" x14ac:dyDescent="0.3">
      <c r="A1370" s="4">
        <v>25536</v>
      </c>
      <c r="B1370" s="4" t="s">
        <v>25</v>
      </c>
      <c r="C1370" s="21">
        <v>7.0000000000000007E-2</v>
      </c>
      <c r="D1370" s="15">
        <v>179.99</v>
      </c>
      <c r="E1370" s="15">
        <v>19.989999999999998</v>
      </c>
      <c r="F1370" s="4">
        <v>2456</v>
      </c>
      <c r="G1370" s="4" t="s">
        <v>2305</v>
      </c>
      <c r="H1370" s="4" t="s">
        <v>49</v>
      </c>
      <c r="I1370" s="4" t="s">
        <v>40</v>
      </c>
      <c r="J1370" s="4" t="s">
        <v>77</v>
      </c>
      <c r="K1370" s="4" t="s">
        <v>180</v>
      </c>
      <c r="L1370" s="4" t="s">
        <v>59</v>
      </c>
      <c r="M1370" s="4" t="s">
        <v>579</v>
      </c>
      <c r="N1370" s="29">
        <v>0.48</v>
      </c>
      <c r="O1370" s="4" t="s">
        <v>33</v>
      </c>
      <c r="P1370" s="4" t="s">
        <v>136</v>
      </c>
      <c r="Q1370" s="4" t="s">
        <v>1278</v>
      </c>
      <c r="R1370" s="4" t="s">
        <v>2306</v>
      </c>
      <c r="S1370" s="4">
        <v>36608</v>
      </c>
      <c r="T1370" s="9">
        <v>42026</v>
      </c>
      <c r="U1370" s="9">
        <v>42027</v>
      </c>
      <c r="V1370" s="15">
        <v>733.2822000000001</v>
      </c>
      <c r="W1370" s="4">
        <v>7</v>
      </c>
      <c r="X1370" s="15">
        <v>1188.6300000000001</v>
      </c>
      <c r="Y1370" s="4">
        <v>89218</v>
      </c>
      <c r="Z1370" s="15">
        <f>(orders[[#This Row],[Unit Price]]-(orders[[#This Row],[Unit Price]]*(orders[[#This Row],[Discount]]/100)))</f>
        <v>179.86400700000002</v>
      </c>
      <c r="AA1370" s="15">
        <f>orders[[#This Row],[discounted price]]*orders[[#This Row],[Quantity ordered new]]</f>
        <v>1259.048049</v>
      </c>
      <c r="AB1370" s="18">
        <f t="shared" si="21"/>
        <v>0.61691375785568259</v>
      </c>
    </row>
    <row r="1371" spans="1:28" ht="12.75" customHeight="1" x14ac:dyDescent="0.3">
      <c r="A1371" s="4">
        <v>25537</v>
      </c>
      <c r="B1371" s="4" t="s">
        <v>25</v>
      </c>
      <c r="C1371" s="21">
        <v>0.02</v>
      </c>
      <c r="D1371" s="15">
        <v>92.23</v>
      </c>
      <c r="E1371" s="15">
        <v>39.61</v>
      </c>
      <c r="F1371" s="4">
        <v>2456</v>
      </c>
      <c r="G1371" s="4" t="s">
        <v>2305</v>
      </c>
      <c r="H1371" s="4" t="s">
        <v>27</v>
      </c>
      <c r="I1371" s="4" t="s">
        <v>40</v>
      </c>
      <c r="J1371" s="4" t="s">
        <v>41</v>
      </c>
      <c r="K1371" s="4" t="s">
        <v>50</v>
      </c>
      <c r="L1371" s="4" t="s">
        <v>86</v>
      </c>
      <c r="M1371" s="4" t="s">
        <v>2307</v>
      </c>
      <c r="N1371" s="29">
        <v>0.67</v>
      </c>
      <c r="O1371" s="4" t="s">
        <v>33</v>
      </c>
      <c r="P1371" s="4" t="s">
        <v>136</v>
      </c>
      <c r="Q1371" s="4" t="s">
        <v>1278</v>
      </c>
      <c r="R1371" s="4" t="s">
        <v>2306</v>
      </c>
      <c r="S1371" s="4">
        <v>36608</v>
      </c>
      <c r="T1371" s="9">
        <v>42026</v>
      </c>
      <c r="U1371" s="9">
        <v>42027</v>
      </c>
      <c r="V1371" s="15">
        <v>-905.99039999999991</v>
      </c>
      <c r="W1371" s="4">
        <v>11</v>
      </c>
      <c r="X1371" s="15">
        <v>1009.93</v>
      </c>
      <c r="Y1371" s="4">
        <v>89218</v>
      </c>
      <c r="Z1371" s="15">
        <f>(orders[[#This Row],[Unit Price]]-(orders[[#This Row],[Unit Price]]*(orders[[#This Row],[Discount]]/100)))</f>
        <v>92.211554000000007</v>
      </c>
      <c r="AA1371" s="15">
        <f>orders[[#This Row],[discounted price]]*orders[[#This Row],[Quantity ordered new]]</f>
        <v>1014.3270940000001</v>
      </c>
      <c r="AB1371" s="18">
        <f t="shared" si="21"/>
        <v>-0.89708237204558727</v>
      </c>
    </row>
    <row r="1372" spans="1:28" ht="12.75" customHeight="1" x14ac:dyDescent="0.3">
      <c r="A1372" s="4">
        <v>25535</v>
      </c>
      <c r="B1372" s="4" t="s">
        <v>25</v>
      </c>
      <c r="C1372" s="21">
        <v>0.02</v>
      </c>
      <c r="D1372" s="15">
        <v>15.22</v>
      </c>
      <c r="E1372" s="15">
        <v>9.73</v>
      </c>
      <c r="F1372" s="4">
        <v>2457</v>
      </c>
      <c r="G1372" s="4" t="s">
        <v>2308</v>
      </c>
      <c r="H1372" s="4" t="s">
        <v>49</v>
      </c>
      <c r="I1372" s="4" t="s">
        <v>40</v>
      </c>
      <c r="J1372" s="4" t="s">
        <v>29</v>
      </c>
      <c r="K1372" s="4" t="s">
        <v>109</v>
      </c>
      <c r="L1372" s="4" t="s">
        <v>59</v>
      </c>
      <c r="M1372" s="4" t="s">
        <v>2309</v>
      </c>
      <c r="N1372" s="29">
        <v>0.36</v>
      </c>
      <c r="O1372" s="4" t="s">
        <v>33</v>
      </c>
      <c r="P1372" s="4" t="s">
        <v>61</v>
      </c>
      <c r="Q1372" s="4" t="s">
        <v>62</v>
      </c>
      <c r="R1372" s="4" t="s">
        <v>2310</v>
      </c>
      <c r="S1372" s="4">
        <v>55014</v>
      </c>
      <c r="T1372" s="9">
        <v>42026</v>
      </c>
      <c r="U1372" s="9">
        <v>42026</v>
      </c>
      <c r="V1372" s="15">
        <v>-21.63242</v>
      </c>
      <c r="W1372" s="4">
        <v>9</v>
      </c>
      <c r="X1372" s="15">
        <v>140.69999999999999</v>
      </c>
      <c r="Y1372" s="4">
        <v>89218</v>
      </c>
      <c r="Z1372" s="15">
        <f>(orders[[#This Row],[Unit Price]]-(orders[[#This Row],[Unit Price]]*(orders[[#This Row],[Discount]]/100)))</f>
        <v>15.216956000000001</v>
      </c>
      <c r="AA1372" s="15">
        <f>orders[[#This Row],[discounted price]]*orders[[#This Row],[Quantity ordered new]]</f>
        <v>136.95260400000001</v>
      </c>
      <c r="AB1372" s="18">
        <f t="shared" si="21"/>
        <v>-0.15374854299928928</v>
      </c>
    </row>
    <row r="1373" spans="1:28" ht="12.75" customHeight="1" x14ac:dyDescent="0.3">
      <c r="A1373" s="4">
        <v>22321</v>
      </c>
      <c r="B1373" s="4" t="s">
        <v>25</v>
      </c>
      <c r="C1373" s="21">
        <v>0.03</v>
      </c>
      <c r="D1373" s="15">
        <v>6.48</v>
      </c>
      <c r="E1373" s="15">
        <v>8.73</v>
      </c>
      <c r="F1373" s="4">
        <v>2458</v>
      </c>
      <c r="G1373" s="4" t="s">
        <v>2311</v>
      </c>
      <c r="H1373" s="4" t="s">
        <v>49</v>
      </c>
      <c r="I1373" s="4" t="s">
        <v>40</v>
      </c>
      <c r="J1373" s="4" t="s">
        <v>29</v>
      </c>
      <c r="K1373" s="4" t="s">
        <v>93</v>
      </c>
      <c r="L1373" s="4" t="s">
        <v>59</v>
      </c>
      <c r="M1373" s="4" t="s">
        <v>2312</v>
      </c>
      <c r="N1373" s="29">
        <v>0.37</v>
      </c>
      <c r="O1373" s="4" t="s">
        <v>33</v>
      </c>
      <c r="P1373" s="4" t="s">
        <v>61</v>
      </c>
      <c r="Q1373" s="4" t="s">
        <v>62</v>
      </c>
      <c r="R1373" s="4" t="s">
        <v>2299</v>
      </c>
      <c r="S1373" s="4">
        <v>55410</v>
      </c>
      <c r="T1373" s="9">
        <v>42007</v>
      </c>
      <c r="U1373" s="9">
        <v>42009</v>
      </c>
      <c r="V1373" s="15">
        <v>-35.04</v>
      </c>
      <c r="W1373" s="4">
        <v>2</v>
      </c>
      <c r="X1373" s="15">
        <v>15.95</v>
      </c>
      <c r="Y1373" s="4">
        <v>91285</v>
      </c>
      <c r="Z1373" s="15">
        <f>(orders[[#This Row],[Unit Price]]-(orders[[#This Row],[Unit Price]]*(orders[[#This Row],[Discount]]/100)))</f>
        <v>6.4780560000000005</v>
      </c>
      <c r="AA1373" s="15">
        <f>orders[[#This Row],[discounted price]]*orders[[#This Row],[Quantity ordered new]]</f>
        <v>12.956112000000001</v>
      </c>
      <c r="AB1373" s="18">
        <f t="shared" si="21"/>
        <v>-2.1968652037617553</v>
      </c>
    </row>
    <row r="1374" spans="1:28" ht="12.75" customHeight="1" x14ac:dyDescent="0.3">
      <c r="A1374" s="4">
        <v>21190</v>
      </c>
      <c r="B1374" s="4" t="s">
        <v>56</v>
      </c>
      <c r="C1374" s="21">
        <v>0.05</v>
      </c>
      <c r="D1374" s="15">
        <v>12.88</v>
      </c>
      <c r="E1374" s="15">
        <v>4.59</v>
      </c>
      <c r="F1374" s="4">
        <v>2458</v>
      </c>
      <c r="G1374" s="4" t="s">
        <v>2311</v>
      </c>
      <c r="H1374" s="4" t="s">
        <v>49</v>
      </c>
      <c r="I1374" s="4" t="s">
        <v>40</v>
      </c>
      <c r="J1374" s="4" t="s">
        <v>29</v>
      </c>
      <c r="K1374" s="4" t="s">
        <v>174</v>
      </c>
      <c r="L1374" s="4" t="s">
        <v>31</v>
      </c>
      <c r="M1374" s="4" t="s">
        <v>1622</v>
      </c>
      <c r="N1374" s="29">
        <v>0.82</v>
      </c>
      <c r="O1374" s="4" t="s">
        <v>33</v>
      </c>
      <c r="P1374" s="4" t="s">
        <v>61</v>
      </c>
      <c r="Q1374" s="4" t="s">
        <v>62</v>
      </c>
      <c r="R1374" s="4" t="s">
        <v>2299</v>
      </c>
      <c r="S1374" s="4">
        <v>55410</v>
      </c>
      <c r="T1374" s="9">
        <v>42147</v>
      </c>
      <c r="U1374" s="9">
        <v>42149</v>
      </c>
      <c r="V1374" s="15">
        <v>5.980000000000004</v>
      </c>
      <c r="W1374" s="4">
        <v>3</v>
      </c>
      <c r="X1374" s="15">
        <v>42.35</v>
      </c>
      <c r="Y1374" s="4">
        <v>91286</v>
      </c>
      <c r="Z1374" s="15">
        <f>(orders[[#This Row],[Unit Price]]-(orders[[#This Row],[Unit Price]]*(orders[[#This Row],[Discount]]/100)))</f>
        <v>12.873560000000001</v>
      </c>
      <c r="AA1374" s="15">
        <f>orders[[#This Row],[discounted price]]*orders[[#This Row],[Quantity ordered new]]</f>
        <v>38.620680000000007</v>
      </c>
      <c r="AB1374" s="18">
        <f t="shared" si="21"/>
        <v>0.14120425029515948</v>
      </c>
    </row>
    <row r="1375" spans="1:28" ht="12.75" customHeight="1" x14ac:dyDescent="0.3">
      <c r="A1375" s="4">
        <v>4321</v>
      </c>
      <c r="B1375" s="4" t="s">
        <v>25</v>
      </c>
      <c r="C1375" s="21">
        <v>0.03</v>
      </c>
      <c r="D1375" s="15">
        <v>6.48</v>
      </c>
      <c r="E1375" s="15">
        <v>8.73</v>
      </c>
      <c r="F1375" s="4">
        <v>2460</v>
      </c>
      <c r="G1375" s="4" t="s">
        <v>2313</v>
      </c>
      <c r="H1375" s="4" t="s">
        <v>49</v>
      </c>
      <c r="I1375" s="4" t="s">
        <v>40</v>
      </c>
      <c r="J1375" s="4" t="s">
        <v>29</v>
      </c>
      <c r="K1375" s="4" t="s">
        <v>93</v>
      </c>
      <c r="L1375" s="4" t="s">
        <v>59</v>
      </c>
      <c r="M1375" s="4" t="s">
        <v>2312</v>
      </c>
      <c r="N1375" s="29">
        <v>0.37</v>
      </c>
      <c r="O1375" s="4" t="s">
        <v>33</v>
      </c>
      <c r="P1375" s="4" t="s">
        <v>53</v>
      </c>
      <c r="Q1375" s="4" t="s">
        <v>71</v>
      </c>
      <c r="R1375" s="4" t="s">
        <v>90</v>
      </c>
      <c r="S1375" s="4">
        <v>10035</v>
      </c>
      <c r="T1375" s="9">
        <v>42007</v>
      </c>
      <c r="U1375" s="9">
        <v>42009</v>
      </c>
      <c r="V1375" s="15">
        <v>-35.04</v>
      </c>
      <c r="W1375" s="4">
        <v>8</v>
      </c>
      <c r="X1375" s="15">
        <v>63.78</v>
      </c>
      <c r="Y1375" s="4">
        <v>30785</v>
      </c>
      <c r="Z1375" s="15">
        <f>(orders[[#This Row],[Unit Price]]-(orders[[#This Row],[Unit Price]]*(orders[[#This Row],[Discount]]/100)))</f>
        <v>6.4780560000000005</v>
      </c>
      <c r="AA1375" s="15">
        <f>orders[[#This Row],[discounted price]]*orders[[#This Row],[Quantity ordered new]]</f>
        <v>51.824448000000004</v>
      </c>
      <c r="AB1375" s="18">
        <f t="shared" si="21"/>
        <v>-0.54938852304797736</v>
      </c>
    </row>
    <row r="1376" spans="1:28" ht="12.75" customHeight="1" x14ac:dyDescent="0.3">
      <c r="A1376" s="4">
        <v>4322</v>
      </c>
      <c r="B1376" s="4" t="s">
        <v>25</v>
      </c>
      <c r="C1376" s="21">
        <v>7.0000000000000007E-2</v>
      </c>
      <c r="D1376" s="15">
        <v>9.93</v>
      </c>
      <c r="E1376" s="15">
        <v>1.0900000000000001</v>
      </c>
      <c r="F1376" s="4">
        <v>2460</v>
      </c>
      <c r="G1376" s="4" t="s">
        <v>2313</v>
      </c>
      <c r="H1376" s="4" t="s">
        <v>49</v>
      </c>
      <c r="I1376" s="4" t="s">
        <v>40</v>
      </c>
      <c r="J1376" s="4" t="s">
        <v>29</v>
      </c>
      <c r="K1376" s="4" t="s">
        <v>30</v>
      </c>
      <c r="L1376" s="4" t="s">
        <v>31</v>
      </c>
      <c r="M1376" s="4" t="s">
        <v>2314</v>
      </c>
      <c r="N1376" s="29">
        <v>0.43</v>
      </c>
      <c r="O1376" s="4" t="s">
        <v>33</v>
      </c>
      <c r="P1376" s="4" t="s">
        <v>53</v>
      </c>
      <c r="Q1376" s="4" t="s">
        <v>71</v>
      </c>
      <c r="R1376" s="4" t="s">
        <v>90</v>
      </c>
      <c r="S1376" s="4">
        <v>10035</v>
      </c>
      <c r="T1376" s="9">
        <v>42007</v>
      </c>
      <c r="U1376" s="9">
        <v>42010</v>
      </c>
      <c r="V1376" s="15">
        <v>149.53</v>
      </c>
      <c r="W1376" s="4">
        <v>46</v>
      </c>
      <c r="X1376" s="15">
        <v>451.61</v>
      </c>
      <c r="Y1376" s="4">
        <v>30785</v>
      </c>
      <c r="Z1376" s="15">
        <f>(orders[[#This Row],[Unit Price]]-(orders[[#This Row],[Unit Price]]*(orders[[#This Row],[Discount]]/100)))</f>
        <v>9.9230489999999989</v>
      </c>
      <c r="AA1376" s="15">
        <f>orders[[#This Row],[discounted price]]*orders[[#This Row],[Quantity ordered new]]</f>
        <v>456.46025399999996</v>
      </c>
      <c r="AB1376" s="18">
        <f t="shared" si="21"/>
        <v>0.33110427138460174</v>
      </c>
    </row>
    <row r="1377" spans="1:28" ht="12.75" customHeight="1" x14ac:dyDescent="0.3">
      <c r="A1377" s="4">
        <v>25859</v>
      </c>
      <c r="B1377" s="4" t="s">
        <v>25</v>
      </c>
      <c r="C1377" s="21">
        <v>0.09</v>
      </c>
      <c r="D1377" s="15">
        <v>1.74</v>
      </c>
      <c r="E1377" s="15">
        <v>4.08</v>
      </c>
      <c r="F1377" s="4">
        <v>2464</v>
      </c>
      <c r="G1377" s="4" t="s">
        <v>2315</v>
      </c>
      <c r="H1377" s="4" t="s">
        <v>27</v>
      </c>
      <c r="I1377" s="4" t="s">
        <v>114</v>
      </c>
      <c r="J1377" s="4" t="s">
        <v>41</v>
      </c>
      <c r="K1377" s="4" t="s">
        <v>50</v>
      </c>
      <c r="L1377" s="4" t="s">
        <v>51</v>
      </c>
      <c r="M1377" s="4" t="s">
        <v>219</v>
      </c>
      <c r="N1377" s="29">
        <v>0.53</v>
      </c>
      <c r="O1377" s="4" t="s">
        <v>33</v>
      </c>
      <c r="P1377" s="4" t="s">
        <v>136</v>
      </c>
      <c r="Q1377" s="4" t="s">
        <v>171</v>
      </c>
      <c r="R1377" s="4" t="s">
        <v>2316</v>
      </c>
      <c r="S1377" s="4">
        <v>71111</v>
      </c>
      <c r="T1377" s="9">
        <v>42135</v>
      </c>
      <c r="U1377" s="9">
        <v>42137</v>
      </c>
      <c r="V1377" s="15">
        <v>608.26199999999994</v>
      </c>
      <c r="W1377" s="4">
        <v>4</v>
      </c>
      <c r="X1377" s="15">
        <v>10.41</v>
      </c>
      <c r="Y1377" s="4">
        <v>88713</v>
      </c>
      <c r="Z1377" s="15">
        <f>(orders[[#This Row],[Unit Price]]-(orders[[#This Row],[Unit Price]]*(orders[[#This Row],[Discount]]/100)))</f>
        <v>1.738434</v>
      </c>
      <c r="AA1377" s="15">
        <f>orders[[#This Row],[discounted price]]*orders[[#This Row],[Quantity ordered new]]</f>
        <v>6.9537360000000001</v>
      </c>
      <c r="AB1377" s="18">
        <f t="shared" si="21"/>
        <v>58.430547550432273</v>
      </c>
    </row>
    <row r="1378" spans="1:28" ht="12.75" customHeight="1" x14ac:dyDescent="0.3">
      <c r="A1378" s="4">
        <v>25860</v>
      </c>
      <c r="B1378" s="4" t="s">
        <v>25</v>
      </c>
      <c r="C1378" s="21">
        <v>0.08</v>
      </c>
      <c r="D1378" s="15">
        <v>227.55</v>
      </c>
      <c r="E1378" s="15">
        <v>32.479999999999997</v>
      </c>
      <c r="F1378" s="4">
        <v>2464</v>
      </c>
      <c r="G1378" s="4" t="s">
        <v>2315</v>
      </c>
      <c r="H1378" s="4" t="s">
        <v>39</v>
      </c>
      <c r="I1378" s="4" t="s">
        <v>114</v>
      </c>
      <c r="J1378" s="4" t="s">
        <v>41</v>
      </c>
      <c r="K1378" s="4" t="s">
        <v>152</v>
      </c>
      <c r="L1378" s="4" t="s">
        <v>121</v>
      </c>
      <c r="M1378" s="4" t="s">
        <v>2317</v>
      </c>
      <c r="N1378" s="29">
        <v>0.68</v>
      </c>
      <c r="O1378" s="4" t="s">
        <v>33</v>
      </c>
      <c r="P1378" s="4" t="s">
        <v>136</v>
      </c>
      <c r="Q1378" s="4" t="s">
        <v>171</v>
      </c>
      <c r="R1378" s="4" t="s">
        <v>2316</v>
      </c>
      <c r="S1378" s="4">
        <v>71111</v>
      </c>
      <c r="T1378" s="9">
        <v>42135</v>
      </c>
      <c r="U1378" s="9">
        <v>42135</v>
      </c>
      <c r="V1378" s="15">
        <v>-570.16960000000006</v>
      </c>
      <c r="W1378" s="4">
        <v>16</v>
      </c>
      <c r="X1378" s="15">
        <v>2849.64</v>
      </c>
      <c r="Y1378" s="4">
        <v>88713</v>
      </c>
      <c r="Z1378" s="15">
        <f>(orders[[#This Row],[Unit Price]]-(orders[[#This Row],[Unit Price]]*(orders[[#This Row],[Discount]]/100)))</f>
        <v>227.36796000000001</v>
      </c>
      <c r="AA1378" s="15">
        <f>orders[[#This Row],[discounted price]]*orders[[#This Row],[Quantity ordered new]]</f>
        <v>3637.8873600000002</v>
      </c>
      <c r="AB1378" s="18">
        <f t="shared" si="21"/>
        <v>-0.20008478263921059</v>
      </c>
    </row>
    <row r="1379" spans="1:28" ht="12.75" customHeight="1" x14ac:dyDescent="0.3">
      <c r="A1379" s="4">
        <v>25807</v>
      </c>
      <c r="B1379" s="4" t="s">
        <v>37</v>
      </c>
      <c r="C1379" s="21">
        <v>0.05</v>
      </c>
      <c r="D1379" s="15">
        <v>6.28</v>
      </c>
      <c r="E1379" s="15">
        <v>5.36</v>
      </c>
      <c r="F1379" s="4">
        <v>2464</v>
      </c>
      <c r="G1379" s="4" t="s">
        <v>2315</v>
      </c>
      <c r="H1379" s="4" t="s">
        <v>49</v>
      </c>
      <c r="I1379" s="4" t="s">
        <v>114</v>
      </c>
      <c r="J1379" s="4" t="s">
        <v>29</v>
      </c>
      <c r="K1379" s="4" t="s">
        <v>109</v>
      </c>
      <c r="L1379" s="4" t="s">
        <v>59</v>
      </c>
      <c r="M1379" s="4" t="s">
        <v>2318</v>
      </c>
      <c r="N1379" s="29">
        <v>0.4</v>
      </c>
      <c r="O1379" s="4" t="s">
        <v>33</v>
      </c>
      <c r="P1379" s="4" t="s">
        <v>136</v>
      </c>
      <c r="Q1379" s="4" t="s">
        <v>171</v>
      </c>
      <c r="R1379" s="4" t="s">
        <v>2316</v>
      </c>
      <c r="S1379" s="4">
        <v>71111</v>
      </c>
      <c r="T1379" s="9">
        <v>42024</v>
      </c>
      <c r="U1379" s="9">
        <v>42027</v>
      </c>
      <c r="V1379" s="15">
        <v>1.278</v>
      </c>
      <c r="W1379" s="4">
        <v>6</v>
      </c>
      <c r="X1379" s="15">
        <v>38.04</v>
      </c>
      <c r="Y1379" s="4">
        <v>88714</v>
      </c>
      <c r="Z1379" s="15">
        <f>(orders[[#This Row],[Unit Price]]-(orders[[#This Row],[Unit Price]]*(orders[[#This Row],[Discount]]/100)))</f>
        <v>6.2768600000000001</v>
      </c>
      <c r="AA1379" s="15">
        <f>orders[[#This Row],[discounted price]]*orders[[#This Row],[Quantity ordered new]]</f>
        <v>37.661160000000002</v>
      </c>
      <c r="AB1379" s="18">
        <f t="shared" si="21"/>
        <v>3.3596214511041014E-2</v>
      </c>
    </row>
    <row r="1380" spans="1:28" ht="12.75" customHeight="1" x14ac:dyDescent="0.3">
      <c r="A1380" s="4">
        <v>25808</v>
      </c>
      <c r="B1380" s="4" t="s">
        <v>37</v>
      </c>
      <c r="C1380" s="21">
        <v>0.04</v>
      </c>
      <c r="D1380" s="15">
        <v>3.08</v>
      </c>
      <c r="E1380" s="15">
        <v>0.99</v>
      </c>
      <c r="F1380" s="4">
        <v>2464</v>
      </c>
      <c r="G1380" s="4" t="s">
        <v>2315</v>
      </c>
      <c r="H1380" s="4" t="s">
        <v>49</v>
      </c>
      <c r="I1380" s="4" t="s">
        <v>114</v>
      </c>
      <c r="J1380" s="4" t="s">
        <v>29</v>
      </c>
      <c r="K1380" s="4" t="s">
        <v>134</v>
      </c>
      <c r="L1380" s="4" t="s">
        <v>59</v>
      </c>
      <c r="M1380" s="4" t="s">
        <v>1994</v>
      </c>
      <c r="N1380" s="29">
        <v>0.37</v>
      </c>
      <c r="O1380" s="4" t="s">
        <v>33</v>
      </c>
      <c r="P1380" s="4" t="s">
        <v>136</v>
      </c>
      <c r="Q1380" s="4" t="s">
        <v>171</v>
      </c>
      <c r="R1380" s="4" t="s">
        <v>2316</v>
      </c>
      <c r="S1380" s="4">
        <v>71111</v>
      </c>
      <c r="T1380" s="9">
        <v>42024</v>
      </c>
      <c r="U1380" s="9">
        <v>42025</v>
      </c>
      <c r="V1380" s="15">
        <v>424.28999999999996</v>
      </c>
      <c r="W1380" s="4">
        <v>14</v>
      </c>
      <c r="X1380" s="15">
        <v>42.53</v>
      </c>
      <c r="Y1380" s="4">
        <v>88714</v>
      </c>
      <c r="Z1380" s="15">
        <f>(orders[[#This Row],[Unit Price]]-(orders[[#This Row],[Unit Price]]*(orders[[#This Row],[Discount]]/100)))</f>
        <v>3.0787680000000002</v>
      </c>
      <c r="AA1380" s="15">
        <f>orders[[#This Row],[discounted price]]*orders[[#This Row],[Quantity ordered new]]</f>
        <v>43.102752000000002</v>
      </c>
      <c r="AB1380" s="18">
        <f t="shared" si="21"/>
        <v>9.9762520573712656</v>
      </c>
    </row>
    <row r="1381" spans="1:28" ht="12.75" customHeight="1" x14ac:dyDescent="0.3">
      <c r="A1381" s="4">
        <v>22580</v>
      </c>
      <c r="B1381" s="4" t="s">
        <v>56</v>
      </c>
      <c r="C1381" s="21">
        <v>0.04</v>
      </c>
      <c r="D1381" s="15">
        <v>2.08</v>
      </c>
      <c r="E1381" s="15">
        <v>1.49</v>
      </c>
      <c r="F1381" s="4">
        <v>2466</v>
      </c>
      <c r="G1381" s="4" t="s">
        <v>2319</v>
      </c>
      <c r="H1381" s="4" t="s">
        <v>49</v>
      </c>
      <c r="I1381" s="4" t="s">
        <v>28</v>
      </c>
      <c r="J1381" s="4" t="s">
        <v>29</v>
      </c>
      <c r="K1381" s="4" t="s">
        <v>109</v>
      </c>
      <c r="L1381" s="4" t="s">
        <v>59</v>
      </c>
      <c r="M1381" s="4" t="s">
        <v>1350</v>
      </c>
      <c r="N1381" s="29">
        <v>0.36</v>
      </c>
      <c r="O1381" s="4" t="s">
        <v>33</v>
      </c>
      <c r="P1381" s="4" t="s">
        <v>61</v>
      </c>
      <c r="Q1381" s="4" t="s">
        <v>300</v>
      </c>
      <c r="R1381" s="4" t="s">
        <v>2320</v>
      </c>
      <c r="S1381" s="4">
        <v>49783</v>
      </c>
      <c r="T1381" s="9">
        <v>42062</v>
      </c>
      <c r="U1381" s="9">
        <v>42063</v>
      </c>
      <c r="V1381" s="15">
        <v>-3.71956</v>
      </c>
      <c r="W1381" s="4">
        <v>7</v>
      </c>
      <c r="X1381" s="15">
        <v>14.77</v>
      </c>
      <c r="Y1381" s="4">
        <v>88136</v>
      </c>
      <c r="Z1381" s="15">
        <f>(orders[[#This Row],[Unit Price]]-(orders[[#This Row],[Unit Price]]*(orders[[#This Row],[Discount]]/100)))</f>
        <v>2.0791680000000001</v>
      </c>
      <c r="AA1381" s="15">
        <f>orders[[#This Row],[discounted price]]*orders[[#This Row],[Quantity ordered new]]</f>
        <v>14.554176000000002</v>
      </c>
      <c r="AB1381" s="18">
        <f t="shared" si="21"/>
        <v>-0.25183209207853757</v>
      </c>
    </row>
    <row r="1382" spans="1:28" ht="12.75" customHeight="1" x14ac:dyDescent="0.3">
      <c r="A1382" s="4">
        <v>22582</v>
      </c>
      <c r="B1382" s="4" t="s">
        <v>56</v>
      </c>
      <c r="C1382" s="21">
        <v>0.02</v>
      </c>
      <c r="D1382" s="15">
        <v>53.98</v>
      </c>
      <c r="E1382" s="15">
        <v>5.5</v>
      </c>
      <c r="F1382" s="4">
        <v>2466</v>
      </c>
      <c r="G1382" s="4" t="s">
        <v>2319</v>
      </c>
      <c r="H1382" s="4" t="s">
        <v>27</v>
      </c>
      <c r="I1382" s="4" t="s">
        <v>28</v>
      </c>
      <c r="J1382" s="4" t="s">
        <v>77</v>
      </c>
      <c r="K1382" s="4" t="s">
        <v>180</v>
      </c>
      <c r="L1382" s="4" t="s">
        <v>59</v>
      </c>
      <c r="M1382" s="4" t="s">
        <v>2321</v>
      </c>
      <c r="N1382" s="29">
        <v>0.62</v>
      </c>
      <c r="O1382" s="4" t="s">
        <v>33</v>
      </c>
      <c r="P1382" s="4" t="s">
        <v>61</v>
      </c>
      <c r="Q1382" s="4" t="s">
        <v>300</v>
      </c>
      <c r="R1382" s="4" t="s">
        <v>2320</v>
      </c>
      <c r="S1382" s="4">
        <v>49783</v>
      </c>
      <c r="T1382" s="9">
        <v>42062</v>
      </c>
      <c r="U1382" s="9">
        <v>42063</v>
      </c>
      <c r="V1382" s="15">
        <v>101.97200000000001</v>
      </c>
      <c r="W1382" s="4">
        <v>8</v>
      </c>
      <c r="X1382" s="15">
        <v>438.33</v>
      </c>
      <c r="Y1382" s="4">
        <v>88136</v>
      </c>
      <c r="Z1382" s="15">
        <f>(orders[[#This Row],[Unit Price]]-(orders[[#This Row],[Unit Price]]*(orders[[#This Row],[Discount]]/100)))</f>
        <v>53.969203999999998</v>
      </c>
      <c r="AA1382" s="15">
        <f>orders[[#This Row],[discounted price]]*orders[[#This Row],[Quantity ordered new]]</f>
        <v>431.75363199999998</v>
      </c>
      <c r="AB1382" s="18">
        <f t="shared" si="21"/>
        <v>0.23263751055141108</v>
      </c>
    </row>
    <row r="1383" spans="1:28" ht="12.75" customHeight="1" x14ac:dyDescent="0.3">
      <c r="A1383" s="4">
        <v>22583</v>
      </c>
      <c r="B1383" s="4" t="s">
        <v>56</v>
      </c>
      <c r="C1383" s="21">
        <v>0.05</v>
      </c>
      <c r="D1383" s="15">
        <v>4.9800000000000004</v>
      </c>
      <c r="E1383" s="15">
        <v>5.0199999999999996</v>
      </c>
      <c r="F1383" s="4">
        <v>2466</v>
      </c>
      <c r="G1383" s="4" t="s">
        <v>2319</v>
      </c>
      <c r="H1383" s="4" t="s">
        <v>49</v>
      </c>
      <c r="I1383" s="4" t="s">
        <v>28</v>
      </c>
      <c r="J1383" s="4" t="s">
        <v>29</v>
      </c>
      <c r="K1383" s="4" t="s">
        <v>93</v>
      </c>
      <c r="L1383" s="4" t="s">
        <v>59</v>
      </c>
      <c r="M1383" s="4" t="s">
        <v>2322</v>
      </c>
      <c r="N1383" s="29">
        <v>0.38</v>
      </c>
      <c r="O1383" s="4" t="s">
        <v>33</v>
      </c>
      <c r="P1383" s="4" t="s">
        <v>61</v>
      </c>
      <c r="Q1383" s="4" t="s">
        <v>300</v>
      </c>
      <c r="R1383" s="4" t="s">
        <v>2320</v>
      </c>
      <c r="S1383" s="4">
        <v>49783</v>
      </c>
      <c r="T1383" s="9">
        <v>42062</v>
      </c>
      <c r="U1383" s="9">
        <v>42062</v>
      </c>
      <c r="V1383" s="15">
        <v>-16.634799999999998</v>
      </c>
      <c r="W1383" s="4">
        <v>7</v>
      </c>
      <c r="X1383" s="15">
        <v>38.11</v>
      </c>
      <c r="Y1383" s="4">
        <v>88136</v>
      </c>
      <c r="Z1383" s="15">
        <f>(orders[[#This Row],[Unit Price]]-(orders[[#This Row],[Unit Price]]*(orders[[#This Row],[Discount]]/100)))</f>
        <v>4.9775100000000005</v>
      </c>
      <c r="AA1383" s="15">
        <f>orders[[#This Row],[discounted price]]*orders[[#This Row],[Quantity ordered new]]</f>
        <v>34.842570000000002</v>
      </c>
      <c r="AB1383" s="18">
        <f t="shared" si="21"/>
        <v>-0.43649435843610596</v>
      </c>
    </row>
    <row r="1384" spans="1:28" ht="12.75" customHeight="1" x14ac:dyDescent="0.3">
      <c r="A1384" s="4">
        <v>19766</v>
      </c>
      <c r="B1384" s="4" t="s">
        <v>47</v>
      </c>
      <c r="C1384" s="21">
        <v>0.09</v>
      </c>
      <c r="D1384" s="15">
        <v>58.1</v>
      </c>
      <c r="E1384" s="15">
        <v>1.49</v>
      </c>
      <c r="F1384" s="4">
        <v>2468</v>
      </c>
      <c r="G1384" s="4" t="s">
        <v>2323</v>
      </c>
      <c r="H1384" s="4" t="s">
        <v>27</v>
      </c>
      <c r="I1384" s="4" t="s">
        <v>40</v>
      </c>
      <c r="J1384" s="4" t="s">
        <v>29</v>
      </c>
      <c r="K1384" s="4" t="s">
        <v>109</v>
      </c>
      <c r="L1384" s="4" t="s">
        <v>59</v>
      </c>
      <c r="M1384" s="4" t="s">
        <v>283</v>
      </c>
      <c r="N1384" s="29">
        <v>0.38</v>
      </c>
      <c r="O1384" s="4" t="s">
        <v>33</v>
      </c>
      <c r="P1384" s="4" t="s">
        <v>136</v>
      </c>
      <c r="Q1384" s="4" t="s">
        <v>322</v>
      </c>
      <c r="R1384" s="4" t="s">
        <v>2324</v>
      </c>
      <c r="S1384" s="4">
        <v>28144</v>
      </c>
      <c r="T1384" s="9">
        <v>42121</v>
      </c>
      <c r="U1384" s="9">
        <v>42123</v>
      </c>
      <c r="V1384" s="15">
        <v>765.75</v>
      </c>
      <c r="W1384" s="4">
        <v>3</v>
      </c>
      <c r="X1384" s="15">
        <v>169.46</v>
      </c>
      <c r="Y1384" s="4">
        <v>88135</v>
      </c>
      <c r="Z1384" s="15">
        <f>(orders[[#This Row],[Unit Price]]-(orders[[#This Row],[Unit Price]]*(orders[[#This Row],[Discount]]/100)))</f>
        <v>58.047710000000002</v>
      </c>
      <c r="AA1384" s="15">
        <f>orders[[#This Row],[discounted price]]*orders[[#This Row],[Quantity ordered new]]</f>
        <v>174.14313000000001</v>
      </c>
      <c r="AB1384" s="18">
        <f t="shared" si="21"/>
        <v>4.5187654903812104</v>
      </c>
    </row>
    <row r="1385" spans="1:28" ht="12.75" customHeight="1" x14ac:dyDescent="0.3">
      <c r="A1385" s="4">
        <v>18684</v>
      </c>
      <c r="B1385" s="4" t="s">
        <v>47</v>
      </c>
      <c r="C1385" s="21">
        <v>0.04</v>
      </c>
      <c r="D1385" s="15">
        <v>65.989999999999995</v>
      </c>
      <c r="E1385" s="15">
        <v>8.99</v>
      </c>
      <c r="F1385" s="4">
        <v>2468</v>
      </c>
      <c r="G1385" s="4" t="s">
        <v>2323</v>
      </c>
      <c r="H1385" s="4" t="s">
        <v>49</v>
      </c>
      <c r="I1385" s="4" t="s">
        <v>28</v>
      </c>
      <c r="J1385" s="4" t="s">
        <v>77</v>
      </c>
      <c r="K1385" s="4" t="s">
        <v>78</v>
      </c>
      <c r="L1385" s="4" t="s">
        <v>59</v>
      </c>
      <c r="M1385" s="4" t="s">
        <v>1665</v>
      </c>
      <c r="N1385" s="29">
        <v>0.55000000000000004</v>
      </c>
      <c r="O1385" s="4" t="s">
        <v>33</v>
      </c>
      <c r="P1385" s="4" t="s">
        <v>136</v>
      </c>
      <c r="Q1385" s="4" t="s">
        <v>322</v>
      </c>
      <c r="R1385" s="4" t="s">
        <v>2324</v>
      </c>
      <c r="S1385" s="4">
        <v>28144</v>
      </c>
      <c r="T1385" s="9">
        <v>42076</v>
      </c>
      <c r="U1385" s="9">
        <v>42077</v>
      </c>
      <c r="V1385" s="15">
        <v>-335.041</v>
      </c>
      <c r="W1385" s="4">
        <v>13</v>
      </c>
      <c r="X1385" s="15">
        <v>724.57</v>
      </c>
      <c r="Y1385" s="4">
        <v>88137</v>
      </c>
      <c r="Z1385" s="15">
        <f>(orders[[#This Row],[Unit Price]]-(orders[[#This Row],[Unit Price]]*(orders[[#This Row],[Discount]]/100)))</f>
        <v>65.963603999999989</v>
      </c>
      <c r="AA1385" s="15">
        <f>orders[[#This Row],[discounted price]]*orders[[#This Row],[Quantity ordered new]]</f>
        <v>857.52685199999985</v>
      </c>
      <c r="AB1385" s="18">
        <f t="shared" si="21"/>
        <v>-0.4623997681383441</v>
      </c>
    </row>
    <row r="1386" spans="1:28" ht="12.75" customHeight="1" x14ac:dyDescent="0.3">
      <c r="A1386" s="4">
        <v>26057</v>
      </c>
      <c r="B1386" s="4" t="s">
        <v>106</v>
      </c>
      <c r="C1386" s="21">
        <v>0.1</v>
      </c>
      <c r="D1386" s="15">
        <v>4.91</v>
      </c>
      <c r="E1386" s="15">
        <v>0.5</v>
      </c>
      <c r="F1386" s="4">
        <v>2472</v>
      </c>
      <c r="G1386" s="4" t="s">
        <v>2325</v>
      </c>
      <c r="H1386" s="4" t="s">
        <v>27</v>
      </c>
      <c r="I1386" s="4" t="s">
        <v>40</v>
      </c>
      <c r="J1386" s="4" t="s">
        <v>29</v>
      </c>
      <c r="K1386" s="4" t="s">
        <v>134</v>
      </c>
      <c r="L1386" s="4" t="s">
        <v>59</v>
      </c>
      <c r="M1386" s="4" t="s">
        <v>163</v>
      </c>
      <c r="N1386" s="29">
        <v>0.36</v>
      </c>
      <c r="O1386" s="4" t="s">
        <v>33</v>
      </c>
      <c r="P1386" s="4" t="s">
        <v>61</v>
      </c>
      <c r="Q1386" s="4" t="s">
        <v>178</v>
      </c>
      <c r="R1386" s="4" t="s">
        <v>2326</v>
      </c>
      <c r="S1386" s="4">
        <v>60432</v>
      </c>
      <c r="T1386" s="9">
        <v>42056</v>
      </c>
      <c r="U1386" s="9">
        <v>42056</v>
      </c>
      <c r="V1386" s="15">
        <v>35.279699999999998</v>
      </c>
      <c r="W1386" s="4">
        <v>10</v>
      </c>
      <c r="X1386" s="15">
        <v>51.13</v>
      </c>
      <c r="Y1386" s="4">
        <v>86514</v>
      </c>
      <c r="Z1386" s="15">
        <f>(orders[[#This Row],[Unit Price]]-(orders[[#This Row],[Unit Price]]*(orders[[#This Row],[Discount]]/100)))</f>
        <v>4.9050900000000004</v>
      </c>
      <c r="AA1386" s="15">
        <f>orders[[#This Row],[discounted price]]*orders[[#This Row],[Quantity ordered new]]</f>
        <v>49.050900000000006</v>
      </c>
      <c r="AB1386" s="18">
        <f t="shared" si="21"/>
        <v>0.69</v>
      </c>
    </row>
    <row r="1387" spans="1:28" ht="12.75" customHeight="1" x14ac:dyDescent="0.3">
      <c r="A1387" s="4">
        <v>24584</v>
      </c>
      <c r="B1387" s="4" t="s">
        <v>47</v>
      </c>
      <c r="C1387" s="21">
        <v>7.0000000000000007E-2</v>
      </c>
      <c r="D1387" s="15">
        <v>5.18</v>
      </c>
      <c r="E1387" s="15">
        <v>5.74</v>
      </c>
      <c r="F1387" s="4">
        <v>2481</v>
      </c>
      <c r="G1387" s="4" t="s">
        <v>2327</v>
      </c>
      <c r="H1387" s="4" t="s">
        <v>27</v>
      </c>
      <c r="I1387" s="4" t="s">
        <v>28</v>
      </c>
      <c r="J1387" s="4" t="s">
        <v>29</v>
      </c>
      <c r="K1387" s="4" t="s">
        <v>109</v>
      </c>
      <c r="L1387" s="4" t="s">
        <v>59</v>
      </c>
      <c r="M1387" s="4" t="s">
        <v>875</v>
      </c>
      <c r="N1387" s="29">
        <v>0.36</v>
      </c>
      <c r="O1387" s="4" t="s">
        <v>33</v>
      </c>
      <c r="P1387" s="4" t="s">
        <v>136</v>
      </c>
      <c r="Q1387" s="4" t="s">
        <v>171</v>
      </c>
      <c r="R1387" s="4" t="s">
        <v>1479</v>
      </c>
      <c r="S1387" s="4">
        <v>70506</v>
      </c>
      <c r="T1387" s="9">
        <v>42100</v>
      </c>
      <c r="U1387" s="9">
        <v>42102</v>
      </c>
      <c r="V1387" s="15">
        <v>-188.03399999999999</v>
      </c>
      <c r="W1387" s="4">
        <v>14</v>
      </c>
      <c r="X1387" s="15">
        <v>79.61</v>
      </c>
      <c r="Y1387" s="4">
        <v>91000</v>
      </c>
      <c r="Z1387" s="15">
        <f>(orders[[#This Row],[Unit Price]]-(orders[[#This Row],[Unit Price]]*(orders[[#This Row],[Discount]]/100)))</f>
        <v>5.176374</v>
      </c>
      <c r="AA1387" s="15">
        <f>orders[[#This Row],[discounted price]]*orders[[#This Row],[Quantity ordered new]]</f>
        <v>72.469235999999995</v>
      </c>
      <c r="AB1387" s="18">
        <f t="shared" si="21"/>
        <v>-2.3619394548423562</v>
      </c>
    </row>
    <row r="1388" spans="1:28" ht="12.75" customHeight="1" x14ac:dyDescent="0.3">
      <c r="A1388" s="4">
        <v>24568</v>
      </c>
      <c r="B1388" s="4" t="s">
        <v>56</v>
      </c>
      <c r="C1388" s="21">
        <v>0.05</v>
      </c>
      <c r="D1388" s="15">
        <v>6.48</v>
      </c>
      <c r="E1388" s="15">
        <v>7.91</v>
      </c>
      <c r="F1388" s="4">
        <v>2484</v>
      </c>
      <c r="G1388" s="4" t="s">
        <v>2328</v>
      </c>
      <c r="H1388" s="4" t="s">
        <v>49</v>
      </c>
      <c r="I1388" s="4" t="s">
        <v>28</v>
      </c>
      <c r="J1388" s="4" t="s">
        <v>29</v>
      </c>
      <c r="K1388" s="4" t="s">
        <v>93</v>
      </c>
      <c r="L1388" s="4" t="s">
        <v>59</v>
      </c>
      <c r="M1388" s="4" t="s">
        <v>2254</v>
      </c>
      <c r="N1388" s="29">
        <v>0.37</v>
      </c>
      <c r="O1388" s="4" t="s">
        <v>33</v>
      </c>
      <c r="P1388" s="4" t="s">
        <v>136</v>
      </c>
      <c r="Q1388" s="4" t="s">
        <v>362</v>
      </c>
      <c r="R1388" s="4" t="s">
        <v>2329</v>
      </c>
      <c r="S1388" s="4">
        <v>33881</v>
      </c>
      <c r="T1388" s="9">
        <v>42076</v>
      </c>
      <c r="U1388" s="9">
        <v>42077</v>
      </c>
      <c r="V1388" s="15">
        <v>322.12199999999996</v>
      </c>
      <c r="W1388" s="4">
        <v>16</v>
      </c>
      <c r="X1388" s="15">
        <v>109.99</v>
      </c>
      <c r="Y1388" s="4">
        <v>88998</v>
      </c>
      <c r="Z1388" s="15">
        <f>(orders[[#This Row],[Unit Price]]-(orders[[#This Row],[Unit Price]]*(orders[[#This Row],[Discount]]/100)))</f>
        <v>6.4767600000000005</v>
      </c>
      <c r="AA1388" s="15">
        <f>orders[[#This Row],[discounted price]]*orders[[#This Row],[Quantity ordered new]]</f>
        <v>103.62816000000001</v>
      </c>
      <c r="AB1388" s="18">
        <f t="shared" si="21"/>
        <v>2.9286480589144466</v>
      </c>
    </row>
    <row r="1389" spans="1:28" ht="12.75" customHeight="1" x14ac:dyDescent="0.3">
      <c r="A1389" s="4">
        <v>24569</v>
      </c>
      <c r="B1389" s="4" t="s">
        <v>56</v>
      </c>
      <c r="C1389" s="21">
        <v>0.03</v>
      </c>
      <c r="D1389" s="15">
        <v>111.03</v>
      </c>
      <c r="E1389" s="15">
        <v>8.64</v>
      </c>
      <c r="F1389" s="4">
        <v>2484</v>
      </c>
      <c r="G1389" s="4" t="s">
        <v>2328</v>
      </c>
      <c r="H1389" s="4" t="s">
        <v>49</v>
      </c>
      <c r="I1389" s="4" t="s">
        <v>28</v>
      </c>
      <c r="J1389" s="4" t="s">
        <v>29</v>
      </c>
      <c r="K1389" s="4" t="s">
        <v>141</v>
      </c>
      <c r="L1389" s="4" t="s">
        <v>59</v>
      </c>
      <c r="M1389" s="4" t="s">
        <v>2330</v>
      </c>
      <c r="N1389" s="29">
        <v>0.78</v>
      </c>
      <c r="O1389" s="4" t="s">
        <v>33</v>
      </c>
      <c r="P1389" s="4" t="s">
        <v>136</v>
      </c>
      <c r="Q1389" s="4" t="s">
        <v>362</v>
      </c>
      <c r="R1389" s="4" t="s">
        <v>2329</v>
      </c>
      <c r="S1389" s="4">
        <v>33881</v>
      </c>
      <c r="T1389" s="9">
        <v>42076</v>
      </c>
      <c r="U1389" s="9">
        <v>42077</v>
      </c>
      <c r="V1389" s="15">
        <v>366.53999999999996</v>
      </c>
      <c r="W1389" s="4">
        <v>8</v>
      </c>
      <c r="X1389" s="15">
        <v>900.12</v>
      </c>
      <c r="Y1389" s="4">
        <v>88998</v>
      </c>
      <c r="Z1389" s="15">
        <f>(orders[[#This Row],[Unit Price]]-(orders[[#This Row],[Unit Price]]*(orders[[#This Row],[Discount]]/100)))</f>
        <v>110.996691</v>
      </c>
      <c r="AA1389" s="15">
        <f>orders[[#This Row],[discounted price]]*orders[[#This Row],[Quantity ordered new]]</f>
        <v>887.97352799999999</v>
      </c>
      <c r="AB1389" s="18">
        <f t="shared" si="21"/>
        <v>0.40721237168377544</v>
      </c>
    </row>
    <row r="1390" spans="1:28" ht="12.75" customHeight="1" x14ac:dyDescent="0.3">
      <c r="A1390" s="4">
        <v>22028</v>
      </c>
      <c r="B1390" s="4" t="s">
        <v>25</v>
      </c>
      <c r="C1390" s="21">
        <v>0.02</v>
      </c>
      <c r="D1390" s="15">
        <v>71.37</v>
      </c>
      <c r="E1390" s="15">
        <v>69</v>
      </c>
      <c r="F1390" s="4">
        <v>2486</v>
      </c>
      <c r="G1390" s="4" t="s">
        <v>2331</v>
      </c>
      <c r="H1390" s="4" t="s">
        <v>49</v>
      </c>
      <c r="I1390" s="4" t="s">
        <v>58</v>
      </c>
      <c r="J1390" s="4" t="s">
        <v>41</v>
      </c>
      <c r="K1390" s="4" t="s">
        <v>152</v>
      </c>
      <c r="L1390" s="4" t="s">
        <v>236</v>
      </c>
      <c r="M1390" s="4" t="s">
        <v>2221</v>
      </c>
      <c r="N1390" s="29">
        <v>0.68</v>
      </c>
      <c r="O1390" s="4" t="s">
        <v>33</v>
      </c>
      <c r="P1390" s="4" t="s">
        <v>136</v>
      </c>
      <c r="Q1390" s="4" t="s">
        <v>387</v>
      </c>
      <c r="R1390" s="4" t="s">
        <v>2332</v>
      </c>
      <c r="S1390" s="4">
        <v>30458</v>
      </c>
      <c r="T1390" s="9">
        <v>42041</v>
      </c>
      <c r="U1390" s="9">
        <v>42042</v>
      </c>
      <c r="V1390" s="15">
        <v>-439.90800000000002</v>
      </c>
      <c r="W1390" s="4">
        <v>4</v>
      </c>
      <c r="X1390" s="15">
        <v>237.62</v>
      </c>
      <c r="Y1390" s="4">
        <v>91414</v>
      </c>
      <c r="Z1390" s="15">
        <f>(orders[[#This Row],[Unit Price]]-(orders[[#This Row],[Unit Price]]*(orders[[#This Row],[Discount]]/100)))</f>
        <v>71.355726000000004</v>
      </c>
      <c r="AA1390" s="15">
        <f>orders[[#This Row],[discounted price]]*orders[[#This Row],[Quantity ordered new]]</f>
        <v>285.42290400000002</v>
      </c>
      <c r="AB1390" s="18">
        <f t="shared" si="21"/>
        <v>-1.8513088123895296</v>
      </c>
    </row>
    <row r="1391" spans="1:28" ht="12.75" customHeight="1" x14ac:dyDescent="0.3">
      <c r="A1391" s="4">
        <v>22029</v>
      </c>
      <c r="B1391" s="4" t="s">
        <v>25</v>
      </c>
      <c r="C1391" s="21">
        <v>0.03</v>
      </c>
      <c r="D1391" s="15">
        <v>205.99</v>
      </c>
      <c r="E1391" s="15">
        <v>8.99</v>
      </c>
      <c r="F1391" s="4">
        <v>2486</v>
      </c>
      <c r="G1391" s="4" t="s">
        <v>2331</v>
      </c>
      <c r="H1391" s="4" t="s">
        <v>27</v>
      </c>
      <c r="I1391" s="4" t="s">
        <v>58</v>
      </c>
      <c r="J1391" s="4" t="s">
        <v>77</v>
      </c>
      <c r="K1391" s="4" t="s">
        <v>78</v>
      </c>
      <c r="L1391" s="4" t="s">
        <v>59</v>
      </c>
      <c r="M1391" s="4" t="s">
        <v>1542</v>
      </c>
      <c r="N1391" s="29">
        <v>0.6</v>
      </c>
      <c r="O1391" s="4" t="s">
        <v>33</v>
      </c>
      <c r="P1391" s="4" t="s">
        <v>136</v>
      </c>
      <c r="Q1391" s="4" t="s">
        <v>387</v>
      </c>
      <c r="R1391" s="4" t="s">
        <v>2332</v>
      </c>
      <c r="S1391" s="4">
        <v>30458</v>
      </c>
      <c r="T1391" s="9">
        <v>42041</v>
      </c>
      <c r="U1391" s="9">
        <v>42043</v>
      </c>
      <c r="V1391" s="15">
        <v>1087.7159999999999</v>
      </c>
      <c r="W1391" s="4">
        <v>1</v>
      </c>
      <c r="X1391" s="15">
        <v>176.42</v>
      </c>
      <c r="Y1391" s="4">
        <v>91414</v>
      </c>
      <c r="Z1391" s="15">
        <f>(orders[[#This Row],[Unit Price]]-(orders[[#This Row],[Unit Price]]*(orders[[#This Row],[Discount]]/100)))</f>
        <v>205.928203</v>
      </c>
      <c r="AA1391" s="15">
        <f>orders[[#This Row],[discounted price]]*orders[[#This Row],[Quantity ordered new]]</f>
        <v>205.928203</v>
      </c>
      <c r="AB1391" s="18">
        <f t="shared" si="21"/>
        <v>6.1654914408797188</v>
      </c>
    </row>
    <row r="1392" spans="1:28" ht="12.75" customHeight="1" x14ac:dyDescent="0.3">
      <c r="A1392" s="4">
        <v>23495</v>
      </c>
      <c r="B1392" s="4" t="s">
        <v>106</v>
      </c>
      <c r="C1392" s="21">
        <v>0</v>
      </c>
      <c r="D1392" s="15">
        <v>180.98</v>
      </c>
      <c r="E1392" s="15">
        <v>30</v>
      </c>
      <c r="F1392" s="4">
        <v>2486</v>
      </c>
      <c r="G1392" s="4" t="s">
        <v>2331</v>
      </c>
      <c r="H1392" s="4" t="s">
        <v>39</v>
      </c>
      <c r="I1392" s="4" t="s">
        <v>58</v>
      </c>
      <c r="J1392" s="4" t="s">
        <v>41</v>
      </c>
      <c r="K1392" s="4" t="s">
        <v>42</v>
      </c>
      <c r="L1392" s="4" t="s">
        <v>43</v>
      </c>
      <c r="M1392" s="4" t="s">
        <v>1886</v>
      </c>
      <c r="N1392" s="29">
        <v>0.69</v>
      </c>
      <c r="O1392" s="4" t="s">
        <v>33</v>
      </c>
      <c r="P1392" s="4" t="s">
        <v>136</v>
      </c>
      <c r="Q1392" s="4" t="s">
        <v>387</v>
      </c>
      <c r="R1392" s="4" t="s">
        <v>2332</v>
      </c>
      <c r="S1392" s="4">
        <v>30458</v>
      </c>
      <c r="T1392" s="9">
        <v>42038</v>
      </c>
      <c r="U1392" s="9">
        <v>42040</v>
      </c>
      <c r="V1392" s="15">
        <v>9.2040000000000006</v>
      </c>
      <c r="W1392" s="4">
        <v>11</v>
      </c>
      <c r="X1392" s="15">
        <v>2084.16</v>
      </c>
      <c r="Y1392" s="4">
        <v>91416</v>
      </c>
      <c r="Z1392" s="15">
        <f>(orders[[#This Row],[Unit Price]]-(orders[[#This Row],[Unit Price]]*(orders[[#This Row],[Discount]]/100)))</f>
        <v>180.98</v>
      </c>
      <c r="AA1392" s="15">
        <f>orders[[#This Row],[discounted price]]*orders[[#This Row],[Quantity ordered new]]</f>
        <v>1990.78</v>
      </c>
      <c r="AB1392" s="18">
        <f t="shared" si="21"/>
        <v>4.4161676646706591E-3</v>
      </c>
    </row>
    <row r="1393" spans="1:28" ht="12.75" customHeight="1" x14ac:dyDescent="0.3">
      <c r="A1393" s="4">
        <v>23983</v>
      </c>
      <c r="B1393" s="4" t="s">
        <v>37</v>
      </c>
      <c r="C1393" s="21">
        <v>0.04</v>
      </c>
      <c r="D1393" s="15">
        <v>3.08</v>
      </c>
      <c r="E1393" s="15">
        <v>0.99</v>
      </c>
      <c r="F1393" s="4">
        <v>2487</v>
      </c>
      <c r="G1393" s="4" t="s">
        <v>2333</v>
      </c>
      <c r="H1393" s="4" t="s">
        <v>49</v>
      </c>
      <c r="I1393" s="4" t="s">
        <v>58</v>
      </c>
      <c r="J1393" s="4" t="s">
        <v>29</v>
      </c>
      <c r="K1393" s="4" t="s">
        <v>134</v>
      </c>
      <c r="L1393" s="4" t="s">
        <v>59</v>
      </c>
      <c r="M1393" s="4" t="s">
        <v>1994</v>
      </c>
      <c r="N1393" s="29">
        <v>0.37</v>
      </c>
      <c r="O1393" s="4" t="s">
        <v>33</v>
      </c>
      <c r="P1393" s="4" t="s">
        <v>136</v>
      </c>
      <c r="Q1393" s="4" t="s">
        <v>387</v>
      </c>
      <c r="R1393" s="4" t="s">
        <v>2334</v>
      </c>
      <c r="S1393" s="4">
        <v>30084</v>
      </c>
      <c r="T1393" s="9">
        <v>42175</v>
      </c>
      <c r="U1393" s="9">
        <v>42176</v>
      </c>
      <c r="V1393" s="15">
        <v>257.08319999999998</v>
      </c>
      <c r="W1393" s="4">
        <v>14</v>
      </c>
      <c r="X1393" s="15">
        <v>43.41</v>
      </c>
      <c r="Y1393" s="4">
        <v>91415</v>
      </c>
      <c r="Z1393" s="15">
        <f>(orders[[#This Row],[Unit Price]]-(orders[[#This Row],[Unit Price]]*(orders[[#This Row],[Discount]]/100)))</f>
        <v>3.0787680000000002</v>
      </c>
      <c r="AA1393" s="15">
        <f>orders[[#This Row],[discounted price]]*orders[[#This Row],[Quantity ordered new]]</f>
        <v>43.102752000000002</v>
      </c>
      <c r="AB1393" s="18">
        <f t="shared" si="21"/>
        <v>5.9222114720110577</v>
      </c>
    </row>
    <row r="1394" spans="1:28" ht="12.75" customHeight="1" x14ac:dyDescent="0.3">
      <c r="A1394" s="4">
        <v>23984</v>
      </c>
      <c r="B1394" s="4" t="s">
        <v>37</v>
      </c>
      <c r="C1394" s="21">
        <v>0.1</v>
      </c>
      <c r="D1394" s="15">
        <v>2.78</v>
      </c>
      <c r="E1394" s="15">
        <v>1.25</v>
      </c>
      <c r="F1394" s="4">
        <v>2487</v>
      </c>
      <c r="G1394" s="4" t="s">
        <v>2333</v>
      </c>
      <c r="H1394" s="4" t="s">
        <v>49</v>
      </c>
      <c r="I1394" s="4" t="s">
        <v>58</v>
      </c>
      <c r="J1394" s="4" t="s">
        <v>29</v>
      </c>
      <c r="K1394" s="4" t="s">
        <v>30</v>
      </c>
      <c r="L1394" s="4" t="s">
        <v>31</v>
      </c>
      <c r="M1394" s="4" t="s">
        <v>2206</v>
      </c>
      <c r="N1394" s="29">
        <v>0.59</v>
      </c>
      <c r="O1394" s="4" t="s">
        <v>33</v>
      </c>
      <c r="P1394" s="4" t="s">
        <v>136</v>
      </c>
      <c r="Q1394" s="4" t="s">
        <v>387</v>
      </c>
      <c r="R1394" s="4" t="s">
        <v>2334</v>
      </c>
      <c r="S1394" s="4">
        <v>30084</v>
      </c>
      <c r="T1394" s="9">
        <v>42175</v>
      </c>
      <c r="U1394" s="9">
        <v>42176</v>
      </c>
      <c r="V1394" s="15">
        <v>0.7854000000000001</v>
      </c>
      <c r="W1394" s="4">
        <v>18</v>
      </c>
      <c r="X1394" s="15">
        <v>46.42</v>
      </c>
      <c r="Y1394" s="4">
        <v>91415</v>
      </c>
      <c r="Z1394" s="15">
        <f>(orders[[#This Row],[Unit Price]]-(orders[[#This Row],[Unit Price]]*(orders[[#This Row],[Discount]]/100)))</f>
        <v>2.7772199999999998</v>
      </c>
      <c r="AA1394" s="15">
        <f>orders[[#This Row],[discounted price]]*orders[[#This Row],[Quantity ordered new]]</f>
        <v>49.989959999999996</v>
      </c>
      <c r="AB1394" s="18">
        <f t="shared" si="21"/>
        <v>1.6919431279620853E-2</v>
      </c>
    </row>
    <row r="1395" spans="1:28" ht="12.75" customHeight="1" x14ac:dyDescent="0.3">
      <c r="A1395" s="4">
        <v>24476</v>
      </c>
      <c r="B1395" s="4" t="s">
        <v>37</v>
      </c>
      <c r="C1395" s="21">
        <v>0.02</v>
      </c>
      <c r="D1395" s="15">
        <v>136.97999999999999</v>
      </c>
      <c r="E1395" s="15">
        <v>24.49</v>
      </c>
      <c r="F1395" s="4">
        <v>2487</v>
      </c>
      <c r="G1395" s="4" t="s">
        <v>2333</v>
      </c>
      <c r="H1395" s="4" t="s">
        <v>27</v>
      </c>
      <c r="I1395" s="4" t="s">
        <v>58</v>
      </c>
      <c r="J1395" s="4" t="s">
        <v>41</v>
      </c>
      <c r="K1395" s="4" t="s">
        <v>50</v>
      </c>
      <c r="L1395" s="4" t="s">
        <v>236</v>
      </c>
      <c r="M1395" s="4" t="s">
        <v>1648</v>
      </c>
      <c r="N1395" s="29">
        <v>0.59</v>
      </c>
      <c r="O1395" s="4" t="s">
        <v>33</v>
      </c>
      <c r="P1395" s="4" t="s">
        <v>136</v>
      </c>
      <c r="Q1395" s="4" t="s">
        <v>387</v>
      </c>
      <c r="R1395" s="4" t="s">
        <v>2334</v>
      </c>
      <c r="S1395" s="4">
        <v>30084</v>
      </c>
      <c r="T1395" s="9">
        <v>42157</v>
      </c>
      <c r="U1395" s="9">
        <v>42158</v>
      </c>
      <c r="V1395" s="15">
        <v>88.56</v>
      </c>
      <c r="W1395" s="4">
        <v>8</v>
      </c>
      <c r="X1395" s="15">
        <v>1140.95</v>
      </c>
      <c r="Y1395" s="4">
        <v>91417</v>
      </c>
      <c r="Z1395" s="15">
        <f>(orders[[#This Row],[Unit Price]]-(orders[[#This Row],[Unit Price]]*(orders[[#This Row],[Discount]]/100)))</f>
        <v>136.95260399999998</v>
      </c>
      <c r="AA1395" s="15">
        <f>orders[[#This Row],[discounted price]]*orders[[#This Row],[Quantity ordered new]]</f>
        <v>1095.6208319999998</v>
      </c>
      <c r="AB1395" s="18">
        <f t="shared" si="21"/>
        <v>7.7619527586660242E-2</v>
      </c>
    </row>
    <row r="1396" spans="1:28" ht="12.75" customHeight="1" x14ac:dyDescent="0.3">
      <c r="A1396" s="4">
        <v>20065</v>
      </c>
      <c r="B1396" s="4" t="s">
        <v>25</v>
      </c>
      <c r="C1396" s="21">
        <v>0.08</v>
      </c>
      <c r="D1396" s="15">
        <v>4.91</v>
      </c>
      <c r="E1396" s="15">
        <v>0.5</v>
      </c>
      <c r="F1396" s="4">
        <v>2488</v>
      </c>
      <c r="G1396" s="4" t="s">
        <v>2335</v>
      </c>
      <c r="H1396" s="4" t="s">
        <v>49</v>
      </c>
      <c r="I1396" s="4" t="s">
        <v>114</v>
      </c>
      <c r="J1396" s="4" t="s">
        <v>29</v>
      </c>
      <c r="K1396" s="4" t="s">
        <v>134</v>
      </c>
      <c r="L1396" s="4" t="s">
        <v>59</v>
      </c>
      <c r="M1396" s="4" t="s">
        <v>163</v>
      </c>
      <c r="N1396" s="29">
        <v>0.36</v>
      </c>
      <c r="O1396" s="4" t="s">
        <v>33</v>
      </c>
      <c r="P1396" s="4" t="s">
        <v>136</v>
      </c>
      <c r="Q1396" s="4" t="s">
        <v>958</v>
      </c>
      <c r="R1396" s="4" t="s">
        <v>2336</v>
      </c>
      <c r="S1396" s="4">
        <v>72023</v>
      </c>
      <c r="T1396" s="9">
        <v>42103</v>
      </c>
      <c r="U1396" s="9">
        <v>42103</v>
      </c>
      <c r="V1396" s="15">
        <v>12.726000000000001</v>
      </c>
      <c r="W1396" s="4">
        <v>9</v>
      </c>
      <c r="X1396" s="15">
        <v>42.69</v>
      </c>
      <c r="Y1396" s="4">
        <v>86887</v>
      </c>
      <c r="Z1396" s="15">
        <f>(orders[[#This Row],[Unit Price]]-(orders[[#This Row],[Unit Price]]*(orders[[#This Row],[Discount]]/100)))</f>
        <v>4.906072</v>
      </c>
      <c r="AA1396" s="15">
        <f>orders[[#This Row],[discounted price]]*orders[[#This Row],[Quantity ordered new]]</f>
        <v>44.154648000000002</v>
      </c>
      <c r="AB1396" s="18">
        <f t="shared" si="21"/>
        <v>0.29810260014054818</v>
      </c>
    </row>
    <row r="1397" spans="1:28" ht="12.75" customHeight="1" x14ac:dyDescent="0.3">
      <c r="A1397" s="4">
        <v>20066</v>
      </c>
      <c r="B1397" s="4" t="s">
        <v>25</v>
      </c>
      <c r="C1397" s="21">
        <v>0.02</v>
      </c>
      <c r="D1397" s="15">
        <v>28.15</v>
      </c>
      <c r="E1397" s="15">
        <v>6.17</v>
      </c>
      <c r="F1397" s="4">
        <v>2488</v>
      </c>
      <c r="G1397" s="4" t="s">
        <v>2335</v>
      </c>
      <c r="H1397" s="4" t="s">
        <v>49</v>
      </c>
      <c r="I1397" s="4" t="s">
        <v>114</v>
      </c>
      <c r="J1397" s="4" t="s">
        <v>29</v>
      </c>
      <c r="K1397" s="4" t="s">
        <v>30</v>
      </c>
      <c r="L1397" s="4" t="s">
        <v>51</v>
      </c>
      <c r="M1397" s="4" t="s">
        <v>2337</v>
      </c>
      <c r="N1397" s="29">
        <v>0.55000000000000004</v>
      </c>
      <c r="O1397" s="4" t="s">
        <v>33</v>
      </c>
      <c r="P1397" s="4" t="s">
        <v>136</v>
      </c>
      <c r="Q1397" s="4" t="s">
        <v>958</v>
      </c>
      <c r="R1397" s="4" t="s">
        <v>2336</v>
      </c>
      <c r="S1397" s="4">
        <v>72023</v>
      </c>
      <c r="T1397" s="9">
        <v>42103</v>
      </c>
      <c r="U1397" s="9">
        <v>42104</v>
      </c>
      <c r="V1397" s="15">
        <v>160.8066</v>
      </c>
      <c r="W1397" s="4">
        <v>11</v>
      </c>
      <c r="X1397" s="15">
        <v>327.41000000000003</v>
      </c>
      <c r="Y1397" s="4">
        <v>86887</v>
      </c>
      <c r="Z1397" s="15">
        <f>(orders[[#This Row],[Unit Price]]-(orders[[#This Row],[Unit Price]]*(orders[[#This Row],[Discount]]/100)))</f>
        <v>28.144369999999999</v>
      </c>
      <c r="AA1397" s="15">
        <f>orders[[#This Row],[discounted price]]*orders[[#This Row],[Quantity ordered new]]</f>
        <v>309.58806999999996</v>
      </c>
      <c r="AB1397" s="18">
        <f t="shared" si="21"/>
        <v>0.49114749091353344</v>
      </c>
    </row>
    <row r="1398" spans="1:28" ht="12.75" customHeight="1" x14ac:dyDescent="0.3">
      <c r="A1398" s="4">
        <v>20602</v>
      </c>
      <c r="B1398" s="4" t="s">
        <v>25</v>
      </c>
      <c r="C1398" s="21">
        <v>0.01</v>
      </c>
      <c r="D1398" s="15">
        <v>2036.48</v>
      </c>
      <c r="E1398" s="15">
        <v>14.7</v>
      </c>
      <c r="F1398" s="4">
        <v>2489</v>
      </c>
      <c r="G1398" s="4" t="s">
        <v>2338</v>
      </c>
      <c r="H1398" s="4" t="s">
        <v>39</v>
      </c>
      <c r="I1398" s="4" t="s">
        <v>114</v>
      </c>
      <c r="J1398" s="4" t="s">
        <v>77</v>
      </c>
      <c r="K1398" s="4" t="s">
        <v>85</v>
      </c>
      <c r="L1398" s="4" t="s">
        <v>43</v>
      </c>
      <c r="M1398" s="4" t="s">
        <v>633</v>
      </c>
      <c r="N1398" s="29">
        <v>0.55000000000000004</v>
      </c>
      <c r="O1398" s="4" t="s">
        <v>33</v>
      </c>
      <c r="P1398" s="4" t="s">
        <v>34</v>
      </c>
      <c r="Q1398" s="4" t="s">
        <v>45</v>
      </c>
      <c r="R1398" s="4" t="s">
        <v>695</v>
      </c>
      <c r="S1398" s="4">
        <v>94521</v>
      </c>
      <c r="T1398" s="9">
        <v>42046</v>
      </c>
      <c r="U1398" s="9">
        <v>42048</v>
      </c>
      <c r="V1398" s="15">
        <v>-1596.7457999999999</v>
      </c>
      <c r="W1398" s="4">
        <v>2</v>
      </c>
      <c r="X1398" s="15">
        <v>3786.84</v>
      </c>
      <c r="Y1398" s="4">
        <v>86883</v>
      </c>
      <c r="Z1398" s="15">
        <f>(orders[[#This Row],[Unit Price]]-(orders[[#This Row],[Unit Price]]*(orders[[#This Row],[Discount]]/100)))</f>
        <v>2036.2763520000001</v>
      </c>
      <c r="AA1398" s="15">
        <f>orders[[#This Row],[discounted price]]*orders[[#This Row],[Quantity ordered new]]</f>
        <v>4072.5527040000002</v>
      </c>
      <c r="AB1398" s="18">
        <f t="shared" si="21"/>
        <v>-0.42165652628576855</v>
      </c>
    </row>
    <row r="1399" spans="1:28" ht="12.75" customHeight="1" x14ac:dyDescent="0.3">
      <c r="A1399" s="4">
        <v>21212</v>
      </c>
      <c r="B1399" s="4" t="s">
        <v>56</v>
      </c>
      <c r="C1399" s="21">
        <v>0.04</v>
      </c>
      <c r="D1399" s="15">
        <v>419.19</v>
      </c>
      <c r="E1399" s="15">
        <v>19.989999999999998</v>
      </c>
      <c r="F1399" s="4">
        <v>2489</v>
      </c>
      <c r="G1399" s="4" t="s">
        <v>2338</v>
      </c>
      <c r="H1399" s="4" t="s">
        <v>49</v>
      </c>
      <c r="I1399" s="4" t="s">
        <v>40</v>
      </c>
      <c r="J1399" s="4" t="s">
        <v>29</v>
      </c>
      <c r="K1399" s="4" t="s">
        <v>141</v>
      </c>
      <c r="L1399" s="4" t="s">
        <v>59</v>
      </c>
      <c r="M1399" s="4" t="s">
        <v>741</v>
      </c>
      <c r="N1399" s="29">
        <v>0.57999999999999996</v>
      </c>
      <c r="O1399" s="4" t="s">
        <v>33</v>
      </c>
      <c r="P1399" s="4" t="s">
        <v>34</v>
      </c>
      <c r="Q1399" s="4" t="s">
        <v>45</v>
      </c>
      <c r="R1399" s="4" t="s">
        <v>695</v>
      </c>
      <c r="S1399" s="4">
        <v>94521</v>
      </c>
      <c r="T1399" s="9">
        <v>42120</v>
      </c>
      <c r="U1399" s="9">
        <v>42121</v>
      </c>
      <c r="V1399" s="15">
        <v>1388.3558999999998</v>
      </c>
      <c r="W1399" s="4">
        <v>5</v>
      </c>
      <c r="X1399" s="15">
        <v>2012.11</v>
      </c>
      <c r="Y1399" s="4">
        <v>86885</v>
      </c>
      <c r="Z1399" s="15">
        <f>(orders[[#This Row],[Unit Price]]-(orders[[#This Row],[Unit Price]]*(orders[[#This Row],[Discount]]/100)))</f>
        <v>419.02232400000003</v>
      </c>
      <c r="AA1399" s="15">
        <f>orders[[#This Row],[discounted price]]*orders[[#This Row],[Quantity ordered new]]</f>
        <v>2095.1116200000001</v>
      </c>
      <c r="AB1399" s="18">
        <f t="shared" si="21"/>
        <v>0.69</v>
      </c>
    </row>
    <row r="1400" spans="1:28" ht="12.75" customHeight="1" x14ac:dyDescent="0.3">
      <c r="A1400" s="4">
        <v>21338</v>
      </c>
      <c r="B1400" s="4" t="s">
        <v>37</v>
      </c>
      <c r="C1400" s="21">
        <v>7.0000000000000007E-2</v>
      </c>
      <c r="D1400" s="15">
        <v>65.989999999999995</v>
      </c>
      <c r="E1400" s="15">
        <v>8.8000000000000007</v>
      </c>
      <c r="F1400" s="4">
        <v>2489</v>
      </c>
      <c r="G1400" s="4" t="s">
        <v>2338</v>
      </c>
      <c r="H1400" s="4" t="s">
        <v>49</v>
      </c>
      <c r="I1400" s="4" t="s">
        <v>40</v>
      </c>
      <c r="J1400" s="4" t="s">
        <v>77</v>
      </c>
      <c r="K1400" s="4" t="s">
        <v>78</v>
      </c>
      <c r="L1400" s="4" t="s">
        <v>59</v>
      </c>
      <c r="M1400" s="4" t="s">
        <v>751</v>
      </c>
      <c r="N1400" s="29">
        <v>0.57999999999999996</v>
      </c>
      <c r="O1400" s="4" t="s">
        <v>33</v>
      </c>
      <c r="P1400" s="4" t="s">
        <v>34</v>
      </c>
      <c r="Q1400" s="4" t="s">
        <v>45</v>
      </c>
      <c r="R1400" s="4" t="s">
        <v>695</v>
      </c>
      <c r="S1400" s="4">
        <v>94521</v>
      </c>
      <c r="T1400" s="9">
        <v>42016</v>
      </c>
      <c r="U1400" s="9">
        <v>42016</v>
      </c>
      <c r="V1400" s="15">
        <v>109.83600000000001</v>
      </c>
      <c r="W1400" s="4">
        <v>9</v>
      </c>
      <c r="X1400" s="15">
        <v>471.66</v>
      </c>
      <c r="Y1400" s="4">
        <v>86886</v>
      </c>
      <c r="Z1400" s="15">
        <f>(orders[[#This Row],[Unit Price]]-(orders[[#This Row],[Unit Price]]*(orders[[#This Row],[Discount]]/100)))</f>
        <v>65.943806999999993</v>
      </c>
      <c r="AA1400" s="15">
        <f>orders[[#This Row],[discounted price]]*orders[[#This Row],[Quantity ordered new]]</f>
        <v>593.49426299999993</v>
      </c>
      <c r="AB1400" s="18">
        <f t="shared" si="21"/>
        <v>0.23287113598778783</v>
      </c>
    </row>
    <row r="1401" spans="1:28" ht="12.75" customHeight="1" x14ac:dyDescent="0.3">
      <c r="A1401" s="4">
        <v>24856</v>
      </c>
      <c r="B1401" s="4" t="s">
        <v>47</v>
      </c>
      <c r="C1401" s="21">
        <v>0.09</v>
      </c>
      <c r="D1401" s="15">
        <v>348.21</v>
      </c>
      <c r="E1401" s="15">
        <v>40.19</v>
      </c>
      <c r="F1401" s="4">
        <v>2490</v>
      </c>
      <c r="G1401" s="4" t="s">
        <v>2339</v>
      </c>
      <c r="H1401" s="4" t="s">
        <v>39</v>
      </c>
      <c r="I1401" s="4" t="s">
        <v>40</v>
      </c>
      <c r="J1401" s="4" t="s">
        <v>41</v>
      </c>
      <c r="K1401" s="4" t="s">
        <v>152</v>
      </c>
      <c r="L1401" s="4" t="s">
        <v>121</v>
      </c>
      <c r="M1401" s="4" t="s">
        <v>1572</v>
      </c>
      <c r="N1401" s="29">
        <v>0.62</v>
      </c>
      <c r="O1401" s="4" t="s">
        <v>33</v>
      </c>
      <c r="P1401" s="4" t="s">
        <v>34</v>
      </c>
      <c r="Q1401" s="4" t="s">
        <v>45</v>
      </c>
      <c r="R1401" s="4" t="s">
        <v>2340</v>
      </c>
      <c r="S1401" s="4">
        <v>92627</v>
      </c>
      <c r="T1401" s="9">
        <v>42049</v>
      </c>
      <c r="U1401" s="9">
        <v>42051</v>
      </c>
      <c r="V1401" s="15">
        <v>-93.849999999999909</v>
      </c>
      <c r="W1401" s="4">
        <v>2</v>
      </c>
      <c r="X1401" s="15">
        <v>662.8</v>
      </c>
      <c r="Y1401" s="4">
        <v>86884</v>
      </c>
      <c r="Z1401" s="15">
        <f>(orders[[#This Row],[Unit Price]]-(orders[[#This Row],[Unit Price]]*(orders[[#This Row],[Discount]]/100)))</f>
        <v>347.89661100000001</v>
      </c>
      <c r="AA1401" s="15">
        <f>orders[[#This Row],[discounted price]]*orders[[#This Row],[Quantity ordered new]]</f>
        <v>695.79322200000001</v>
      </c>
      <c r="AB1401" s="18">
        <f t="shared" si="21"/>
        <v>-0.14159625829812902</v>
      </c>
    </row>
    <row r="1402" spans="1:28" ht="12.75" customHeight="1" x14ac:dyDescent="0.3">
      <c r="A1402" s="4">
        <v>21339</v>
      </c>
      <c r="B1402" s="4" t="s">
        <v>37</v>
      </c>
      <c r="C1402" s="21">
        <v>0</v>
      </c>
      <c r="D1402" s="15">
        <v>10.01</v>
      </c>
      <c r="E1402" s="15">
        <v>1.99</v>
      </c>
      <c r="F1402" s="4">
        <v>2490</v>
      </c>
      <c r="G1402" s="4" t="s">
        <v>2339</v>
      </c>
      <c r="H1402" s="4" t="s">
        <v>27</v>
      </c>
      <c r="I1402" s="4" t="s">
        <v>40</v>
      </c>
      <c r="J1402" s="4" t="s">
        <v>77</v>
      </c>
      <c r="K1402" s="4" t="s">
        <v>180</v>
      </c>
      <c r="L1402" s="4" t="s">
        <v>51</v>
      </c>
      <c r="M1402" s="4" t="s">
        <v>2341</v>
      </c>
      <c r="N1402" s="29">
        <v>0.41</v>
      </c>
      <c r="O1402" s="4" t="s">
        <v>33</v>
      </c>
      <c r="P1402" s="4" t="s">
        <v>34</v>
      </c>
      <c r="Q1402" s="4" t="s">
        <v>45</v>
      </c>
      <c r="R1402" s="4" t="s">
        <v>2340</v>
      </c>
      <c r="S1402" s="4">
        <v>92627</v>
      </c>
      <c r="T1402" s="9">
        <v>42016</v>
      </c>
      <c r="U1402" s="9">
        <v>42018</v>
      </c>
      <c r="V1402" s="15">
        <v>82.703399999999988</v>
      </c>
      <c r="W1402" s="4">
        <v>11</v>
      </c>
      <c r="X1402" s="15">
        <v>119.86</v>
      </c>
      <c r="Y1402" s="4">
        <v>86886</v>
      </c>
      <c r="Z1402" s="15">
        <f>(orders[[#This Row],[Unit Price]]-(orders[[#This Row],[Unit Price]]*(orders[[#This Row],[Discount]]/100)))</f>
        <v>10.01</v>
      </c>
      <c r="AA1402" s="15">
        <f>orders[[#This Row],[discounted price]]*orders[[#This Row],[Quantity ordered new]]</f>
        <v>110.11</v>
      </c>
      <c r="AB1402" s="18">
        <f t="shared" si="21"/>
        <v>0.69</v>
      </c>
    </row>
    <row r="1403" spans="1:28" ht="12.75" customHeight="1" x14ac:dyDescent="0.3">
      <c r="A1403" s="4">
        <v>6856</v>
      </c>
      <c r="B1403" s="4" t="s">
        <v>47</v>
      </c>
      <c r="C1403" s="21">
        <v>0.09</v>
      </c>
      <c r="D1403" s="15">
        <v>348.21</v>
      </c>
      <c r="E1403" s="15">
        <v>40.19</v>
      </c>
      <c r="F1403" s="4">
        <v>2491</v>
      </c>
      <c r="G1403" s="4" t="s">
        <v>2342</v>
      </c>
      <c r="H1403" s="4" t="s">
        <v>39</v>
      </c>
      <c r="I1403" s="4" t="s">
        <v>40</v>
      </c>
      <c r="J1403" s="4" t="s">
        <v>41</v>
      </c>
      <c r="K1403" s="4" t="s">
        <v>152</v>
      </c>
      <c r="L1403" s="4" t="s">
        <v>121</v>
      </c>
      <c r="M1403" s="4" t="s">
        <v>1572</v>
      </c>
      <c r="N1403" s="29">
        <v>0.62</v>
      </c>
      <c r="O1403" s="4" t="s">
        <v>33</v>
      </c>
      <c r="P1403" s="4" t="s">
        <v>34</v>
      </c>
      <c r="Q1403" s="4" t="s">
        <v>45</v>
      </c>
      <c r="R1403" s="4" t="s">
        <v>663</v>
      </c>
      <c r="S1403" s="4">
        <v>90045</v>
      </c>
      <c r="T1403" s="9">
        <v>42049</v>
      </c>
      <c r="U1403" s="9">
        <v>42051</v>
      </c>
      <c r="V1403" s="15">
        <v>-93.849999999999909</v>
      </c>
      <c r="W1403" s="4">
        <v>8</v>
      </c>
      <c r="X1403" s="15">
        <v>2651.21</v>
      </c>
      <c r="Y1403" s="4">
        <v>48836</v>
      </c>
      <c r="Z1403" s="15">
        <f>(orders[[#This Row],[Unit Price]]-(orders[[#This Row],[Unit Price]]*(orders[[#This Row],[Discount]]/100)))</f>
        <v>347.89661100000001</v>
      </c>
      <c r="AA1403" s="15">
        <f>orders[[#This Row],[discounted price]]*orders[[#This Row],[Quantity ordered new]]</f>
        <v>2783.1728880000001</v>
      </c>
      <c r="AB1403" s="18">
        <f t="shared" si="21"/>
        <v>-3.5398931054122423E-2</v>
      </c>
    </row>
    <row r="1404" spans="1:28" ht="12.75" customHeight="1" x14ac:dyDescent="0.3">
      <c r="A1404" s="4">
        <v>1617</v>
      </c>
      <c r="B1404" s="4" t="s">
        <v>106</v>
      </c>
      <c r="C1404" s="21">
        <v>0.06</v>
      </c>
      <c r="D1404" s="15">
        <v>4.28</v>
      </c>
      <c r="E1404" s="15">
        <v>0.94</v>
      </c>
      <c r="F1404" s="4">
        <v>2491</v>
      </c>
      <c r="G1404" s="4" t="s">
        <v>2342</v>
      </c>
      <c r="H1404" s="4" t="s">
        <v>49</v>
      </c>
      <c r="I1404" s="4" t="s">
        <v>114</v>
      </c>
      <c r="J1404" s="4" t="s">
        <v>29</v>
      </c>
      <c r="K1404" s="4" t="s">
        <v>30</v>
      </c>
      <c r="L1404" s="4" t="s">
        <v>31</v>
      </c>
      <c r="M1404" s="4" t="s">
        <v>1647</v>
      </c>
      <c r="N1404" s="29">
        <v>0.56000000000000005</v>
      </c>
      <c r="O1404" s="4" t="s">
        <v>33</v>
      </c>
      <c r="P1404" s="4" t="s">
        <v>34</v>
      </c>
      <c r="Q1404" s="4" t="s">
        <v>45</v>
      </c>
      <c r="R1404" s="4" t="s">
        <v>663</v>
      </c>
      <c r="S1404" s="4">
        <v>90045</v>
      </c>
      <c r="T1404" s="9">
        <v>42120</v>
      </c>
      <c r="U1404" s="9">
        <v>42122</v>
      </c>
      <c r="V1404" s="15">
        <v>0.36999999999999922</v>
      </c>
      <c r="W1404" s="4">
        <v>9</v>
      </c>
      <c r="X1404" s="15">
        <v>38.96</v>
      </c>
      <c r="Y1404" s="4">
        <v>11712</v>
      </c>
      <c r="Z1404" s="15">
        <f>(orders[[#This Row],[Unit Price]]-(orders[[#This Row],[Unit Price]]*(orders[[#This Row],[Discount]]/100)))</f>
        <v>4.2774320000000001</v>
      </c>
      <c r="AA1404" s="15">
        <f>orders[[#This Row],[discounted price]]*orders[[#This Row],[Quantity ordered new]]</f>
        <v>38.496887999999998</v>
      </c>
      <c r="AB1404" s="18">
        <f t="shared" si="21"/>
        <v>9.4969199178644558E-3</v>
      </c>
    </row>
    <row r="1405" spans="1:28" ht="12.75" customHeight="1" x14ac:dyDescent="0.3">
      <c r="A1405" s="4">
        <v>3212</v>
      </c>
      <c r="B1405" s="4" t="s">
        <v>56</v>
      </c>
      <c r="C1405" s="21">
        <v>0.04</v>
      </c>
      <c r="D1405" s="15">
        <v>419.19</v>
      </c>
      <c r="E1405" s="15">
        <v>19.989999999999998</v>
      </c>
      <c r="F1405" s="4">
        <v>2491</v>
      </c>
      <c r="G1405" s="4" t="s">
        <v>2342</v>
      </c>
      <c r="H1405" s="4" t="s">
        <v>49</v>
      </c>
      <c r="I1405" s="4" t="s">
        <v>40</v>
      </c>
      <c r="J1405" s="4" t="s">
        <v>29</v>
      </c>
      <c r="K1405" s="4" t="s">
        <v>141</v>
      </c>
      <c r="L1405" s="4" t="s">
        <v>59</v>
      </c>
      <c r="M1405" s="4" t="s">
        <v>741</v>
      </c>
      <c r="N1405" s="29">
        <v>0.57999999999999996</v>
      </c>
      <c r="O1405" s="4" t="s">
        <v>33</v>
      </c>
      <c r="P1405" s="4" t="s">
        <v>34</v>
      </c>
      <c r="Q1405" s="4" t="s">
        <v>45</v>
      </c>
      <c r="R1405" s="4" t="s">
        <v>663</v>
      </c>
      <c r="S1405" s="4">
        <v>90045</v>
      </c>
      <c r="T1405" s="9">
        <v>42120</v>
      </c>
      <c r="U1405" s="9">
        <v>42121</v>
      </c>
      <c r="V1405" s="15">
        <v>1947.67</v>
      </c>
      <c r="W1405" s="4">
        <v>20</v>
      </c>
      <c r="X1405" s="15">
        <v>8048.45</v>
      </c>
      <c r="Y1405" s="4">
        <v>23042</v>
      </c>
      <c r="Z1405" s="15">
        <f>(orders[[#This Row],[Unit Price]]-(orders[[#This Row],[Unit Price]]*(orders[[#This Row],[Discount]]/100)))</f>
        <v>419.02232400000003</v>
      </c>
      <c r="AA1405" s="15">
        <f>orders[[#This Row],[discounted price]]*orders[[#This Row],[Quantity ordered new]]</f>
        <v>8380.4464800000005</v>
      </c>
      <c r="AB1405" s="18">
        <f t="shared" si="21"/>
        <v>0.24199317881082694</v>
      </c>
    </row>
    <row r="1406" spans="1:28" ht="12.75" customHeight="1" x14ac:dyDescent="0.3">
      <c r="A1406" s="4">
        <v>3338</v>
      </c>
      <c r="B1406" s="4" t="s">
        <v>37</v>
      </c>
      <c r="C1406" s="21">
        <v>7.0000000000000007E-2</v>
      </c>
      <c r="D1406" s="15">
        <v>65.989999999999995</v>
      </c>
      <c r="E1406" s="15">
        <v>8.8000000000000007</v>
      </c>
      <c r="F1406" s="4">
        <v>2491</v>
      </c>
      <c r="G1406" s="4" t="s">
        <v>2342</v>
      </c>
      <c r="H1406" s="4" t="s">
        <v>49</v>
      </c>
      <c r="I1406" s="4" t="s">
        <v>40</v>
      </c>
      <c r="J1406" s="4" t="s">
        <v>77</v>
      </c>
      <c r="K1406" s="4" t="s">
        <v>78</v>
      </c>
      <c r="L1406" s="4" t="s">
        <v>59</v>
      </c>
      <c r="M1406" s="4" t="s">
        <v>751</v>
      </c>
      <c r="N1406" s="29">
        <v>0.57999999999999996</v>
      </c>
      <c r="O1406" s="4" t="s">
        <v>33</v>
      </c>
      <c r="P1406" s="4" t="s">
        <v>34</v>
      </c>
      <c r="Q1406" s="4" t="s">
        <v>45</v>
      </c>
      <c r="R1406" s="4" t="s">
        <v>663</v>
      </c>
      <c r="S1406" s="4">
        <v>90045</v>
      </c>
      <c r="T1406" s="9">
        <v>42016</v>
      </c>
      <c r="U1406" s="9">
        <v>42016</v>
      </c>
      <c r="V1406" s="15">
        <v>109.83600000000001</v>
      </c>
      <c r="W1406" s="4">
        <v>37</v>
      </c>
      <c r="X1406" s="15">
        <v>1939.03</v>
      </c>
      <c r="Y1406" s="4">
        <v>23877</v>
      </c>
      <c r="Z1406" s="15">
        <f>(orders[[#This Row],[Unit Price]]-(orders[[#This Row],[Unit Price]]*(orders[[#This Row],[Discount]]/100)))</f>
        <v>65.943806999999993</v>
      </c>
      <c r="AA1406" s="15">
        <f>orders[[#This Row],[discounted price]]*orders[[#This Row],[Quantity ordered new]]</f>
        <v>2439.9208589999998</v>
      </c>
      <c r="AB1406" s="18">
        <f t="shared" si="21"/>
        <v>5.6644817253987824E-2</v>
      </c>
    </row>
    <row r="1407" spans="1:28" ht="12.75" customHeight="1" x14ac:dyDescent="0.3">
      <c r="A1407" s="4">
        <v>3339</v>
      </c>
      <c r="B1407" s="4" t="s">
        <v>37</v>
      </c>
      <c r="C1407" s="21">
        <v>0</v>
      </c>
      <c r="D1407" s="15">
        <v>10.01</v>
      </c>
      <c r="E1407" s="15">
        <v>1.99</v>
      </c>
      <c r="F1407" s="4">
        <v>2491</v>
      </c>
      <c r="G1407" s="4" t="s">
        <v>2342</v>
      </c>
      <c r="H1407" s="4" t="s">
        <v>27</v>
      </c>
      <c r="I1407" s="4" t="s">
        <v>40</v>
      </c>
      <c r="J1407" s="4" t="s">
        <v>77</v>
      </c>
      <c r="K1407" s="4" t="s">
        <v>180</v>
      </c>
      <c r="L1407" s="4" t="s">
        <v>51</v>
      </c>
      <c r="M1407" s="4" t="s">
        <v>2341</v>
      </c>
      <c r="N1407" s="29">
        <v>0.41</v>
      </c>
      <c r="O1407" s="4" t="s">
        <v>33</v>
      </c>
      <c r="P1407" s="4" t="s">
        <v>34</v>
      </c>
      <c r="Q1407" s="4" t="s">
        <v>45</v>
      </c>
      <c r="R1407" s="4" t="s">
        <v>663</v>
      </c>
      <c r="S1407" s="4">
        <v>90045</v>
      </c>
      <c r="T1407" s="9">
        <v>42016</v>
      </c>
      <c r="U1407" s="9">
        <v>42018</v>
      </c>
      <c r="V1407" s="15">
        <v>128.03</v>
      </c>
      <c r="W1407" s="4">
        <v>42</v>
      </c>
      <c r="X1407" s="15">
        <v>457.63</v>
      </c>
      <c r="Y1407" s="4">
        <v>23877</v>
      </c>
      <c r="Z1407" s="15">
        <f>(orders[[#This Row],[Unit Price]]-(orders[[#This Row],[Unit Price]]*(orders[[#This Row],[Discount]]/100)))</f>
        <v>10.01</v>
      </c>
      <c r="AA1407" s="15">
        <f>orders[[#This Row],[discounted price]]*orders[[#This Row],[Quantity ordered new]]</f>
        <v>420.42</v>
      </c>
      <c r="AB1407" s="18">
        <f t="shared" si="21"/>
        <v>0.27976749776019927</v>
      </c>
    </row>
    <row r="1408" spans="1:28" ht="12.75" customHeight="1" x14ac:dyDescent="0.3">
      <c r="A1408" s="4">
        <v>2065</v>
      </c>
      <c r="B1408" s="4" t="s">
        <v>25</v>
      </c>
      <c r="C1408" s="21">
        <v>0.08</v>
      </c>
      <c r="D1408" s="15">
        <v>4.91</v>
      </c>
      <c r="E1408" s="15">
        <v>0.5</v>
      </c>
      <c r="F1408" s="4">
        <v>2491</v>
      </c>
      <c r="G1408" s="4" t="s">
        <v>2342</v>
      </c>
      <c r="H1408" s="4" t="s">
        <v>49</v>
      </c>
      <c r="I1408" s="4" t="s">
        <v>114</v>
      </c>
      <c r="J1408" s="4" t="s">
        <v>29</v>
      </c>
      <c r="K1408" s="4" t="s">
        <v>134</v>
      </c>
      <c r="L1408" s="4" t="s">
        <v>59</v>
      </c>
      <c r="M1408" s="4" t="s">
        <v>163</v>
      </c>
      <c r="N1408" s="29">
        <v>0.36</v>
      </c>
      <c r="O1408" s="4" t="s">
        <v>33</v>
      </c>
      <c r="P1408" s="4" t="s">
        <v>34</v>
      </c>
      <c r="Q1408" s="4" t="s">
        <v>45</v>
      </c>
      <c r="R1408" s="4" t="s">
        <v>663</v>
      </c>
      <c r="S1408" s="4">
        <v>90045</v>
      </c>
      <c r="T1408" s="9">
        <v>42103</v>
      </c>
      <c r="U1408" s="9">
        <v>42103</v>
      </c>
      <c r="V1408" s="15">
        <v>31.751999999999999</v>
      </c>
      <c r="W1408" s="4">
        <v>36</v>
      </c>
      <c r="X1408" s="15">
        <v>170.75</v>
      </c>
      <c r="Y1408" s="4">
        <v>14785</v>
      </c>
      <c r="Z1408" s="15">
        <f>(orders[[#This Row],[Unit Price]]-(orders[[#This Row],[Unit Price]]*(orders[[#This Row],[Discount]]/100)))</f>
        <v>4.906072</v>
      </c>
      <c r="AA1408" s="15">
        <f>orders[[#This Row],[discounted price]]*orders[[#This Row],[Quantity ordered new]]</f>
        <v>176.61859200000001</v>
      </c>
      <c r="AB1408" s="18">
        <f t="shared" si="21"/>
        <v>0.18595607613469986</v>
      </c>
    </row>
    <row r="1409" spans="1:28" ht="12.75" customHeight="1" x14ac:dyDescent="0.3">
      <c r="A1409" s="4">
        <v>2066</v>
      </c>
      <c r="B1409" s="4" t="s">
        <v>25</v>
      </c>
      <c r="C1409" s="21">
        <v>0.02</v>
      </c>
      <c r="D1409" s="15">
        <v>28.15</v>
      </c>
      <c r="E1409" s="15">
        <v>6.17</v>
      </c>
      <c r="F1409" s="4">
        <v>2491</v>
      </c>
      <c r="G1409" s="4" t="s">
        <v>2342</v>
      </c>
      <c r="H1409" s="4" t="s">
        <v>49</v>
      </c>
      <c r="I1409" s="4" t="s">
        <v>114</v>
      </c>
      <c r="J1409" s="4" t="s">
        <v>29</v>
      </c>
      <c r="K1409" s="4" t="s">
        <v>30</v>
      </c>
      <c r="L1409" s="4" t="s">
        <v>51</v>
      </c>
      <c r="M1409" s="4" t="s">
        <v>2337</v>
      </c>
      <c r="N1409" s="29">
        <v>0.55000000000000004</v>
      </c>
      <c r="O1409" s="4" t="s">
        <v>33</v>
      </c>
      <c r="P1409" s="4" t="s">
        <v>34</v>
      </c>
      <c r="Q1409" s="4" t="s">
        <v>45</v>
      </c>
      <c r="R1409" s="4" t="s">
        <v>663</v>
      </c>
      <c r="S1409" s="4">
        <v>90045</v>
      </c>
      <c r="T1409" s="9">
        <v>42103</v>
      </c>
      <c r="U1409" s="9">
        <v>42104</v>
      </c>
      <c r="V1409" s="15">
        <v>117.208</v>
      </c>
      <c r="W1409" s="4">
        <v>45</v>
      </c>
      <c r="X1409" s="15">
        <v>1339.42</v>
      </c>
      <c r="Y1409" s="4">
        <v>14785</v>
      </c>
      <c r="Z1409" s="15">
        <f>(orders[[#This Row],[Unit Price]]-(orders[[#This Row],[Unit Price]]*(orders[[#This Row],[Discount]]/100)))</f>
        <v>28.144369999999999</v>
      </c>
      <c r="AA1409" s="15">
        <f>orders[[#This Row],[discounted price]]*orders[[#This Row],[Quantity ordered new]]</f>
        <v>1266.49665</v>
      </c>
      <c r="AB1409" s="18">
        <f t="shared" si="21"/>
        <v>8.7506532678323451E-2</v>
      </c>
    </row>
    <row r="1410" spans="1:28" ht="12.75" customHeight="1" x14ac:dyDescent="0.3">
      <c r="A1410" s="4">
        <v>19617</v>
      </c>
      <c r="B1410" s="4" t="s">
        <v>106</v>
      </c>
      <c r="C1410" s="21">
        <v>0.06</v>
      </c>
      <c r="D1410" s="15">
        <v>4.28</v>
      </c>
      <c r="E1410" s="15">
        <v>0.94</v>
      </c>
      <c r="F1410" s="4">
        <v>2495</v>
      </c>
      <c r="G1410" s="4" t="s">
        <v>2343</v>
      </c>
      <c r="H1410" s="4" t="s">
        <v>49</v>
      </c>
      <c r="I1410" s="4" t="s">
        <v>114</v>
      </c>
      <c r="J1410" s="4" t="s">
        <v>29</v>
      </c>
      <c r="K1410" s="4" t="s">
        <v>30</v>
      </c>
      <c r="L1410" s="4" t="s">
        <v>31</v>
      </c>
      <c r="M1410" s="4" t="s">
        <v>1647</v>
      </c>
      <c r="N1410" s="29">
        <v>0.56000000000000005</v>
      </c>
      <c r="O1410" s="4" t="s">
        <v>33</v>
      </c>
      <c r="P1410" s="4" t="s">
        <v>34</v>
      </c>
      <c r="Q1410" s="4" t="s">
        <v>2226</v>
      </c>
      <c r="R1410" s="4" t="s">
        <v>2227</v>
      </c>
      <c r="S1410" s="4">
        <v>82901</v>
      </c>
      <c r="T1410" s="9">
        <v>42120</v>
      </c>
      <c r="U1410" s="9">
        <v>42122</v>
      </c>
      <c r="V1410" s="15">
        <v>0.36999999999999922</v>
      </c>
      <c r="W1410" s="4">
        <v>2</v>
      </c>
      <c r="X1410" s="15">
        <v>8.66</v>
      </c>
      <c r="Y1410" s="4">
        <v>86885</v>
      </c>
      <c r="Z1410" s="15">
        <f>(orders[[#This Row],[Unit Price]]-(orders[[#This Row],[Unit Price]]*(orders[[#This Row],[Discount]]/100)))</f>
        <v>4.2774320000000001</v>
      </c>
      <c r="AA1410" s="15">
        <f>orders[[#This Row],[discounted price]]*orders[[#This Row],[Quantity ordered new]]</f>
        <v>8.5548640000000002</v>
      </c>
      <c r="AB1410" s="18">
        <f t="shared" ref="AB1410:AB1473" si="22">(V1410/X1410)</f>
        <v>4.2725173210161574E-2</v>
      </c>
    </row>
    <row r="1411" spans="1:28" ht="12.75" customHeight="1" x14ac:dyDescent="0.3">
      <c r="A1411" s="4">
        <v>2296</v>
      </c>
      <c r="B1411" s="4" t="s">
        <v>37</v>
      </c>
      <c r="C1411" s="21">
        <v>0.09</v>
      </c>
      <c r="D1411" s="15">
        <v>355.98</v>
      </c>
      <c r="E1411" s="15">
        <v>58.92</v>
      </c>
      <c r="F1411" s="4">
        <v>2498</v>
      </c>
      <c r="G1411" s="4" t="s">
        <v>2344</v>
      </c>
      <c r="H1411" s="4" t="s">
        <v>39</v>
      </c>
      <c r="I1411" s="4" t="s">
        <v>28</v>
      </c>
      <c r="J1411" s="4" t="s">
        <v>41</v>
      </c>
      <c r="K1411" s="4" t="s">
        <v>42</v>
      </c>
      <c r="L1411" s="4" t="s">
        <v>43</v>
      </c>
      <c r="M1411" s="4" t="s">
        <v>1294</v>
      </c>
      <c r="N1411" s="29">
        <v>0.64</v>
      </c>
      <c r="O1411" s="4" t="s">
        <v>33</v>
      </c>
      <c r="P1411" s="4" t="s">
        <v>34</v>
      </c>
      <c r="Q1411" s="4" t="s">
        <v>45</v>
      </c>
      <c r="R1411" s="4" t="s">
        <v>1732</v>
      </c>
      <c r="S1411" s="4">
        <v>92024</v>
      </c>
      <c r="T1411" s="9">
        <v>42053</v>
      </c>
      <c r="U1411" s="9">
        <v>42055</v>
      </c>
      <c r="V1411" s="15">
        <v>1240.25</v>
      </c>
      <c r="W1411" s="4">
        <v>30</v>
      </c>
      <c r="X1411" s="15">
        <v>10554.63</v>
      </c>
      <c r="Y1411" s="4">
        <v>16547</v>
      </c>
      <c r="Z1411" s="15">
        <f>(orders[[#This Row],[Unit Price]]-(orders[[#This Row],[Unit Price]]*(orders[[#This Row],[Discount]]/100)))</f>
        <v>355.65961800000002</v>
      </c>
      <c r="AA1411" s="15">
        <f>orders[[#This Row],[discounted price]]*orders[[#This Row],[Quantity ordered new]]</f>
        <v>10669.788540000001</v>
      </c>
      <c r="AB1411" s="18">
        <f t="shared" si="22"/>
        <v>0.11750767198850173</v>
      </c>
    </row>
    <row r="1412" spans="1:28" ht="12.75" customHeight="1" x14ac:dyDescent="0.3">
      <c r="A1412" s="4">
        <v>2297</v>
      </c>
      <c r="B1412" s="4" t="s">
        <v>37</v>
      </c>
      <c r="C1412" s="21">
        <v>0.04</v>
      </c>
      <c r="D1412" s="15">
        <v>218.75</v>
      </c>
      <c r="E1412" s="15">
        <v>69.64</v>
      </c>
      <c r="F1412" s="4">
        <v>2498</v>
      </c>
      <c r="G1412" s="4" t="s">
        <v>2344</v>
      </c>
      <c r="H1412" s="4" t="s">
        <v>39</v>
      </c>
      <c r="I1412" s="4" t="s">
        <v>28</v>
      </c>
      <c r="J1412" s="4" t="s">
        <v>41</v>
      </c>
      <c r="K1412" s="4" t="s">
        <v>152</v>
      </c>
      <c r="L1412" s="4" t="s">
        <v>121</v>
      </c>
      <c r="M1412" s="4" t="s">
        <v>655</v>
      </c>
      <c r="N1412" s="29">
        <v>0.77</v>
      </c>
      <c r="O1412" s="4" t="s">
        <v>33</v>
      </c>
      <c r="P1412" s="4" t="s">
        <v>34</v>
      </c>
      <c r="Q1412" s="4" t="s">
        <v>45</v>
      </c>
      <c r="R1412" s="4" t="s">
        <v>1732</v>
      </c>
      <c r="S1412" s="4">
        <v>92024</v>
      </c>
      <c r="T1412" s="9">
        <v>42053</v>
      </c>
      <c r="U1412" s="9">
        <v>42053</v>
      </c>
      <c r="V1412" s="15">
        <v>-533.23200000000008</v>
      </c>
      <c r="W1412" s="4">
        <v>8</v>
      </c>
      <c r="X1412" s="15">
        <v>1749.64</v>
      </c>
      <c r="Y1412" s="4">
        <v>16547</v>
      </c>
      <c r="Z1412" s="15">
        <f>(orders[[#This Row],[Unit Price]]-(orders[[#This Row],[Unit Price]]*(orders[[#This Row],[Discount]]/100)))</f>
        <v>218.66249999999999</v>
      </c>
      <c r="AA1412" s="15">
        <f>orders[[#This Row],[discounted price]]*orders[[#This Row],[Quantity ordered new]]</f>
        <v>1749.3</v>
      </c>
      <c r="AB1412" s="18">
        <f t="shared" si="22"/>
        <v>-0.30476669486294328</v>
      </c>
    </row>
    <row r="1413" spans="1:28" ht="12.75" customHeight="1" x14ac:dyDescent="0.3">
      <c r="A1413" s="4">
        <v>7628</v>
      </c>
      <c r="B1413" s="4" t="s">
        <v>56</v>
      </c>
      <c r="C1413" s="21">
        <v>0.09</v>
      </c>
      <c r="D1413" s="15">
        <v>6.28</v>
      </c>
      <c r="E1413" s="15">
        <v>5.41</v>
      </c>
      <c r="F1413" s="4">
        <v>2498</v>
      </c>
      <c r="G1413" s="4" t="s">
        <v>2344</v>
      </c>
      <c r="H1413" s="4" t="s">
        <v>49</v>
      </c>
      <c r="I1413" s="4" t="s">
        <v>58</v>
      </c>
      <c r="J1413" s="4" t="s">
        <v>41</v>
      </c>
      <c r="K1413" s="4" t="s">
        <v>50</v>
      </c>
      <c r="L1413" s="4" t="s">
        <v>59</v>
      </c>
      <c r="M1413" s="4" t="s">
        <v>1685</v>
      </c>
      <c r="N1413" s="29">
        <v>0.53</v>
      </c>
      <c r="O1413" s="4" t="s">
        <v>33</v>
      </c>
      <c r="P1413" s="4" t="s">
        <v>34</v>
      </c>
      <c r="Q1413" s="4" t="s">
        <v>45</v>
      </c>
      <c r="R1413" s="4" t="s">
        <v>1732</v>
      </c>
      <c r="S1413" s="4">
        <v>92024</v>
      </c>
      <c r="T1413" s="9">
        <v>42037</v>
      </c>
      <c r="U1413" s="9">
        <v>42039</v>
      </c>
      <c r="V1413" s="15">
        <v>-61.59</v>
      </c>
      <c r="W1413" s="4">
        <v>56</v>
      </c>
      <c r="X1413" s="15">
        <v>355.4</v>
      </c>
      <c r="Y1413" s="4">
        <v>54567</v>
      </c>
      <c r="Z1413" s="15">
        <f>(orders[[#This Row],[Unit Price]]-(orders[[#This Row],[Unit Price]]*(orders[[#This Row],[Discount]]/100)))</f>
        <v>6.2743479999999998</v>
      </c>
      <c r="AA1413" s="15">
        <f>orders[[#This Row],[discounted price]]*orders[[#This Row],[Quantity ordered new]]</f>
        <v>351.36348799999996</v>
      </c>
      <c r="AB1413" s="18">
        <f t="shared" si="22"/>
        <v>-0.17329769274057402</v>
      </c>
    </row>
    <row r="1414" spans="1:28" ht="12.75" customHeight="1" x14ac:dyDescent="0.3">
      <c r="A1414" s="4">
        <v>2768</v>
      </c>
      <c r="B1414" s="4" t="s">
        <v>37</v>
      </c>
      <c r="C1414" s="21">
        <v>0.08</v>
      </c>
      <c r="D1414" s="15">
        <v>1.68</v>
      </c>
      <c r="E1414" s="15">
        <v>1.57</v>
      </c>
      <c r="F1414" s="4">
        <v>2498</v>
      </c>
      <c r="G1414" s="4" t="s">
        <v>2344</v>
      </c>
      <c r="H1414" s="4" t="s">
        <v>49</v>
      </c>
      <c r="I1414" s="4" t="s">
        <v>58</v>
      </c>
      <c r="J1414" s="4" t="s">
        <v>29</v>
      </c>
      <c r="K1414" s="4" t="s">
        <v>30</v>
      </c>
      <c r="L1414" s="4" t="s">
        <v>31</v>
      </c>
      <c r="M1414" s="4" t="s">
        <v>96</v>
      </c>
      <c r="N1414" s="29">
        <v>0.59</v>
      </c>
      <c r="O1414" s="4" t="s">
        <v>33</v>
      </c>
      <c r="P1414" s="4" t="s">
        <v>34</v>
      </c>
      <c r="Q1414" s="4" t="s">
        <v>45</v>
      </c>
      <c r="R1414" s="4" t="s">
        <v>1732</v>
      </c>
      <c r="S1414" s="4">
        <v>92024</v>
      </c>
      <c r="T1414" s="9">
        <v>42040</v>
      </c>
      <c r="U1414" s="9">
        <v>42041</v>
      </c>
      <c r="V1414" s="15">
        <v>-46.25</v>
      </c>
      <c r="W1414" s="4">
        <v>88</v>
      </c>
      <c r="X1414" s="15">
        <v>148.36000000000001</v>
      </c>
      <c r="Y1414" s="4">
        <v>20007</v>
      </c>
      <c r="Z1414" s="15">
        <f>(orders[[#This Row],[Unit Price]]-(orders[[#This Row],[Unit Price]]*(orders[[#This Row],[Discount]]/100)))</f>
        <v>1.6786559999999999</v>
      </c>
      <c r="AA1414" s="15">
        <f>orders[[#This Row],[discounted price]]*orders[[#This Row],[Quantity ordered new]]</f>
        <v>147.72172799999998</v>
      </c>
      <c r="AB1414" s="18">
        <f t="shared" si="22"/>
        <v>-0.31174170935562145</v>
      </c>
    </row>
    <row r="1415" spans="1:28" ht="12.75" customHeight="1" x14ac:dyDescent="0.3">
      <c r="A1415" s="4">
        <v>20296</v>
      </c>
      <c r="B1415" s="4" t="s">
        <v>37</v>
      </c>
      <c r="C1415" s="21">
        <v>0.09</v>
      </c>
      <c r="D1415" s="15">
        <v>355.98</v>
      </c>
      <c r="E1415" s="15">
        <v>58.92</v>
      </c>
      <c r="F1415" s="4">
        <v>2499</v>
      </c>
      <c r="G1415" s="4" t="s">
        <v>2345</v>
      </c>
      <c r="H1415" s="4" t="s">
        <v>39</v>
      </c>
      <c r="I1415" s="4" t="s">
        <v>28</v>
      </c>
      <c r="J1415" s="4" t="s">
        <v>41</v>
      </c>
      <c r="K1415" s="4" t="s">
        <v>42</v>
      </c>
      <c r="L1415" s="4" t="s">
        <v>43</v>
      </c>
      <c r="M1415" s="4" t="s">
        <v>1294</v>
      </c>
      <c r="N1415" s="29">
        <v>0.64</v>
      </c>
      <c r="O1415" s="4" t="s">
        <v>33</v>
      </c>
      <c r="P1415" s="4" t="s">
        <v>61</v>
      </c>
      <c r="Q1415" s="4" t="s">
        <v>178</v>
      </c>
      <c r="R1415" s="4" t="s">
        <v>2346</v>
      </c>
      <c r="S1415" s="4">
        <v>60901</v>
      </c>
      <c r="T1415" s="9">
        <v>42053</v>
      </c>
      <c r="U1415" s="9">
        <v>42055</v>
      </c>
      <c r="V1415" s="15">
        <v>1240.25</v>
      </c>
      <c r="W1415" s="4">
        <v>8</v>
      </c>
      <c r="X1415" s="15">
        <v>2814.57</v>
      </c>
      <c r="Y1415" s="4">
        <v>88319</v>
      </c>
      <c r="Z1415" s="15">
        <f>(orders[[#This Row],[Unit Price]]-(orders[[#This Row],[Unit Price]]*(orders[[#This Row],[Discount]]/100)))</f>
        <v>355.65961800000002</v>
      </c>
      <c r="AA1415" s="15">
        <f>orders[[#This Row],[discounted price]]*orders[[#This Row],[Quantity ordered new]]</f>
        <v>2845.2769440000002</v>
      </c>
      <c r="AB1415" s="18">
        <f t="shared" si="22"/>
        <v>0.44065345683354828</v>
      </c>
    </row>
    <row r="1416" spans="1:28" ht="12.75" customHeight="1" x14ac:dyDescent="0.3">
      <c r="A1416" s="4">
        <v>25628</v>
      </c>
      <c r="B1416" s="4" t="s">
        <v>56</v>
      </c>
      <c r="C1416" s="21">
        <v>0.09</v>
      </c>
      <c r="D1416" s="15">
        <v>6.28</v>
      </c>
      <c r="E1416" s="15">
        <v>5.41</v>
      </c>
      <c r="F1416" s="4">
        <v>2500</v>
      </c>
      <c r="G1416" s="4" t="s">
        <v>2347</v>
      </c>
      <c r="H1416" s="4" t="s">
        <v>49</v>
      </c>
      <c r="I1416" s="4" t="s">
        <v>58</v>
      </c>
      <c r="J1416" s="4" t="s">
        <v>41</v>
      </c>
      <c r="K1416" s="4" t="s">
        <v>50</v>
      </c>
      <c r="L1416" s="4" t="s">
        <v>59</v>
      </c>
      <c r="M1416" s="4" t="s">
        <v>1685</v>
      </c>
      <c r="N1416" s="29">
        <v>0.53</v>
      </c>
      <c r="O1416" s="4" t="s">
        <v>33</v>
      </c>
      <c r="P1416" s="4" t="s">
        <v>61</v>
      </c>
      <c r="Q1416" s="4" t="s">
        <v>178</v>
      </c>
      <c r="R1416" s="4" t="s">
        <v>2348</v>
      </c>
      <c r="S1416" s="4">
        <v>60102</v>
      </c>
      <c r="T1416" s="9">
        <v>42037</v>
      </c>
      <c r="U1416" s="9">
        <v>42039</v>
      </c>
      <c r="V1416" s="15">
        <v>-32.026800000000001</v>
      </c>
      <c r="W1416" s="4">
        <v>14</v>
      </c>
      <c r="X1416" s="15">
        <v>88.85</v>
      </c>
      <c r="Y1416" s="4">
        <v>88320</v>
      </c>
      <c r="Z1416" s="15">
        <f>(orders[[#This Row],[Unit Price]]-(orders[[#This Row],[Unit Price]]*(orders[[#This Row],[Discount]]/100)))</f>
        <v>6.2743479999999998</v>
      </c>
      <c r="AA1416" s="15">
        <f>orders[[#This Row],[discounted price]]*orders[[#This Row],[Quantity ordered new]]</f>
        <v>87.84087199999999</v>
      </c>
      <c r="AB1416" s="18">
        <f t="shared" si="22"/>
        <v>-0.36045920090039396</v>
      </c>
    </row>
    <row r="1417" spans="1:28" ht="12.75" customHeight="1" x14ac:dyDescent="0.3">
      <c r="A1417" s="4">
        <v>24899</v>
      </c>
      <c r="B1417" s="4" t="s">
        <v>25</v>
      </c>
      <c r="C1417" s="21">
        <v>0.1</v>
      </c>
      <c r="D1417" s="15">
        <v>24.92</v>
      </c>
      <c r="E1417" s="15">
        <v>12.98</v>
      </c>
      <c r="F1417" s="4">
        <v>2502</v>
      </c>
      <c r="G1417" s="4" t="s">
        <v>2349</v>
      </c>
      <c r="H1417" s="4" t="s">
        <v>49</v>
      </c>
      <c r="I1417" s="4" t="s">
        <v>40</v>
      </c>
      <c r="J1417" s="4" t="s">
        <v>29</v>
      </c>
      <c r="K1417" s="4" t="s">
        <v>109</v>
      </c>
      <c r="L1417" s="4" t="s">
        <v>59</v>
      </c>
      <c r="M1417" s="4" t="s">
        <v>1940</v>
      </c>
      <c r="N1417" s="29">
        <v>0.39</v>
      </c>
      <c r="O1417" s="4" t="s">
        <v>33</v>
      </c>
      <c r="P1417" s="4" t="s">
        <v>61</v>
      </c>
      <c r="Q1417" s="4" t="s">
        <v>703</v>
      </c>
      <c r="R1417" s="4" t="s">
        <v>2350</v>
      </c>
      <c r="S1417" s="4">
        <v>46321</v>
      </c>
      <c r="T1417" s="9">
        <v>42082</v>
      </c>
      <c r="U1417" s="9">
        <v>42082</v>
      </c>
      <c r="V1417" s="15">
        <v>-45.816000000000003</v>
      </c>
      <c r="W1417" s="4">
        <v>3</v>
      </c>
      <c r="X1417" s="15">
        <v>70.819999999999993</v>
      </c>
      <c r="Y1417" s="4">
        <v>91310</v>
      </c>
      <c r="Z1417" s="15">
        <f>(orders[[#This Row],[Unit Price]]-(orders[[#This Row],[Unit Price]]*(orders[[#This Row],[Discount]]/100)))</f>
        <v>24.89508</v>
      </c>
      <c r="AA1417" s="15">
        <f>orders[[#This Row],[discounted price]]*orders[[#This Row],[Quantity ordered new]]</f>
        <v>74.685239999999993</v>
      </c>
      <c r="AB1417" s="18">
        <f t="shared" si="22"/>
        <v>-0.64693589381530647</v>
      </c>
    </row>
    <row r="1418" spans="1:28" ht="12.75" customHeight="1" x14ac:dyDescent="0.3">
      <c r="A1418" s="4">
        <v>24901</v>
      </c>
      <c r="B1418" s="4" t="s">
        <v>25</v>
      </c>
      <c r="C1418" s="21">
        <v>0</v>
      </c>
      <c r="D1418" s="15">
        <v>12.28</v>
      </c>
      <c r="E1418" s="15">
        <v>6.35</v>
      </c>
      <c r="F1418" s="4">
        <v>2502</v>
      </c>
      <c r="G1418" s="4" t="s">
        <v>2349</v>
      </c>
      <c r="H1418" s="4" t="s">
        <v>27</v>
      </c>
      <c r="I1418" s="4" t="s">
        <v>40</v>
      </c>
      <c r="J1418" s="4" t="s">
        <v>29</v>
      </c>
      <c r="K1418" s="4" t="s">
        <v>93</v>
      </c>
      <c r="L1418" s="4" t="s">
        <v>59</v>
      </c>
      <c r="M1418" s="4" t="s">
        <v>1575</v>
      </c>
      <c r="N1418" s="29">
        <v>0.38</v>
      </c>
      <c r="O1418" s="4" t="s">
        <v>33</v>
      </c>
      <c r="P1418" s="4" t="s">
        <v>61</v>
      </c>
      <c r="Q1418" s="4" t="s">
        <v>703</v>
      </c>
      <c r="R1418" s="4" t="s">
        <v>2350</v>
      </c>
      <c r="S1418" s="4">
        <v>46321</v>
      </c>
      <c r="T1418" s="9">
        <v>42082</v>
      </c>
      <c r="U1418" s="9">
        <v>42083</v>
      </c>
      <c r="V1418" s="15">
        <v>30.63</v>
      </c>
      <c r="W1418" s="4">
        <v>7</v>
      </c>
      <c r="X1418" s="15">
        <v>90.44</v>
      </c>
      <c r="Y1418" s="4">
        <v>91310</v>
      </c>
      <c r="Z1418" s="15">
        <f>(orders[[#This Row],[Unit Price]]-(orders[[#This Row],[Unit Price]]*(orders[[#This Row],[Discount]]/100)))</f>
        <v>12.28</v>
      </c>
      <c r="AA1418" s="15">
        <f>orders[[#This Row],[discounted price]]*orders[[#This Row],[Quantity ordered new]]</f>
        <v>85.96</v>
      </c>
      <c r="AB1418" s="18">
        <f t="shared" si="22"/>
        <v>0.33867757629367534</v>
      </c>
    </row>
    <row r="1419" spans="1:28" ht="12.75" customHeight="1" x14ac:dyDescent="0.3">
      <c r="A1419" s="4">
        <v>18219</v>
      </c>
      <c r="B1419" s="4" t="s">
        <v>56</v>
      </c>
      <c r="C1419" s="21">
        <v>0.02</v>
      </c>
      <c r="D1419" s="15">
        <v>6.48</v>
      </c>
      <c r="E1419" s="15">
        <v>8.74</v>
      </c>
      <c r="F1419" s="4">
        <v>2506</v>
      </c>
      <c r="G1419" s="4" t="s">
        <v>2351</v>
      </c>
      <c r="H1419" s="4" t="s">
        <v>49</v>
      </c>
      <c r="I1419" s="4" t="s">
        <v>40</v>
      </c>
      <c r="J1419" s="4" t="s">
        <v>29</v>
      </c>
      <c r="K1419" s="4" t="s">
        <v>93</v>
      </c>
      <c r="L1419" s="4" t="s">
        <v>59</v>
      </c>
      <c r="M1419" s="4" t="s">
        <v>2352</v>
      </c>
      <c r="N1419" s="29">
        <v>0.36</v>
      </c>
      <c r="O1419" s="4" t="s">
        <v>33</v>
      </c>
      <c r="P1419" s="4" t="s">
        <v>53</v>
      </c>
      <c r="Q1419" s="4" t="s">
        <v>228</v>
      </c>
      <c r="R1419" s="4" t="s">
        <v>2353</v>
      </c>
      <c r="S1419" s="4">
        <v>6408</v>
      </c>
      <c r="T1419" s="9">
        <v>42160</v>
      </c>
      <c r="U1419" s="9">
        <v>42162</v>
      </c>
      <c r="V1419" s="15">
        <v>-6.835</v>
      </c>
      <c r="W1419" s="4">
        <v>1</v>
      </c>
      <c r="X1419" s="15">
        <v>10.72</v>
      </c>
      <c r="Y1419" s="4">
        <v>87033</v>
      </c>
      <c r="Z1419" s="15">
        <f>(orders[[#This Row],[Unit Price]]-(orders[[#This Row],[Unit Price]]*(orders[[#This Row],[Discount]]/100)))</f>
        <v>6.4787040000000005</v>
      </c>
      <c r="AA1419" s="15">
        <f>orders[[#This Row],[discounted price]]*orders[[#This Row],[Quantity ordered new]]</f>
        <v>6.4787040000000005</v>
      </c>
      <c r="AB1419" s="18">
        <f t="shared" si="22"/>
        <v>-0.63759328358208955</v>
      </c>
    </row>
    <row r="1420" spans="1:28" ht="12.75" customHeight="1" x14ac:dyDescent="0.3">
      <c r="A1420" s="4">
        <v>18217</v>
      </c>
      <c r="B1420" s="4" t="s">
        <v>56</v>
      </c>
      <c r="C1420" s="21">
        <v>0.06</v>
      </c>
      <c r="D1420" s="15">
        <v>699.99</v>
      </c>
      <c r="E1420" s="15">
        <v>24.49</v>
      </c>
      <c r="F1420" s="4">
        <v>2507</v>
      </c>
      <c r="G1420" s="4" t="s">
        <v>2354</v>
      </c>
      <c r="H1420" s="4" t="s">
        <v>27</v>
      </c>
      <c r="I1420" s="4" t="s">
        <v>40</v>
      </c>
      <c r="J1420" s="4" t="s">
        <v>77</v>
      </c>
      <c r="K1420" s="4" t="s">
        <v>587</v>
      </c>
      <c r="L1420" s="4" t="s">
        <v>236</v>
      </c>
      <c r="M1420" s="4" t="s">
        <v>588</v>
      </c>
      <c r="N1420" s="29">
        <v>0.41</v>
      </c>
      <c r="O1420" s="4" t="s">
        <v>33</v>
      </c>
      <c r="P1420" s="4" t="s">
        <v>53</v>
      </c>
      <c r="Q1420" s="4" t="s">
        <v>188</v>
      </c>
      <c r="R1420" s="4" t="s">
        <v>450</v>
      </c>
      <c r="S1420" s="4">
        <v>4401</v>
      </c>
      <c r="T1420" s="9">
        <v>42160</v>
      </c>
      <c r="U1420" s="9">
        <v>42162</v>
      </c>
      <c r="V1420" s="15">
        <v>7024.2068999999992</v>
      </c>
      <c r="W1420" s="4">
        <v>15</v>
      </c>
      <c r="X1420" s="15">
        <v>10180.01</v>
      </c>
      <c r="Y1420" s="4">
        <v>87033</v>
      </c>
      <c r="Z1420" s="15">
        <f>(orders[[#This Row],[Unit Price]]-(orders[[#This Row],[Unit Price]]*(orders[[#This Row],[Discount]]/100)))</f>
        <v>699.57000600000003</v>
      </c>
      <c r="AA1420" s="15">
        <f>orders[[#This Row],[discounted price]]*orders[[#This Row],[Quantity ordered new]]</f>
        <v>10493.550090000001</v>
      </c>
      <c r="AB1420" s="18">
        <f t="shared" si="22"/>
        <v>0.69</v>
      </c>
    </row>
    <row r="1421" spans="1:28" ht="12.75" customHeight="1" x14ac:dyDescent="0.3">
      <c r="A1421" s="4">
        <v>23265</v>
      </c>
      <c r="B1421" s="4" t="s">
        <v>106</v>
      </c>
      <c r="C1421" s="21">
        <v>0.02</v>
      </c>
      <c r="D1421" s="15">
        <v>5.81</v>
      </c>
      <c r="E1421" s="15">
        <v>8.49</v>
      </c>
      <c r="F1421" s="4">
        <v>2508</v>
      </c>
      <c r="G1421" s="4" t="s">
        <v>2355</v>
      </c>
      <c r="H1421" s="4" t="s">
        <v>49</v>
      </c>
      <c r="I1421" s="4" t="s">
        <v>40</v>
      </c>
      <c r="J1421" s="4" t="s">
        <v>29</v>
      </c>
      <c r="K1421" s="4" t="s">
        <v>109</v>
      </c>
      <c r="L1421" s="4" t="s">
        <v>59</v>
      </c>
      <c r="M1421" s="4" t="s">
        <v>325</v>
      </c>
      <c r="N1421" s="29">
        <v>0.39</v>
      </c>
      <c r="O1421" s="4" t="s">
        <v>33</v>
      </c>
      <c r="P1421" s="4" t="s">
        <v>53</v>
      </c>
      <c r="Q1421" s="4" t="s">
        <v>188</v>
      </c>
      <c r="R1421" s="4" t="s">
        <v>433</v>
      </c>
      <c r="S1421" s="4">
        <v>4073</v>
      </c>
      <c r="T1421" s="9">
        <v>42012</v>
      </c>
      <c r="U1421" s="9">
        <v>42016</v>
      </c>
      <c r="V1421" s="15">
        <v>-137.494</v>
      </c>
      <c r="W1421" s="4">
        <v>7</v>
      </c>
      <c r="X1421" s="15">
        <v>42.44</v>
      </c>
      <c r="Y1421" s="4">
        <v>87031</v>
      </c>
      <c r="Z1421" s="15">
        <f>(orders[[#This Row],[Unit Price]]-(orders[[#This Row],[Unit Price]]*(orders[[#This Row],[Discount]]/100)))</f>
        <v>5.8088379999999997</v>
      </c>
      <c r="AA1421" s="15">
        <f>orders[[#This Row],[discounted price]]*orders[[#This Row],[Quantity ordered new]]</f>
        <v>40.661865999999996</v>
      </c>
      <c r="AB1421" s="18">
        <f t="shared" si="22"/>
        <v>-3.2397266729500473</v>
      </c>
    </row>
    <row r="1422" spans="1:28" ht="12.75" customHeight="1" x14ac:dyDescent="0.3">
      <c r="A1422" s="4">
        <v>21918</v>
      </c>
      <c r="B1422" s="4" t="s">
        <v>56</v>
      </c>
      <c r="C1422" s="21">
        <v>0.05</v>
      </c>
      <c r="D1422" s="15">
        <v>30.98</v>
      </c>
      <c r="E1422" s="15">
        <v>9.18</v>
      </c>
      <c r="F1422" s="4">
        <v>2509</v>
      </c>
      <c r="G1422" s="4" t="s">
        <v>2356</v>
      </c>
      <c r="H1422" s="4" t="s">
        <v>49</v>
      </c>
      <c r="I1422" s="4" t="s">
        <v>40</v>
      </c>
      <c r="J1422" s="4" t="s">
        <v>29</v>
      </c>
      <c r="K1422" s="4" t="s">
        <v>93</v>
      </c>
      <c r="L1422" s="4" t="s">
        <v>59</v>
      </c>
      <c r="M1422" s="4" t="s">
        <v>2357</v>
      </c>
      <c r="N1422" s="29">
        <v>0.4</v>
      </c>
      <c r="O1422" s="4" t="s">
        <v>33</v>
      </c>
      <c r="P1422" s="4" t="s">
        <v>53</v>
      </c>
      <c r="Q1422" s="4" t="s">
        <v>188</v>
      </c>
      <c r="R1422" s="4" t="s">
        <v>594</v>
      </c>
      <c r="S1422" s="4">
        <v>4106</v>
      </c>
      <c r="T1422" s="9">
        <v>42129</v>
      </c>
      <c r="U1422" s="9">
        <v>42129</v>
      </c>
      <c r="V1422" s="15">
        <v>308.67</v>
      </c>
      <c r="W1422" s="4">
        <v>15</v>
      </c>
      <c r="X1422" s="15">
        <v>462.57</v>
      </c>
      <c r="Y1422" s="4">
        <v>87029</v>
      </c>
      <c r="Z1422" s="15">
        <f>(orders[[#This Row],[Unit Price]]-(orders[[#This Row],[Unit Price]]*(orders[[#This Row],[Discount]]/100)))</f>
        <v>30.964510000000001</v>
      </c>
      <c r="AA1422" s="15">
        <f>orders[[#This Row],[discounted price]]*orders[[#This Row],[Quantity ordered new]]</f>
        <v>464.46764999999999</v>
      </c>
      <c r="AB1422" s="18">
        <f t="shared" si="22"/>
        <v>0.66729359880666717</v>
      </c>
    </row>
    <row r="1423" spans="1:28" ht="12.75" customHeight="1" x14ac:dyDescent="0.3">
      <c r="A1423" s="4">
        <v>21102</v>
      </c>
      <c r="B1423" s="4" t="s">
        <v>37</v>
      </c>
      <c r="C1423" s="21">
        <v>0.04</v>
      </c>
      <c r="D1423" s="15">
        <v>6.48</v>
      </c>
      <c r="E1423" s="15">
        <v>9.5399999999999991</v>
      </c>
      <c r="F1423" s="4">
        <v>2512</v>
      </c>
      <c r="G1423" s="4" t="s">
        <v>2358</v>
      </c>
      <c r="H1423" s="4" t="s">
        <v>49</v>
      </c>
      <c r="I1423" s="4" t="s">
        <v>40</v>
      </c>
      <c r="J1423" s="4" t="s">
        <v>29</v>
      </c>
      <c r="K1423" s="4" t="s">
        <v>93</v>
      </c>
      <c r="L1423" s="4" t="s">
        <v>59</v>
      </c>
      <c r="M1423" s="4" t="s">
        <v>2359</v>
      </c>
      <c r="N1423" s="29">
        <v>0.37</v>
      </c>
      <c r="O1423" s="4" t="s">
        <v>33</v>
      </c>
      <c r="P1423" s="4" t="s">
        <v>53</v>
      </c>
      <c r="Q1423" s="4" t="s">
        <v>193</v>
      </c>
      <c r="R1423" s="4" t="s">
        <v>2360</v>
      </c>
      <c r="S1423" s="4">
        <v>2138</v>
      </c>
      <c r="T1423" s="9">
        <v>42170</v>
      </c>
      <c r="U1423" s="9">
        <v>42172</v>
      </c>
      <c r="V1423" s="15">
        <v>-223.94400000000002</v>
      </c>
      <c r="W1423" s="4">
        <v>19</v>
      </c>
      <c r="X1423" s="15">
        <v>125.37</v>
      </c>
      <c r="Y1423" s="4">
        <v>87030</v>
      </c>
      <c r="Z1423" s="15">
        <f>(orders[[#This Row],[Unit Price]]-(orders[[#This Row],[Unit Price]]*(orders[[#This Row],[Discount]]/100)))</f>
        <v>6.4774080000000005</v>
      </c>
      <c r="AA1423" s="15">
        <f>orders[[#This Row],[discounted price]]*orders[[#This Row],[Quantity ordered new]]</f>
        <v>123.07075200000001</v>
      </c>
      <c r="AB1423" s="18">
        <f t="shared" si="22"/>
        <v>-1.7862646566164155</v>
      </c>
    </row>
    <row r="1424" spans="1:28" ht="12.75" customHeight="1" x14ac:dyDescent="0.3">
      <c r="A1424" s="4">
        <v>18220</v>
      </c>
      <c r="B1424" s="4" t="s">
        <v>56</v>
      </c>
      <c r="C1424" s="21">
        <v>0.02</v>
      </c>
      <c r="D1424" s="15">
        <v>17.149999999999999</v>
      </c>
      <c r="E1424" s="15">
        <v>4.96</v>
      </c>
      <c r="F1424" s="4">
        <v>2516</v>
      </c>
      <c r="G1424" s="4" t="s">
        <v>2361</v>
      </c>
      <c r="H1424" s="4" t="s">
        <v>49</v>
      </c>
      <c r="I1424" s="4" t="s">
        <v>40</v>
      </c>
      <c r="J1424" s="4" t="s">
        <v>29</v>
      </c>
      <c r="K1424" s="4" t="s">
        <v>141</v>
      </c>
      <c r="L1424" s="4" t="s">
        <v>59</v>
      </c>
      <c r="M1424" s="4" t="s">
        <v>605</v>
      </c>
      <c r="N1424" s="29">
        <v>0.57999999999999996</v>
      </c>
      <c r="O1424" s="4" t="s">
        <v>33</v>
      </c>
      <c r="P1424" s="4" t="s">
        <v>53</v>
      </c>
      <c r="Q1424" s="4" t="s">
        <v>54</v>
      </c>
      <c r="R1424" s="4" t="s">
        <v>1481</v>
      </c>
      <c r="S1424" s="4">
        <v>7631</v>
      </c>
      <c r="T1424" s="9">
        <v>42160</v>
      </c>
      <c r="U1424" s="9">
        <v>42162</v>
      </c>
      <c r="V1424" s="15">
        <v>36.494999999999997</v>
      </c>
      <c r="W1424" s="4">
        <v>11</v>
      </c>
      <c r="X1424" s="15">
        <v>190.85</v>
      </c>
      <c r="Y1424" s="4">
        <v>87033</v>
      </c>
      <c r="Z1424" s="15">
        <f>(orders[[#This Row],[Unit Price]]-(orders[[#This Row],[Unit Price]]*(orders[[#This Row],[Discount]]/100)))</f>
        <v>17.146569999999997</v>
      </c>
      <c r="AA1424" s="15">
        <f>orders[[#This Row],[discounted price]]*orders[[#This Row],[Quantity ordered new]]</f>
        <v>188.61226999999997</v>
      </c>
      <c r="AB1424" s="18">
        <f t="shared" si="22"/>
        <v>0.19122347393240766</v>
      </c>
    </row>
    <row r="1425" spans="1:28" ht="12.75" customHeight="1" x14ac:dyDescent="0.3">
      <c r="A1425" s="4">
        <v>18221</v>
      </c>
      <c r="B1425" s="4" t="s">
        <v>56</v>
      </c>
      <c r="C1425" s="21">
        <v>7.0000000000000007E-2</v>
      </c>
      <c r="D1425" s="15">
        <v>30.98</v>
      </c>
      <c r="E1425" s="15">
        <v>8.74</v>
      </c>
      <c r="F1425" s="4">
        <v>2520</v>
      </c>
      <c r="G1425" s="4" t="s">
        <v>2362</v>
      </c>
      <c r="H1425" s="4" t="s">
        <v>49</v>
      </c>
      <c r="I1425" s="4" t="s">
        <v>40</v>
      </c>
      <c r="J1425" s="4" t="s">
        <v>29</v>
      </c>
      <c r="K1425" s="4" t="s">
        <v>93</v>
      </c>
      <c r="L1425" s="4" t="s">
        <v>59</v>
      </c>
      <c r="M1425" s="4" t="s">
        <v>2066</v>
      </c>
      <c r="N1425" s="29">
        <v>0.4</v>
      </c>
      <c r="O1425" s="4" t="s">
        <v>33</v>
      </c>
      <c r="P1425" s="4" t="s">
        <v>53</v>
      </c>
      <c r="Q1425" s="4" t="s">
        <v>469</v>
      </c>
      <c r="R1425" s="4" t="s">
        <v>2363</v>
      </c>
      <c r="S1425" s="4">
        <v>2908</v>
      </c>
      <c r="T1425" s="9">
        <v>42160</v>
      </c>
      <c r="U1425" s="9">
        <v>42161</v>
      </c>
      <c r="V1425" s="15">
        <v>255.76919999999998</v>
      </c>
      <c r="W1425" s="4">
        <v>12</v>
      </c>
      <c r="X1425" s="15">
        <v>370.68</v>
      </c>
      <c r="Y1425" s="4">
        <v>87033</v>
      </c>
      <c r="Z1425" s="15">
        <f>(orders[[#This Row],[Unit Price]]-(orders[[#This Row],[Unit Price]]*(orders[[#This Row],[Discount]]/100)))</f>
        <v>30.958314000000001</v>
      </c>
      <c r="AA1425" s="15">
        <f>orders[[#This Row],[discounted price]]*orders[[#This Row],[Quantity ordered new]]</f>
        <v>371.49976800000002</v>
      </c>
      <c r="AB1425" s="18">
        <f t="shared" si="22"/>
        <v>0.69</v>
      </c>
    </row>
    <row r="1426" spans="1:28" ht="12.75" customHeight="1" x14ac:dyDescent="0.3">
      <c r="A1426" s="4">
        <v>25463</v>
      </c>
      <c r="B1426" s="4" t="s">
        <v>56</v>
      </c>
      <c r="C1426" s="21">
        <v>0</v>
      </c>
      <c r="D1426" s="15">
        <v>175.99</v>
      </c>
      <c r="E1426" s="15">
        <v>4.99</v>
      </c>
      <c r="F1426" s="4">
        <v>2521</v>
      </c>
      <c r="G1426" s="4" t="s">
        <v>2364</v>
      </c>
      <c r="H1426" s="4" t="s">
        <v>49</v>
      </c>
      <c r="I1426" s="4" t="s">
        <v>40</v>
      </c>
      <c r="J1426" s="4" t="s">
        <v>77</v>
      </c>
      <c r="K1426" s="4" t="s">
        <v>78</v>
      </c>
      <c r="L1426" s="4" t="s">
        <v>59</v>
      </c>
      <c r="M1426" s="4" t="s">
        <v>139</v>
      </c>
      <c r="N1426" s="29">
        <v>0.59</v>
      </c>
      <c r="O1426" s="4" t="s">
        <v>33</v>
      </c>
      <c r="P1426" s="4" t="s">
        <v>61</v>
      </c>
      <c r="Q1426" s="4" t="s">
        <v>130</v>
      </c>
      <c r="R1426" s="4" t="s">
        <v>2365</v>
      </c>
      <c r="S1426" s="4">
        <v>75109</v>
      </c>
      <c r="T1426" s="9">
        <v>42053</v>
      </c>
      <c r="U1426" s="9">
        <v>42056</v>
      </c>
      <c r="V1426" s="15">
        <v>1656.6554999999998</v>
      </c>
      <c r="W1426" s="4">
        <v>15</v>
      </c>
      <c r="X1426" s="15">
        <v>2400.9499999999998</v>
      </c>
      <c r="Y1426" s="4">
        <v>87032</v>
      </c>
      <c r="Z1426" s="15">
        <f>(orders[[#This Row],[Unit Price]]-(orders[[#This Row],[Unit Price]]*(orders[[#This Row],[Discount]]/100)))</f>
        <v>175.99</v>
      </c>
      <c r="AA1426" s="15">
        <f>orders[[#This Row],[discounted price]]*orders[[#This Row],[Quantity ordered new]]</f>
        <v>2639.8500000000004</v>
      </c>
      <c r="AB1426" s="18">
        <f t="shared" si="22"/>
        <v>0.69</v>
      </c>
    </row>
    <row r="1427" spans="1:28" ht="12.75" customHeight="1" x14ac:dyDescent="0.3">
      <c r="A1427" s="4">
        <v>18218</v>
      </c>
      <c r="B1427" s="4" t="s">
        <v>56</v>
      </c>
      <c r="C1427" s="21">
        <v>0.04</v>
      </c>
      <c r="D1427" s="15">
        <v>1360.14</v>
      </c>
      <c r="E1427" s="15">
        <v>14.7</v>
      </c>
      <c r="F1427" s="4">
        <v>2522</v>
      </c>
      <c r="G1427" s="4" t="s">
        <v>2366</v>
      </c>
      <c r="H1427" s="4" t="s">
        <v>39</v>
      </c>
      <c r="I1427" s="4" t="s">
        <v>40</v>
      </c>
      <c r="J1427" s="4" t="s">
        <v>77</v>
      </c>
      <c r="K1427" s="4" t="s">
        <v>85</v>
      </c>
      <c r="L1427" s="4" t="s">
        <v>43</v>
      </c>
      <c r="M1427" s="4" t="s">
        <v>600</v>
      </c>
      <c r="N1427" s="29">
        <v>0.59</v>
      </c>
      <c r="O1427" s="4" t="s">
        <v>33</v>
      </c>
      <c r="P1427" s="4" t="s">
        <v>53</v>
      </c>
      <c r="Q1427" s="4" t="s">
        <v>149</v>
      </c>
      <c r="R1427" s="4" t="s">
        <v>150</v>
      </c>
      <c r="S1427" s="4">
        <v>5401</v>
      </c>
      <c r="T1427" s="9">
        <v>42160</v>
      </c>
      <c r="U1427" s="9">
        <v>42163</v>
      </c>
      <c r="V1427" s="15">
        <v>2639.0099999999998</v>
      </c>
      <c r="W1427" s="4">
        <v>6</v>
      </c>
      <c r="X1427" s="15">
        <v>7303.05</v>
      </c>
      <c r="Y1427" s="4">
        <v>87033</v>
      </c>
      <c r="Z1427" s="15">
        <f>(orders[[#This Row],[Unit Price]]-(orders[[#This Row],[Unit Price]]*(orders[[#This Row],[Discount]]/100)))</f>
        <v>1359.5959440000001</v>
      </c>
      <c r="AA1427" s="15">
        <f>orders[[#This Row],[discounted price]]*orders[[#This Row],[Quantity ordered new]]</f>
        <v>8157.5756640000009</v>
      </c>
      <c r="AB1427" s="18">
        <f t="shared" si="22"/>
        <v>0.36135724115266904</v>
      </c>
    </row>
    <row r="1428" spans="1:28" ht="12.75" customHeight="1" x14ac:dyDescent="0.3">
      <c r="A1428" s="4">
        <v>18866</v>
      </c>
      <c r="B1428" s="4" t="s">
        <v>47</v>
      </c>
      <c r="C1428" s="21">
        <v>0.01</v>
      </c>
      <c r="D1428" s="15">
        <v>2.16</v>
      </c>
      <c r="E1428" s="15">
        <v>6.05</v>
      </c>
      <c r="F1428" s="4">
        <v>2526</v>
      </c>
      <c r="G1428" s="4" t="s">
        <v>2367</v>
      </c>
      <c r="H1428" s="4" t="s">
        <v>49</v>
      </c>
      <c r="I1428" s="4" t="s">
        <v>28</v>
      </c>
      <c r="J1428" s="4" t="s">
        <v>29</v>
      </c>
      <c r="K1428" s="4" t="s">
        <v>109</v>
      </c>
      <c r="L1428" s="4" t="s">
        <v>59</v>
      </c>
      <c r="M1428" s="4" t="s">
        <v>1536</v>
      </c>
      <c r="N1428" s="29">
        <v>0.37</v>
      </c>
      <c r="O1428" s="4" t="s">
        <v>33</v>
      </c>
      <c r="P1428" s="4" t="s">
        <v>136</v>
      </c>
      <c r="Q1428" s="4" t="s">
        <v>171</v>
      </c>
      <c r="R1428" s="4" t="s">
        <v>1479</v>
      </c>
      <c r="S1428" s="4">
        <v>70506</v>
      </c>
      <c r="T1428" s="9">
        <v>42147</v>
      </c>
      <c r="U1428" s="9">
        <v>42149</v>
      </c>
      <c r="V1428" s="15">
        <v>395.76</v>
      </c>
      <c r="W1428" s="4">
        <v>24</v>
      </c>
      <c r="X1428" s="15">
        <v>58.05</v>
      </c>
      <c r="Y1428" s="4">
        <v>87208</v>
      </c>
      <c r="Z1428" s="15">
        <f>(orders[[#This Row],[Unit Price]]-(orders[[#This Row],[Unit Price]]*(orders[[#This Row],[Discount]]/100)))</f>
        <v>2.1597840000000001</v>
      </c>
      <c r="AA1428" s="15">
        <f>orders[[#This Row],[discounted price]]*orders[[#This Row],[Quantity ordered new]]</f>
        <v>51.834816000000004</v>
      </c>
      <c r="AB1428" s="18">
        <f t="shared" si="22"/>
        <v>6.8175710594315246</v>
      </c>
    </row>
    <row r="1429" spans="1:28" ht="12.75" customHeight="1" x14ac:dyDescent="0.3">
      <c r="A1429" s="4">
        <v>18867</v>
      </c>
      <c r="B1429" s="4" t="s">
        <v>47</v>
      </c>
      <c r="C1429" s="21">
        <v>7.0000000000000007E-2</v>
      </c>
      <c r="D1429" s="15">
        <v>21.38</v>
      </c>
      <c r="E1429" s="15">
        <v>8.99</v>
      </c>
      <c r="F1429" s="4">
        <v>2527</v>
      </c>
      <c r="G1429" s="4" t="s">
        <v>2368</v>
      </c>
      <c r="H1429" s="4" t="s">
        <v>49</v>
      </c>
      <c r="I1429" s="4" t="s">
        <v>28</v>
      </c>
      <c r="J1429" s="4" t="s">
        <v>29</v>
      </c>
      <c r="K1429" s="4" t="s">
        <v>30</v>
      </c>
      <c r="L1429" s="4" t="s">
        <v>51</v>
      </c>
      <c r="M1429" s="4" t="s">
        <v>2199</v>
      </c>
      <c r="N1429" s="29">
        <v>0.59</v>
      </c>
      <c r="O1429" s="4" t="s">
        <v>33</v>
      </c>
      <c r="P1429" s="4" t="s">
        <v>136</v>
      </c>
      <c r="Q1429" s="4" t="s">
        <v>171</v>
      </c>
      <c r="R1429" s="4" t="s">
        <v>2369</v>
      </c>
      <c r="S1429" s="4">
        <v>70601</v>
      </c>
      <c r="T1429" s="9">
        <v>42147</v>
      </c>
      <c r="U1429" s="9">
        <v>42149</v>
      </c>
      <c r="V1429" s="15">
        <v>-39.396000000000001</v>
      </c>
      <c r="W1429" s="4">
        <v>3</v>
      </c>
      <c r="X1429" s="15">
        <v>68.64</v>
      </c>
      <c r="Y1429" s="4">
        <v>87208</v>
      </c>
      <c r="Z1429" s="15">
        <f>(orders[[#This Row],[Unit Price]]-(orders[[#This Row],[Unit Price]]*(orders[[#This Row],[Discount]]/100)))</f>
        <v>21.365033999999998</v>
      </c>
      <c r="AA1429" s="15">
        <f>orders[[#This Row],[discounted price]]*orders[[#This Row],[Quantity ordered new]]</f>
        <v>64.095101999999997</v>
      </c>
      <c r="AB1429" s="18">
        <f t="shared" si="22"/>
        <v>-0.57395104895104898</v>
      </c>
    </row>
    <row r="1430" spans="1:28" ht="12.75" customHeight="1" x14ac:dyDescent="0.3">
      <c r="A1430" s="4">
        <v>20254</v>
      </c>
      <c r="B1430" s="4" t="s">
        <v>25</v>
      </c>
      <c r="C1430" s="21">
        <v>0.04</v>
      </c>
      <c r="D1430" s="15">
        <v>40.98</v>
      </c>
      <c r="E1430" s="15">
        <v>6.5</v>
      </c>
      <c r="F1430" s="4">
        <v>2530</v>
      </c>
      <c r="G1430" s="4" t="s">
        <v>2370</v>
      </c>
      <c r="H1430" s="4" t="s">
        <v>49</v>
      </c>
      <c r="I1430" s="4" t="s">
        <v>58</v>
      </c>
      <c r="J1430" s="4" t="s">
        <v>77</v>
      </c>
      <c r="K1430" s="4" t="s">
        <v>180</v>
      </c>
      <c r="L1430" s="4" t="s">
        <v>59</v>
      </c>
      <c r="M1430" s="4" t="s">
        <v>1270</v>
      </c>
      <c r="N1430" s="29">
        <v>0.74</v>
      </c>
      <c r="O1430" s="4" t="s">
        <v>33</v>
      </c>
      <c r="P1430" s="4" t="s">
        <v>34</v>
      </c>
      <c r="Q1430" s="4" t="s">
        <v>45</v>
      </c>
      <c r="R1430" s="4" t="s">
        <v>2371</v>
      </c>
      <c r="S1430" s="4">
        <v>92307</v>
      </c>
      <c r="T1430" s="9">
        <v>42092</v>
      </c>
      <c r="U1430" s="9">
        <v>42093</v>
      </c>
      <c r="V1430" s="15">
        <v>-89.5</v>
      </c>
      <c r="W1430" s="4">
        <v>7</v>
      </c>
      <c r="X1430" s="15">
        <v>277.07</v>
      </c>
      <c r="Y1430" s="4">
        <v>87451</v>
      </c>
      <c r="Z1430" s="15">
        <f>(orders[[#This Row],[Unit Price]]-(orders[[#This Row],[Unit Price]]*(orders[[#This Row],[Discount]]/100)))</f>
        <v>40.963607999999994</v>
      </c>
      <c r="AA1430" s="15">
        <f>orders[[#This Row],[discounted price]]*orders[[#This Row],[Quantity ordered new]]</f>
        <v>286.74525599999993</v>
      </c>
      <c r="AB1430" s="18">
        <f t="shared" si="22"/>
        <v>-0.32302306276392251</v>
      </c>
    </row>
    <row r="1431" spans="1:28" ht="12.75" customHeight="1" x14ac:dyDescent="0.3">
      <c r="A1431" s="4">
        <v>23782</v>
      </c>
      <c r="B1431" s="4" t="s">
        <v>56</v>
      </c>
      <c r="C1431" s="21">
        <v>0.08</v>
      </c>
      <c r="D1431" s="15">
        <v>4</v>
      </c>
      <c r="E1431" s="15">
        <v>1.3</v>
      </c>
      <c r="F1431" s="4">
        <v>2531</v>
      </c>
      <c r="G1431" s="4" t="s">
        <v>2372</v>
      </c>
      <c r="H1431" s="4" t="s">
        <v>49</v>
      </c>
      <c r="I1431" s="4" t="s">
        <v>58</v>
      </c>
      <c r="J1431" s="4" t="s">
        <v>29</v>
      </c>
      <c r="K1431" s="4" t="s">
        <v>93</v>
      </c>
      <c r="L1431" s="4" t="s">
        <v>31</v>
      </c>
      <c r="M1431" s="4" t="s">
        <v>204</v>
      </c>
      <c r="N1431" s="29">
        <v>0.37</v>
      </c>
      <c r="O1431" s="4" t="s">
        <v>33</v>
      </c>
      <c r="P1431" s="4" t="s">
        <v>34</v>
      </c>
      <c r="Q1431" s="4" t="s">
        <v>45</v>
      </c>
      <c r="R1431" s="4" t="s">
        <v>2373</v>
      </c>
      <c r="S1431" s="4">
        <v>93422</v>
      </c>
      <c r="T1431" s="9">
        <v>42126</v>
      </c>
      <c r="U1431" s="9">
        <v>42128</v>
      </c>
      <c r="V1431" s="15">
        <v>28.4</v>
      </c>
      <c r="W1431" s="4">
        <v>14</v>
      </c>
      <c r="X1431" s="15">
        <v>51.99</v>
      </c>
      <c r="Y1431" s="4">
        <v>87452</v>
      </c>
      <c r="Z1431" s="15">
        <f>(orders[[#This Row],[Unit Price]]-(orders[[#This Row],[Unit Price]]*(orders[[#This Row],[Discount]]/100)))</f>
        <v>3.9967999999999999</v>
      </c>
      <c r="AA1431" s="15">
        <f>orders[[#This Row],[discounted price]]*orders[[#This Row],[Quantity ordered new]]</f>
        <v>55.955199999999998</v>
      </c>
      <c r="AB1431" s="18">
        <f t="shared" si="22"/>
        <v>0.54625889594152721</v>
      </c>
    </row>
    <row r="1432" spans="1:28" ht="12.75" customHeight="1" x14ac:dyDescent="0.3">
      <c r="A1432" s="4">
        <v>20255</v>
      </c>
      <c r="B1432" s="4" t="s">
        <v>25</v>
      </c>
      <c r="C1432" s="21">
        <v>0.05</v>
      </c>
      <c r="D1432" s="15">
        <v>35.99</v>
      </c>
      <c r="E1432" s="15">
        <v>3.3</v>
      </c>
      <c r="F1432" s="4">
        <v>2534</v>
      </c>
      <c r="G1432" s="4" t="s">
        <v>2374</v>
      </c>
      <c r="H1432" s="4" t="s">
        <v>49</v>
      </c>
      <c r="I1432" s="4" t="s">
        <v>58</v>
      </c>
      <c r="J1432" s="4" t="s">
        <v>77</v>
      </c>
      <c r="K1432" s="4" t="s">
        <v>78</v>
      </c>
      <c r="L1432" s="4" t="s">
        <v>51</v>
      </c>
      <c r="M1432" s="4" t="s">
        <v>1274</v>
      </c>
      <c r="N1432" s="29">
        <v>0.39</v>
      </c>
      <c r="O1432" s="4" t="s">
        <v>33</v>
      </c>
      <c r="P1432" s="4" t="s">
        <v>53</v>
      </c>
      <c r="Q1432" s="4" t="s">
        <v>188</v>
      </c>
      <c r="R1432" s="4" t="s">
        <v>450</v>
      </c>
      <c r="S1432" s="4">
        <v>4401</v>
      </c>
      <c r="T1432" s="9">
        <v>42092</v>
      </c>
      <c r="U1432" s="9">
        <v>42094</v>
      </c>
      <c r="V1432" s="15">
        <v>103.27229999999999</v>
      </c>
      <c r="W1432" s="4">
        <v>5</v>
      </c>
      <c r="X1432" s="15">
        <v>149.66999999999999</v>
      </c>
      <c r="Y1432" s="4">
        <v>87451</v>
      </c>
      <c r="Z1432" s="15">
        <f>(orders[[#This Row],[Unit Price]]-(orders[[#This Row],[Unit Price]]*(orders[[#This Row],[Discount]]/100)))</f>
        <v>35.972005000000003</v>
      </c>
      <c r="AA1432" s="15">
        <f>orders[[#This Row],[discounted price]]*orders[[#This Row],[Quantity ordered new]]</f>
        <v>179.86002500000001</v>
      </c>
      <c r="AB1432" s="18">
        <f t="shared" si="22"/>
        <v>0.69</v>
      </c>
    </row>
    <row r="1433" spans="1:28" ht="12.75" customHeight="1" x14ac:dyDescent="0.3">
      <c r="A1433" s="4">
        <v>22839</v>
      </c>
      <c r="B1433" s="4" t="s">
        <v>37</v>
      </c>
      <c r="C1433" s="21">
        <v>0.08</v>
      </c>
      <c r="D1433" s="15">
        <v>12.53</v>
      </c>
      <c r="E1433" s="15">
        <v>0.5</v>
      </c>
      <c r="F1433" s="4">
        <v>2539</v>
      </c>
      <c r="G1433" s="4" t="s">
        <v>2375</v>
      </c>
      <c r="H1433" s="4" t="s">
        <v>49</v>
      </c>
      <c r="I1433" s="4" t="s">
        <v>40</v>
      </c>
      <c r="J1433" s="4" t="s">
        <v>29</v>
      </c>
      <c r="K1433" s="4" t="s">
        <v>134</v>
      </c>
      <c r="L1433" s="4" t="s">
        <v>59</v>
      </c>
      <c r="M1433" s="4" t="s">
        <v>1664</v>
      </c>
      <c r="N1433" s="29">
        <v>0.38</v>
      </c>
      <c r="O1433" s="4" t="s">
        <v>33</v>
      </c>
      <c r="P1433" s="4" t="s">
        <v>136</v>
      </c>
      <c r="Q1433" s="4" t="s">
        <v>362</v>
      </c>
      <c r="R1433" s="4" t="s">
        <v>2376</v>
      </c>
      <c r="S1433" s="4">
        <v>32789</v>
      </c>
      <c r="T1433" s="9">
        <v>42101</v>
      </c>
      <c r="U1433" s="9">
        <v>42102</v>
      </c>
      <c r="V1433" s="15">
        <v>215.71799999999999</v>
      </c>
      <c r="W1433" s="4">
        <v>5</v>
      </c>
      <c r="X1433" s="15">
        <v>61.1</v>
      </c>
      <c r="Y1433" s="4">
        <v>91017</v>
      </c>
      <c r="Z1433" s="15">
        <f>(orders[[#This Row],[Unit Price]]-(orders[[#This Row],[Unit Price]]*(orders[[#This Row],[Discount]]/100)))</f>
        <v>12.519976</v>
      </c>
      <c r="AA1433" s="15">
        <f>orders[[#This Row],[discounted price]]*orders[[#This Row],[Quantity ordered new]]</f>
        <v>62.599879999999999</v>
      </c>
      <c r="AB1433" s="18">
        <f t="shared" si="22"/>
        <v>3.5305728314238949</v>
      </c>
    </row>
    <row r="1434" spans="1:28" ht="12.75" customHeight="1" x14ac:dyDescent="0.3">
      <c r="A1434" s="4">
        <v>22840</v>
      </c>
      <c r="B1434" s="4" t="s">
        <v>37</v>
      </c>
      <c r="C1434" s="21">
        <v>0.02</v>
      </c>
      <c r="D1434" s="15">
        <v>178.47</v>
      </c>
      <c r="E1434" s="15">
        <v>19.989999999999998</v>
      </c>
      <c r="F1434" s="4">
        <v>2540</v>
      </c>
      <c r="G1434" s="4" t="s">
        <v>2377</v>
      </c>
      <c r="H1434" s="4" t="s">
        <v>49</v>
      </c>
      <c r="I1434" s="4" t="s">
        <v>40</v>
      </c>
      <c r="J1434" s="4" t="s">
        <v>29</v>
      </c>
      <c r="K1434" s="4" t="s">
        <v>141</v>
      </c>
      <c r="L1434" s="4" t="s">
        <v>59</v>
      </c>
      <c r="M1434" s="4" t="s">
        <v>528</v>
      </c>
      <c r="N1434" s="29">
        <v>0.55000000000000004</v>
      </c>
      <c r="O1434" s="4" t="s">
        <v>33</v>
      </c>
      <c r="P1434" s="4" t="s">
        <v>136</v>
      </c>
      <c r="Q1434" s="4" t="s">
        <v>362</v>
      </c>
      <c r="R1434" s="4" t="s">
        <v>2378</v>
      </c>
      <c r="S1434" s="4">
        <v>32708</v>
      </c>
      <c r="T1434" s="9">
        <v>42101</v>
      </c>
      <c r="U1434" s="9">
        <v>42102</v>
      </c>
      <c r="V1434" s="15">
        <v>106.98479999999999</v>
      </c>
      <c r="W1434" s="4">
        <v>1</v>
      </c>
      <c r="X1434" s="15">
        <v>193.81</v>
      </c>
      <c r="Y1434" s="4">
        <v>91017</v>
      </c>
      <c r="Z1434" s="15">
        <f>(orders[[#This Row],[Unit Price]]-(orders[[#This Row],[Unit Price]]*(orders[[#This Row],[Discount]]/100)))</f>
        <v>178.43430599999999</v>
      </c>
      <c r="AA1434" s="15">
        <f>orders[[#This Row],[discounted price]]*orders[[#This Row],[Quantity ordered new]]</f>
        <v>178.43430599999999</v>
      </c>
      <c r="AB1434" s="18">
        <f t="shared" si="22"/>
        <v>0.55200866828337025</v>
      </c>
    </row>
    <row r="1435" spans="1:28" ht="12.75" customHeight="1" x14ac:dyDescent="0.3">
      <c r="A1435" s="4">
        <v>19031</v>
      </c>
      <c r="B1435" s="4" t="s">
        <v>56</v>
      </c>
      <c r="C1435" s="21">
        <v>0.05</v>
      </c>
      <c r="D1435" s="15">
        <v>15.68</v>
      </c>
      <c r="E1435" s="15">
        <v>3.73</v>
      </c>
      <c r="F1435" s="4">
        <v>2543</v>
      </c>
      <c r="G1435" s="4" t="s">
        <v>2379</v>
      </c>
      <c r="H1435" s="4" t="s">
        <v>49</v>
      </c>
      <c r="I1435" s="4" t="s">
        <v>58</v>
      </c>
      <c r="J1435" s="4" t="s">
        <v>41</v>
      </c>
      <c r="K1435" s="4" t="s">
        <v>50</v>
      </c>
      <c r="L1435" s="4" t="s">
        <v>51</v>
      </c>
      <c r="M1435" s="4" t="s">
        <v>2380</v>
      </c>
      <c r="N1435" s="29">
        <v>0.46</v>
      </c>
      <c r="O1435" s="4" t="s">
        <v>33</v>
      </c>
      <c r="P1435" s="4" t="s">
        <v>136</v>
      </c>
      <c r="Q1435" s="4" t="s">
        <v>137</v>
      </c>
      <c r="R1435" s="4" t="s">
        <v>1567</v>
      </c>
      <c r="S1435" s="4">
        <v>23223</v>
      </c>
      <c r="T1435" s="9">
        <v>42166</v>
      </c>
      <c r="U1435" s="9">
        <v>42167</v>
      </c>
      <c r="V1435" s="15">
        <v>3.54</v>
      </c>
      <c r="W1435" s="4">
        <v>17</v>
      </c>
      <c r="X1435" s="15">
        <v>257.48</v>
      </c>
      <c r="Y1435" s="4">
        <v>87917</v>
      </c>
      <c r="Z1435" s="15">
        <f>(orders[[#This Row],[Unit Price]]-(orders[[#This Row],[Unit Price]]*(orders[[#This Row],[Discount]]/100)))</f>
        <v>15.67216</v>
      </c>
      <c r="AA1435" s="15">
        <f>orders[[#This Row],[discounted price]]*orders[[#This Row],[Quantity ordered new]]</f>
        <v>266.42671999999999</v>
      </c>
      <c r="AB1435" s="18">
        <f t="shared" si="22"/>
        <v>1.3748640671120086E-2</v>
      </c>
    </row>
    <row r="1436" spans="1:28" ht="12.75" customHeight="1" x14ac:dyDescent="0.3">
      <c r="A1436" s="4">
        <v>19032</v>
      </c>
      <c r="B1436" s="4" t="s">
        <v>56</v>
      </c>
      <c r="C1436" s="21">
        <v>0.02</v>
      </c>
      <c r="D1436" s="15">
        <v>195.99</v>
      </c>
      <c r="E1436" s="15">
        <v>4.2</v>
      </c>
      <c r="F1436" s="4">
        <v>2543</v>
      </c>
      <c r="G1436" s="4" t="s">
        <v>2379</v>
      </c>
      <c r="H1436" s="4" t="s">
        <v>49</v>
      </c>
      <c r="I1436" s="4" t="s">
        <v>58</v>
      </c>
      <c r="J1436" s="4" t="s">
        <v>77</v>
      </c>
      <c r="K1436" s="4" t="s">
        <v>78</v>
      </c>
      <c r="L1436" s="4" t="s">
        <v>59</v>
      </c>
      <c r="M1436" s="4" t="s">
        <v>2220</v>
      </c>
      <c r="N1436" s="29">
        <v>0.56000000000000005</v>
      </c>
      <c r="O1436" s="4" t="s">
        <v>33</v>
      </c>
      <c r="P1436" s="4" t="s">
        <v>136</v>
      </c>
      <c r="Q1436" s="4" t="s">
        <v>137</v>
      </c>
      <c r="R1436" s="4" t="s">
        <v>1567</v>
      </c>
      <c r="S1436" s="4">
        <v>23223</v>
      </c>
      <c r="T1436" s="9">
        <v>42166</v>
      </c>
      <c r="U1436" s="9">
        <v>42167</v>
      </c>
      <c r="V1436" s="15">
        <v>40.283999999999999</v>
      </c>
      <c r="W1436" s="4">
        <v>19</v>
      </c>
      <c r="X1436" s="15">
        <v>3194.99</v>
      </c>
      <c r="Y1436" s="4">
        <v>87917</v>
      </c>
      <c r="Z1436" s="15">
        <f>(orders[[#This Row],[Unit Price]]-(orders[[#This Row],[Unit Price]]*(orders[[#This Row],[Discount]]/100)))</f>
        <v>195.95080200000001</v>
      </c>
      <c r="AA1436" s="15">
        <f>orders[[#This Row],[discounted price]]*orders[[#This Row],[Quantity ordered new]]</f>
        <v>3723.0652380000001</v>
      </c>
      <c r="AB1436" s="18">
        <f t="shared" si="22"/>
        <v>1.2608490167418366E-2</v>
      </c>
    </row>
    <row r="1437" spans="1:28" ht="12.75" customHeight="1" x14ac:dyDescent="0.3">
      <c r="A1437" s="4">
        <v>19902</v>
      </c>
      <c r="B1437" s="4" t="s">
        <v>56</v>
      </c>
      <c r="C1437" s="21">
        <v>0.01</v>
      </c>
      <c r="D1437" s="15">
        <v>99.99</v>
      </c>
      <c r="E1437" s="15">
        <v>19.989999999999998</v>
      </c>
      <c r="F1437" s="4">
        <v>2545</v>
      </c>
      <c r="G1437" s="4" t="s">
        <v>2381</v>
      </c>
      <c r="H1437" s="4" t="s">
        <v>27</v>
      </c>
      <c r="I1437" s="4" t="s">
        <v>40</v>
      </c>
      <c r="J1437" s="4" t="s">
        <v>77</v>
      </c>
      <c r="K1437" s="4" t="s">
        <v>85</v>
      </c>
      <c r="L1437" s="4" t="s">
        <v>59</v>
      </c>
      <c r="M1437" s="4" t="s">
        <v>115</v>
      </c>
      <c r="N1437" s="29">
        <v>0.52</v>
      </c>
      <c r="O1437" s="4" t="s">
        <v>33</v>
      </c>
      <c r="P1437" s="4" t="s">
        <v>136</v>
      </c>
      <c r="Q1437" s="4" t="s">
        <v>137</v>
      </c>
      <c r="R1437" s="4" t="s">
        <v>1193</v>
      </c>
      <c r="S1437" s="4">
        <v>22153</v>
      </c>
      <c r="T1437" s="9">
        <v>42073</v>
      </c>
      <c r="U1437" s="9">
        <v>42075</v>
      </c>
      <c r="V1437" s="15">
        <v>90.024000000000001</v>
      </c>
      <c r="W1437" s="4">
        <v>2</v>
      </c>
      <c r="X1437" s="15">
        <v>202.98</v>
      </c>
      <c r="Y1437" s="4">
        <v>87915</v>
      </c>
      <c r="Z1437" s="15">
        <f>(orders[[#This Row],[Unit Price]]-(orders[[#This Row],[Unit Price]]*(orders[[#This Row],[Discount]]/100)))</f>
        <v>99.980001000000001</v>
      </c>
      <c r="AA1437" s="15">
        <f>orders[[#This Row],[discounted price]]*orders[[#This Row],[Quantity ordered new]]</f>
        <v>199.960002</v>
      </c>
      <c r="AB1437" s="18">
        <f t="shared" si="22"/>
        <v>0.44351167602719482</v>
      </c>
    </row>
    <row r="1438" spans="1:28" ht="12.75" customHeight="1" x14ac:dyDescent="0.3">
      <c r="A1438" s="4">
        <v>25460</v>
      </c>
      <c r="B1438" s="4" t="s">
        <v>106</v>
      </c>
      <c r="C1438" s="21">
        <v>7.0000000000000007E-2</v>
      </c>
      <c r="D1438" s="15">
        <v>6.48</v>
      </c>
      <c r="E1438" s="15">
        <v>9.5399999999999991</v>
      </c>
      <c r="F1438" s="4">
        <v>2547</v>
      </c>
      <c r="G1438" s="4" t="s">
        <v>2382</v>
      </c>
      <c r="H1438" s="4" t="s">
        <v>49</v>
      </c>
      <c r="I1438" s="4" t="s">
        <v>58</v>
      </c>
      <c r="J1438" s="4" t="s">
        <v>29</v>
      </c>
      <c r="K1438" s="4" t="s">
        <v>93</v>
      </c>
      <c r="L1438" s="4" t="s">
        <v>59</v>
      </c>
      <c r="M1438" s="4" t="s">
        <v>2359</v>
      </c>
      <c r="N1438" s="29">
        <v>0.37</v>
      </c>
      <c r="O1438" s="4" t="s">
        <v>33</v>
      </c>
      <c r="P1438" s="4" t="s">
        <v>136</v>
      </c>
      <c r="Q1438" s="4" t="s">
        <v>137</v>
      </c>
      <c r="R1438" s="4" t="s">
        <v>2383</v>
      </c>
      <c r="S1438" s="4">
        <v>23464</v>
      </c>
      <c r="T1438" s="9">
        <v>42113</v>
      </c>
      <c r="U1438" s="9">
        <v>42113</v>
      </c>
      <c r="V1438" s="15">
        <v>2.2320000000000002</v>
      </c>
      <c r="W1438" s="4">
        <v>1</v>
      </c>
      <c r="X1438" s="15">
        <v>10.86</v>
      </c>
      <c r="Y1438" s="4">
        <v>87916</v>
      </c>
      <c r="Z1438" s="15">
        <f>(orders[[#This Row],[Unit Price]]-(orders[[#This Row],[Unit Price]]*(orders[[#This Row],[Discount]]/100)))</f>
        <v>6.4754640000000006</v>
      </c>
      <c r="AA1438" s="15">
        <f>orders[[#This Row],[discounted price]]*orders[[#This Row],[Quantity ordered new]]</f>
        <v>6.4754640000000006</v>
      </c>
      <c r="AB1438" s="18">
        <f t="shared" si="22"/>
        <v>0.20552486187845306</v>
      </c>
    </row>
    <row r="1439" spans="1:28" ht="12.75" customHeight="1" x14ac:dyDescent="0.3">
      <c r="A1439" s="4">
        <v>6525</v>
      </c>
      <c r="B1439" s="4" t="s">
        <v>106</v>
      </c>
      <c r="C1439" s="21">
        <v>0</v>
      </c>
      <c r="D1439" s="15">
        <v>35.99</v>
      </c>
      <c r="E1439" s="15">
        <v>0.99</v>
      </c>
      <c r="F1439" s="4">
        <v>2548</v>
      </c>
      <c r="G1439" s="4" t="s">
        <v>2384</v>
      </c>
      <c r="H1439" s="4" t="s">
        <v>49</v>
      </c>
      <c r="I1439" s="4" t="s">
        <v>58</v>
      </c>
      <c r="J1439" s="4" t="s">
        <v>77</v>
      </c>
      <c r="K1439" s="4" t="s">
        <v>78</v>
      </c>
      <c r="L1439" s="4" t="s">
        <v>51</v>
      </c>
      <c r="M1439" s="4" t="s">
        <v>2385</v>
      </c>
      <c r="N1439" s="29">
        <v>0.35</v>
      </c>
      <c r="O1439" s="4" t="s">
        <v>33</v>
      </c>
      <c r="P1439" s="4" t="s">
        <v>34</v>
      </c>
      <c r="Q1439" s="4" t="s">
        <v>45</v>
      </c>
      <c r="R1439" s="4" t="s">
        <v>663</v>
      </c>
      <c r="S1439" s="4">
        <v>90068</v>
      </c>
      <c r="T1439" s="9">
        <v>42098</v>
      </c>
      <c r="U1439" s="9">
        <v>42105</v>
      </c>
      <c r="V1439" s="15">
        <v>840.05099999999993</v>
      </c>
      <c r="W1439" s="4">
        <v>46</v>
      </c>
      <c r="X1439" s="15">
        <v>1477.57</v>
      </c>
      <c r="Y1439" s="4">
        <v>46436</v>
      </c>
      <c r="Z1439" s="15">
        <f>(orders[[#This Row],[Unit Price]]-(orders[[#This Row],[Unit Price]]*(orders[[#This Row],[Discount]]/100)))</f>
        <v>35.99</v>
      </c>
      <c r="AA1439" s="15">
        <f>orders[[#This Row],[discounted price]]*orders[[#This Row],[Quantity ordered new]]</f>
        <v>1655.5400000000002</v>
      </c>
      <c r="AB1439" s="18">
        <f t="shared" si="22"/>
        <v>0.56853550085613536</v>
      </c>
    </row>
    <row r="1440" spans="1:28" ht="12.75" customHeight="1" x14ac:dyDescent="0.3">
      <c r="A1440" s="4">
        <v>5777</v>
      </c>
      <c r="B1440" s="4" t="s">
        <v>106</v>
      </c>
      <c r="C1440" s="21">
        <v>0.05</v>
      </c>
      <c r="D1440" s="15">
        <v>30.98</v>
      </c>
      <c r="E1440" s="15">
        <v>9.18</v>
      </c>
      <c r="F1440" s="4">
        <v>2548</v>
      </c>
      <c r="G1440" s="4" t="s">
        <v>2384</v>
      </c>
      <c r="H1440" s="4" t="s">
        <v>27</v>
      </c>
      <c r="I1440" s="4" t="s">
        <v>58</v>
      </c>
      <c r="J1440" s="4" t="s">
        <v>29</v>
      </c>
      <c r="K1440" s="4" t="s">
        <v>93</v>
      </c>
      <c r="L1440" s="4" t="s">
        <v>59</v>
      </c>
      <c r="M1440" s="4" t="s">
        <v>2357</v>
      </c>
      <c r="N1440" s="29">
        <v>0.4</v>
      </c>
      <c r="O1440" s="4" t="s">
        <v>33</v>
      </c>
      <c r="P1440" s="4" t="s">
        <v>34</v>
      </c>
      <c r="Q1440" s="4" t="s">
        <v>45</v>
      </c>
      <c r="R1440" s="4" t="s">
        <v>663</v>
      </c>
      <c r="S1440" s="4">
        <v>90068</v>
      </c>
      <c r="T1440" s="9">
        <v>42115</v>
      </c>
      <c r="U1440" s="9">
        <v>42115</v>
      </c>
      <c r="V1440" s="15">
        <v>61.47</v>
      </c>
      <c r="W1440" s="4">
        <v>12</v>
      </c>
      <c r="X1440" s="15">
        <v>382.29</v>
      </c>
      <c r="Y1440" s="4">
        <v>40997</v>
      </c>
      <c r="Z1440" s="15">
        <f>(orders[[#This Row],[Unit Price]]-(orders[[#This Row],[Unit Price]]*(orders[[#This Row],[Discount]]/100)))</f>
        <v>30.964510000000001</v>
      </c>
      <c r="AA1440" s="15">
        <f>orders[[#This Row],[discounted price]]*orders[[#This Row],[Quantity ordered new]]</f>
        <v>371.57411999999999</v>
      </c>
      <c r="AB1440" s="18">
        <f t="shared" si="22"/>
        <v>0.1607941615004316</v>
      </c>
    </row>
    <row r="1441" spans="1:28" ht="12.75" customHeight="1" x14ac:dyDescent="0.3">
      <c r="A1441" s="4">
        <v>5778</v>
      </c>
      <c r="B1441" s="4" t="s">
        <v>106</v>
      </c>
      <c r="C1441" s="21">
        <v>0.05</v>
      </c>
      <c r="D1441" s="15">
        <v>22.99</v>
      </c>
      <c r="E1441" s="15">
        <v>8.99</v>
      </c>
      <c r="F1441" s="4">
        <v>2548</v>
      </c>
      <c r="G1441" s="4" t="s">
        <v>2384</v>
      </c>
      <c r="H1441" s="4" t="s">
        <v>49</v>
      </c>
      <c r="I1441" s="4" t="s">
        <v>58</v>
      </c>
      <c r="J1441" s="4" t="s">
        <v>29</v>
      </c>
      <c r="K1441" s="4" t="s">
        <v>30</v>
      </c>
      <c r="L1441" s="4" t="s">
        <v>51</v>
      </c>
      <c r="M1441" s="4" t="s">
        <v>2386</v>
      </c>
      <c r="N1441" s="29">
        <v>0.56999999999999995</v>
      </c>
      <c r="O1441" s="4" t="s">
        <v>33</v>
      </c>
      <c r="P1441" s="4" t="s">
        <v>34</v>
      </c>
      <c r="Q1441" s="4" t="s">
        <v>45</v>
      </c>
      <c r="R1441" s="4" t="s">
        <v>663</v>
      </c>
      <c r="S1441" s="4">
        <v>90068</v>
      </c>
      <c r="T1441" s="9">
        <v>42115</v>
      </c>
      <c r="U1441" s="9">
        <v>42122</v>
      </c>
      <c r="V1441" s="15">
        <v>18.27</v>
      </c>
      <c r="W1441" s="4">
        <v>37</v>
      </c>
      <c r="X1441" s="15">
        <v>881.74</v>
      </c>
      <c r="Y1441" s="4">
        <v>40997</v>
      </c>
      <c r="Z1441" s="15">
        <f>(orders[[#This Row],[Unit Price]]-(orders[[#This Row],[Unit Price]]*(orders[[#This Row],[Discount]]/100)))</f>
        <v>22.978504999999998</v>
      </c>
      <c r="AA1441" s="15">
        <f>orders[[#This Row],[discounted price]]*orders[[#This Row],[Quantity ordered new]]</f>
        <v>850.20468499999993</v>
      </c>
      <c r="AB1441" s="18">
        <f t="shared" si="22"/>
        <v>2.072039376687005E-2</v>
      </c>
    </row>
    <row r="1442" spans="1:28" ht="12.75" customHeight="1" x14ac:dyDescent="0.3">
      <c r="A1442" s="4">
        <v>5780</v>
      </c>
      <c r="B1442" s="4" t="s">
        <v>106</v>
      </c>
      <c r="C1442" s="21">
        <v>0.04</v>
      </c>
      <c r="D1442" s="15">
        <v>212.6</v>
      </c>
      <c r="E1442" s="15">
        <v>110.2</v>
      </c>
      <c r="F1442" s="4">
        <v>2548</v>
      </c>
      <c r="G1442" s="4" t="s">
        <v>2384</v>
      </c>
      <c r="H1442" s="4" t="s">
        <v>39</v>
      </c>
      <c r="I1442" s="4" t="s">
        <v>58</v>
      </c>
      <c r="J1442" s="4" t="s">
        <v>41</v>
      </c>
      <c r="K1442" s="4" t="s">
        <v>152</v>
      </c>
      <c r="L1442" s="4" t="s">
        <v>121</v>
      </c>
      <c r="M1442" s="4" t="s">
        <v>1348</v>
      </c>
      <c r="N1442" s="29">
        <v>0.73</v>
      </c>
      <c r="O1442" s="4" t="s">
        <v>33</v>
      </c>
      <c r="P1442" s="4" t="s">
        <v>34</v>
      </c>
      <c r="Q1442" s="4" t="s">
        <v>45</v>
      </c>
      <c r="R1442" s="4" t="s">
        <v>663</v>
      </c>
      <c r="S1442" s="4">
        <v>90068</v>
      </c>
      <c r="T1442" s="9">
        <v>42115</v>
      </c>
      <c r="U1442" s="9">
        <v>42119</v>
      </c>
      <c r="V1442" s="15">
        <v>-513.79042000000004</v>
      </c>
      <c r="W1442" s="4">
        <v>33</v>
      </c>
      <c r="X1442" s="15">
        <v>7384.18</v>
      </c>
      <c r="Y1442" s="4">
        <v>40997</v>
      </c>
      <c r="Z1442" s="15">
        <f>(orders[[#This Row],[Unit Price]]-(orders[[#This Row],[Unit Price]]*(orders[[#This Row],[Discount]]/100)))</f>
        <v>212.51496</v>
      </c>
      <c r="AA1442" s="15">
        <f>orders[[#This Row],[discounted price]]*orders[[#This Row],[Quantity ordered new]]</f>
        <v>7012.9936800000005</v>
      </c>
      <c r="AB1442" s="18">
        <f t="shared" si="22"/>
        <v>-6.9579888355917649E-2</v>
      </c>
    </row>
    <row r="1443" spans="1:28" ht="12.75" customHeight="1" x14ac:dyDescent="0.3">
      <c r="A1443" s="4">
        <v>4204</v>
      </c>
      <c r="B1443" s="4" t="s">
        <v>37</v>
      </c>
      <c r="C1443" s="21">
        <v>0.09</v>
      </c>
      <c r="D1443" s="15">
        <v>5.98</v>
      </c>
      <c r="E1443" s="15">
        <v>1.67</v>
      </c>
      <c r="F1443" s="4">
        <v>2548</v>
      </c>
      <c r="G1443" s="4" t="s">
        <v>2384</v>
      </c>
      <c r="H1443" s="4" t="s">
        <v>49</v>
      </c>
      <c r="I1443" s="4" t="s">
        <v>58</v>
      </c>
      <c r="J1443" s="4" t="s">
        <v>29</v>
      </c>
      <c r="K1443" s="4" t="s">
        <v>30</v>
      </c>
      <c r="L1443" s="4" t="s">
        <v>31</v>
      </c>
      <c r="M1443" s="4" t="s">
        <v>2387</v>
      </c>
      <c r="N1443" s="29">
        <v>0.51</v>
      </c>
      <c r="O1443" s="4" t="s">
        <v>33</v>
      </c>
      <c r="P1443" s="4" t="s">
        <v>34</v>
      </c>
      <c r="Q1443" s="4" t="s">
        <v>45</v>
      </c>
      <c r="R1443" s="4" t="s">
        <v>663</v>
      </c>
      <c r="S1443" s="4">
        <v>90068</v>
      </c>
      <c r="T1443" s="9">
        <v>42159</v>
      </c>
      <c r="U1443" s="9">
        <v>42162</v>
      </c>
      <c r="V1443" s="15">
        <v>23.87</v>
      </c>
      <c r="W1443" s="4">
        <v>81</v>
      </c>
      <c r="X1443" s="15">
        <v>448.26</v>
      </c>
      <c r="Y1443" s="4">
        <v>29889</v>
      </c>
      <c r="Z1443" s="15">
        <f>(orders[[#This Row],[Unit Price]]-(orders[[#This Row],[Unit Price]]*(orders[[#This Row],[Discount]]/100)))</f>
        <v>5.9746180000000004</v>
      </c>
      <c r="AA1443" s="15">
        <f>orders[[#This Row],[discounted price]]*orders[[#This Row],[Quantity ordered new]]</f>
        <v>483.94405800000004</v>
      </c>
      <c r="AB1443" s="18">
        <f t="shared" si="22"/>
        <v>5.3250345781466119E-2</v>
      </c>
    </row>
    <row r="1444" spans="1:28" ht="12.75" customHeight="1" x14ac:dyDescent="0.3">
      <c r="A1444" s="4">
        <v>23777</v>
      </c>
      <c r="B1444" s="4" t="s">
        <v>106</v>
      </c>
      <c r="C1444" s="21">
        <v>0.05</v>
      </c>
      <c r="D1444" s="15">
        <v>30.98</v>
      </c>
      <c r="E1444" s="15">
        <v>9.18</v>
      </c>
      <c r="F1444" s="4">
        <v>2549</v>
      </c>
      <c r="G1444" s="4" t="s">
        <v>2388</v>
      </c>
      <c r="H1444" s="4" t="s">
        <v>27</v>
      </c>
      <c r="I1444" s="4" t="s">
        <v>58</v>
      </c>
      <c r="J1444" s="4" t="s">
        <v>29</v>
      </c>
      <c r="K1444" s="4" t="s">
        <v>93</v>
      </c>
      <c r="L1444" s="4" t="s">
        <v>59</v>
      </c>
      <c r="M1444" s="4" t="s">
        <v>2357</v>
      </c>
      <c r="N1444" s="29">
        <v>0.4</v>
      </c>
      <c r="O1444" s="4" t="s">
        <v>33</v>
      </c>
      <c r="P1444" s="4" t="s">
        <v>53</v>
      </c>
      <c r="Q1444" s="4" t="s">
        <v>154</v>
      </c>
      <c r="R1444" s="4" t="s">
        <v>2389</v>
      </c>
      <c r="S1444" s="4">
        <v>43213</v>
      </c>
      <c r="T1444" s="9">
        <v>42115</v>
      </c>
      <c r="U1444" s="9">
        <v>42115</v>
      </c>
      <c r="V1444" s="15">
        <v>61.47</v>
      </c>
      <c r="W1444" s="4">
        <v>3</v>
      </c>
      <c r="X1444" s="15">
        <v>95.57</v>
      </c>
      <c r="Y1444" s="4">
        <v>88657</v>
      </c>
      <c r="Z1444" s="15">
        <f>(orders[[#This Row],[Unit Price]]-(orders[[#This Row],[Unit Price]]*(orders[[#This Row],[Discount]]/100)))</f>
        <v>30.964510000000001</v>
      </c>
      <c r="AA1444" s="15">
        <f>orders[[#This Row],[discounted price]]*orders[[#This Row],[Quantity ordered new]]</f>
        <v>92.893529999999998</v>
      </c>
      <c r="AB1444" s="18">
        <f t="shared" si="22"/>
        <v>0.6431934707544209</v>
      </c>
    </row>
    <row r="1445" spans="1:28" ht="12.75" customHeight="1" x14ac:dyDescent="0.3">
      <c r="A1445" s="4">
        <v>23778</v>
      </c>
      <c r="B1445" s="4" t="s">
        <v>106</v>
      </c>
      <c r="C1445" s="21">
        <v>0.05</v>
      </c>
      <c r="D1445" s="15">
        <v>22.99</v>
      </c>
      <c r="E1445" s="15">
        <v>8.99</v>
      </c>
      <c r="F1445" s="4">
        <v>2549</v>
      </c>
      <c r="G1445" s="4" t="s">
        <v>2388</v>
      </c>
      <c r="H1445" s="4" t="s">
        <v>49</v>
      </c>
      <c r="I1445" s="4" t="s">
        <v>58</v>
      </c>
      <c r="J1445" s="4" t="s">
        <v>29</v>
      </c>
      <c r="K1445" s="4" t="s">
        <v>30</v>
      </c>
      <c r="L1445" s="4" t="s">
        <v>51</v>
      </c>
      <c r="M1445" s="4" t="s">
        <v>2386</v>
      </c>
      <c r="N1445" s="29">
        <v>0.56999999999999995</v>
      </c>
      <c r="O1445" s="4" t="s">
        <v>33</v>
      </c>
      <c r="P1445" s="4" t="s">
        <v>53</v>
      </c>
      <c r="Q1445" s="4" t="s">
        <v>154</v>
      </c>
      <c r="R1445" s="4" t="s">
        <v>2389</v>
      </c>
      <c r="S1445" s="4">
        <v>43213</v>
      </c>
      <c r="T1445" s="9">
        <v>42115</v>
      </c>
      <c r="U1445" s="9">
        <v>42122</v>
      </c>
      <c r="V1445" s="15">
        <v>18.27</v>
      </c>
      <c r="W1445" s="4">
        <v>9</v>
      </c>
      <c r="X1445" s="15">
        <v>214.48</v>
      </c>
      <c r="Y1445" s="4">
        <v>88657</v>
      </c>
      <c r="Z1445" s="15">
        <f>(orders[[#This Row],[Unit Price]]-(orders[[#This Row],[Unit Price]]*(orders[[#This Row],[Discount]]/100)))</f>
        <v>22.978504999999998</v>
      </c>
      <c r="AA1445" s="15">
        <f>orders[[#This Row],[discounted price]]*orders[[#This Row],[Quantity ordered new]]</f>
        <v>206.80654499999997</v>
      </c>
      <c r="AB1445" s="18">
        <f t="shared" si="22"/>
        <v>8.5182767624020883E-2</v>
      </c>
    </row>
    <row r="1446" spans="1:28" ht="12.75" customHeight="1" x14ac:dyDescent="0.3">
      <c r="A1446" s="4">
        <v>23780</v>
      </c>
      <c r="B1446" s="4" t="s">
        <v>106</v>
      </c>
      <c r="C1446" s="21">
        <v>0.04</v>
      </c>
      <c r="D1446" s="15">
        <v>212.6</v>
      </c>
      <c r="E1446" s="15">
        <v>110.2</v>
      </c>
      <c r="F1446" s="4">
        <v>2549</v>
      </c>
      <c r="G1446" s="4" t="s">
        <v>2388</v>
      </c>
      <c r="H1446" s="4" t="s">
        <v>39</v>
      </c>
      <c r="I1446" s="4" t="s">
        <v>58</v>
      </c>
      <c r="J1446" s="4" t="s">
        <v>41</v>
      </c>
      <c r="K1446" s="4" t="s">
        <v>152</v>
      </c>
      <c r="L1446" s="4" t="s">
        <v>121</v>
      </c>
      <c r="M1446" s="4" t="s">
        <v>1348</v>
      </c>
      <c r="N1446" s="29">
        <v>0.73</v>
      </c>
      <c r="O1446" s="4" t="s">
        <v>33</v>
      </c>
      <c r="P1446" s="4" t="s">
        <v>53</v>
      </c>
      <c r="Q1446" s="4" t="s">
        <v>154</v>
      </c>
      <c r="R1446" s="4" t="s">
        <v>2389</v>
      </c>
      <c r="S1446" s="4">
        <v>43213</v>
      </c>
      <c r="T1446" s="9">
        <v>42115</v>
      </c>
      <c r="U1446" s="9">
        <v>42119</v>
      </c>
      <c r="V1446" s="15">
        <v>-513.79042000000004</v>
      </c>
      <c r="W1446" s="4">
        <v>8</v>
      </c>
      <c r="X1446" s="15">
        <v>1790.1</v>
      </c>
      <c r="Y1446" s="4">
        <v>88657</v>
      </c>
      <c r="Z1446" s="15">
        <f>(orders[[#This Row],[Unit Price]]-(orders[[#This Row],[Unit Price]]*(orders[[#This Row],[Discount]]/100)))</f>
        <v>212.51496</v>
      </c>
      <c r="AA1446" s="15">
        <f>orders[[#This Row],[discounted price]]*orders[[#This Row],[Quantity ordered new]]</f>
        <v>1700.11968</v>
      </c>
      <c r="AB1446" s="18">
        <f t="shared" si="22"/>
        <v>-0.2870177196804648</v>
      </c>
    </row>
    <row r="1447" spans="1:28" ht="12.75" customHeight="1" x14ac:dyDescent="0.3">
      <c r="A1447" s="4">
        <v>22204</v>
      </c>
      <c r="B1447" s="4" t="s">
        <v>37</v>
      </c>
      <c r="C1447" s="21">
        <v>0.09</v>
      </c>
      <c r="D1447" s="15">
        <v>5.98</v>
      </c>
      <c r="E1447" s="15">
        <v>1.67</v>
      </c>
      <c r="F1447" s="4">
        <v>2549</v>
      </c>
      <c r="G1447" s="4" t="s">
        <v>2388</v>
      </c>
      <c r="H1447" s="4" t="s">
        <v>49</v>
      </c>
      <c r="I1447" s="4" t="s">
        <v>58</v>
      </c>
      <c r="J1447" s="4" t="s">
        <v>29</v>
      </c>
      <c r="K1447" s="4" t="s">
        <v>30</v>
      </c>
      <c r="L1447" s="4" t="s">
        <v>31</v>
      </c>
      <c r="M1447" s="4" t="s">
        <v>2387</v>
      </c>
      <c r="N1447" s="29">
        <v>0.51</v>
      </c>
      <c r="O1447" s="4" t="s">
        <v>33</v>
      </c>
      <c r="P1447" s="4" t="s">
        <v>53</v>
      </c>
      <c r="Q1447" s="4" t="s">
        <v>154</v>
      </c>
      <c r="R1447" s="4" t="s">
        <v>2389</v>
      </c>
      <c r="S1447" s="4">
        <v>43213</v>
      </c>
      <c r="T1447" s="9">
        <v>42159</v>
      </c>
      <c r="U1447" s="9">
        <v>42162</v>
      </c>
      <c r="V1447" s="15">
        <v>35.805</v>
      </c>
      <c r="W1447" s="4">
        <v>20</v>
      </c>
      <c r="X1447" s="15">
        <v>110.68</v>
      </c>
      <c r="Y1447" s="4">
        <v>88658</v>
      </c>
      <c r="Z1447" s="15">
        <f>(orders[[#This Row],[Unit Price]]-(orders[[#This Row],[Unit Price]]*(orders[[#This Row],[Discount]]/100)))</f>
        <v>5.9746180000000004</v>
      </c>
      <c r="AA1447" s="15">
        <f>orders[[#This Row],[discounted price]]*orders[[#This Row],[Quantity ordered new]]</f>
        <v>119.49236000000001</v>
      </c>
      <c r="AB1447" s="18">
        <f t="shared" si="22"/>
        <v>0.3235001807011203</v>
      </c>
    </row>
    <row r="1448" spans="1:28" ht="12.75" customHeight="1" x14ac:dyDescent="0.3">
      <c r="A1448" s="4">
        <v>24525</v>
      </c>
      <c r="B1448" s="4" t="s">
        <v>106</v>
      </c>
      <c r="C1448" s="21">
        <v>0</v>
      </c>
      <c r="D1448" s="15">
        <v>35.99</v>
      </c>
      <c r="E1448" s="15">
        <v>0.99</v>
      </c>
      <c r="F1448" s="4">
        <v>2551</v>
      </c>
      <c r="G1448" s="4" t="s">
        <v>2390</v>
      </c>
      <c r="H1448" s="4" t="s">
        <v>49</v>
      </c>
      <c r="I1448" s="4" t="s">
        <v>58</v>
      </c>
      <c r="J1448" s="4" t="s">
        <v>77</v>
      </c>
      <c r="K1448" s="4" t="s">
        <v>78</v>
      </c>
      <c r="L1448" s="4" t="s">
        <v>51</v>
      </c>
      <c r="M1448" s="4" t="s">
        <v>2385</v>
      </c>
      <c r="N1448" s="29">
        <v>0.35</v>
      </c>
      <c r="O1448" s="4" t="s">
        <v>33</v>
      </c>
      <c r="P1448" s="4" t="s">
        <v>53</v>
      </c>
      <c r="Q1448" s="4" t="s">
        <v>234</v>
      </c>
      <c r="R1448" s="4" t="s">
        <v>2391</v>
      </c>
      <c r="S1448" s="4">
        <v>17403</v>
      </c>
      <c r="T1448" s="9">
        <v>42098</v>
      </c>
      <c r="U1448" s="9">
        <v>42105</v>
      </c>
      <c r="V1448" s="15">
        <v>265.96049999999997</v>
      </c>
      <c r="W1448" s="4">
        <v>12</v>
      </c>
      <c r="X1448" s="15">
        <v>385.45</v>
      </c>
      <c r="Y1448" s="4">
        <v>88656</v>
      </c>
      <c r="Z1448" s="15">
        <f>(orders[[#This Row],[Unit Price]]-(orders[[#This Row],[Unit Price]]*(orders[[#This Row],[Discount]]/100)))</f>
        <v>35.99</v>
      </c>
      <c r="AA1448" s="15">
        <f>orders[[#This Row],[discounted price]]*orders[[#This Row],[Quantity ordered new]]</f>
        <v>431.88</v>
      </c>
      <c r="AB1448" s="18">
        <f t="shared" si="22"/>
        <v>0.69</v>
      </c>
    </row>
    <row r="1449" spans="1:28" ht="12.75" customHeight="1" x14ac:dyDescent="0.3">
      <c r="A1449" s="4">
        <v>18130</v>
      </c>
      <c r="B1449" s="4" t="s">
        <v>56</v>
      </c>
      <c r="C1449" s="21">
        <v>0.03</v>
      </c>
      <c r="D1449" s="15">
        <v>12.53</v>
      </c>
      <c r="E1449" s="15">
        <v>7.17</v>
      </c>
      <c r="F1449" s="4">
        <v>2553</v>
      </c>
      <c r="G1449" s="4" t="s">
        <v>2392</v>
      </c>
      <c r="H1449" s="4" t="s">
        <v>49</v>
      </c>
      <c r="I1449" s="4" t="s">
        <v>40</v>
      </c>
      <c r="J1449" s="4" t="s">
        <v>29</v>
      </c>
      <c r="K1449" s="4" t="s">
        <v>109</v>
      </c>
      <c r="L1449" s="4" t="s">
        <v>59</v>
      </c>
      <c r="M1449" s="4" t="s">
        <v>2393</v>
      </c>
      <c r="N1449" s="29">
        <v>0.38</v>
      </c>
      <c r="O1449" s="4" t="s">
        <v>33</v>
      </c>
      <c r="P1449" s="4" t="s">
        <v>61</v>
      </c>
      <c r="Q1449" s="4" t="s">
        <v>1858</v>
      </c>
      <c r="R1449" s="4" t="s">
        <v>2394</v>
      </c>
      <c r="S1449" s="4">
        <v>53142</v>
      </c>
      <c r="T1449" s="9">
        <v>42047</v>
      </c>
      <c r="U1449" s="9">
        <v>42048</v>
      </c>
      <c r="V1449" s="15">
        <v>-20.320500000000003</v>
      </c>
      <c r="W1449" s="4">
        <v>1</v>
      </c>
      <c r="X1449" s="15">
        <v>19.32</v>
      </c>
      <c r="Y1449" s="4">
        <v>86528</v>
      </c>
      <c r="Z1449" s="15">
        <f>(orders[[#This Row],[Unit Price]]-(orders[[#This Row],[Unit Price]]*(orders[[#This Row],[Discount]]/100)))</f>
        <v>12.526240999999999</v>
      </c>
      <c r="AA1449" s="15">
        <f>orders[[#This Row],[discounted price]]*orders[[#This Row],[Quantity ordered new]]</f>
        <v>12.526240999999999</v>
      </c>
      <c r="AB1449" s="18">
        <f t="shared" si="22"/>
        <v>-1.0517857142857143</v>
      </c>
    </row>
    <row r="1450" spans="1:28" ht="12.75" customHeight="1" x14ac:dyDescent="0.3">
      <c r="A1450" s="4">
        <v>23666</v>
      </c>
      <c r="B1450" s="4" t="s">
        <v>106</v>
      </c>
      <c r="C1450" s="21">
        <v>0.1</v>
      </c>
      <c r="D1450" s="15">
        <v>2.6</v>
      </c>
      <c r="E1450" s="15">
        <v>2.4</v>
      </c>
      <c r="F1450" s="4">
        <v>2555</v>
      </c>
      <c r="G1450" s="4" t="s">
        <v>2395</v>
      </c>
      <c r="H1450" s="4" t="s">
        <v>49</v>
      </c>
      <c r="I1450" s="4" t="s">
        <v>40</v>
      </c>
      <c r="J1450" s="4" t="s">
        <v>29</v>
      </c>
      <c r="K1450" s="4" t="s">
        <v>30</v>
      </c>
      <c r="L1450" s="4" t="s">
        <v>31</v>
      </c>
      <c r="M1450" s="4" t="s">
        <v>1023</v>
      </c>
      <c r="N1450" s="29">
        <v>0.57999999999999996</v>
      </c>
      <c r="O1450" s="4" t="s">
        <v>33</v>
      </c>
      <c r="P1450" s="4" t="s">
        <v>61</v>
      </c>
      <c r="Q1450" s="4" t="s">
        <v>1858</v>
      </c>
      <c r="R1450" s="4" t="s">
        <v>1279</v>
      </c>
      <c r="S1450" s="4">
        <v>53711</v>
      </c>
      <c r="T1450" s="9">
        <v>42013</v>
      </c>
      <c r="U1450" s="9">
        <v>42018</v>
      </c>
      <c r="V1450" s="15">
        <v>-88.039999999999992</v>
      </c>
      <c r="W1450" s="4">
        <v>12</v>
      </c>
      <c r="X1450" s="15">
        <v>30.1</v>
      </c>
      <c r="Y1450" s="4">
        <v>86527</v>
      </c>
      <c r="Z1450" s="15">
        <f>(orders[[#This Row],[Unit Price]]-(orders[[#This Row],[Unit Price]]*(orders[[#This Row],[Discount]]/100)))</f>
        <v>2.5973999999999999</v>
      </c>
      <c r="AA1450" s="15">
        <f>orders[[#This Row],[discounted price]]*orders[[#This Row],[Quantity ordered new]]</f>
        <v>31.168799999999997</v>
      </c>
      <c r="AB1450" s="18">
        <f t="shared" si="22"/>
        <v>-2.9249169435215943</v>
      </c>
    </row>
    <row r="1451" spans="1:28" ht="12.75" customHeight="1" x14ac:dyDescent="0.3">
      <c r="A1451" s="4">
        <v>23583</v>
      </c>
      <c r="B1451" s="4" t="s">
        <v>47</v>
      </c>
      <c r="C1451" s="21">
        <v>0</v>
      </c>
      <c r="D1451" s="15">
        <v>12.97</v>
      </c>
      <c r="E1451" s="15">
        <v>1.49</v>
      </c>
      <c r="F1451" s="4">
        <v>2555</v>
      </c>
      <c r="G1451" s="4" t="s">
        <v>2395</v>
      </c>
      <c r="H1451" s="4" t="s">
        <v>49</v>
      </c>
      <c r="I1451" s="4" t="s">
        <v>40</v>
      </c>
      <c r="J1451" s="4" t="s">
        <v>29</v>
      </c>
      <c r="K1451" s="4" t="s">
        <v>109</v>
      </c>
      <c r="L1451" s="4" t="s">
        <v>59</v>
      </c>
      <c r="M1451" s="4" t="s">
        <v>1433</v>
      </c>
      <c r="N1451" s="29">
        <v>0.35</v>
      </c>
      <c r="O1451" s="4" t="s">
        <v>33</v>
      </c>
      <c r="P1451" s="4" t="s">
        <v>61</v>
      </c>
      <c r="Q1451" s="4" t="s">
        <v>1858</v>
      </c>
      <c r="R1451" s="4" t="s">
        <v>1279</v>
      </c>
      <c r="S1451" s="4">
        <v>53711</v>
      </c>
      <c r="T1451" s="9">
        <v>42037</v>
      </c>
      <c r="U1451" s="9">
        <v>42038</v>
      </c>
      <c r="V1451" s="15">
        <v>180.23489999999998</v>
      </c>
      <c r="W1451" s="4">
        <v>19</v>
      </c>
      <c r="X1451" s="15">
        <v>261.20999999999998</v>
      </c>
      <c r="Y1451" s="4">
        <v>86529</v>
      </c>
      <c r="Z1451" s="15">
        <f>(orders[[#This Row],[Unit Price]]-(orders[[#This Row],[Unit Price]]*(orders[[#This Row],[Discount]]/100)))</f>
        <v>12.97</v>
      </c>
      <c r="AA1451" s="15">
        <f>orders[[#This Row],[discounted price]]*orders[[#This Row],[Quantity ordered new]]</f>
        <v>246.43</v>
      </c>
      <c r="AB1451" s="18">
        <f t="shared" si="22"/>
        <v>0.69</v>
      </c>
    </row>
    <row r="1452" spans="1:28" ht="12.75" customHeight="1" x14ac:dyDescent="0.3">
      <c r="A1452" s="4">
        <v>23584</v>
      </c>
      <c r="B1452" s="4" t="s">
        <v>47</v>
      </c>
      <c r="C1452" s="21">
        <v>0.06</v>
      </c>
      <c r="D1452" s="15">
        <v>4.91</v>
      </c>
      <c r="E1452" s="15">
        <v>0.5</v>
      </c>
      <c r="F1452" s="4">
        <v>2555</v>
      </c>
      <c r="G1452" s="4" t="s">
        <v>2395</v>
      </c>
      <c r="H1452" s="4" t="s">
        <v>49</v>
      </c>
      <c r="I1452" s="4" t="s">
        <v>40</v>
      </c>
      <c r="J1452" s="4" t="s">
        <v>29</v>
      </c>
      <c r="K1452" s="4" t="s">
        <v>134</v>
      </c>
      <c r="L1452" s="4" t="s">
        <v>59</v>
      </c>
      <c r="M1452" s="4" t="s">
        <v>1561</v>
      </c>
      <c r="N1452" s="29">
        <v>0.36</v>
      </c>
      <c r="O1452" s="4" t="s">
        <v>33</v>
      </c>
      <c r="P1452" s="4" t="s">
        <v>61</v>
      </c>
      <c r="Q1452" s="4" t="s">
        <v>1858</v>
      </c>
      <c r="R1452" s="4" t="s">
        <v>1279</v>
      </c>
      <c r="S1452" s="4">
        <v>53711</v>
      </c>
      <c r="T1452" s="9">
        <v>42037</v>
      </c>
      <c r="U1452" s="9">
        <v>42037</v>
      </c>
      <c r="V1452" s="15">
        <v>29.525099999999998</v>
      </c>
      <c r="W1452" s="4">
        <v>9</v>
      </c>
      <c r="X1452" s="15">
        <v>42.79</v>
      </c>
      <c r="Y1452" s="4">
        <v>86529</v>
      </c>
      <c r="Z1452" s="15">
        <f>(orders[[#This Row],[Unit Price]]-(orders[[#This Row],[Unit Price]]*(orders[[#This Row],[Discount]]/100)))</f>
        <v>4.9070540000000005</v>
      </c>
      <c r="AA1452" s="15">
        <f>orders[[#This Row],[discounted price]]*orders[[#This Row],[Quantity ordered new]]</f>
        <v>44.163486000000006</v>
      </c>
      <c r="AB1452" s="18">
        <f t="shared" si="22"/>
        <v>0.69</v>
      </c>
    </row>
    <row r="1453" spans="1:28" ht="12.75" customHeight="1" x14ac:dyDescent="0.3">
      <c r="A1453" s="4">
        <v>19840</v>
      </c>
      <c r="B1453" s="4" t="s">
        <v>37</v>
      </c>
      <c r="C1453" s="21">
        <v>0.03</v>
      </c>
      <c r="D1453" s="15">
        <v>160.97999999999999</v>
      </c>
      <c r="E1453" s="15">
        <v>30</v>
      </c>
      <c r="F1453" s="4">
        <v>2561</v>
      </c>
      <c r="G1453" s="4" t="s">
        <v>2396</v>
      </c>
      <c r="H1453" s="4" t="s">
        <v>39</v>
      </c>
      <c r="I1453" s="4" t="s">
        <v>114</v>
      </c>
      <c r="J1453" s="4" t="s">
        <v>41</v>
      </c>
      <c r="K1453" s="4" t="s">
        <v>42</v>
      </c>
      <c r="L1453" s="4" t="s">
        <v>43</v>
      </c>
      <c r="M1453" s="4" t="s">
        <v>177</v>
      </c>
      <c r="N1453" s="29">
        <v>0.62</v>
      </c>
      <c r="O1453" s="4" t="s">
        <v>33</v>
      </c>
      <c r="P1453" s="4" t="s">
        <v>53</v>
      </c>
      <c r="Q1453" s="4" t="s">
        <v>71</v>
      </c>
      <c r="R1453" s="4" t="s">
        <v>2397</v>
      </c>
      <c r="S1453" s="4">
        <v>10562</v>
      </c>
      <c r="T1453" s="9">
        <v>42085</v>
      </c>
      <c r="U1453" s="9">
        <v>42088</v>
      </c>
      <c r="V1453" s="15">
        <v>1261.4718</v>
      </c>
      <c r="W1453" s="4">
        <v>11</v>
      </c>
      <c r="X1453" s="15">
        <v>1828.22</v>
      </c>
      <c r="Y1453" s="4">
        <v>86465</v>
      </c>
      <c r="Z1453" s="15">
        <f>(orders[[#This Row],[Unit Price]]-(orders[[#This Row],[Unit Price]]*(orders[[#This Row],[Discount]]/100)))</f>
        <v>160.93170599999999</v>
      </c>
      <c r="AA1453" s="15">
        <f>orders[[#This Row],[discounted price]]*orders[[#This Row],[Quantity ordered new]]</f>
        <v>1770.2487659999999</v>
      </c>
      <c r="AB1453" s="18">
        <f t="shared" si="22"/>
        <v>0.69000000000000006</v>
      </c>
    </row>
    <row r="1454" spans="1:28" ht="12.75" customHeight="1" x14ac:dyDescent="0.3">
      <c r="A1454" s="4">
        <v>23161</v>
      </c>
      <c r="B1454" s="4" t="s">
        <v>37</v>
      </c>
      <c r="C1454" s="21">
        <v>7.0000000000000007E-2</v>
      </c>
      <c r="D1454" s="15">
        <v>3.98</v>
      </c>
      <c r="E1454" s="15">
        <v>5.26</v>
      </c>
      <c r="F1454" s="4">
        <v>2561</v>
      </c>
      <c r="G1454" s="4" t="s">
        <v>2396</v>
      </c>
      <c r="H1454" s="4" t="s">
        <v>49</v>
      </c>
      <c r="I1454" s="4" t="s">
        <v>114</v>
      </c>
      <c r="J1454" s="4" t="s">
        <v>29</v>
      </c>
      <c r="K1454" s="4" t="s">
        <v>109</v>
      </c>
      <c r="L1454" s="4" t="s">
        <v>59</v>
      </c>
      <c r="M1454" s="4" t="s">
        <v>1705</v>
      </c>
      <c r="N1454" s="29">
        <v>0.38</v>
      </c>
      <c r="O1454" s="4" t="s">
        <v>33</v>
      </c>
      <c r="P1454" s="4" t="s">
        <v>53</v>
      </c>
      <c r="Q1454" s="4" t="s">
        <v>71</v>
      </c>
      <c r="R1454" s="4" t="s">
        <v>2397</v>
      </c>
      <c r="S1454" s="4">
        <v>10562</v>
      </c>
      <c r="T1454" s="9">
        <v>42102</v>
      </c>
      <c r="U1454" s="9">
        <v>42104</v>
      </c>
      <c r="V1454" s="15">
        <v>-59.963760000000001</v>
      </c>
      <c r="W1454" s="4">
        <v>7</v>
      </c>
      <c r="X1454" s="15">
        <v>29.77</v>
      </c>
      <c r="Y1454" s="4">
        <v>86466</v>
      </c>
      <c r="Z1454" s="15">
        <f>(orders[[#This Row],[Unit Price]]-(orders[[#This Row],[Unit Price]]*(orders[[#This Row],[Discount]]/100)))</f>
        <v>3.977214</v>
      </c>
      <c r="AA1454" s="15">
        <f>orders[[#This Row],[discounted price]]*orders[[#This Row],[Quantity ordered new]]</f>
        <v>27.840498</v>
      </c>
      <c r="AB1454" s="18">
        <f t="shared" si="22"/>
        <v>-2.0142344642257308</v>
      </c>
    </row>
    <row r="1455" spans="1:28" ht="12.75" customHeight="1" x14ac:dyDescent="0.3">
      <c r="A1455" s="4">
        <v>23162</v>
      </c>
      <c r="B1455" s="4" t="s">
        <v>37</v>
      </c>
      <c r="C1455" s="21">
        <v>7.0000000000000007E-2</v>
      </c>
      <c r="D1455" s="15">
        <v>12.22</v>
      </c>
      <c r="E1455" s="15">
        <v>2.85</v>
      </c>
      <c r="F1455" s="4">
        <v>2561</v>
      </c>
      <c r="G1455" s="4" t="s">
        <v>2396</v>
      </c>
      <c r="H1455" s="4" t="s">
        <v>49</v>
      </c>
      <c r="I1455" s="4" t="s">
        <v>114</v>
      </c>
      <c r="J1455" s="4" t="s">
        <v>41</v>
      </c>
      <c r="K1455" s="4" t="s">
        <v>50</v>
      </c>
      <c r="L1455" s="4" t="s">
        <v>51</v>
      </c>
      <c r="M1455" s="4" t="s">
        <v>2398</v>
      </c>
      <c r="N1455" s="29">
        <v>0.55000000000000004</v>
      </c>
      <c r="O1455" s="4" t="s">
        <v>33</v>
      </c>
      <c r="P1455" s="4" t="s">
        <v>53</v>
      </c>
      <c r="Q1455" s="4" t="s">
        <v>71</v>
      </c>
      <c r="R1455" s="4" t="s">
        <v>2397</v>
      </c>
      <c r="S1455" s="4">
        <v>10562</v>
      </c>
      <c r="T1455" s="9">
        <v>42102</v>
      </c>
      <c r="U1455" s="9">
        <v>42102</v>
      </c>
      <c r="V1455" s="15">
        <v>89.4148</v>
      </c>
      <c r="W1455" s="4">
        <v>12</v>
      </c>
      <c r="X1455" s="15">
        <v>147.19</v>
      </c>
      <c r="Y1455" s="4">
        <v>86466</v>
      </c>
      <c r="Z1455" s="15">
        <f>(orders[[#This Row],[Unit Price]]-(orders[[#This Row],[Unit Price]]*(orders[[#This Row],[Discount]]/100)))</f>
        <v>12.211446</v>
      </c>
      <c r="AA1455" s="15">
        <f>orders[[#This Row],[discounted price]]*orders[[#This Row],[Quantity ordered new]]</f>
        <v>146.537352</v>
      </c>
      <c r="AB1455" s="18">
        <f t="shared" si="22"/>
        <v>0.60747876893810726</v>
      </c>
    </row>
    <row r="1456" spans="1:28" ht="12.75" customHeight="1" x14ac:dyDescent="0.3">
      <c r="A1456" s="4">
        <v>22374</v>
      </c>
      <c r="B1456" s="4" t="s">
        <v>37</v>
      </c>
      <c r="C1456" s="21">
        <v>0.08</v>
      </c>
      <c r="D1456" s="15">
        <v>4.55</v>
      </c>
      <c r="E1456" s="15">
        <v>1.49</v>
      </c>
      <c r="F1456" s="4">
        <v>2563</v>
      </c>
      <c r="G1456" s="4" t="s">
        <v>2399</v>
      </c>
      <c r="H1456" s="4" t="s">
        <v>49</v>
      </c>
      <c r="I1456" s="4" t="s">
        <v>40</v>
      </c>
      <c r="J1456" s="4" t="s">
        <v>29</v>
      </c>
      <c r="K1456" s="4" t="s">
        <v>109</v>
      </c>
      <c r="L1456" s="4" t="s">
        <v>59</v>
      </c>
      <c r="M1456" s="4" t="s">
        <v>1441</v>
      </c>
      <c r="N1456" s="29">
        <v>0.35</v>
      </c>
      <c r="O1456" s="4" t="s">
        <v>33</v>
      </c>
      <c r="P1456" s="4" t="s">
        <v>61</v>
      </c>
      <c r="Q1456" s="4" t="s">
        <v>62</v>
      </c>
      <c r="R1456" s="4" t="s">
        <v>2400</v>
      </c>
      <c r="S1456" s="4">
        <v>55432</v>
      </c>
      <c r="T1456" s="9">
        <v>42102</v>
      </c>
      <c r="U1456" s="9">
        <v>42103</v>
      </c>
      <c r="V1456" s="15">
        <v>27.0273</v>
      </c>
      <c r="W1456" s="4">
        <v>9</v>
      </c>
      <c r="X1456" s="15">
        <v>39.17</v>
      </c>
      <c r="Y1456" s="4">
        <v>91447</v>
      </c>
      <c r="Z1456" s="15">
        <f>(orders[[#This Row],[Unit Price]]-(orders[[#This Row],[Unit Price]]*(orders[[#This Row],[Discount]]/100)))</f>
        <v>4.54636</v>
      </c>
      <c r="AA1456" s="15">
        <f>orders[[#This Row],[discounted price]]*orders[[#This Row],[Quantity ordered new]]</f>
        <v>40.91724</v>
      </c>
      <c r="AB1456" s="18">
        <f t="shared" si="22"/>
        <v>0.69</v>
      </c>
    </row>
    <row r="1457" spans="1:28" ht="12.75" customHeight="1" x14ac:dyDescent="0.3">
      <c r="A1457" s="4">
        <v>25095</v>
      </c>
      <c r="B1457" s="4" t="s">
        <v>47</v>
      </c>
      <c r="C1457" s="21">
        <v>0</v>
      </c>
      <c r="D1457" s="15">
        <v>4.37</v>
      </c>
      <c r="E1457" s="15">
        <v>5.15</v>
      </c>
      <c r="F1457" s="4">
        <v>2570</v>
      </c>
      <c r="G1457" s="4" t="s">
        <v>2401</v>
      </c>
      <c r="H1457" s="4" t="s">
        <v>49</v>
      </c>
      <c r="I1457" s="4" t="s">
        <v>114</v>
      </c>
      <c r="J1457" s="4" t="s">
        <v>29</v>
      </c>
      <c r="K1457" s="4" t="s">
        <v>257</v>
      </c>
      <c r="L1457" s="4" t="s">
        <v>59</v>
      </c>
      <c r="M1457" s="4" t="s">
        <v>994</v>
      </c>
      <c r="N1457" s="29">
        <v>0.59</v>
      </c>
      <c r="O1457" s="4" t="s">
        <v>33</v>
      </c>
      <c r="P1457" s="4" t="s">
        <v>34</v>
      </c>
      <c r="Q1457" s="4" t="s">
        <v>45</v>
      </c>
      <c r="R1457" s="4" t="s">
        <v>2402</v>
      </c>
      <c r="S1457" s="4">
        <v>95616</v>
      </c>
      <c r="T1457" s="9">
        <v>42119</v>
      </c>
      <c r="U1457" s="9">
        <v>42121</v>
      </c>
      <c r="V1457" s="15">
        <v>-150.2604</v>
      </c>
      <c r="W1457" s="4">
        <v>19</v>
      </c>
      <c r="X1457" s="15">
        <v>87.85</v>
      </c>
      <c r="Y1457" s="4">
        <v>90327</v>
      </c>
      <c r="Z1457" s="15">
        <f>(orders[[#This Row],[Unit Price]]-(orders[[#This Row],[Unit Price]]*(orders[[#This Row],[Discount]]/100)))</f>
        <v>4.37</v>
      </c>
      <c r="AA1457" s="15">
        <f>orders[[#This Row],[discounted price]]*orders[[#This Row],[Quantity ordered new]]</f>
        <v>83.03</v>
      </c>
      <c r="AB1457" s="18">
        <f t="shared" si="22"/>
        <v>-1.710420034149118</v>
      </c>
    </row>
    <row r="1458" spans="1:28" ht="12.75" customHeight="1" x14ac:dyDescent="0.3">
      <c r="A1458" s="4">
        <v>25096</v>
      </c>
      <c r="B1458" s="4" t="s">
        <v>47</v>
      </c>
      <c r="C1458" s="21">
        <v>0.01</v>
      </c>
      <c r="D1458" s="15">
        <v>500.98</v>
      </c>
      <c r="E1458" s="15">
        <v>56</v>
      </c>
      <c r="F1458" s="4">
        <v>2570</v>
      </c>
      <c r="G1458" s="4" t="s">
        <v>2401</v>
      </c>
      <c r="H1458" s="4" t="s">
        <v>39</v>
      </c>
      <c r="I1458" s="4" t="s">
        <v>114</v>
      </c>
      <c r="J1458" s="4" t="s">
        <v>41</v>
      </c>
      <c r="K1458" s="4" t="s">
        <v>42</v>
      </c>
      <c r="L1458" s="4" t="s">
        <v>43</v>
      </c>
      <c r="M1458" s="4" t="s">
        <v>44</v>
      </c>
      <c r="N1458" s="29">
        <v>0.6</v>
      </c>
      <c r="O1458" s="4" t="s">
        <v>33</v>
      </c>
      <c r="P1458" s="4" t="s">
        <v>34</v>
      </c>
      <c r="Q1458" s="4" t="s">
        <v>45</v>
      </c>
      <c r="R1458" s="4" t="s">
        <v>2402</v>
      </c>
      <c r="S1458" s="4">
        <v>95616</v>
      </c>
      <c r="T1458" s="9">
        <v>42119</v>
      </c>
      <c r="U1458" s="9">
        <v>42120</v>
      </c>
      <c r="V1458" s="15">
        <v>4899.1288000000004</v>
      </c>
      <c r="W1458" s="4">
        <v>14</v>
      </c>
      <c r="X1458" s="15">
        <v>7429.63</v>
      </c>
      <c r="Y1458" s="4">
        <v>90327</v>
      </c>
      <c r="Z1458" s="15">
        <f>(orders[[#This Row],[Unit Price]]-(orders[[#This Row],[Unit Price]]*(orders[[#This Row],[Discount]]/100)))</f>
        <v>500.92990200000003</v>
      </c>
      <c r="AA1458" s="15">
        <f>orders[[#This Row],[discounted price]]*orders[[#This Row],[Quantity ordered new]]</f>
        <v>7013.0186280000007</v>
      </c>
      <c r="AB1458" s="18">
        <f t="shared" si="22"/>
        <v>0.65940414260198699</v>
      </c>
    </row>
    <row r="1459" spans="1:28" ht="12.75" customHeight="1" x14ac:dyDescent="0.3">
      <c r="A1459" s="4">
        <v>25097</v>
      </c>
      <c r="B1459" s="4" t="s">
        <v>47</v>
      </c>
      <c r="C1459" s="21">
        <v>0.02</v>
      </c>
      <c r="D1459" s="15">
        <v>12.58</v>
      </c>
      <c r="E1459" s="15">
        <v>5.16</v>
      </c>
      <c r="F1459" s="4">
        <v>2570</v>
      </c>
      <c r="G1459" s="4" t="s">
        <v>2401</v>
      </c>
      <c r="H1459" s="4" t="s">
        <v>49</v>
      </c>
      <c r="I1459" s="4" t="s">
        <v>114</v>
      </c>
      <c r="J1459" s="4" t="s">
        <v>41</v>
      </c>
      <c r="K1459" s="4" t="s">
        <v>50</v>
      </c>
      <c r="L1459" s="4" t="s">
        <v>59</v>
      </c>
      <c r="M1459" s="4" t="s">
        <v>2403</v>
      </c>
      <c r="N1459" s="29">
        <v>0.43</v>
      </c>
      <c r="O1459" s="4" t="s">
        <v>33</v>
      </c>
      <c r="P1459" s="4" t="s">
        <v>34</v>
      </c>
      <c r="Q1459" s="4" t="s">
        <v>45</v>
      </c>
      <c r="R1459" s="4" t="s">
        <v>2402</v>
      </c>
      <c r="S1459" s="4">
        <v>95616</v>
      </c>
      <c r="T1459" s="9">
        <v>42119</v>
      </c>
      <c r="U1459" s="9">
        <v>42119</v>
      </c>
      <c r="V1459" s="15">
        <v>44.712000000000003</v>
      </c>
      <c r="W1459" s="4">
        <v>18</v>
      </c>
      <c r="X1459" s="15">
        <v>224.29</v>
      </c>
      <c r="Y1459" s="4">
        <v>90327</v>
      </c>
      <c r="Z1459" s="15">
        <f>(orders[[#This Row],[Unit Price]]-(orders[[#This Row],[Unit Price]]*(orders[[#This Row],[Discount]]/100)))</f>
        <v>12.577484</v>
      </c>
      <c r="AA1459" s="15">
        <f>orders[[#This Row],[discounted price]]*orders[[#This Row],[Quantity ordered new]]</f>
        <v>226.394712</v>
      </c>
      <c r="AB1459" s="18">
        <f t="shared" si="22"/>
        <v>0.1993490570243881</v>
      </c>
    </row>
    <row r="1460" spans="1:28" ht="12.75" customHeight="1" x14ac:dyDescent="0.3">
      <c r="A1460" s="4">
        <v>25098</v>
      </c>
      <c r="B1460" s="4" t="s">
        <v>47</v>
      </c>
      <c r="C1460" s="21">
        <v>0.1</v>
      </c>
      <c r="D1460" s="15">
        <v>7.7</v>
      </c>
      <c r="E1460" s="15">
        <v>3.68</v>
      </c>
      <c r="F1460" s="4">
        <v>2570</v>
      </c>
      <c r="G1460" s="4" t="s">
        <v>2401</v>
      </c>
      <c r="H1460" s="4" t="s">
        <v>49</v>
      </c>
      <c r="I1460" s="4" t="s">
        <v>114</v>
      </c>
      <c r="J1460" s="4" t="s">
        <v>41</v>
      </c>
      <c r="K1460" s="4" t="s">
        <v>50</v>
      </c>
      <c r="L1460" s="4" t="s">
        <v>31</v>
      </c>
      <c r="M1460" s="4" t="s">
        <v>2404</v>
      </c>
      <c r="N1460" s="29">
        <v>0.52</v>
      </c>
      <c r="O1460" s="4" t="s">
        <v>33</v>
      </c>
      <c r="P1460" s="4" t="s">
        <v>34</v>
      </c>
      <c r="Q1460" s="4" t="s">
        <v>45</v>
      </c>
      <c r="R1460" s="4" t="s">
        <v>2402</v>
      </c>
      <c r="S1460" s="4">
        <v>95616</v>
      </c>
      <c r="T1460" s="9">
        <v>42119</v>
      </c>
      <c r="U1460" s="9">
        <v>42120</v>
      </c>
      <c r="V1460" s="15">
        <v>-22.626000000000001</v>
      </c>
      <c r="W1460" s="4">
        <v>7</v>
      </c>
      <c r="X1460" s="15">
        <v>51.2</v>
      </c>
      <c r="Y1460" s="4">
        <v>90327</v>
      </c>
      <c r="Z1460" s="15">
        <f>(orders[[#This Row],[Unit Price]]-(orders[[#This Row],[Unit Price]]*(orders[[#This Row],[Discount]]/100)))</f>
        <v>7.6923000000000004</v>
      </c>
      <c r="AA1460" s="15">
        <f>orders[[#This Row],[discounted price]]*orders[[#This Row],[Quantity ordered new]]</f>
        <v>53.8461</v>
      </c>
      <c r="AB1460" s="18">
        <f t="shared" si="22"/>
        <v>-0.44191406249999998</v>
      </c>
    </row>
    <row r="1461" spans="1:28" ht="12.75" customHeight="1" x14ac:dyDescent="0.3">
      <c r="A1461" s="4">
        <v>7096</v>
      </c>
      <c r="B1461" s="4" t="s">
        <v>47</v>
      </c>
      <c r="C1461" s="21">
        <v>0.01</v>
      </c>
      <c r="D1461" s="15">
        <v>500.98</v>
      </c>
      <c r="E1461" s="15">
        <v>56</v>
      </c>
      <c r="F1461" s="4">
        <v>2571</v>
      </c>
      <c r="G1461" s="4" t="s">
        <v>2405</v>
      </c>
      <c r="H1461" s="4" t="s">
        <v>39</v>
      </c>
      <c r="I1461" s="4" t="s">
        <v>114</v>
      </c>
      <c r="J1461" s="4" t="s">
        <v>41</v>
      </c>
      <c r="K1461" s="4" t="s">
        <v>42</v>
      </c>
      <c r="L1461" s="4" t="s">
        <v>43</v>
      </c>
      <c r="M1461" s="4" t="s">
        <v>44</v>
      </c>
      <c r="N1461" s="29">
        <v>0.6</v>
      </c>
      <c r="O1461" s="4" t="s">
        <v>33</v>
      </c>
      <c r="P1461" s="4" t="s">
        <v>53</v>
      </c>
      <c r="Q1461" s="4" t="s">
        <v>71</v>
      </c>
      <c r="R1461" s="4" t="s">
        <v>90</v>
      </c>
      <c r="S1461" s="4">
        <v>10165</v>
      </c>
      <c r="T1461" s="9">
        <v>42119</v>
      </c>
      <c r="U1461" s="9">
        <v>42120</v>
      </c>
      <c r="V1461" s="15">
        <v>4260.1120000000001</v>
      </c>
      <c r="W1461" s="4">
        <v>56</v>
      </c>
      <c r="X1461" s="15">
        <v>29718.53</v>
      </c>
      <c r="Y1461" s="4">
        <v>50656</v>
      </c>
      <c r="Z1461" s="15">
        <f>(orders[[#This Row],[Unit Price]]-(orders[[#This Row],[Unit Price]]*(orders[[#This Row],[Discount]]/100)))</f>
        <v>500.92990200000003</v>
      </c>
      <c r="AA1461" s="15">
        <f>orders[[#This Row],[discounted price]]*orders[[#This Row],[Quantity ordered new]]</f>
        <v>28052.074512000003</v>
      </c>
      <c r="AB1461" s="18">
        <f t="shared" si="22"/>
        <v>0.14334867841713572</v>
      </c>
    </row>
    <row r="1462" spans="1:28" ht="12.75" customHeight="1" x14ac:dyDescent="0.3">
      <c r="A1462" s="4">
        <v>7098</v>
      </c>
      <c r="B1462" s="4" t="s">
        <v>47</v>
      </c>
      <c r="C1462" s="21">
        <v>0.1</v>
      </c>
      <c r="D1462" s="15">
        <v>7.7</v>
      </c>
      <c r="E1462" s="15">
        <v>3.68</v>
      </c>
      <c r="F1462" s="4">
        <v>2571</v>
      </c>
      <c r="G1462" s="4" t="s">
        <v>2405</v>
      </c>
      <c r="H1462" s="4" t="s">
        <v>49</v>
      </c>
      <c r="I1462" s="4" t="s">
        <v>114</v>
      </c>
      <c r="J1462" s="4" t="s">
        <v>41</v>
      </c>
      <c r="K1462" s="4" t="s">
        <v>50</v>
      </c>
      <c r="L1462" s="4" t="s">
        <v>31</v>
      </c>
      <c r="M1462" s="4" t="s">
        <v>2404</v>
      </c>
      <c r="N1462" s="29">
        <v>0.52</v>
      </c>
      <c r="O1462" s="4" t="s">
        <v>33</v>
      </c>
      <c r="P1462" s="4" t="s">
        <v>53</v>
      </c>
      <c r="Q1462" s="4" t="s">
        <v>71</v>
      </c>
      <c r="R1462" s="4" t="s">
        <v>90</v>
      </c>
      <c r="S1462" s="4">
        <v>10165</v>
      </c>
      <c r="T1462" s="9">
        <v>42119</v>
      </c>
      <c r="U1462" s="9">
        <v>42120</v>
      </c>
      <c r="V1462" s="15">
        <v>-25.14</v>
      </c>
      <c r="W1462" s="4">
        <v>27</v>
      </c>
      <c r="X1462" s="15">
        <v>197.48</v>
      </c>
      <c r="Y1462" s="4">
        <v>50656</v>
      </c>
      <c r="Z1462" s="15">
        <f>(orders[[#This Row],[Unit Price]]-(orders[[#This Row],[Unit Price]]*(orders[[#This Row],[Discount]]/100)))</f>
        <v>7.6923000000000004</v>
      </c>
      <c r="AA1462" s="15">
        <f>orders[[#This Row],[discounted price]]*orders[[#This Row],[Quantity ordered new]]</f>
        <v>207.69210000000001</v>
      </c>
      <c r="AB1462" s="18">
        <f t="shared" si="22"/>
        <v>-0.1273040307879279</v>
      </c>
    </row>
    <row r="1463" spans="1:28" ht="12.75" customHeight="1" x14ac:dyDescent="0.3">
      <c r="A1463" s="4">
        <v>20938</v>
      </c>
      <c r="B1463" s="4" t="s">
        <v>106</v>
      </c>
      <c r="C1463" s="21">
        <v>0.04</v>
      </c>
      <c r="D1463" s="15">
        <v>8.6</v>
      </c>
      <c r="E1463" s="15">
        <v>6.19</v>
      </c>
      <c r="F1463" s="4">
        <v>2578</v>
      </c>
      <c r="G1463" s="4" t="s">
        <v>2406</v>
      </c>
      <c r="H1463" s="4" t="s">
        <v>49</v>
      </c>
      <c r="I1463" s="4" t="s">
        <v>40</v>
      </c>
      <c r="J1463" s="4" t="s">
        <v>29</v>
      </c>
      <c r="K1463" s="4" t="s">
        <v>109</v>
      </c>
      <c r="L1463" s="4" t="s">
        <v>59</v>
      </c>
      <c r="M1463" s="4" t="s">
        <v>924</v>
      </c>
      <c r="N1463" s="29">
        <v>0.38</v>
      </c>
      <c r="O1463" s="4" t="s">
        <v>33</v>
      </c>
      <c r="P1463" s="4" t="s">
        <v>136</v>
      </c>
      <c r="Q1463" s="4" t="s">
        <v>1278</v>
      </c>
      <c r="R1463" s="4" t="s">
        <v>2407</v>
      </c>
      <c r="S1463" s="4">
        <v>36801</v>
      </c>
      <c r="T1463" s="9">
        <v>42126</v>
      </c>
      <c r="U1463" s="9">
        <v>42128</v>
      </c>
      <c r="V1463" s="15">
        <v>309.71159999999998</v>
      </c>
      <c r="W1463" s="4">
        <v>5</v>
      </c>
      <c r="X1463" s="15">
        <v>46.85</v>
      </c>
      <c r="Y1463" s="4">
        <v>88298</v>
      </c>
      <c r="Z1463" s="15">
        <f>(orders[[#This Row],[Unit Price]]-(orders[[#This Row],[Unit Price]]*(orders[[#This Row],[Discount]]/100)))</f>
        <v>8.5965600000000002</v>
      </c>
      <c r="AA1463" s="15">
        <f>orders[[#This Row],[discounted price]]*orders[[#This Row],[Quantity ordered new]]</f>
        <v>42.982799999999997</v>
      </c>
      <c r="AB1463" s="18">
        <f t="shared" si="22"/>
        <v>6.6107065101387397</v>
      </c>
    </row>
    <row r="1464" spans="1:28" ht="12.75" customHeight="1" x14ac:dyDescent="0.3">
      <c r="A1464" s="4">
        <v>20939</v>
      </c>
      <c r="B1464" s="4" t="s">
        <v>106</v>
      </c>
      <c r="C1464" s="21">
        <v>0.01</v>
      </c>
      <c r="D1464" s="15">
        <v>3.58</v>
      </c>
      <c r="E1464" s="15">
        <v>1.63</v>
      </c>
      <c r="F1464" s="4">
        <v>2578</v>
      </c>
      <c r="G1464" s="4" t="s">
        <v>2406</v>
      </c>
      <c r="H1464" s="4" t="s">
        <v>49</v>
      </c>
      <c r="I1464" s="4" t="s">
        <v>40</v>
      </c>
      <c r="J1464" s="4" t="s">
        <v>29</v>
      </c>
      <c r="K1464" s="4" t="s">
        <v>66</v>
      </c>
      <c r="L1464" s="4" t="s">
        <v>31</v>
      </c>
      <c r="M1464" s="4" t="s">
        <v>67</v>
      </c>
      <c r="N1464" s="29">
        <v>0.36</v>
      </c>
      <c r="O1464" s="4" t="s">
        <v>33</v>
      </c>
      <c r="P1464" s="4" t="s">
        <v>136</v>
      </c>
      <c r="Q1464" s="4" t="s">
        <v>1278</v>
      </c>
      <c r="R1464" s="4" t="s">
        <v>2407</v>
      </c>
      <c r="S1464" s="4">
        <v>36801</v>
      </c>
      <c r="T1464" s="9">
        <v>42126</v>
      </c>
      <c r="U1464" s="9">
        <v>42130</v>
      </c>
      <c r="V1464" s="15">
        <v>-128.85599999999999</v>
      </c>
      <c r="W1464" s="4">
        <v>26</v>
      </c>
      <c r="X1464" s="15">
        <v>93.57</v>
      </c>
      <c r="Y1464" s="4">
        <v>88298</v>
      </c>
      <c r="Z1464" s="15">
        <f>(orders[[#This Row],[Unit Price]]-(orders[[#This Row],[Unit Price]]*(orders[[#This Row],[Discount]]/100)))</f>
        <v>3.5796420000000002</v>
      </c>
      <c r="AA1464" s="15">
        <f>orders[[#This Row],[discounted price]]*orders[[#This Row],[Quantity ordered new]]</f>
        <v>93.070692000000008</v>
      </c>
      <c r="AB1464" s="18">
        <f t="shared" si="22"/>
        <v>-1.3771080474511062</v>
      </c>
    </row>
    <row r="1465" spans="1:28" ht="12.75" customHeight="1" x14ac:dyDescent="0.3">
      <c r="A1465" s="4">
        <v>20940</v>
      </c>
      <c r="B1465" s="4" t="s">
        <v>106</v>
      </c>
      <c r="C1465" s="21">
        <v>0.08</v>
      </c>
      <c r="D1465" s="15">
        <v>105.49</v>
      </c>
      <c r="E1465" s="15">
        <v>41.64</v>
      </c>
      <c r="F1465" s="4">
        <v>2578</v>
      </c>
      <c r="G1465" s="4" t="s">
        <v>2406</v>
      </c>
      <c r="H1465" s="4" t="s">
        <v>39</v>
      </c>
      <c r="I1465" s="4" t="s">
        <v>40</v>
      </c>
      <c r="J1465" s="4" t="s">
        <v>41</v>
      </c>
      <c r="K1465" s="4" t="s">
        <v>152</v>
      </c>
      <c r="L1465" s="4" t="s">
        <v>121</v>
      </c>
      <c r="M1465" s="4" t="s">
        <v>2408</v>
      </c>
      <c r="N1465" s="29">
        <v>0.75</v>
      </c>
      <c r="O1465" s="4" t="s">
        <v>33</v>
      </c>
      <c r="P1465" s="4" t="s">
        <v>136</v>
      </c>
      <c r="Q1465" s="4" t="s">
        <v>1278</v>
      </c>
      <c r="R1465" s="4" t="s">
        <v>2407</v>
      </c>
      <c r="S1465" s="4">
        <v>36801</v>
      </c>
      <c r="T1465" s="9">
        <v>42126</v>
      </c>
      <c r="U1465" s="9">
        <v>42133</v>
      </c>
      <c r="V1465" s="15">
        <v>-36.945999999999998</v>
      </c>
      <c r="W1465" s="4">
        <v>34</v>
      </c>
      <c r="X1465" s="15">
        <v>2694.49</v>
      </c>
      <c r="Y1465" s="4">
        <v>88298</v>
      </c>
      <c r="Z1465" s="15">
        <f>(orders[[#This Row],[Unit Price]]-(orders[[#This Row],[Unit Price]]*(orders[[#This Row],[Discount]]/100)))</f>
        <v>105.405608</v>
      </c>
      <c r="AA1465" s="15">
        <f>orders[[#This Row],[discounted price]]*orders[[#This Row],[Quantity ordered new]]</f>
        <v>3583.7906720000001</v>
      </c>
      <c r="AB1465" s="18">
        <f t="shared" si="22"/>
        <v>-1.3711685699334569E-2</v>
      </c>
    </row>
    <row r="1466" spans="1:28" ht="12.75" customHeight="1" x14ac:dyDescent="0.3">
      <c r="A1466" s="4">
        <v>23705</v>
      </c>
      <c r="B1466" s="4" t="s">
        <v>25</v>
      </c>
      <c r="C1466" s="21">
        <v>0.09</v>
      </c>
      <c r="D1466" s="15">
        <v>212.6</v>
      </c>
      <c r="E1466" s="15">
        <v>52.2</v>
      </c>
      <c r="F1466" s="4">
        <v>2579</v>
      </c>
      <c r="G1466" s="4" t="s">
        <v>2409</v>
      </c>
      <c r="H1466" s="4" t="s">
        <v>39</v>
      </c>
      <c r="I1466" s="4" t="s">
        <v>40</v>
      </c>
      <c r="J1466" s="4" t="s">
        <v>41</v>
      </c>
      <c r="K1466" s="4" t="s">
        <v>152</v>
      </c>
      <c r="L1466" s="4" t="s">
        <v>121</v>
      </c>
      <c r="M1466" s="4" t="s">
        <v>1348</v>
      </c>
      <c r="N1466" s="29">
        <v>0.64</v>
      </c>
      <c r="O1466" s="4" t="s">
        <v>33</v>
      </c>
      <c r="P1466" s="4" t="s">
        <v>136</v>
      </c>
      <c r="Q1466" s="4" t="s">
        <v>1278</v>
      </c>
      <c r="R1466" s="4" t="s">
        <v>2410</v>
      </c>
      <c r="S1466" s="4">
        <v>36869</v>
      </c>
      <c r="T1466" s="9">
        <v>42007</v>
      </c>
      <c r="U1466" s="9">
        <v>42008</v>
      </c>
      <c r="V1466" s="15">
        <v>-274.49799999999999</v>
      </c>
      <c r="W1466" s="4">
        <v>1</v>
      </c>
      <c r="X1466" s="15">
        <v>174.5</v>
      </c>
      <c r="Y1466" s="4">
        <v>88296</v>
      </c>
      <c r="Z1466" s="15">
        <f>(orders[[#This Row],[Unit Price]]-(orders[[#This Row],[Unit Price]]*(orders[[#This Row],[Discount]]/100)))</f>
        <v>212.40866</v>
      </c>
      <c r="AA1466" s="15">
        <f>orders[[#This Row],[discounted price]]*orders[[#This Row],[Quantity ordered new]]</f>
        <v>212.40866</v>
      </c>
      <c r="AB1466" s="18">
        <f t="shared" si="22"/>
        <v>-1.573054441260745</v>
      </c>
    </row>
    <row r="1467" spans="1:28" ht="12.75" customHeight="1" x14ac:dyDescent="0.3">
      <c r="A1467" s="4">
        <v>22508</v>
      </c>
      <c r="B1467" s="4" t="s">
        <v>56</v>
      </c>
      <c r="C1467" s="21">
        <v>7.0000000000000007E-2</v>
      </c>
      <c r="D1467" s="15">
        <v>1.76</v>
      </c>
      <c r="E1467" s="15">
        <v>4.8600000000000003</v>
      </c>
      <c r="F1467" s="4">
        <v>2579</v>
      </c>
      <c r="G1467" s="4" t="s">
        <v>2409</v>
      </c>
      <c r="H1467" s="4" t="s">
        <v>49</v>
      </c>
      <c r="I1467" s="4" t="s">
        <v>40</v>
      </c>
      <c r="J1467" s="4" t="s">
        <v>41</v>
      </c>
      <c r="K1467" s="4" t="s">
        <v>50</v>
      </c>
      <c r="L1467" s="4" t="s">
        <v>59</v>
      </c>
      <c r="M1467" s="4" t="s">
        <v>1775</v>
      </c>
      <c r="N1467" s="29">
        <v>0.41</v>
      </c>
      <c r="O1467" s="4" t="s">
        <v>33</v>
      </c>
      <c r="P1467" s="4" t="s">
        <v>136</v>
      </c>
      <c r="Q1467" s="4" t="s">
        <v>1278</v>
      </c>
      <c r="R1467" s="4" t="s">
        <v>2410</v>
      </c>
      <c r="S1467" s="4">
        <v>36869</v>
      </c>
      <c r="T1467" s="9">
        <v>42021</v>
      </c>
      <c r="U1467" s="9">
        <v>42021</v>
      </c>
      <c r="V1467" s="15">
        <v>0.58800000000001096</v>
      </c>
      <c r="W1467" s="4">
        <v>15</v>
      </c>
      <c r="X1467" s="15">
        <v>26.01</v>
      </c>
      <c r="Y1467" s="4">
        <v>88297</v>
      </c>
      <c r="Z1467" s="15">
        <f>(orders[[#This Row],[Unit Price]]-(orders[[#This Row],[Unit Price]]*(orders[[#This Row],[Discount]]/100)))</f>
        <v>1.7587680000000001</v>
      </c>
      <c r="AA1467" s="15">
        <f>orders[[#This Row],[discounted price]]*orders[[#This Row],[Quantity ordered new]]</f>
        <v>26.381520000000002</v>
      </c>
      <c r="AB1467" s="18">
        <f t="shared" si="22"/>
        <v>2.2606689734717838E-2</v>
      </c>
    </row>
    <row r="1468" spans="1:28" ht="12.75" customHeight="1" x14ac:dyDescent="0.3">
      <c r="A1468" s="4">
        <v>19123</v>
      </c>
      <c r="B1468" s="4" t="s">
        <v>56</v>
      </c>
      <c r="C1468" s="21">
        <v>0.04</v>
      </c>
      <c r="D1468" s="15">
        <v>510.14</v>
      </c>
      <c r="E1468" s="15">
        <v>14.7</v>
      </c>
      <c r="F1468" s="4">
        <v>2583</v>
      </c>
      <c r="G1468" s="4" t="s">
        <v>2411</v>
      </c>
      <c r="H1468" s="4" t="s">
        <v>39</v>
      </c>
      <c r="I1468" s="4" t="s">
        <v>40</v>
      </c>
      <c r="J1468" s="4" t="s">
        <v>77</v>
      </c>
      <c r="K1468" s="4" t="s">
        <v>85</v>
      </c>
      <c r="L1468" s="4" t="s">
        <v>43</v>
      </c>
      <c r="M1468" s="4" t="s">
        <v>2412</v>
      </c>
      <c r="N1468" s="29">
        <v>0.56000000000000005</v>
      </c>
      <c r="O1468" s="4" t="s">
        <v>33</v>
      </c>
      <c r="P1468" s="4" t="s">
        <v>61</v>
      </c>
      <c r="Q1468" s="4" t="s">
        <v>300</v>
      </c>
      <c r="R1468" s="4" t="s">
        <v>2413</v>
      </c>
      <c r="S1468" s="4">
        <v>49423</v>
      </c>
      <c r="T1468" s="9">
        <v>42162</v>
      </c>
      <c r="U1468" s="9">
        <v>42164</v>
      </c>
      <c r="V1468" s="15">
        <v>-251.40390000000002</v>
      </c>
      <c r="W1468" s="4">
        <v>3</v>
      </c>
      <c r="X1468" s="15">
        <v>1527.97</v>
      </c>
      <c r="Y1468" s="4">
        <v>89657</v>
      </c>
      <c r="Z1468" s="15">
        <f>(orders[[#This Row],[Unit Price]]-(orders[[#This Row],[Unit Price]]*(orders[[#This Row],[Discount]]/100)))</f>
        <v>509.93594400000001</v>
      </c>
      <c r="AA1468" s="15">
        <f>orders[[#This Row],[discounted price]]*orders[[#This Row],[Quantity ordered new]]</f>
        <v>1529.807832</v>
      </c>
      <c r="AB1468" s="18">
        <f t="shared" si="22"/>
        <v>-0.16453457855847956</v>
      </c>
    </row>
    <row r="1469" spans="1:28" ht="12.75" customHeight="1" x14ac:dyDescent="0.3">
      <c r="A1469" s="4">
        <v>19124</v>
      </c>
      <c r="B1469" s="4" t="s">
        <v>56</v>
      </c>
      <c r="C1469" s="21">
        <v>0</v>
      </c>
      <c r="D1469" s="15">
        <v>4.76</v>
      </c>
      <c r="E1469" s="15">
        <v>3.01</v>
      </c>
      <c r="F1469" s="4">
        <v>2583</v>
      </c>
      <c r="G1469" s="4" t="s">
        <v>2411</v>
      </c>
      <c r="H1469" s="4" t="s">
        <v>49</v>
      </c>
      <c r="I1469" s="4" t="s">
        <v>40</v>
      </c>
      <c r="J1469" s="4" t="s">
        <v>29</v>
      </c>
      <c r="K1469" s="4" t="s">
        <v>93</v>
      </c>
      <c r="L1469" s="4" t="s">
        <v>31</v>
      </c>
      <c r="M1469" s="4" t="s">
        <v>2414</v>
      </c>
      <c r="N1469" s="29">
        <v>0.36</v>
      </c>
      <c r="O1469" s="4" t="s">
        <v>33</v>
      </c>
      <c r="P1469" s="4" t="s">
        <v>61</v>
      </c>
      <c r="Q1469" s="4" t="s">
        <v>300</v>
      </c>
      <c r="R1469" s="4" t="s">
        <v>2413</v>
      </c>
      <c r="S1469" s="4">
        <v>49423</v>
      </c>
      <c r="T1469" s="9">
        <v>42162</v>
      </c>
      <c r="U1469" s="9">
        <v>42164</v>
      </c>
      <c r="V1469" s="15">
        <v>-2.3450000000000002</v>
      </c>
      <c r="W1469" s="4">
        <v>23</v>
      </c>
      <c r="X1469" s="15">
        <v>110.86</v>
      </c>
      <c r="Y1469" s="4">
        <v>89657</v>
      </c>
      <c r="Z1469" s="15">
        <f>(orders[[#This Row],[Unit Price]]-(orders[[#This Row],[Unit Price]]*(orders[[#This Row],[Discount]]/100)))</f>
        <v>4.76</v>
      </c>
      <c r="AA1469" s="15">
        <f>orders[[#This Row],[discounted price]]*orders[[#This Row],[Quantity ordered new]]</f>
        <v>109.47999999999999</v>
      </c>
      <c r="AB1469" s="18">
        <f t="shared" si="22"/>
        <v>-2.1152805340068557E-2</v>
      </c>
    </row>
    <row r="1470" spans="1:28" ht="12.75" customHeight="1" x14ac:dyDescent="0.3">
      <c r="A1470" s="4">
        <v>19134</v>
      </c>
      <c r="B1470" s="4" t="s">
        <v>47</v>
      </c>
      <c r="C1470" s="21">
        <v>0.04</v>
      </c>
      <c r="D1470" s="15">
        <v>6.3</v>
      </c>
      <c r="E1470" s="15">
        <v>0.5</v>
      </c>
      <c r="F1470" s="4">
        <v>2584</v>
      </c>
      <c r="G1470" s="4" t="s">
        <v>2415</v>
      </c>
      <c r="H1470" s="4" t="s">
        <v>49</v>
      </c>
      <c r="I1470" s="4" t="s">
        <v>40</v>
      </c>
      <c r="J1470" s="4" t="s">
        <v>29</v>
      </c>
      <c r="K1470" s="4" t="s">
        <v>134</v>
      </c>
      <c r="L1470" s="4" t="s">
        <v>59</v>
      </c>
      <c r="M1470" s="4" t="s">
        <v>1158</v>
      </c>
      <c r="N1470" s="29">
        <v>0.39</v>
      </c>
      <c r="O1470" s="4" t="s">
        <v>33</v>
      </c>
      <c r="P1470" s="4" t="s">
        <v>61</v>
      </c>
      <c r="Q1470" s="4" t="s">
        <v>300</v>
      </c>
      <c r="R1470" s="4" t="s">
        <v>2416</v>
      </c>
      <c r="S1470" s="4">
        <v>48141</v>
      </c>
      <c r="T1470" s="9">
        <v>42164</v>
      </c>
      <c r="U1470" s="9">
        <v>42166</v>
      </c>
      <c r="V1470" s="15">
        <v>67.606200000000001</v>
      </c>
      <c r="W1470" s="4">
        <v>15</v>
      </c>
      <c r="X1470" s="15">
        <v>97.98</v>
      </c>
      <c r="Y1470" s="4">
        <v>89658</v>
      </c>
      <c r="Z1470" s="15">
        <f>(orders[[#This Row],[Unit Price]]-(orders[[#This Row],[Unit Price]]*(orders[[#This Row],[Discount]]/100)))</f>
        <v>6.2974800000000002</v>
      </c>
      <c r="AA1470" s="15">
        <f>orders[[#This Row],[discounted price]]*orders[[#This Row],[Quantity ordered new]]</f>
        <v>94.462199999999996</v>
      </c>
      <c r="AB1470" s="18">
        <f t="shared" si="22"/>
        <v>0.69</v>
      </c>
    </row>
    <row r="1471" spans="1:28" ht="12.75" customHeight="1" x14ac:dyDescent="0.3">
      <c r="A1471" s="4">
        <v>20976</v>
      </c>
      <c r="B1471" s="4" t="s">
        <v>56</v>
      </c>
      <c r="C1471" s="21">
        <v>0.01</v>
      </c>
      <c r="D1471" s="15">
        <v>6.48</v>
      </c>
      <c r="E1471" s="15">
        <v>6.57</v>
      </c>
      <c r="F1471" s="4">
        <v>2587</v>
      </c>
      <c r="G1471" s="4" t="s">
        <v>2417</v>
      </c>
      <c r="H1471" s="4" t="s">
        <v>27</v>
      </c>
      <c r="I1471" s="4" t="s">
        <v>40</v>
      </c>
      <c r="J1471" s="4" t="s">
        <v>29</v>
      </c>
      <c r="K1471" s="4" t="s">
        <v>93</v>
      </c>
      <c r="L1471" s="4" t="s">
        <v>59</v>
      </c>
      <c r="M1471" s="4" t="s">
        <v>2418</v>
      </c>
      <c r="N1471" s="29">
        <v>0.37</v>
      </c>
      <c r="O1471" s="4" t="s">
        <v>33</v>
      </c>
      <c r="P1471" s="4" t="s">
        <v>61</v>
      </c>
      <c r="Q1471" s="4" t="s">
        <v>1858</v>
      </c>
      <c r="R1471" s="4" t="s">
        <v>2419</v>
      </c>
      <c r="S1471" s="4">
        <v>54220</v>
      </c>
      <c r="T1471" s="9">
        <v>42063</v>
      </c>
      <c r="U1471" s="9">
        <v>42063</v>
      </c>
      <c r="V1471" s="15">
        <v>-46.5244</v>
      </c>
      <c r="W1471" s="4">
        <v>18</v>
      </c>
      <c r="X1471" s="15">
        <v>127.83</v>
      </c>
      <c r="Y1471" s="4">
        <v>91166</v>
      </c>
      <c r="Z1471" s="15">
        <f>(orders[[#This Row],[Unit Price]]-(orders[[#This Row],[Unit Price]]*(orders[[#This Row],[Discount]]/100)))</f>
        <v>6.4793520000000004</v>
      </c>
      <c r="AA1471" s="15">
        <f>orders[[#This Row],[discounted price]]*orders[[#This Row],[Quantity ordered new]]</f>
        <v>116.628336</v>
      </c>
      <c r="AB1471" s="18">
        <f t="shared" si="22"/>
        <v>-0.36395525307048426</v>
      </c>
    </row>
    <row r="1472" spans="1:28" ht="12.75" customHeight="1" x14ac:dyDescent="0.3">
      <c r="A1472" s="4">
        <v>20810</v>
      </c>
      <c r="B1472" s="4" t="s">
        <v>37</v>
      </c>
      <c r="C1472" s="21">
        <v>0.02</v>
      </c>
      <c r="D1472" s="15">
        <v>22.72</v>
      </c>
      <c r="E1472" s="15">
        <v>8.99</v>
      </c>
      <c r="F1472" s="4">
        <v>2587</v>
      </c>
      <c r="G1472" s="4" t="s">
        <v>2417</v>
      </c>
      <c r="H1472" s="4" t="s">
        <v>49</v>
      </c>
      <c r="I1472" s="4" t="s">
        <v>40</v>
      </c>
      <c r="J1472" s="4" t="s">
        <v>41</v>
      </c>
      <c r="K1472" s="4" t="s">
        <v>50</v>
      </c>
      <c r="L1472" s="4" t="s">
        <v>51</v>
      </c>
      <c r="M1472" s="4" t="s">
        <v>782</v>
      </c>
      <c r="N1472" s="29">
        <v>0.44</v>
      </c>
      <c r="O1472" s="4" t="s">
        <v>33</v>
      </c>
      <c r="P1472" s="4" t="s">
        <v>61</v>
      </c>
      <c r="Q1472" s="4" t="s">
        <v>1858</v>
      </c>
      <c r="R1472" s="4" t="s">
        <v>2419</v>
      </c>
      <c r="S1472" s="4">
        <v>54220</v>
      </c>
      <c r="T1472" s="9">
        <v>42181</v>
      </c>
      <c r="U1472" s="9">
        <v>42181</v>
      </c>
      <c r="V1472" s="15">
        <v>200.01719999999997</v>
      </c>
      <c r="W1472" s="4">
        <v>12</v>
      </c>
      <c r="X1472" s="15">
        <v>289.88</v>
      </c>
      <c r="Y1472" s="4">
        <v>91167</v>
      </c>
      <c r="Z1472" s="15">
        <f>(orders[[#This Row],[Unit Price]]-(orders[[#This Row],[Unit Price]]*(orders[[#This Row],[Discount]]/100)))</f>
        <v>22.715456</v>
      </c>
      <c r="AA1472" s="15">
        <f>orders[[#This Row],[discounted price]]*orders[[#This Row],[Quantity ordered new]]</f>
        <v>272.58547199999998</v>
      </c>
      <c r="AB1472" s="18">
        <f t="shared" si="22"/>
        <v>0.69</v>
      </c>
    </row>
    <row r="1473" spans="1:28" ht="12.75" customHeight="1" x14ac:dyDescent="0.3">
      <c r="A1473" s="4">
        <v>22275</v>
      </c>
      <c r="B1473" s="4" t="s">
        <v>106</v>
      </c>
      <c r="C1473" s="21">
        <v>0.02</v>
      </c>
      <c r="D1473" s="15">
        <v>419.19</v>
      </c>
      <c r="E1473" s="15">
        <v>19.989999999999998</v>
      </c>
      <c r="F1473" s="4">
        <v>2593</v>
      </c>
      <c r="G1473" s="4" t="s">
        <v>2420</v>
      </c>
      <c r="H1473" s="4" t="s">
        <v>49</v>
      </c>
      <c r="I1473" s="4" t="s">
        <v>28</v>
      </c>
      <c r="J1473" s="4" t="s">
        <v>29</v>
      </c>
      <c r="K1473" s="4" t="s">
        <v>141</v>
      </c>
      <c r="L1473" s="4" t="s">
        <v>59</v>
      </c>
      <c r="M1473" s="4" t="s">
        <v>741</v>
      </c>
      <c r="N1473" s="29">
        <v>0.57999999999999996</v>
      </c>
      <c r="O1473" s="4" t="s">
        <v>33</v>
      </c>
      <c r="P1473" s="4" t="s">
        <v>136</v>
      </c>
      <c r="Q1473" s="4" t="s">
        <v>387</v>
      </c>
      <c r="R1473" s="4" t="s">
        <v>2421</v>
      </c>
      <c r="S1473" s="4">
        <v>30605</v>
      </c>
      <c r="T1473" s="9">
        <v>42111</v>
      </c>
      <c r="U1473" s="9">
        <v>42111</v>
      </c>
      <c r="V1473" s="15">
        <v>-39.606000000000002</v>
      </c>
      <c r="W1473" s="4">
        <v>10</v>
      </c>
      <c r="X1473" s="15">
        <v>4354.55</v>
      </c>
      <c r="Y1473" s="4">
        <v>87772</v>
      </c>
      <c r="Z1473" s="15">
        <f>(orders[[#This Row],[Unit Price]]-(orders[[#This Row],[Unit Price]]*(orders[[#This Row],[Discount]]/100)))</f>
        <v>419.10616199999998</v>
      </c>
      <c r="AA1473" s="15">
        <f>orders[[#This Row],[discounted price]]*orders[[#This Row],[Quantity ordered new]]</f>
        <v>4191.0616199999995</v>
      </c>
      <c r="AB1473" s="18">
        <f t="shared" si="22"/>
        <v>-9.0953140967493778E-3</v>
      </c>
    </row>
    <row r="1474" spans="1:28" ht="12.75" customHeight="1" x14ac:dyDescent="0.3">
      <c r="A1474" s="4">
        <v>23765</v>
      </c>
      <c r="B1474" s="4" t="s">
        <v>106</v>
      </c>
      <c r="C1474" s="21">
        <v>0.01</v>
      </c>
      <c r="D1474" s="15">
        <v>85.99</v>
      </c>
      <c r="E1474" s="15">
        <v>0.99</v>
      </c>
      <c r="F1474" s="4">
        <v>2593</v>
      </c>
      <c r="G1474" s="4" t="s">
        <v>2420</v>
      </c>
      <c r="H1474" s="4" t="s">
        <v>49</v>
      </c>
      <c r="I1474" s="4" t="s">
        <v>28</v>
      </c>
      <c r="J1474" s="4" t="s">
        <v>77</v>
      </c>
      <c r="K1474" s="4" t="s">
        <v>78</v>
      </c>
      <c r="L1474" s="4" t="s">
        <v>31</v>
      </c>
      <c r="M1474" s="4" t="s">
        <v>482</v>
      </c>
      <c r="N1474" s="29">
        <v>0.85</v>
      </c>
      <c r="O1474" s="4" t="s">
        <v>33</v>
      </c>
      <c r="P1474" s="4" t="s">
        <v>136</v>
      </c>
      <c r="Q1474" s="4" t="s">
        <v>387</v>
      </c>
      <c r="R1474" s="4" t="s">
        <v>2421</v>
      </c>
      <c r="S1474" s="4">
        <v>30605</v>
      </c>
      <c r="T1474" s="9">
        <v>42075</v>
      </c>
      <c r="U1474" s="9">
        <v>42080</v>
      </c>
      <c r="V1474" s="15">
        <v>311.72999999999996</v>
      </c>
      <c r="W1474" s="4">
        <v>2</v>
      </c>
      <c r="X1474" s="15">
        <v>146.16999999999999</v>
      </c>
      <c r="Y1474" s="4">
        <v>87773</v>
      </c>
      <c r="Z1474" s="15">
        <f>(orders[[#This Row],[Unit Price]]-(orders[[#This Row],[Unit Price]]*(orders[[#This Row],[Discount]]/100)))</f>
        <v>85.981400999999991</v>
      </c>
      <c r="AA1474" s="15">
        <f>orders[[#This Row],[discounted price]]*orders[[#This Row],[Quantity ordered new]]</f>
        <v>171.96280199999998</v>
      </c>
      <c r="AB1474" s="18">
        <f t="shared" ref="AB1474:AB1537" si="23">(V1474/X1474)</f>
        <v>2.1326537593213382</v>
      </c>
    </row>
    <row r="1475" spans="1:28" ht="12.75" customHeight="1" x14ac:dyDescent="0.3">
      <c r="A1475" s="4">
        <v>19859</v>
      </c>
      <c r="B1475" s="4" t="s">
        <v>106</v>
      </c>
      <c r="C1475" s="21">
        <v>0.05</v>
      </c>
      <c r="D1475" s="15">
        <v>5.74</v>
      </c>
      <c r="E1475" s="15">
        <v>5.3</v>
      </c>
      <c r="F1475" s="4">
        <v>2601</v>
      </c>
      <c r="G1475" s="4" t="s">
        <v>2422</v>
      </c>
      <c r="H1475" s="4" t="s">
        <v>49</v>
      </c>
      <c r="I1475" s="4" t="s">
        <v>28</v>
      </c>
      <c r="J1475" s="4" t="s">
        <v>29</v>
      </c>
      <c r="K1475" s="4" t="s">
        <v>174</v>
      </c>
      <c r="L1475" s="4" t="s">
        <v>51</v>
      </c>
      <c r="M1475" s="4" t="s">
        <v>2423</v>
      </c>
      <c r="N1475" s="29">
        <v>0.55000000000000004</v>
      </c>
      <c r="O1475" s="4" t="s">
        <v>33</v>
      </c>
      <c r="P1475" s="4" t="s">
        <v>53</v>
      </c>
      <c r="Q1475" s="4" t="s">
        <v>197</v>
      </c>
      <c r="R1475" s="4" t="s">
        <v>2424</v>
      </c>
      <c r="S1475" s="4">
        <v>3054</v>
      </c>
      <c r="T1475" s="9">
        <v>42084</v>
      </c>
      <c r="U1475" s="9">
        <v>42089</v>
      </c>
      <c r="V1475" s="15">
        <v>-50.75</v>
      </c>
      <c r="W1475" s="4">
        <v>7</v>
      </c>
      <c r="X1475" s="15">
        <v>42.02</v>
      </c>
      <c r="Y1475" s="4">
        <v>87382</v>
      </c>
      <c r="Z1475" s="15">
        <f>(orders[[#This Row],[Unit Price]]-(orders[[#This Row],[Unit Price]]*(orders[[#This Row],[Discount]]/100)))</f>
        <v>5.7371300000000005</v>
      </c>
      <c r="AA1475" s="15">
        <f>orders[[#This Row],[discounted price]]*orders[[#This Row],[Quantity ordered new]]</f>
        <v>40.159910000000004</v>
      </c>
      <c r="AB1475" s="18">
        <f t="shared" si="23"/>
        <v>-1.2077582103760114</v>
      </c>
    </row>
    <row r="1476" spans="1:28" ht="12.75" customHeight="1" x14ac:dyDescent="0.3">
      <c r="A1476" s="4">
        <v>20849</v>
      </c>
      <c r="B1476" s="4" t="s">
        <v>47</v>
      </c>
      <c r="C1476" s="21">
        <v>7.0000000000000007E-2</v>
      </c>
      <c r="D1476" s="15">
        <v>200.99</v>
      </c>
      <c r="E1476" s="15">
        <v>4.2</v>
      </c>
      <c r="F1476" s="4">
        <v>2603</v>
      </c>
      <c r="G1476" s="4" t="s">
        <v>2425</v>
      </c>
      <c r="H1476" s="4" t="s">
        <v>49</v>
      </c>
      <c r="I1476" s="4" t="s">
        <v>28</v>
      </c>
      <c r="J1476" s="4" t="s">
        <v>77</v>
      </c>
      <c r="K1476" s="4" t="s">
        <v>78</v>
      </c>
      <c r="L1476" s="4" t="s">
        <v>59</v>
      </c>
      <c r="M1476" s="4" t="s">
        <v>548</v>
      </c>
      <c r="N1476" s="29">
        <v>0.59</v>
      </c>
      <c r="O1476" s="4" t="s">
        <v>33</v>
      </c>
      <c r="P1476" s="4" t="s">
        <v>53</v>
      </c>
      <c r="Q1476" s="4" t="s">
        <v>54</v>
      </c>
      <c r="R1476" s="4" t="s">
        <v>2426</v>
      </c>
      <c r="S1476" s="4">
        <v>7601</v>
      </c>
      <c r="T1476" s="9">
        <v>42099</v>
      </c>
      <c r="U1476" s="9">
        <v>42100</v>
      </c>
      <c r="V1476" s="15">
        <v>2225.0761200000002</v>
      </c>
      <c r="W1476" s="4">
        <v>22</v>
      </c>
      <c r="X1476" s="15">
        <v>3705.14</v>
      </c>
      <c r="Y1476" s="4">
        <v>87383</v>
      </c>
      <c r="Z1476" s="15">
        <f>(orders[[#This Row],[Unit Price]]-(orders[[#This Row],[Unit Price]]*(orders[[#This Row],[Discount]]/100)))</f>
        <v>200.84930700000001</v>
      </c>
      <c r="AA1476" s="15">
        <f>orders[[#This Row],[discounted price]]*orders[[#This Row],[Quantity ordered new]]</f>
        <v>4418.6847539999999</v>
      </c>
      <c r="AB1476" s="18">
        <f t="shared" si="23"/>
        <v>0.60053766389394203</v>
      </c>
    </row>
    <row r="1477" spans="1:28" ht="12.75" customHeight="1" x14ac:dyDescent="0.3">
      <c r="A1477" s="4">
        <v>20850</v>
      </c>
      <c r="B1477" s="4" t="s">
        <v>47</v>
      </c>
      <c r="C1477" s="21">
        <v>0.01</v>
      </c>
      <c r="D1477" s="15">
        <v>297.48</v>
      </c>
      <c r="E1477" s="15">
        <v>18.059999999999999</v>
      </c>
      <c r="F1477" s="4">
        <v>2604</v>
      </c>
      <c r="G1477" s="4" t="s">
        <v>2427</v>
      </c>
      <c r="H1477" s="4" t="s">
        <v>39</v>
      </c>
      <c r="I1477" s="4" t="s">
        <v>28</v>
      </c>
      <c r="J1477" s="4" t="s">
        <v>77</v>
      </c>
      <c r="K1477" s="4" t="s">
        <v>85</v>
      </c>
      <c r="L1477" s="4" t="s">
        <v>43</v>
      </c>
      <c r="M1477" s="4" t="s">
        <v>565</v>
      </c>
      <c r="N1477" s="29">
        <v>0.6</v>
      </c>
      <c r="O1477" s="4" t="s">
        <v>33</v>
      </c>
      <c r="P1477" s="4" t="s">
        <v>53</v>
      </c>
      <c r="Q1477" s="4" t="s">
        <v>54</v>
      </c>
      <c r="R1477" s="4" t="s">
        <v>2428</v>
      </c>
      <c r="S1477" s="4">
        <v>8830</v>
      </c>
      <c r="T1477" s="9">
        <v>42099</v>
      </c>
      <c r="U1477" s="9">
        <v>42100</v>
      </c>
      <c r="V1477" s="15">
        <v>-338.18083200000001</v>
      </c>
      <c r="W1477" s="4">
        <v>3</v>
      </c>
      <c r="X1477" s="15">
        <v>945.36</v>
      </c>
      <c r="Y1477" s="4">
        <v>87383</v>
      </c>
      <c r="Z1477" s="15">
        <f>(orders[[#This Row],[Unit Price]]-(orders[[#This Row],[Unit Price]]*(orders[[#This Row],[Discount]]/100)))</f>
        <v>297.45025200000003</v>
      </c>
      <c r="AA1477" s="15">
        <f>orders[[#This Row],[discounted price]]*orders[[#This Row],[Quantity ordered new]]</f>
        <v>892.35075600000005</v>
      </c>
      <c r="AB1477" s="18">
        <f t="shared" si="23"/>
        <v>-0.35772703731911654</v>
      </c>
    </row>
    <row r="1478" spans="1:28" ht="12.75" customHeight="1" x14ac:dyDescent="0.3">
      <c r="A1478" s="4">
        <v>18046</v>
      </c>
      <c r="B1478" s="4" t="s">
        <v>25</v>
      </c>
      <c r="C1478" s="21">
        <v>0.09</v>
      </c>
      <c r="D1478" s="15">
        <v>5.4</v>
      </c>
      <c r="E1478" s="15">
        <v>7.78</v>
      </c>
      <c r="F1478" s="4">
        <v>2610</v>
      </c>
      <c r="G1478" s="4" t="s">
        <v>2429</v>
      </c>
      <c r="H1478" s="4" t="s">
        <v>49</v>
      </c>
      <c r="I1478" s="4" t="s">
        <v>28</v>
      </c>
      <c r="J1478" s="4" t="s">
        <v>29</v>
      </c>
      <c r="K1478" s="4" t="s">
        <v>109</v>
      </c>
      <c r="L1478" s="4" t="s">
        <v>59</v>
      </c>
      <c r="M1478" s="4" t="s">
        <v>310</v>
      </c>
      <c r="N1478" s="29">
        <v>0.37</v>
      </c>
      <c r="O1478" s="4" t="s">
        <v>33</v>
      </c>
      <c r="P1478" s="4" t="s">
        <v>34</v>
      </c>
      <c r="Q1478" s="4" t="s">
        <v>45</v>
      </c>
      <c r="R1478" s="4" t="s">
        <v>2402</v>
      </c>
      <c r="S1478" s="4">
        <v>95616</v>
      </c>
      <c r="T1478" s="9">
        <v>42140</v>
      </c>
      <c r="U1478" s="9">
        <v>42141</v>
      </c>
      <c r="V1478" s="15">
        <v>-136.25200000000001</v>
      </c>
      <c r="W1478" s="4">
        <v>9</v>
      </c>
      <c r="X1478" s="15">
        <v>49.24</v>
      </c>
      <c r="Y1478" s="4">
        <v>86118</v>
      </c>
      <c r="Z1478" s="15">
        <f>(orders[[#This Row],[Unit Price]]-(orders[[#This Row],[Unit Price]]*(orders[[#This Row],[Discount]]/100)))</f>
        <v>5.3951400000000005</v>
      </c>
      <c r="AA1478" s="15">
        <f>orders[[#This Row],[discounted price]]*orders[[#This Row],[Quantity ordered new]]</f>
        <v>48.556260000000002</v>
      </c>
      <c r="AB1478" s="18">
        <f t="shared" si="23"/>
        <v>-2.7670999187652314</v>
      </c>
    </row>
    <row r="1479" spans="1:28" ht="12.75" customHeight="1" x14ac:dyDescent="0.3">
      <c r="A1479" s="4">
        <v>19971</v>
      </c>
      <c r="B1479" s="4" t="s">
        <v>106</v>
      </c>
      <c r="C1479" s="21">
        <v>0.02</v>
      </c>
      <c r="D1479" s="15">
        <v>50.98</v>
      </c>
      <c r="E1479" s="15">
        <v>13.66</v>
      </c>
      <c r="F1479" s="4">
        <v>2613</v>
      </c>
      <c r="G1479" s="4" t="s">
        <v>2430</v>
      </c>
      <c r="H1479" s="4" t="s">
        <v>27</v>
      </c>
      <c r="I1479" s="4" t="s">
        <v>28</v>
      </c>
      <c r="J1479" s="4" t="s">
        <v>29</v>
      </c>
      <c r="K1479" s="4" t="s">
        <v>257</v>
      </c>
      <c r="L1479" s="4" t="s">
        <v>59</v>
      </c>
      <c r="M1479" s="4" t="s">
        <v>2431</v>
      </c>
      <c r="N1479" s="29">
        <v>0.57999999999999996</v>
      </c>
      <c r="O1479" s="4" t="s">
        <v>33</v>
      </c>
      <c r="P1479" s="4" t="s">
        <v>53</v>
      </c>
      <c r="Q1479" s="4" t="s">
        <v>54</v>
      </c>
      <c r="R1479" s="4" t="s">
        <v>2432</v>
      </c>
      <c r="S1479" s="4">
        <v>8863</v>
      </c>
      <c r="T1479" s="9">
        <v>42028</v>
      </c>
      <c r="U1479" s="9">
        <v>42028</v>
      </c>
      <c r="V1479" s="15">
        <v>-25.76</v>
      </c>
      <c r="W1479" s="4">
        <v>1</v>
      </c>
      <c r="X1479" s="15">
        <v>68.45</v>
      </c>
      <c r="Y1479" s="4">
        <v>86119</v>
      </c>
      <c r="Z1479" s="15">
        <f>(orders[[#This Row],[Unit Price]]-(orders[[#This Row],[Unit Price]]*(orders[[#This Row],[Discount]]/100)))</f>
        <v>50.969803999999996</v>
      </c>
      <c r="AA1479" s="15">
        <f>orders[[#This Row],[discounted price]]*orders[[#This Row],[Quantity ordered new]]</f>
        <v>50.969803999999996</v>
      </c>
      <c r="AB1479" s="18">
        <f t="shared" si="23"/>
        <v>-0.37633308984660335</v>
      </c>
    </row>
    <row r="1480" spans="1:28" ht="12.75" customHeight="1" x14ac:dyDescent="0.3">
      <c r="A1480" s="4">
        <v>25962</v>
      </c>
      <c r="B1480" s="4" t="s">
        <v>47</v>
      </c>
      <c r="C1480" s="21">
        <v>0</v>
      </c>
      <c r="D1480" s="15">
        <v>2.6</v>
      </c>
      <c r="E1480" s="15">
        <v>2.4</v>
      </c>
      <c r="F1480" s="4">
        <v>2616</v>
      </c>
      <c r="G1480" s="4" t="s">
        <v>2433</v>
      </c>
      <c r="H1480" s="4" t="s">
        <v>49</v>
      </c>
      <c r="I1480" s="4" t="s">
        <v>28</v>
      </c>
      <c r="J1480" s="4" t="s">
        <v>29</v>
      </c>
      <c r="K1480" s="4" t="s">
        <v>30</v>
      </c>
      <c r="L1480" s="4" t="s">
        <v>31</v>
      </c>
      <c r="M1480" s="4" t="s">
        <v>1023</v>
      </c>
      <c r="N1480" s="29">
        <v>0.57999999999999996</v>
      </c>
      <c r="O1480" s="4" t="s">
        <v>33</v>
      </c>
      <c r="P1480" s="4" t="s">
        <v>61</v>
      </c>
      <c r="Q1480" s="4" t="s">
        <v>300</v>
      </c>
      <c r="R1480" s="4" t="s">
        <v>2434</v>
      </c>
      <c r="S1480" s="4">
        <v>49002</v>
      </c>
      <c r="T1480" s="9">
        <v>42074</v>
      </c>
      <c r="U1480" s="9">
        <v>42076</v>
      </c>
      <c r="V1480" s="15">
        <v>-45.21</v>
      </c>
      <c r="W1480" s="4">
        <v>16</v>
      </c>
      <c r="X1480" s="15">
        <v>44.75</v>
      </c>
      <c r="Y1480" s="4">
        <v>91495</v>
      </c>
      <c r="Z1480" s="15">
        <f>(orders[[#This Row],[Unit Price]]-(orders[[#This Row],[Unit Price]]*(orders[[#This Row],[Discount]]/100)))</f>
        <v>2.6</v>
      </c>
      <c r="AA1480" s="15">
        <f>orders[[#This Row],[discounted price]]*orders[[#This Row],[Quantity ordered new]]</f>
        <v>41.6</v>
      </c>
      <c r="AB1480" s="18">
        <f t="shared" si="23"/>
        <v>-1.0102793296089385</v>
      </c>
    </row>
    <row r="1481" spans="1:28" ht="12.75" customHeight="1" x14ac:dyDescent="0.3">
      <c r="A1481" s="4">
        <v>25478</v>
      </c>
      <c r="B1481" s="4" t="s">
        <v>37</v>
      </c>
      <c r="C1481" s="21">
        <v>0.1</v>
      </c>
      <c r="D1481" s="15">
        <v>3.25</v>
      </c>
      <c r="E1481" s="15">
        <v>49</v>
      </c>
      <c r="F1481" s="4">
        <v>2617</v>
      </c>
      <c r="G1481" s="4" t="s">
        <v>2435</v>
      </c>
      <c r="H1481" s="4" t="s">
        <v>49</v>
      </c>
      <c r="I1481" s="4" t="s">
        <v>28</v>
      </c>
      <c r="J1481" s="4" t="s">
        <v>29</v>
      </c>
      <c r="K1481" s="4" t="s">
        <v>257</v>
      </c>
      <c r="L1481" s="4" t="s">
        <v>236</v>
      </c>
      <c r="M1481" s="4" t="s">
        <v>1890</v>
      </c>
      <c r="N1481" s="29">
        <v>0.56000000000000005</v>
      </c>
      <c r="O1481" s="4" t="s">
        <v>33</v>
      </c>
      <c r="P1481" s="4" t="s">
        <v>61</v>
      </c>
      <c r="Q1481" s="4" t="s">
        <v>2193</v>
      </c>
      <c r="R1481" s="4" t="s">
        <v>2436</v>
      </c>
      <c r="S1481" s="4">
        <v>57401</v>
      </c>
      <c r="T1481" s="9">
        <v>42182</v>
      </c>
      <c r="U1481" s="9">
        <v>42183</v>
      </c>
      <c r="V1481" s="15">
        <v>-286.245</v>
      </c>
      <c r="W1481" s="4">
        <v>6</v>
      </c>
      <c r="X1481" s="15">
        <v>40.69</v>
      </c>
      <c r="Y1481" s="4">
        <v>91496</v>
      </c>
      <c r="Z1481" s="15">
        <f>(orders[[#This Row],[Unit Price]]-(orders[[#This Row],[Unit Price]]*(orders[[#This Row],[Discount]]/100)))</f>
        <v>3.24675</v>
      </c>
      <c r="AA1481" s="15">
        <f>orders[[#This Row],[discounted price]]*orders[[#This Row],[Quantity ordered new]]</f>
        <v>19.480499999999999</v>
      </c>
      <c r="AB1481" s="18">
        <f t="shared" si="23"/>
        <v>-7.0347751290243306</v>
      </c>
    </row>
    <row r="1482" spans="1:28" ht="12.75" customHeight="1" x14ac:dyDescent="0.3">
      <c r="A1482" s="4">
        <v>6585</v>
      </c>
      <c r="B1482" s="4" t="s">
        <v>56</v>
      </c>
      <c r="C1482" s="21">
        <v>0.1</v>
      </c>
      <c r="D1482" s="15">
        <v>7.64</v>
      </c>
      <c r="E1482" s="15">
        <v>1.39</v>
      </c>
      <c r="F1482" s="4">
        <v>2618</v>
      </c>
      <c r="G1482" s="4" t="s">
        <v>2437</v>
      </c>
      <c r="H1482" s="4" t="s">
        <v>49</v>
      </c>
      <c r="I1482" s="4" t="s">
        <v>28</v>
      </c>
      <c r="J1482" s="4" t="s">
        <v>29</v>
      </c>
      <c r="K1482" s="4" t="s">
        <v>69</v>
      </c>
      <c r="L1482" s="4" t="s">
        <v>59</v>
      </c>
      <c r="M1482" s="4" t="s">
        <v>2438</v>
      </c>
      <c r="N1482" s="29">
        <v>0.36</v>
      </c>
      <c r="O1482" s="4" t="s">
        <v>33</v>
      </c>
      <c r="P1482" s="4" t="s">
        <v>53</v>
      </c>
      <c r="Q1482" s="4" t="s">
        <v>71</v>
      </c>
      <c r="R1482" s="4" t="s">
        <v>90</v>
      </c>
      <c r="S1482" s="4">
        <v>10004</v>
      </c>
      <c r="T1482" s="9">
        <v>42021</v>
      </c>
      <c r="U1482" s="9">
        <v>42023</v>
      </c>
      <c r="V1482" s="15">
        <v>16.12</v>
      </c>
      <c r="W1482" s="4">
        <v>18</v>
      </c>
      <c r="X1482" s="15">
        <v>130.11000000000001</v>
      </c>
      <c r="Y1482" s="4">
        <v>46884</v>
      </c>
      <c r="Z1482" s="15">
        <f>(orders[[#This Row],[Unit Price]]-(orders[[#This Row],[Unit Price]]*(orders[[#This Row],[Discount]]/100)))</f>
        <v>7.6323599999999994</v>
      </c>
      <c r="AA1482" s="15">
        <f>orders[[#This Row],[discounted price]]*orders[[#This Row],[Quantity ordered new]]</f>
        <v>137.38247999999999</v>
      </c>
      <c r="AB1482" s="18">
        <f t="shared" si="23"/>
        <v>0.12389516562908308</v>
      </c>
    </row>
    <row r="1483" spans="1:28" ht="12.75" customHeight="1" x14ac:dyDescent="0.3">
      <c r="A1483" s="4">
        <v>6586</v>
      </c>
      <c r="B1483" s="4" t="s">
        <v>56</v>
      </c>
      <c r="C1483" s="21">
        <v>0</v>
      </c>
      <c r="D1483" s="15">
        <v>125.99</v>
      </c>
      <c r="E1483" s="15">
        <v>2.5</v>
      </c>
      <c r="F1483" s="4">
        <v>2618</v>
      </c>
      <c r="G1483" s="4" t="s">
        <v>2437</v>
      </c>
      <c r="H1483" s="4" t="s">
        <v>49</v>
      </c>
      <c r="I1483" s="4" t="s">
        <v>28</v>
      </c>
      <c r="J1483" s="4" t="s">
        <v>77</v>
      </c>
      <c r="K1483" s="4" t="s">
        <v>78</v>
      </c>
      <c r="L1483" s="4" t="s">
        <v>59</v>
      </c>
      <c r="M1483" s="4" t="s">
        <v>2439</v>
      </c>
      <c r="N1483" s="29">
        <v>0.59</v>
      </c>
      <c r="O1483" s="4" t="s">
        <v>33</v>
      </c>
      <c r="P1483" s="4" t="s">
        <v>53</v>
      </c>
      <c r="Q1483" s="4" t="s">
        <v>71</v>
      </c>
      <c r="R1483" s="4" t="s">
        <v>90</v>
      </c>
      <c r="S1483" s="4">
        <v>10004</v>
      </c>
      <c r="T1483" s="9">
        <v>42021</v>
      </c>
      <c r="U1483" s="9">
        <v>42023</v>
      </c>
      <c r="V1483" s="15">
        <v>-815.90079999999989</v>
      </c>
      <c r="W1483" s="4">
        <v>3</v>
      </c>
      <c r="X1483" s="15">
        <v>337.34</v>
      </c>
      <c r="Y1483" s="4">
        <v>46884</v>
      </c>
      <c r="Z1483" s="15">
        <f>(orders[[#This Row],[Unit Price]]-(orders[[#This Row],[Unit Price]]*(orders[[#This Row],[Discount]]/100)))</f>
        <v>125.99</v>
      </c>
      <c r="AA1483" s="15">
        <f>orders[[#This Row],[discounted price]]*orders[[#This Row],[Quantity ordered new]]</f>
        <v>377.96999999999997</v>
      </c>
      <c r="AB1483" s="18">
        <f t="shared" si="23"/>
        <v>-2.4186304618485801</v>
      </c>
    </row>
    <row r="1484" spans="1:28" ht="12.75" customHeight="1" x14ac:dyDescent="0.3">
      <c r="A1484" s="4">
        <v>6587</v>
      </c>
      <c r="B1484" s="4" t="s">
        <v>56</v>
      </c>
      <c r="C1484" s="21">
        <v>0.1</v>
      </c>
      <c r="D1484" s="15">
        <v>11.55</v>
      </c>
      <c r="E1484" s="15">
        <v>2.36</v>
      </c>
      <c r="F1484" s="4">
        <v>2618</v>
      </c>
      <c r="G1484" s="4" t="s">
        <v>2437</v>
      </c>
      <c r="H1484" s="4" t="s">
        <v>49</v>
      </c>
      <c r="I1484" s="4" t="s">
        <v>28</v>
      </c>
      <c r="J1484" s="4" t="s">
        <v>29</v>
      </c>
      <c r="K1484" s="4" t="s">
        <v>30</v>
      </c>
      <c r="L1484" s="4" t="s">
        <v>31</v>
      </c>
      <c r="M1484" s="4" t="s">
        <v>312</v>
      </c>
      <c r="N1484" s="29">
        <v>0.55000000000000004</v>
      </c>
      <c r="O1484" s="4" t="s">
        <v>33</v>
      </c>
      <c r="P1484" s="4" t="s">
        <v>53</v>
      </c>
      <c r="Q1484" s="4" t="s">
        <v>71</v>
      </c>
      <c r="R1484" s="4" t="s">
        <v>90</v>
      </c>
      <c r="S1484" s="4">
        <v>10004</v>
      </c>
      <c r="T1484" s="9">
        <v>42021</v>
      </c>
      <c r="U1484" s="9">
        <v>42022</v>
      </c>
      <c r="V1484" s="15">
        <v>15.808000000000003</v>
      </c>
      <c r="W1484" s="4">
        <v>25</v>
      </c>
      <c r="X1484" s="15">
        <v>280.43</v>
      </c>
      <c r="Y1484" s="4">
        <v>46884</v>
      </c>
      <c r="Z1484" s="15">
        <f>(orders[[#This Row],[Unit Price]]-(orders[[#This Row],[Unit Price]]*(orders[[#This Row],[Discount]]/100)))</f>
        <v>11.538450000000001</v>
      </c>
      <c r="AA1484" s="15">
        <f>orders[[#This Row],[discounted price]]*orders[[#This Row],[Quantity ordered new]]</f>
        <v>288.46125000000001</v>
      </c>
      <c r="AB1484" s="18">
        <f t="shared" si="23"/>
        <v>5.6370573761723081E-2</v>
      </c>
    </row>
    <row r="1485" spans="1:28" ht="12.75" customHeight="1" x14ac:dyDescent="0.3">
      <c r="A1485" s="4">
        <v>4788</v>
      </c>
      <c r="B1485" s="4" t="s">
        <v>25</v>
      </c>
      <c r="C1485" s="21">
        <v>0.05</v>
      </c>
      <c r="D1485" s="15">
        <v>4.84</v>
      </c>
      <c r="E1485" s="15">
        <v>0.71</v>
      </c>
      <c r="F1485" s="4">
        <v>2618</v>
      </c>
      <c r="G1485" s="4" t="s">
        <v>2437</v>
      </c>
      <c r="H1485" s="4" t="s">
        <v>27</v>
      </c>
      <c r="I1485" s="4" t="s">
        <v>28</v>
      </c>
      <c r="J1485" s="4" t="s">
        <v>29</v>
      </c>
      <c r="K1485" s="4" t="s">
        <v>30</v>
      </c>
      <c r="L1485" s="4" t="s">
        <v>31</v>
      </c>
      <c r="M1485" s="4" t="s">
        <v>1476</v>
      </c>
      <c r="N1485" s="29">
        <v>0.52</v>
      </c>
      <c r="O1485" s="4" t="s">
        <v>33</v>
      </c>
      <c r="P1485" s="4" t="s">
        <v>53</v>
      </c>
      <c r="Q1485" s="4" t="s">
        <v>71</v>
      </c>
      <c r="R1485" s="4" t="s">
        <v>90</v>
      </c>
      <c r="S1485" s="4">
        <v>10004</v>
      </c>
      <c r="T1485" s="9">
        <v>42086</v>
      </c>
      <c r="U1485" s="9">
        <v>42086</v>
      </c>
      <c r="V1485" s="15">
        <v>29.17</v>
      </c>
      <c r="W1485" s="4">
        <v>20</v>
      </c>
      <c r="X1485" s="15">
        <v>103.39</v>
      </c>
      <c r="Y1485" s="4">
        <v>34017</v>
      </c>
      <c r="Z1485" s="15">
        <f>(orders[[#This Row],[Unit Price]]-(orders[[#This Row],[Unit Price]]*(orders[[#This Row],[Discount]]/100)))</f>
        <v>4.83758</v>
      </c>
      <c r="AA1485" s="15">
        <f>orders[[#This Row],[discounted price]]*orders[[#This Row],[Quantity ordered new]]</f>
        <v>96.751599999999996</v>
      </c>
      <c r="AB1485" s="18">
        <f t="shared" si="23"/>
        <v>0.28213560305638846</v>
      </c>
    </row>
    <row r="1486" spans="1:28" ht="12.75" customHeight="1" x14ac:dyDescent="0.3">
      <c r="A1486" s="4">
        <v>4789</v>
      </c>
      <c r="B1486" s="4" t="s">
        <v>25</v>
      </c>
      <c r="C1486" s="21">
        <v>0.01</v>
      </c>
      <c r="D1486" s="15">
        <v>14.98</v>
      </c>
      <c r="E1486" s="15">
        <v>7.69</v>
      </c>
      <c r="F1486" s="4">
        <v>2618</v>
      </c>
      <c r="G1486" s="4" t="s">
        <v>2437</v>
      </c>
      <c r="H1486" s="4" t="s">
        <v>49</v>
      </c>
      <c r="I1486" s="4" t="s">
        <v>28</v>
      </c>
      <c r="J1486" s="4" t="s">
        <v>29</v>
      </c>
      <c r="K1486" s="4" t="s">
        <v>141</v>
      </c>
      <c r="L1486" s="4" t="s">
        <v>59</v>
      </c>
      <c r="M1486" s="4" t="s">
        <v>1736</v>
      </c>
      <c r="N1486" s="29">
        <v>0.56999999999999995</v>
      </c>
      <c r="O1486" s="4" t="s">
        <v>33</v>
      </c>
      <c r="P1486" s="4" t="s">
        <v>53</v>
      </c>
      <c r="Q1486" s="4" t="s">
        <v>71</v>
      </c>
      <c r="R1486" s="4" t="s">
        <v>90</v>
      </c>
      <c r="S1486" s="4">
        <v>10004</v>
      </c>
      <c r="T1486" s="9">
        <v>42086</v>
      </c>
      <c r="U1486" s="9">
        <v>42088</v>
      </c>
      <c r="V1486" s="15">
        <v>-48.97</v>
      </c>
      <c r="W1486" s="4">
        <v>28</v>
      </c>
      <c r="X1486" s="15">
        <v>435.39</v>
      </c>
      <c r="Y1486" s="4">
        <v>34017</v>
      </c>
      <c r="Z1486" s="15">
        <f>(orders[[#This Row],[Unit Price]]-(orders[[#This Row],[Unit Price]]*(orders[[#This Row],[Discount]]/100)))</f>
        <v>14.978502000000001</v>
      </c>
      <c r="AA1486" s="15">
        <f>orders[[#This Row],[discounted price]]*orders[[#This Row],[Quantity ordered new]]</f>
        <v>419.398056</v>
      </c>
      <c r="AB1486" s="18">
        <f t="shared" si="23"/>
        <v>-0.11247387399802476</v>
      </c>
    </row>
    <row r="1487" spans="1:28" ht="12.75" customHeight="1" x14ac:dyDescent="0.3">
      <c r="A1487" s="4">
        <v>7452</v>
      </c>
      <c r="B1487" s="4" t="s">
        <v>47</v>
      </c>
      <c r="C1487" s="21">
        <v>0.1</v>
      </c>
      <c r="D1487" s="15">
        <v>20.27</v>
      </c>
      <c r="E1487" s="15">
        <v>3.99</v>
      </c>
      <c r="F1487" s="4">
        <v>2618</v>
      </c>
      <c r="G1487" s="4" t="s">
        <v>2437</v>
      </c>
      <c r="H1487" s="4" t="s">
        <v>49</v>
      </c>
      <c r="I1487" s="4" t="s">
        <v>28</v>
      </c>
      <c r="J1487" s="4" t="s">
        <v>29</v>
      </c>
      <c r="K1487" s="4" t="s">
        <v>257</v>
      </c>
      <c r="L1487" s="4" t="s">
        <v>59</v>
      </c>
      <c r="M1487" s="4" t="s">
        <v>1514</v>
      </c>
      <c r="N1487" s="29">
        <v>0.56999999999999995</v>
      </c>
      <c r="O1487" s="4" t="s">
        <v>33</v>
      </c>
      <c r="P1487" s="4" t="s">
        <v>53</v>
      </c>
      <c r="Q1487" s="4" t="s">
        <v>71</v>
      </c>
      <c r="R1487" s="4" t="s">
        <v>90</v>
      </c>
      <c r="S1487" s="4">
        <v>10004</v>
      </c>
      <c r="T1487" s="9">
        <v>42086</v>
      </c>
      <c r="U1487" s="9">
        <v>42087</v>
      </c>
      <c r="V1487" s="15">
        <v>84.05</v>
      </c>
      <c r="W1487" s="4">
        <v>53</v>
      </c>
      <c r="X1487" s="15">
        <v>1051.52</v>
      </c>
      <c r="Y1487" s="4">
        <v>53153</v>
      </c>
      <c r="Z1487" s="15">
        <f>(orders[[#This Row],[Unit Price]]-(orders[[#This Row],[Unit Price]]*(orders[[#This Row],[Discount]]/100)))</f>
        <v>20.24973</v>
      </c>
      <c r="AA1487" s="15">
        <f>orders[[#This Row],[discounted price]]*orders[[#This Row],[Quantity ordered new]]</f>
        <v>1073.23569</v>
      </c>
      <c r="AB1487" s="18">
        <f t="shared" si="23"/>
        <v>7.9931908094948267E-2</v>
      </c>
    </row>
    <row r="1488" spans="1:28" ht="12.75" customHeight="1" x14ac:dyDescent="0.3">
      <c r="A1488" s="4">
        <v>22788</v>
      </c>
      <c r="B1488" s="4" t="s">
        <v>25</v>
      </c>
      <c r="C1488" s="21">
        <v>0.05</v>
      </c>
      <c r="D1488" s="15">
        <v>4.84</v>
      </c>
      <c r="E1488" s="15">
        <v>0.71</v>
      </c>
      <c r="F1488" s="4">
        <v>2619</v>
      </c>
      <c r="G1488" s="4" t="s">
        <v>2440</v>
      </c>
      <c r="H1488" s="4" t="s">
        <v>27</v>
      </c>
      <c r="I1488" s="4" t="s">
        <v>28</v>
      </c>
      <c r="J1488" s="4" t="s">
        <v>29</v>
      </c>
      <c r="K1488" s="4" t="s">
        <v>30</v>
      </c>
      <c r="L1488" s="4" t="s">
        <v>31</v>
      </c>
      <c r="M1488" s="4" t="s">
        <v>1476</v>
      </c>
      <c r="N1488" s="29">
        <v>0.52</v>
      </c>
      <c r="O1488" s="4" t="s">
        <v>33</v>
      </c>
      <c r="P1488" s="4" t="s">
        <v>61</v>
      </c>
      <c r="Q1488" s="4" t="s">
        <v>2193</v>
      </c>
      <c r="R1488" s="4" t="s">
        <v>2441</v>
      </c>
      <c r="S1488" s="4">
        <v>57103</v>
      </c>
      <c r="T1488" s="9">
        <v>42086</v>
      </c>
      <c r="U1488" s="9">
        <v>42086</v>
      </c>
      <c r="V1488" s="15">
        <v>17.836500000000001</v>
      </c>
      <c r="W1488" s="4">
        <v>5</v>
      </c>
      <c r="X1488" s="15">
        <v>25.85</v>
      </c>
      <c r="Y1488" s="4">
        <v>88014</v>
      </c>
      <c r="Z1488" s="15">
        <f>(orders[[#This Row],[Unit Price]]-(orders[[#This Row],[Unit Price]]*(orders[[#This Row],[Discount]]/100)))</f>
        <v>4.83758</v>
      </c>
      <c r="AA1488" s="15">
        <f>orders[[#This Row],[discounted price]]*orders[[#This Row],[Quantity ordered new]]</f>
        <v>24.187899999999999</v>
      </c>
      <c r="AB1488" s="18">
        <f t="shared" si="23"/>
        <v>0.69</v>
      </c>
    </row>
    <row r="1489" spans="1:28" ht="12.75" customHeight="1" x14ac:dyDescent="0.3">
      <c r="A1489" s="4">
        <v>18461</v>
      </c>
      <c r="B1489" s="4" t="s">
        <v>37</v>
      </c>
      <c r="C1489" s="21">
        <v>0.1</v>
      </c>
      <c r="D1489" s="15">
        <v>30.98</v>
      </c>
      <c r="E1489" s="15">
        <v>8.99</v>
      </c>
      <c r="F1489" s="4">
        <v>2619</v>
      </c>
      <c r="G1489" s="4" t="s">
        <v>2440</v>
      </c>
      <c r="H1489" s="4" t="s">
        <v>49</v>
      </c>
      <c r="I1489" s="4" t="s">
        <v>28</v>
      </c>
      <c r="J1489" s="4" t="s">
        <v>29</v>
      </c>
      <c r="K1489" s="4" t="s">
        <v>30</v>
      </c>
      <c r="L1489" s="4" t="s">
        <v>51</v>
      </c>
      <c r="M1489" s="4" t="s">
        <v>1555</v>
      </c>
      <c r="N1489" s="29">
        <v>0.57999999999999996</v>
      </c>
      <c r="O1489" s="4" t="s">
        <v>33</v>
      </c>
      <c r="P1489" s="4" t="s">
        <v>61</v>
      </c>
      <c r="Q1489" s="4" t="s">
        <v>2193</v>
      </c>
      <c r="R1489" s="4" t="s">
        <v>2441</v>
      </c>
      <c r="S1489" s="4">
        <v>57103</v>
      </c>
      <c r="T1489" s="9">
        <v>42044</v>
      </c>
      <c r="U1489" s="9">
        <v>42046</v>
      </c>
      <c r="V1489" s="15">
        <v>-20.222799999999999</v>
      </c>
      <c r="W1489" s="4">
        <v>4</v>
      </c>
      <c r="X1489" s="15">
        <v>119.37</v>
      </c>
      <c r="Y1489" s="4">
        <v>88015</v>
      </c>
      <c r="Z1489" s="15">
        <f>(orders[[#This Row],[Unit Price]]-(orders[[#This Row],[Unit Price]]*(orders[[#This Row],[Discount]]/100)))</f>
        <v>30.949020000000001</v>
      </c>
      <c r="AA1489" s="15">
        <f>orders[[#This Row],[discounted price]]*orders[[#This Row],[Quantity ordered new]]</f>
        <v>123.79608</v>
      </c>
      <c r="AB1489" s="18">
        <f t="shared" si="23"/>
        <v>-0.16941275027226271</v>
      </c>
    </row>
    <row r="1490" spans="1:28" ht="12.75" customHeight="1" x14ac:dyDescent="0.3">
      <c r="A1490" s="4">
        <v>25452</v>
      </c>
      <c r="B1490" s="4" t="s">
        <v>47</v>
      </c>
      <c r="C1490" s="21">
        <v>0.1</v>
      </c>
      <c r="D1490" s="15">
        <v>20.27</v>
      </c>
      <c r="E1490" s="15">
        <v>3.99</v>
      </c>
      <c r="F1490" s="4">
        <v>2620</v>
      </c>
      <c r="G1490" s="4" t="s">
        <v>2442</v>
      </c>
      <c r="H1490" s="4" t="s">
        <v>49</v>
      </c>
      <c r="I1490" s="4" t="s">
        <v>28</v>
      </c>
      <c r="J1490" s="4" t="s">
        <v>29</v>
      </c>
      <c r="K1490" s="4" t="s">
        <v>257</v>
      </c>
      <c r="L1490" s="4" t="s">
        <v>59</v>
      </c>
      <c r="M1490" s="4" t="s">
        <v>1514</v>
      </c>
      <c r="N1490" s="29">
        <v>0.56999999999999995</v>
      </c>
      <c r="O1490" s="4" t="s">
        <v>33</v>
      </c>
      <c r="P1490" s="4" t="s">
        <v>136</v>
      </c>
      <c r="Q1490" s="4" t="s">
        <v>244</v>
      </c>
      <c r="R1490" s="4" t="s">
        <v>2443</v>
      </c>
      <c r="S1490" s="4">
        <v>38134</v>
      </c>
      <c r="T1490" s="9">
        <v>42086</v>
      </c>
      <c r="U1490" s="9">
        <v>42087</v>
      </c>
      <c r="V1490" s="15">
        <v>381.61799999999994</v>
      </c>
      <c r="W1490" s="4">
        <v>13</v>
      </c>
      <c r="X1490" s="15">
        <v>257.92</v>
      </c>
      <c r="Y1490" s="4">
        <v>88017</v>
      </c>
      <c r="Z1490" s="15">
        <f>(orders[[#This Row],[Unit Price]]-(orders[[#This Row],[Unit Price]]*(orders[[#This Row],[Discount]]/100)))</f>
        <v>20.24973</v>
      </c>
      <c r="AA1490" s="15">
        <f>orders[[#This Row],[discounted price]]*orders[[#This Row],[Quantity ordered new]]</f>
        <v>263.24648999999999</v>
      </c>
      <c r="AB1490" s="18">
        <f t="shared" si="23"/>
        <v>1.4795983250620344</v>
      </c>
    </row>
    <row r="1491" spans="1:28" ht="12.75" customHeight="1" x14ac:dyDescent="0.3">
      <c r="A1491" s="4">
        <v>26296</v>
      </c>
      <c r="B1491" s="4" t="s">
        <v>25</v>
      </c>
      <c r="C1491" s="21">
        <v>0.03</v>
      </c>
      <c r="D1491" s="15">
        <v>40.97</v>
      </c>
      <c r="E1491" s="15">
        <v>8.99</v>
      </c>
      <c r="F1491" s="4">
        <v>2621</v>
      </c>
      <c r="G1491" s="4" t="s">
        <v>2444</v>
      </c>
      <c r="H1491" s="4" t="s">
        <v>27</v>
      </c>
      <c r="I1491" s="4" t="s">
        <v>28</v>
      </c>
      <c r="J1491" s="4" t="s">
        <v>29</v>
      </c>
      <c r="K1491" s="4" t="s">
        <v>30</v>
      </c>
      <c r="L1491" s="4" t="s">
        <v>51</v>
      </c>
      <c r="M1491" s="4" t="s">
        <v>2445</v>
      </c>
      <c r="N1491" s="29">
        <v>0.59</v>
      </c>
      <c r="O1491" s="4" t="s">
        <v>33</v>
      </c>
      <c r="P1491" s="4" t="s">
        <v>136</v>
      </c>
      <c r="Q1491" s="4" t="s">
        <v>244</v>
      </c>
      <c r="R1491" s="4" t="s">
        <v>2446</v>
      </c>
      <c r="S1491" s="4">
        <v>37027</v>
      </c>
      <c r="T1491" s="9">
        <v>42082</v>
      </c>
      <c r="U1491" s="9">
        <v>42083</v>
      </c>
      <c r="V1491" s="15">
        <v>-177.05799999999999</v>
      </c>
      <c r="W1491" s="4">
        <v>5</v>
      </c>
      <c r="X1491" s="15">
        <v>207.22</v>
      </c>
      <c r="Y1491" s="4">
        <v>88016</v>
      </c>
      <c r="Z1491" s="15">
        <f>(orders[[#This Row],[Unit Price]]-(orders[[#This Row],[Unit Price]]*(orders[[#This Row],[Discount]]/100)))</f>
        <v>40.957709000000001</v>
      </c>
      <c r="AA1491" s="15">
        <f>orders[[#This Row],[discounted price]]*orders[[#This Row],[Quantity ordered new]]</f>
        <v>204.788545</v>
      </c>
      <c r="AB1491" s="18">
        <f t="shared" si="23"/>
        <v>-0.8544445516842003</v>
      </c>
    </row>
    <row r="1492" spans="1:28" ht="12.75" customHeight="1" x14ac:dyDescent="0.3">
      <c r="A1492" s="4">
        <v>26032</v>
      </c>
      <c r="B1492" s="4" t="s">
        <v>25</v>
      </c>
      <c r="C1492" s="21">
        <v>0.1</v>
      </c>
      <c r="D1492" s="15">
        <v>41.94</v>
      </c>
      <c r="E1492" s="15">
        <v>2.99</v>
      </c>
      <c r="F1492" s="4">
        <v>2626</v>
      </c>
      <c r="G1492" s="4" t="s">
        <v>2447</v>
      </c>
      <c r="H1492" s="4" t="s">
        <v>49</v>
      </c>
      <c r="I1492" s="4" t="s">
        <v>114</v>
      </c>
      <c r="J1492" s="4" t="s">
        <v>29</v>
      </c>
      <c r="K1492" s="4" t="s">
        <v>109</v>
      </c>
      <c r="L1492" s="4" t="s">
        <v>59</v>
      </c>
      <c r="M1492" s="4" t="s">
        <v>2448</v>
      </c>
      <c r="N1492" s="29">
        <v>0.35</v>
      </c>
      <c r="O1492" s="4" t="s">
        <v>33</v>
      </c>
      <c r="P1492" s="4" t="s">
        <v>34</v>
      </c>
      <c r="Q1492" s="4" t="s">
        <v>45</v>
      </c>
      <c r="R1492" s="4" t="s">
        <v>1456</v>
      </c>
      <c r="S1492" s="4">
        <v>94025</v>
      </c>
      <c r="T1492" s="9">
        <v>42042</v>
      </c>
      <c r="U1492" s="9">
        <v>42043</v>
      </c>
      <c r="V1492" s="15">
        <v>164.08199999999999</v>
      </c>
      <c r="W1492" s="4">
        <v>6</v>
      </c>
      <c r="X1492" s="15">
        <v>237.8</v>
      </c>
      <c r="Y1492" s="4">
        <v>90927</v>
      </c>
      <c r="Z1492" s="15">
        <f>(orders[[#This Row],[Unit Price]]-(orders[[#This Row],[Unit Price]]*(orders[[#This Row],[Discount]]/100)))</f>
        <v>41.898060000000001</v>
      </c>
      <c r="AA1492" s="15">
        <f>orders[[#This Row],[discounted price]]*orders[[#This Row],[Quantity ordered new]]</f>
        <v>251.38836000000001</v>
      </c>
      <c r="AB1492" s="18">
        <f t="shared" si="23"/>
        <v>0.69</v>
      </c>
    </row>
    <row r="1493" spans="1:28" ht="12.75" customHeight="1" x14ac:dyDescent="0.3">
      <c r="A1493" s="4">
        <v>18623</v>
      </c>
      <c r="B1493" s="4" t="s">
        <v>56</v>
      </c>
      <c r="C1493" s="21">
        <v>0.02</v>
      </c>
      <c r="D1493" s="15">
        <v>30.53</v>
      </c>
      <c r="E1493" s="15">
        <v>19.989999999999998</v>
      </c>
      <c r="F1493" s="4">
        <v>2628</v>
      </c>
      <c r="G1493" s="4" t="s">
        <v>2449</v>
      </c>
      <c r="H1493" s="4" t="s">
        <v>27</v>
      </c>
      <c r="I1493" s="4" t="s">
        <v>28</v>
      </c>
      <c r="J1493" s="4" t="s">
        <v>29</v>
      </c>
      <c r="K1493" s="4" t="s">
        <v>134</v>
      </c>
      <c r="L1493" s="4" t="s">
        <v>59</v>
      </c>
      <c r="M1493" s="4" t="s">
        <v>697</v>
      </c>
      <c r="N1493" s="29">
        <v>0.39</v>
      </c>
      <c r="O1493" s="4" t="s">
        <v>33</v>
      </c>
      <c r="P1493" s="4" t="s">
        <v>61</v>
      </c>
      <c r="Q1493" s="4" t="s">
        <v>304</v>
      </c>
      <c r="R1493" s="4" t="s">
        <v>2289</v>
      </c>
      <c r="S1493" s="4">
        <v>73160</v>
      </c>
      <c r="T1493" s="9">
        <v>42021</v>
      </c>
      <c r="U1493" s="9">
        <v>42023</v>
      </c>
      <c r="V1493" s="15">
        <v>-54.63</v>
      </c>
      <c r="W1493" s="4">
        <v>14</v>
      </c>
      <c r="X1493" s="15">
        <v>448.47</v>
      </c>
      <c r="Y1493" s="4">
        <v>85916</v>
      </c>
      <c r="Z1493" s="15">
        <f>(orders[[#This Row],[Unit Price]]-(orders[[#This Row],[Unit Price]]*(orders[[#This Row],[Discount]]/100)))</f>
        <v>30.523894000000002</v>
      </c>
      <c r="AA1493" s="15">
        <f>orders[[#This Row],[discounted price]]*orders[[#This Row],[Quantity ordered new]]</f>
        <v>427.33451600000001</v>
      </c>
      <c r="AB1493" s="18">
        <f t="shared" si="23"/>
        <v>-0.12181416817178406</v>
      </c>
    </row>
    <row r="1494" spans="1:28" ht="12.75" customHeight="1" x14ac:dyDescent="0.3">
      <c r="A1494" s="4">
        <v>21981</v>
      </c>
      <c r="B1494" s="4" t="s">
        <v>47</v>
      </c>
      <c r="C1494" s="21">
        <v>0.01</v>
      </c>
      <c r="D1494" s="15">
        <v>194.3</v>
      </c>
      <c r="E1494" s="15">
        <v>11.54</v>
      </c>
      <c r="F1494" s="4">
        <v>2630</v>
      </c>
      <c r="G1494" s="4" t="s">
        <v>2450</v>
      </c>
      <c r="H1494" s="4" t="s">
        <v>49</v>
      </c>
      <c r="I1494" s="4" t="s">
        <v>58</v>
      </c>
      <c r="J1494" s="4" t="s">
        <v>41</v>
      </c>
      <c r="K1494" s="4" t="s">
        <v>50</v>
      </c>
      <c r="L1494" s="4" t="s">
        <v>236</v>
      </c>
      <c r="M1494" s="4" t="s">
        <v>1163</v>
      </c>
      <c r="N1494" s="29">
        <v>0.59</v>
      </c>
      <c r="O1494" s="4" t="s">
        <v>33</v>
      </c>
      <c r="P1494" s="4" t="s">
        <v>61</v>
      </c>
      <c r="Q1494" s="4" t="s">
        <v>304</v>
      </c>
      <c r="R1494" s="4" t="s">
        <v>2451</v>
      </c>
      <c r="S1494" s="4">
        <v>73071</v>
      </c>
      <c r="T1494" s="9">
        <v>42009</v>
      </c>
      <c r="U1494" s="9">
        <v>42011</v>
      </c>
      <c r="V1494" s="15">
        <v>690.17939999999999</v>
      </c>
      <c r="W1494" s="4">
        <v>5</v>
      </c>
      <c r="X1494" s="15">
        <v>1000.26</v>
      </c>
      <c r="Y1494" s="4">
        <v>85914</v>
      </c>
      <c r="Z1494" s="15">
        <f>(orders[[#This Row],[Unit Price]]-(orders[[#This Row],[Unit Price]]*(orders[[#This Row],[Discount]]/100)))</f>
        <v>194.28057000000001</v>
      </c>
      <c r="AA1494" s="15">
        <f>orders[[#This Row],[discounted price]]*orders[[#This Row],[Quantity ordered new]]</f>
        <v>971.40285000000006</v>
      </c>
      <c r="AB1494" s="18">
        <f t="shared" si="23"/>
        <v>0.69</v>
      </c>
    </row>
    <row r="1495" spans="1:28" ht="12.75" customHeight="1" x14ac:dyDescent="0.3">
      <c r="A1495" s="4">
        <v>21982</v>
      </c>
      <c r="B1495" s="4" t="s">
        <v>47</v>
      </c>
      <c r="C1495" s="21">
        <v>0.02</v>
      </c>
      <c r="D1495" s="15">
        <v>209.84</v>
      </c>
      <c r="E1495" s="15">
        <v>21.21</v>
      </c>
      <c r="F1495" s="4">
        <v>2630</v>
      </c>
      <c r="G1495" s="4" t="s">
        <v>2450</v>
      </c>
      <c r="H1495" s="4" t="s">
        <v>49</v>
      </c>
      <c r="I1495" s="4" t="s">
        <v>58</v>
      </c>
      <c r="J1495" s="4" t="s">
        <v>41</v>
      </c>
      <c r="K1495" s="4" t="s">
        <v>50</v>
      </c>
      <c r="L1495" s="4" t="s">
        <v>236</v>
      </c>
      <c r="M1495" s="4" t="s">
        <v>1162</v>
      </c>
      <c r="N1495" s="29">
        <v>0.59</v>
      </c>
      <c r="O1495" s="4" t="s">
        <v>33</v>
      </c>
      <c r="P1495" s="4" t="s">
        <v>61</v>
      </c>
      <c r="Q1495" s="4" t="s">
        <v>304</v>
      </c>
      <c r="R1495" s="4" t="s">
        <v>2451</v>
      </c>
      <c r="S1495" s="4">
        <v>73071</v>
      </c>
      <c r="T1495" s="9">
        <v>42009</v>
      </c>
      <c r="U1495" s="9">
        <v>42010</v>
      </c>
      <c r="V1495" s="15">
        <v>1507.6430999999998</v>
      </c>
      <c r="W1495" s="4">
        <v>10</v>
      </c>
      <c r="X1495" s="15">
        <v>2184.9899999999998</v>
      </c>
      <c r="Y1495" s="4">
        <v>85914</v>
      </c>
      <c r="Z1495" s="15">
        <f>(orders[[#This Row],[Unit Price]]-(orders[[#This Row],[Unit Price]]*(orders[[#This Row],[Discount]]/100)))</f>
        <v>209.79803200000001</v>
      </c>
      <c r="AA1495" s="15">
        <f>orders[[#This Row],[discounted price]]*orders[[#This Row],[Quantity ordered new]]</f>
        <v>2097.9803200000001</v>
      </c>
      <c r="AB1495" s="18">
        <f t="shared" si="23"/>
        <v>0.69</v>
      </c>
    </row>
    <row r="1496" spans="1:28" ht="12.75" customHeight="1" x14ac:dyDescent="0.3">
      <c r="A1496" s="4">
        <v>21983</v>
      </c>
      <c r="B1496" s="4" t="s">
        <v>47</v>
      </c>
      <c r="C1496" s="21">
        <v>0</v>
      </c>
      <c r="D1496" s="15">
        <v>145.44999999999999</v>
      </c>
      <c r="E1496" s="15">
        <v>17.850000000000001</v>
      </c>
      <c r="F1496" s="4">
        <v>2630</v>
      </c>
      <c r="G1496" s="4" t="s">
        <v>2450</v>
      </c>
      <c r="H1496" s="4" t="s">
        <v>39</v>
      </c>
      <c r="I1496" s="4" t="s">
        <v>58</v>
      </c>
      <c r="J1496" s="4" t="s">
        <v>77</v>
      </c>
      <c r="K1496" s="4" t="s">
        <v>85</v>
      </c>
      <c r="L1496" s="4" t="s">
        <v>43</v>
      </c>
      <c r="M1496" s="4" t="s">
        <v>1075</v>
      </c>
      <c r="N1496" s="29">
        <v>0.56000000000000005</v>
      </c>
      <c r="O1496" s="4" t="s">
        <v>33</v>
      </c>
      <c r="P1496" s="4" t="s">
        <v>61</v>
      </c>
      <c r="Q1496" s="4" t="s">
        <v>304</v>
      </c>
      <c r="R1496" s="4" t="s">
        <v>2451</v>
      </c>
      <c r="S1496" s="4">
        <v>73071</v>
      </c>
      <c r="T1496" s="9">
        <v>42009</v>
      </c>
      <c r="U1496" s="9">
        <v>42011</v>
      </c>
      <c r="V1496" s="15">
        <v>801.74680000000012</v>
      </c>
      <c r="W1496" s="4">
        <v>8</v>
      </c>
      <c r="X1496" s="15">
        <v>1191.2</v>
      </c>
      <c r="Y1496" s="4">
        <v>85914</v>
      </c>
      <c r="Z1496" s="15">
        <f>(orders[[#This Row],[Unit Price]]-(orders[[#This Row],[Unit Price]]*(orders[[#This Row],[Discount]]/100)))</f>
        <v>145.44999999999999</v>
      </c>
      <c r="AA1496" s="15">
        <f>orders[[#This Row],[discounted price]]*orders[[#This Row],[Quantity ordered new]]</f>
        <v>1163.5999999999999</v>
      </c>
      <c r="AB1496" s="18">
        <f t="shared" si="23"/>
        <v>0.67305809267965089</v>
      </c>
    </row>
    <row r="1497" spans="1:28" ht="12.75" customHeight="1" x14ac:dyDescent="0.3">
      <c r="A1497" s="4">
        <v>22540</v>
      </c>
      <c r="B1497" s="4" t="s">
        <v>25</v>
      </c>
      <c r="C1497" s="21">
        <v>7.0000000000000007E-2</v>
      </c>
      <c r="D1497" s="15">
        <v>65.989999999999995</v>
      </c>
      <c r="E1497" s="15">
        <v>5.99</v>
      </c>
      <c r="F1497" s="4">
        <v>2630</v>
      </c>
      <c r="G1497" s="4" t="s">
        <v>2450</v>
      </c>
      <c r="H1497" s="4" t="s">
        <v>49</v>
      </c>
      <c r="I1497" s="4" t="s">
        <v>58</v>
      </c>
      <c r="J1497" s="4" t="s">
        <v>77</v>
      </c>
      <c r="K1497" s="4" t="s">
        <v>78</v>
      </c>
      <c r="L1497" s="4" t="s">
        <v>59</v>
      </c>
      <c r="M1497" s="4" t="s">
        <v>2452</v>
      </c>
      <c r="N1497" s="29">
        <v>0.57999999999999996</v>
      </c>
      <c r="O1497" s="4" t="s">
        <v>33</v>
      </c>
      <c r="P1497" s="4" t="s">
        <v>61</v>
      </c>
      <c r="Q1497" s="4" t="s">
        <v>304</v>
      </c>
      <c r="R1497" s="4" t="s">
        <v>2451</v>
      </c>
      <c r="S1497" s="4">
        <v>73071</v>
      </c>
      <c r="T1497" s="9">
        <v>42011</v>
      </c>
      <c r="U1497" s="9">
        <v>42012</v>
      </c>
      <c r="V1497" s="15">
        <v>-139.18256</v>
      </c>
      <c r="W1497" s="4">
        <v>3</v>
      </c>
      <c r="X1497" s="15">
        <v>165.71</v>
      </c>
      <c r="Y1497" s="4">
        <v>85915</v>
      </c>
      <c r="Z1497" s="15">
        <f>(orders[[#This Row],[Unit Price]]-(orders[[#This Row],[Unit Price]]*(orders[[#This Row],[Discount]]/100)))</f>
        <v>65.943806999999993</v>
      </c>
      <c r="AA1497" s="15">
        <f>orders[[#This Row],[discounted price]]*orders[[#This Row],[Quantity ordered new]]</f>
        <v>197.83142099999998</v>
      </c>
      <c r="AB1497" s="18">
        <f t="shared" si="23"/>
        <v>-0.83991648059863611</v>
      </c>
    </row>
    <row r="1498" spans="1:28" ht="12.75" customHeight="1" x14ac:dyDescent="0.3">
      <c r="A1498" s="4">
        <v>25594</v>
      </c>
      <c r="B1498" s="4" t="s">
        <v>106</v>
      </c>
      <c r="C1498" s="21">
        <v>0.05</v>
      </c>
      <c r="D1498" s="15">
        <v>100.97</v>
      </c>
      <c r="E1498" s="15">
        <v>7.18</v>
      </c>
      <c r="F1498" s="4">
        <v>2638</v>
      </c>
      <c r="G1498" s="4" t="s">
        <v>2453</v>
      </c>
      <c r="H1498" s="4" t="s">
        <v>27</v>
      </c>
      <c r="I1498" s="4" t="s">
        <v>114</v>
      </c>
      <c r="J1498" s="4" t="s">
        <v>77</v>
      </c>
      <c r="K1498" s="4" t="s">
        <v>180</v>
      </c>
      <c r="L1498" s="4" t="s">
        <v>59</v>
      </c>
      <c r="M1498" s="4" t="s">
        <v>2093</v>
      </c>
      <c r="N1498" s="29">
        <v>0.46</v>
      </c>
      <c r="O1498" s="4" t="s">
        <v>33</v>
      </c>
      <c r="P1498" s="4" t="s">
        <v>34</v>
      </c>
      <c r="Q1498" s="4" t="s">
        <v>1741</v>
      </c>
      <c r="R1498" s="4" t="s">
        <v>2454</v>
      </c>
      <c r="S1498" s="4">
        <v>83704</v>
      </c>
      <c r="T1498" s="9">
        <v>42163</v>
      </c>
      <c r="U1498" s="9">
        <v>42163</v>
      </c>
      <c r="V1498" s="15">
        <v>881.46809999999994</v>
      </c>
      <c r="W1498" s="4">
        <v>13</v>
      </c>
      <c r="X1498" s="15">
        <v>1277.49</v>
      </c>
      <c r="Y1498" s="4">
        <v>90951</v>
      </c>
      <c r="Z1498" s="15">
        <f>(orders[[#This Row],[Unit Price]]-(orders[[#This Row],[Unit Price]]*(orders[[#This Row],[Discount]]/100)))</f>
        <v>100.919515</v>
      </c>
      <c r="AA1498" s="15">
        <f>orders[[#This Row],[discounted price]]*orders[[#This Row],[Quantity ordered new]]</f>
        <v>1311.9536950000002</v>
      </c>
      <c r="AB1498" s="18">
        <f t="shared" si="23"/>
        <v>0.69</v>
      </c>
    </row>
    <row r="1499" spans="1:28" ht="12.75" customHeight="1" x14ac:dyDescent="0.3">
      <c r="A1499" s="4">
        <v>21041</v>
      </c>
      <c r="B1499" s="4" t="s">
        <v>37</v>
      </c>
      <c r="C1499" s="21">
        <v>0.05</v>
      </c>
      <c r="D1499" s="15">
        <v>4.9800000000000004</v>
      </c>
      <c r="E1499" s="15">
        <v>0.49</v>
      </c>
      <c r="F1499" s="4">
        <v>2639</v>
      </c>
      <c r="G1499" s="4" t="s">
        <v>2455</v>
      </c>
      <c r="H1499" s="4" t="s">
        <v>49</v>
      </c>
      <c r="I1499" s="4" t="s">
        <v>114</v>
      </c>
      <c r="J1499" s="4" t="s">
        <v>29</v>
      </c>
      <c r="K1499" s="4" t="s">
        <v>134</v>
      </c>
      <c r="L1499" s="4" t="s">
        <v>59</v>
      </c>
      <c r="M1499" s="4" t="s">
        <v>1422</v>
      </c>
      <c r="N1499" s="29">
        <v>0.39</v>
      </c>
      <c r="O1499" s="4" t="s">
        <v>33</v>
      </c>
      <c r="P1499" s="4" t="s">
        <v>34</v>
      </c>
      <c r="Q1499" s="4" t="s">
        <v>366</v>
      </c>
      <c r="R1499" s="4" t="s">
        <v>652</v>
      </c>
      <c r="S1499" s="4">
        <v>88201</v>
      </c>
      <c r="T1499" s="9">
        <v>42082</v>
      </c>
      <c r="U1499" s="9">
        <v>42082</v>
      </c>
      <c r="V1499" s="15">
        <v>3.84</v>
      </c>
      <c r="W1499" s="4">
        <v>3</v>
      </c>
      <c r="X1499" s="15">
        <v>14.2</v>
      </c>
      <c r="Y1499" s="4">
        <v>90952</v>
      </c>
      <c r="Z1499" s="15">
        <f>(orders[[#This Row],[Unit Price]]-(orders[[#This Row],[Unit Price]]*(orders[[#This Row],[Discount]]/100)))</f>
        <v>4.9775100000000005</v>
      </c>
      <c r="AA1499" s="15">
        <f>orders[[#This Row],[discounted price]]*orders[[#This Row],[Quantity ordered new]]</f>
        <v>14.932530000000002</v>
      </c>
      <c r="AB1499" s="18">
        <f t="shared" si="23"/>
        <v>0.27042253521126763</v>
      </c>
    </row>
    <row r="1500" spans="1:28" ht="12.75" customHeight="1" x14ac:dyDescent="0.3">
      <c r="A1500" s="4">
        <v>22438</v>
      </c>
      <c r="B1500" s="4" t="s">
        <v>106</v>
      </c>
      <c r="C1500" s="21">
        <v>0.1</v>
      </c>
      <c r="D1500" s="15">
        <v>10.98</v>
      </c>
      <c r="E1500" s="15">
        <v>3.99</v>
      </c>
      <c r="F1500" s="4">
        <v>2647</v>
      </c>
      <c r="G1500" s="4" t="s">
        <v>2456</v>
      </c>
      <c r="H1500" s="4" t="s">
        <v>49</v>
      </c>
      <c r="I1500" s="4" t="s">
        <v>28</v>
      </c>
      <c r="J1500" s="4" t="s">
        <v>29</v>
      </c>
      <c r="K1500" s="4" t="s">
        <v>257</v>
      </c>
      <c r="L1500" s="4" t="s">
        <v>59</v>
      </c>
      <c r="M1500" s="4" t="s">
        <v>1578</v>
      </c>
      <c r="N1500" s="29">
        <v>0.57999999999999996</v>
      </c>
      <c r="O1500" s="4" t="s">
        <v>33</v>
      </c>
      <c r="P1500" s="4" t="s">
        <v>34</v>
      </c>
      <c r="Q1500" s="4" t="s">
        <v>45</v>
      </c>
      <c r="R1500" s="4" t="s">
        <v>2457</v>
      </c>
      <c r="S1500" s="4">
        <v>93309</v>
      </c>
      <c r="T1500" s="9">
        <v>42080</v>
      </c>
      <c r="U1500" s="9">
        <v>42087</v>
      </c>
      <c r="V1500" s="15">
        <v>-21.03</v>
      </c>
      <c r="W1500" s="4">
        <v>5</v>
      </c>
      <c r="X1500" s="15">
        <v>52.21</v>
      </c>
      <c r="Y1500" s="4">
        <v>91386</v>
      </c>
      <c r="Z1500" s="15">
        <f>(orders[[#This Row],[Unit Price]]-(orders[[#This Row],[Unit Price]]*(orders[[#This Row],[Discount]]/100)))</f>
        <v>10.96902</v>
      </c>
      <c r="AA1500" s="15">
        <f>orders[[#This Row],[discounted price]]*orders[[#This Row],[Quantity ordered new]]</f>
        <v>54.845100000000002</v>
      </c>
      <c r="AB1500" s="18">
        <f t="shared" si="23"/>
        <v>-0.40279639915724957</v>
      </c>
    </row>
    <row r="1501" spans="1:28" ht="12.75" customHeight="1" x14ac:dyDescent="0.3">
      <c r="A1501" s="4">
        <v>22439</v>
      </c>
      <c r="B1501" s="4" t="s">
        <v>106</v>
      </c>
      <c r="C1501" s="21">
        <v>0.01</v>
      </c>
      <c r="D1501" s="15">
        <v>39.979999999999997</v>
      </c>
      <c r="E1501" s="15">
        <v>9.1999999999999993</v>
      </c>
      <c r="F1501" s="4">
        <v>2647</v>
      </c>
      <c r="G1501" s="4" t="s">
        <v>2456</v>
      </c>
      <c r="H1501" s="4" t="s">
        <v>49</v>
      </c>
      <c r="I1501" s="4" t="s">
        <v>28</v>
      </c>
      <c r="J1501" s="4" t="s">
        <v>41</v>
      </c>
      <c r="K1501" s="4" t="s">
        <v>50</v>
      </c>
      <c r="L1501" s="4" t="s">
        <v>31</v>
      </c>
      <c r="M1501" s="4" t="s">
        <v>2458</v>
      </c>
      <c r="N1501" s="29">
        <v>0.65</v>
      </c>
      <c r="O1501" s="4" t="s">
        <v>33</v>
      </c>
      <c r="P1501" s="4" t="s">
        <v>34</v>
      </c>
      <c r="Q1501" s="4" t="s">
        <v>45</v>
      </c>
      <c r="R1501" s="4" t="s">
        <v>2457</v>
      </c>
      <c r="S1501" s="4">
        <v>93309</v>
      </c>
      <c r="T1501" s="9">
        <v>42080</v>
      </c>
      <c r="U1501" s="9">
        <v>42082</v>
      </c>
      <c r="V1501" s="15">
        <v>117.52079999999998</v>
      </c>
      <c r="W1501" s="4">
        <v>4</v>
      </c>
      <c r="X1501" s="15">
        <v>170.32</v>
      </c>
      <c r="Y1501" s="4">
        <v>91386</v>
      </c>
      <c r="Z1501" s="15">
        <f>(orders[[#This Row],[Unit Price]]-(orders[[#This Row],[Unit Price]]*(orders[[#This Row],[Discount]]/100)))</f>
        <v>39.976001999999994</v>
      </c>
      <c r="AA1501" s="15">
        <f>orders[[#This Row],[discounted price]]*orders[[#This Row],[Quantity ordered new]]</f>
        <v>159.90400799999998</v>
      </c>
      <c r="AB1501" s="18">
        <f t="shared" si="23"/>
        <v>0.69</v>
      </c>
    </row>
    <row r="1502" spans="1:28" ht="12.75" customHeight="1" x14ac:dyDescent="0.3">
      <c r="A1502" s="4">
        <v>18720</v>
      </c>
      <c r="B1502" s="4" t="s">
        <v>25</v>
      </c>
      <c r="C1502" s="21">
        <v>0.01</v>
      </c>
      <c r="D1502" s="15">
        <v>39.979999999999997</v>
      </c>
      <c r="E1502" s="15">
        <v>4</v>
      </c>
      <c r="F1502" s="4">
        <v>2649</v>
      </c>
      <c r="G1502" s="4" t="s">
        <v>2459</v>
      </c>
      <c r="H1502" s="4" t="s">
        <v>49</v>
      </c>
      <c r="I1502" s="4" t="s">
        <v>28</v>
      </c>
      <c r="J1502" s="4" t="s">
        <v>77</v>
      </c>
      <c r="K1502" s="4" t="s">
        <v>180</v>
      </c>
      <c r="L1502" s="4" t="s">
        <v>59</v>
      </c>
      <c r="M1502" s="4" t="s">
        <v>252</v>
      </c>
      <c r="N1502" s="29">
        <v>0.7</v>
      </c>
      <c r="O1502" s="4" t="s">
        <v>33</v>
      </c>
      <c r="P1502" s="4" t="s">
        <v>53</v>
      </c>
      <c r="Q1502" s="4" t="s">
        <v>415</v>
      </c>
      <c r="R1502" s="4" t="s">
        <v>2223</v>
      </c>
      <c r="S1502" s="4">
        <v>21040</v>
      </c>
      <c r="T1502" s="9">
        <v>42166</v>
      </c>
      <c r="U1502" s="9">
        <v>42167</v>
      </c>
      <c r="V1502" s="15">
        <v>-30.808</v>
      </c>
      <c r="W1502" s="4">
        <v>5</v>
      </c>
      <c r="X1502" s="15">
        <v>203.29</v>
      </c>
      <c r="Y1502" s="4">
        <v>88814</v>
      </c>
      <c r="Z1502" s="15">
        <f>(orders[[#This Row],[Unit Price]]-(orders[[#This Row],[Unit Price]]*(orders[[#This Row],[Discount]]/100)))</f>
        <v>39.976001999999994</v>
      </c>
      <c r="AA1502" s="15">
        <f>orders[[#This Row],[discounted price]]*orders[[#This Row],[Quantity ordered new]]</f>
        <v>199.88000999999997</v>
      </c>
      <c r="AB1502" s="18">
        <f t="shared" si="23"/>
        <v>-0.15154705101087118</v>
      </c>
    </row>
    <row r="1503" spans="1:28" ht="12.75" customHeight="1" x14ac:dyDescent="0.3">
      <c r="A1503" s="4">
        <v>22904</v>
      </c>
      <c r="B1503" s="4" t="s">
        <v>47</v>
      </c>
      <c r="C1503" s="21">
        <v>0.05</v>
      </c>
      <c r="D1503" s="15">
        <v>35.99</v>
      </c>
      <c r="E1503" s="15">
        <v>5.99</v>
      </c>
      <c r="F1503" s="4">
        <v>2650</v>
      </c>
      <c r="G1503" s="4" t="s">
        <v>2460</v>
      </c>
      <c r="H1503" s="4" t="s">
        <v>49</v>
      </c>
      <c r="I1503" s="4" t="s">
        <v>28</v>
      </c>
      <c r="J1503" s="4" t="s">
        <v>77</v>
      </c>
      <c r="K1503" s="4" t="s">
        <v>78</v>
      </c>
      <c r="L1503" s="4" t="s">
        <v>31</v>
      </c>
      <c r="M1503" s="4" t="s">
        <v>981</v>
      </c>
      <c r="N1503" s="29">
        <v>0.38</v>
      </c>
      <c r="O1503" s="4" t="s">
        <v>33</v>
      </c>
      <c r="P1503" s="4" t="s">
        <v>53</v>
      </c>
      <c r="Q1503" s="4" t="s">
        <v>234</v>
      </c>
      <c r="R1503" s="4" t="s">
        <v>2461</v>
      </c>
      <c r="S1503" s="4">
        <v>15234</v>
      </c>
      <c r="T1503" s="9">
        <v>42128</v>
      </c>
      <c r="U1503" s="9">
        <v>42129</v>
      </c>
      <c r="V1503" s="15">
        <v>524.31719999999996</v>
      </c>
      <c r="W1503" s="4">
        <v>26</v>
      </c>
      <c r="X1503" s="15">
        <v>759.88</v>
      </c>
      <c r="Y1503" s="4">
        <v>88815</v>
      </c>
      <c r="Z1503" s="15">
        <f>(orders[[#This Row],[Unit Price]]-(orders[[#This Row],[Unit Price]]*(orders[[#This Row],[Discount]]/100)))</f>
        <v>35.972005000000003</v>
      </c>
      <c r="AA1503" s="15">
        <f>orders[[#This Row],[discounted price]]*orders[[#This Row],[Quantity ordered new]]</f>
        <v>935.27213000000006</v>
      </c>
      <c r="AB1503" s="18">
        <f t="shared" si="23"/>
        <v>0.69</v>
      </c>
    </row>
    <row r="1504" spans="1:28" ht="12.75" customHeight="1" x14ac:dyDescent="0.3">
      <c r="A1504" s="4">
        <v>18949</v>
      </c>
      <c r="B1504" s="4" t="s">
        <v>56</v>
      </c>
      <c r="C1504" s="21">
        <v>0.06</v>
      </c>
      <c r="D1504" s="15">
        <v>47.9</v>
      </c>
      <c r="E1504" s="15">
        <v>5.86</v>
      </c>
      <c r="F1504" s="4">
        <v>2652</v>
      </c>
      <c r="G1504" s="4" t="s">
        <v>2462</v>
      </c>
      <c r="H1504" s="4" t="s">
        <v>49</v>
      </c>
      <c r="I1504" s="4" t="s">
        <v>114</v>
      </c>
      <c r="J1504" s="4" t="s">
        <v>29</v>
      </c>
      <c r="K1504" s="4" t="s">
        <v>93</v>
      </c>
      <c r="L1504" s="4" t="s">
        <v>59</v>
      </c>
      <c r="M1504" s="4" t="s">
        <v>1937</v>
      </c>
      <c r="N1504" s="29">
        <v>0.37</v>
      </c>
      <c r="O1504" s="4" t="s">
        <v>33</v>
      </c>
      <c r="P1504" s="4" t="s">
        <v>34</v>
      </c>
      <c r="Q1504" s="4" t="s">
        <v>45</v>
      </c>
      <c r="R1504" s="4" t="s">
        <v>2457</v>
      </c>
      <c r="S1504" s="4">
        <v>93309</v>
      </c>
      <c r="T1504" s="9">
        <v>42149</v>
      </c>
      <c r="U1504" s="9">
        <v>42151</v>
      </c>
      <c r="V1504" s="15">
        <v>21.78</v>
      </c>
      <c r="W1504" s="4">
        <v>2</v>
      </c>
      <c r="X1504" s="15">
        <v>94.2</v>
      </c>
      <c r="Y1504" s="4">
        <v>89361</v>
      </c>
      <c r="Z1504" s="15">
        <f>(orders[[#This Row],[Unit Price]]-(orders[[#This Row],[Unit Price]]*(orders[[#This Row],[Discount]]/100)))</f>
        <v>47.871259999999999</v>
      </c>
      <c r="AA1504" s="15">
        <f>orders[[#This Row],[discounted price]]*orders[[#This Row],[Quantity ordered new]]</f>
        <v>95.742519999999999</v>
      </c>
      <c r="AB1504" s="18">
        <f t="shared" si="23"/>
        <v>0.23121019108280255</v>
      </c>
    </row>
    <row r="1505" spans="1:28" ht="12.75" customHeight="1" x14ac:dyDescent="0.3">
      <c r="A1505" s="4">
        <v>25662</v>
      </c>
      <c r="B1505" s="4" t="s">
        <v>37</v>
      </c>
      <c r="C1505" s="21">
        <v>0.05</v>
      </c>
      <c r="D1505" s="15">
        <v>4.9800000000000004</v>
      </c>
      <c r="E1505" s="15">
        <v>4.62</v>
      </c>
      <c r="F1505" s="4">
        <v>2653</v>
      </c>
      <c r="G1505" s="4" t="s">
        <v>2463</v>
      </c>
      <c r="H1505" s="4" t="s">
        <v>49</v>
      </c>
      <c r="I1505" s="4" t="s">
        <v>114</v>
      </c>
      <c r="J1505" s="4" t="s">
        <v>77</v>
      </c>
      <c r="K1505" s="4" t="s">
        <v>180</v>
      </c>
      <c r="L1505" s="4" t="s">
        <v>51</v>
      </c>
      <c r="M1505" s="4" t="s">
        <v>411</v>
      </c>
      <c r="N1505" s="29">
        <v>0.64</v>
      </c>
      <c r="O1505" s="4" t="s">
        <v>33</v>
      </c>
      <c r="P1505" s="4" t="s">
        <v>61</v>
      </c>
      <c r="Q1505" s="4" t="s">
        <v>183</v>
      </c>
      <c r="R1505" s="4" t="s">
        <v>2464</v>
      </c>
      <c r="S1505" s="4">
        <v>67037</v>
      </c>
      <c r="T1505" s="9">
        <v>42057</v>
      </c>
      <c r="U1505" s="9">
        <v>42058</v>
      </c>
      <c r="V1505" s="15">
        <v>-98.35</v>
      </c>
      <c r="W1505" s="4">
        <v>7</v>
      </c>
      <c r="X1505" s="15">
        <v>34.32</v>
      </c>
      <c r="Y1505" s="4">
        <v>89360</v>
      </c>
      <c r="Z1505" s="15">
        <f>(orders[[#This Row],[Unit Price]]-(orders[[#This Row],[Unit Price]]*(orders[[#This Row],[Discount]]/100)))</f>
        <v>4.9775100000000005</v>
      </c>
      <c r="AA1505" s="15">
        <f>orders[[#This Row],[discounted price]]*orders[[#This Row],[Quantity ordered new]]</f>
        <v>34.842570000000002</v>
      </c>
      <c r="AB1505" s="18">
        <f t="shared" si="23"/>
        <v>-2.8656759906759905</v>
      </c>
    </row>
    <row r="1506" spans="1:28" ht="12.75" customHeight="1" x14ac:dyDescent="0.3">
      <c r="A1506" s="4">
        <v>25663</v>
      </c>
      <c r="B1506" s="4" t="s">
        <v>37</v>
      </c>
      <c r="C1506" s="21">
        <v>0.02</v>
      </c>
      <c r="D1506" s="15">
        <v>34.229999999999997</v>
      </c>
      <c r="E1506" s="15">
        <v>5.0199999999999996</v>
      </c>
      <c r="F1506" s="4">
        <v>2653</v>
      </c>
      <c r="G1506" s="4" t="s">
        <v>2463</v>
      </c>
      <c r="H1506" s="4" t="s">
        <v>49</v>
      </c>
      <c r="I1506" s="4" t="s">
        <v>114</v>
      </c>
      <c r="J1506" s="4" t="s">
        <v>41</v>
      </c>
      <c r="K1506" s="4" t="s">
        <v>50</v>
      </c>
      <c r="L1506" s="4" t="s">
        <v>59</v>
      </c>
      <c r="M1506" s="4" t="s">
        <v>1371</v>
      </c>
      <c r="N1506" s="29">
        <v>0.55000000000000004</v>
      </c>
      <c r="O1506" s="4" t="s">
        <v>33</v>
      </c>
      <c r="P1506" s="4" t="s">
        <v>61</v>
      </c>
      <c r="Q1506" s="4" t="s">
        <v>183</v>
      </c>
      <c r="R1506" s="4" t="s">
        <v>2464</v>
      </c>
      <c r="S1506" s="4">
        <v>67037</v>
      </c>
      <c r="T1506" s="9">
        <v>42057</v>
      </c>
      <c r="U1506" s="9">
        <v>42059</v>
      </c>
      <c r="V1506" s="15">
        <v>270.79049999999995</v>
      </c>
      <c r="W1506" s="4">
        <v>11</v>
      </c>
      <c r="X1506" s="15">
        <v>392.45</v>
      </c>
      <c r="Y1506" s="4">
        <v>89360</v>
      </c>
      <c r="Z1506" s="15">
        <f>(orders[[#This Row],[Unit Price]]-(orders[[#This Row],[Unit Price]]*(orders[[#This Row],[Discount]]/100)))</f>
        <v>34.223153999999994</v>
      </c>
      <c r="AA1506" s="15">
        <f>orders[[#This Row],[discounted price]]*orders[[#This Row],[Quantity ordered new]]</f>
        <v>376.4546939999999</v>
      </c>
      <c r="AB1506" s="18">
        <f t="shared" si="23"/>
        <v>0.69</v>
      </c>
    </row>
    <row r="1507" spans="1:28" ht="12.75" customHeight="1" x14ac:dyDescent="0.3">
      <c r="A1507" s="4">
        <v>19131</v>
      </c>
      <c r="B1507" s="4" t="s">
        <v>56</v>
      </c>
      <c r="C1507" s="21">
        <v>0.09</v>
      </c>
      <c r="D1507" s="15">
        <v>89.99</v>
      </c>
      <c r="E1507" s="15">
        <v>42</v>
      </c>
      <c r="F1507" s="4">
        <v>2655</v>
      </c>
      <c r="G1507" s="4" t="s">
        <v>2465</v>
      </c>
      <c r="H1507" s="4" t="s">
        <v>39</v>
      </c>
      <c r="I1507" s="4" t="s">
        <v>114</v>
      </c>
      <c r="J1507" s="4" t="s">
        <v>41</v>
      </c>
      <c r="K1507" s="4" t="s">
        <v>42</v>
      </c>
      <c r="L1507" s="4" t="s">
        <v>43</v>
      </c>
      <c r="M1507" s="4" t="s">
        <v>2466</v>
      </c>
      <c r="N1507" s="29">
        <v>0.66</v>
      </c>
      <c r="O1507" s="4" t="s">
        <v>33</v>
      </c>
      <c r="P1507" s="4" t="s">
        <v>136</v>
      </c>
      <c r="Q1507" s="4" t="s">
        <v>387</v>
      </c>
      <c r="R1507" s="4" t="s">
        <v>580</v>
      </c>
      <c r="S1507" s="4">
        <v>30318</v>
      </c>
      <c r="T1507" s="9">
        <v>42112</v>
      </c>
      <c r="U1507" s="9">
        <v>42112</v>
      </c>
      <c r="V1507" s="15">
        <v>223.416</v>
      </c>
      <c r="W1507" s="4">
        <v>6</v>
      </c>
      <c r="X1507" s="15">
        <v>511.25</v>
      </c>
      <c r="Y1507" s="4">
        <v>86063</v>
      </c>
      <c r="Z1507" s="15">
        <f>(orders[[#This Row],[Unit Price]]-(orders[[#This Row],[Unit Price]]*(orders[[#This Row],[Discount]]/100)))</f>
        <v>89.909008999999998</v>
      </c>
      <c r="AA1507" s="15">
        <f>orders[[#This Row],[discounted price]]*orders[[#This Row],[Quantity ordered new]]</f>
        <v>539.45405400000004</v>
      </c>
      <c r="AB1507" s="18">
        <f t="shared" si="23"/>
        <v>0.436999511002445</v>
      </c>
    </row>
    <row r="1508" spans="1:28" ht="12.75" customHeight="1" x14ac:dyDescent="0.3">
      <c r="A1508" s="4">
        <v>22938</v>
      </c>
      <c r="B1508" s="4" t="s">
        <v>47</v>
      </c>
      <c r="C1508" s="21">
        <v>7.0000000000000007E-2</v>
      </c>
      <c r="D1508" s="15">
        <v>2.94</v>
      </c>
      <c r="E1508" s="15">
        <v>0.81</v>
      </c>
      <c r="F1508" s="4">
        <v>2655</v>
      </c>
      <c r="G1508" s="4" t="s">
        <v>2465</v>
      </c>
      <c r="H1508" s="4" t="s">
        <v>49</v>
      </c>
      <c r="I1508" s="4" t="s">
        <v>28</v>
      </c>
      <c r="J1508" s="4" t="s">
        <v>29</v>
      </c>
      <c r="K1508" s="4" t="s">
        <v>30</v>
      </c>
      <c r="L1508" s="4" t="s">
        <v>31</v>
      </c>
      <c r="M1508" s="4" t="s">
        <v>2467</v>
      </c>
      <c r="N1508" s="29">
        <v>0.4</v>
      </c>
      <c r="O1508" s="4" t="s">
        <v>33</v>
      </c>
      <c r="P1508" s="4" t="s">
        <v>136</v>
      </c>
      <c r="Q1508" s="4" t="s">
        <v>387</v>
      </c>
      <c r="R1508" s="4" t="s">
        <v>580</v>
      </c>
      <c r="S1508" s="4">
        <v>30318</v>
      </c>
      <c r="T1508" s="9">
        <v>42102</v>
      </c>
      <c r="U1508" s="9">
        <v>42103</v>
      </c>
      <c r="V1508" s="15">
        <v>-93.927400000000006</v>
      </c>
      <c r="W1508" s="4">
        <v>10</v>
      </c>
      <c r="X1508" s="15">
        <v>29.88</v>
      </c>
      <c r="Y1508" s="4">
        <v>86064</v>
      </c>
      <c r="Z1508" s="15">
        <f>(orders[[#This Row],[Unit Price]]-(orders[[#This Row],[Unit Price]]*(orders[[#This Row],[Discount]]/100)))</f>
        <v>2.9379420000000001</v>
      </c>
      <c r="AA1508" s="15">
        <f>orders[[#This Row],[discounted price]]*orders[[#This Row],[Quantity ordered new]]</f>
        <v>29.37942</v>
      </c>
      <c r="AB1508" s="18">
        <f t="shared" si="23"/>
        <v>-3.1434872824631865</v>
      </c>
    </row>
    <row r="1509" spans="1:28" ht="12.75" customHeight="1" x14ac:dyDescent="0.3">
      <c r="A1509" s="4">
        <v>19525</v>
      </c>
      <c r="B1509" s="4" t="s">
        <v>47</v>
      </c>
      <c r="C1509" s="21">
        <v>0.01</v>
      </c>
      <c r="D1509" s="15">
        <v>138.13999999999999</v>
      </c>
      <c r="E1509" s="15">
        <v>35</v>
      </c>
      <c r="F1509" s="4">
        <v>2660</v>
      </c>
      <c r="G1509" s="4" t="s">
        <v>2468</v>
      </c>
      <c r="H1509" s="4" t="s">
        <v>49</v>
      </c>
      <c r="I1509" s="4" t="s">
        <v>58</v>
      </c>
      <c r="J1509" s="4" t="s">
        <v>29</v>
      </c>
      <c r="K1509" s="4" t="s">
        <v>141</v>
      </c>
      <c r="L1509" s="4" t="s">
        <v>236</v>
      </c>
      <c r="M1509" s="4" t="s">
        <v>2469</v>
      </c>
      <c r="N1509" s="29"/>
      <c r="O1509" s="4" t="s">
        <v>33</v>
      </c>
      <c r="P1509" s="4" t="s">
        <v>53</v>
      </c>
      <c r="Q1509" s="4" t="s">
        <v>188</v>
      </c>
      <c r="R1509" s="4" t="s">
        <v>1109</v>
      </c>
      <c r="S1509" s="4">
        <v>4038</v>
      </c>
      <c r="T1509" s="9">
        <v>42059</v>
      </c>
      <c r="U1509" s="9">
        <v>42061</v>
      </c>
      <c r="V1509" s="15">
        <v>-321.51</v>
      </c>
      <c r="W1509" s="4">
        <v>4</v>
      </c>
      <c r="X1509" s="15">
        <v>599.03</v>
      </c>
      <c r="Y1509" s="4">
        <v>86486</v>
      </c>
      <c r="Z1509" s="15">
        <f>(orders[[#This Row],[Unit Price]]-(orders[[#This Row],[Unit Price]]*(orders[[#This Row],[Discount]]/100)))</f>
        <v>138.12618599999999</v>
      </c>
      <c r="AA1509" s="15">
        <f>orders[[#This Row],[discounted price]]*orders[[#This Row],[Quantity ordered new]]</f>
        <v>552.50474399999996</v>
      </c>
      <c r="AB1509" s="18">
        <f t="shared" si="23"/>
        <v>-0.53671769360466093</v>
      </c>
    </row>
    <row r="1510" spans="1:28" ht="12.75" customHeight="1" x14ac:dyDescent="0.3">
      <c r="A1510" s="4">
        <v>18400</v>
      </c>
      <c r="B1510" s="4" t="s">
        <v>25</v>
      </c>
      <c r="C1510" s="21">
        <v>0.04</v>
      </c>
      <c r="D1510" s="15">
        <v>90.24</v>
      </c>
      <c r="E1510" s="15">
        <v>0.99</v>
      </c>
      <c r="F1510" s="4">
        <v>2667</v>
      </c>
      <c r="G1510" s="4" t="s">
        <v>2470</v>
      </c>
      <c r="H1510" s="4" t="s">
        <v>49</v>
      </c>
      <c r="I1510" s="4" t="s">
        <v>40</v>
      </c>
      <c r="J1510" s="4" t="s">
        <v>29</v>
      </c>
      <c r="K1510" s="4" t="s">
        <v>257</v>
      </c>
      <c r="L1510" s="4" t="s">
        <v>59</v>
      </c>
      <c r="M1510" s="4" t="s">
        <v>2471</v>
      </c>
      <c r="N1510" s="29">
        <v>0.56000000000000005</v>
      </c>
      <c r="O1510" s="4" t="s">
        <v>33</v>
      </c>
      <c r="P1510" s="4" t="s">
        <v>53</v>
      </c>
      <c r="Q1510" s="4" t="s">
        <v>154</v>
      </c>
      <c r="R1510" s="4" t="s">
        <v>99</v>
      </c>
      <c r="S1510" s="4">
        <v>44107</v>
      </c>
      <c r="T1510" s="9">
        <v>42096</v>
      </c>
      <c r="U1510" s="9">
        <v>42098</v>
      </c>
      <c r="V1510" s="15">
        <v>246.2748</v>
      </c>
      <c r="W1510" s="4">
        <v>4</v>
      </c>
      <c r="X1510" s="15">
        <v>356.92</v>
      </c>
      <c r="Y1510" s="4">
        <v>87831</v>
      </c>
      <c r="Z1510" s="15">
        <f>(orders[[#This Row],[Unit Price]]-(orders[[#This Row],[Unit Price]]*(orders[[#This Row],[Discount]]/100)))</f>
        <v>90.203903999999994</v>
      </c>
      <c r="AA1510" s="15">
        <f>orders[[#This Row],[discounted price]]*orders[[#This Row],[Quantity ordered new]]</f>
        <v>360.81561599999998</v>
      </c>
      <c r="AB1510" s="18">
        <f t="shared" si="23"/>
        <v>0.69</v>
      </c>
    </row>
    <row r="1511" spans="1:28" ht="12.75" customHeight="1" x14ac:dyDescent="0.3">
      <c r="A1511" s="4">
        <v>18401</v>
      </c>
      <c r="B1511" s="4" t="s">
        <v>25</v>
      </c>
      <c r="C1511" s="21">
        <v>0.09</v>
      </c>
      <c r="D1511" s="15">
        <v>47.9</v>
      </c>
      <c r="E1511" s="15">
        <v>5.86</v>
      </c>
      <c r="F1511" s="4">
        <v>2667</v>
      </c>
      <c r="G1511" s="4" t="s">
        <v>2470</v>
      </c>
      <c r="H1511" s="4" t="s">
        <v>27</v>
      </c>
      <c r="I1511" s="4" t="s">
        <v>40</v>
      </c>
      <c r="J1511" s="4" t="s">
        <v>29</v>
      </c>
      <c r="K1511" s="4" t="s">
        <v>93</v>
      </c>
      <c r="L1511" s="4" t="s">
        <v>59</v>
      </c>
      <c r="M1511" s="4" t="s">
        <v>1937</v>
      </c>
      <c r="N1511" s="29">
        <v>0.37</v>
      </c>
      <c r="O1511" s="4" t="s">
        <v>33</v>
      </c>
      <c r="P1511" s="4" t="s">
        <v>53</v>
      </c>
      <c r="Q1511" s="4" t="s">
        <v>154</v>
      </c>
      <c r="R1511" s="4" t="s">
        <v>99</v>
      </c>
      <c r="S1511" s="4">
        <v>44107</v>
      </c>
      <c r="T1511" s="9">
        <v>42096</v>
      </c>
      <c r="U1511" s="9">
        <v>42098</v>
      </c>
      <c r="V1511" s="15">
        <v>93.950399999999988</v>
      </c>
      <c r="W1511" s="4">
        <v>3</v>
      </c>
      <c r="X1511" s="15">
        <v>136.16</v>
      </c>
      <c r="Y1511" s="4">
        <v>87831</v>
      </c>
      <c r="Z1511" s="15">
        <f>(orders[[#This Row],[Unit Price]]-(orders[[#This Row],[Unit Price]]*(orders[[#This Row],[Discount]]/100)))</f>
        <v>47.85689</v>
      </c>
      <c r="AA1511" s="15">
        <f>orders[[#This Row],[discounted price]]*orders[[#This Row],[Quantity ordered new]]</f>
        <v>143.57067000000001</v>
      </c>
      <c r="AB1511" s="18">
        <f t="shared" si="23"/>
        <v>0.69</v>
      </c>
    </row>
    <row r="1512" spans="1:28" ht="12.75" customHeight="1" x14ac:dyDescent="0.3">
      <c r="A1512" s="4">
        <v>19294</v>
      </c>
      <c r="B1512" s="4" t="s">
        <v>25</v>
      </c>
      <c r="C1512" s="21">
        <v>0.04</v>
      </c>
      <c r="D1512" s="15">
        <v>10.4</v>
      </c>
      <c r="E1512" s="15">
        <v>5.4</v>
      </c>
      <c r="F1512" s="4">
        <v>2668</v>
      </c>
      <c r="G1512" s="4" t="s">
        <v>2472</v>
      </c>
      <c r="H1512" s="4" t="s">
        <v>49</v>
      </c>
      <c r="I1512" s="4" t="s">
        <v>28</v>
      </c>
      <c r="J1512" s="4" t="s">
        <v>41</v>
      </c>
      <c r="K1512" s="4" t="s">
        <v>50</v>
      </c>
      <c r="L1512" s="4" t="s">
        <v>51</v>
      </c>
      <c r="M1512" s="4" t="s">
        <v>2473</v>
      </c>
      <c r="N1512" s="29">
        <v>0.51</v>
      </c>
      <c r="O1512" s="4" t="s">
        <v>33</v>
      </c>
      <c r="P1512" s="4" t="s">
        <v>61</v>
      </c>
      <c r="Q1512" s="4" t="s">
        <v>2193</v>
      </c>
      <c r="R1512" s="4" t="s">
        <v>2474</v>
      </c>
      <c r="S1512" s="4">
        <v>57701</v>
      </c>
      <c r="T1512" s="9">
        <v>42091</v>
      </c>
      <c r="U1512" s="9">
        <v>42092</v>
      </c>
      <c r="V1512" s="15">
        <v>29.98</v>
      </c>
      <c r="W1512" s="4">
        <v>12</v>
      </c>
      <c r="X1512" s="15">
        <v>130.74</v>
      </c>
      <c r="Y1512" s="4">
        <v>87830</v>
      </c>
      <c r="Z1512" s="15">
        <f>(orders[[#This Row],[Unit Price]]-(orders[[#This Row],[Unit Price]]*(orders[[#This Row],[Discount]]/100)))</f>
        <v>10.39584</v>
      </c>
      <c r="AA1512" s="15">
        <f>orders[[#This Row],[discounted price]]*orders[[#This Row],[Quantity ordered new]]</f>
        <v>124.75008</v>
      </c>
      <c r="AB1512" s="18">
        <f t="shared" si="23"/>
        <v>0.22931008107694659</v>
      </c>
    </row>
    <row r="1513" spans="1:28" ht="12.75" customHeight="1" x14ac:dyDescent="0.3">
      <c r="A1513" s="4">
        <v>19295</v>
      </c>
      <c r="B1513" s="4" t="s">
        <v>25</v>
      </c>
      <c r="C1513" s="21">
        <v>0.08</v>
      </c>
      <c r="D1513" s="15">
        <v>4.28</v>
      </c>
      <c r="E1513" s="15">
        <v>4.79</v>
      </c>
      <c r="F1513" s="4">
        <v>2668</v>
      </c>
      <c r="G1513" s="4" t="s">
        <v>2472</v>
      </c>
      <c r="H1513" s="4" t="s">
        <v>49</v>
      </c>
      <c r="I1513" s="4" t="s">
        <v>28</v>
      </c>
      <c r="J1513" s="4" t="s">
        <v>29</v>
      </c>
      <c r="K1513" s="4" t="s">
        <v>93</v>
      </c>
      <c r="L1513" s="4" t="s">
        <v>59</v>
      </c>
      <c r="M1513" s="4" t="s">
        <v>2475</v>
      </c>
      <c r="N1513" s="29">
        <v>0.4</v>
      </c>
      <c r="O1513" s="4" t="s">
        <v>33</v>
      </c>
      <c r="P1513" s="4" t="s">
        <v>61</v>
      </c>
      <c r="Q1513" s="4" t="s">
        <v>2193</v>
      </c>
      <c r="R1513" s="4" t="s">
        <v>2474</v>
      </c>
      <c r="S1513" s="4">
        <v>57701</v>
      </c>
      <c r="T1513" s="9">
        <v>42091</v>
      </c>
      <c r="U1513" s="9">
        <v>42093</v>
      </c>
      <c r="V1513" s="15">
        <v>-121.2</v>
      </c>
      <c r="W1513" s="4">
        <v>12</v>
      </c>
      <c r="X1513" s="15">
        <v>49.87</v>
      </c>
      <c r="Y1513" s="4">
        <v>87830</v>
      </c>
      <c r="Z1513" s="15">
        <f>(orders[[#This Row],[Unit Price]]-(orders[[#This Row],[Unit Price]]*(orders[[#This Row],[Discount]]/100)))</f>
        <v>4.2765760000000004</v>
      </c>
      <c r="AA1513" s="15">
        <f>orders[[#This Row],[discounted price]]*orders[[#This Row],[Quantity ordered new]]</f>
        <v>51.318912000000005</v>
      </c>
      <c r="AB1513" s="18">
        <f t="shared" si="23"/>
        <v>-2.4303188289552837</v>
      </c>
    </row>
    <row r="1514" spans="1:28" ht="12.75" customHeight="1" x14ac:dyDescent="0.3">
      <c r="A1514" s="4">
        <v>18870</v>
      </c>
      <c r="B1514" s="4" t="s">
        <v>37</v>
      </c>
      <c r="C1514" s="21">
        <v>0.06</v>
      </c>
      <c r="D1514" s="15">
        <v>3.93</v>
      </c>
      <c r="E1514" s="15">
        <v>0.99</v>
      </c>
      <c r="F1514" s="4">
        <v>2668</v>
      </c>
      <c r="G1514" s="4" t="s">
        <v>2472</v>
      </c>
      <c r="H1514" s="4" t="s">
        <v>49</v>
      </c>
      <c r="I1514" s="4" t="s">
        <v>40</v>
      </c>
      <c r="J1514" s="4" t="s">
        <v>29</v>
      </c>
      <c r="K1514" s="4" t="s">
        <v>66</v>
      </c>
      <c r="L1514" s="4" t="s">
        <v>31</v>
      </c>
      <c r="M1514" s="4" t="s">
        <v>2476</v>
      </c>
      <c r="N1514" s="29">
        <v>0.39</v>
      </c>
      <c r="O1514" s="4" t="s">
        <v>33</v>
      </c>
      <c r="P1514" s="4" t="s">
        <v>61</v>
      </c>
      <c r="Q1514" s="4" t="s">
        <v>2193</v>
      </c>
      <c r="R1514" s="4" t="s">
        <v>2474</v>
      </c>
      <c r="S1514" s="4">
        <v>57701</v>
      </c>
      <c r="T1514" s="9">
        <v>42115</v>
      </c>
      <c r="U1514" s="9">
        <v>42117</v>
      </c>
      <c r="V1514" s="15">
        <v>10.782400000000001</v>
      </c>
      <c r="W1514" s="4">
        <v>6</v>
      </c>
      <c r="X1514" s="15">
        <v>24.18</v>
      </c>
      <c r="Y1514" s="4">
        <v>87832</v>
      </c>
      <c r="Z1514" s="15">
        <f>(orders[[#This Row],[Unit Price]]-(orders[[#This Row],[Unit Price]]*(orders[[#This Row],[Discount]]/100)))</f>
        <v>3.9276420000000001</v>
      </c>
      <c r="AA1514" s="15">
        <f>orders[[#This Row],[discounted price]]*orders[[#This Row],[Quantity ordered new]]</f>
        <v>23.565852</v>
      </c>
      <c r="AB1514" s="18">
        <f t="shared" si="23"/>
        <v>0.4459222497932176</v>
      </c>
    </row>
    <row r="1515" spans="1:28" ht="12.75" customHeight="1" x14ac:dyDescent="0.3">
      <c r="A1515" s="4">
        <v>5338</v>
      </c>
      <c r="B1515" s="4" t="s">
        <v>25</v>
      </c>
      <c r="C1515" s="21">
        <v>0.05</v>
      </c>
      <c r="D1515" s="15">
        <v>165.2</v>
      </c>
      <c r="E1515" s="15">
        <v>19.989999999999998</v>
      </c>
      <c r="F1515" s="4">
        <v>2670</v>
      </c>
      <c r="G1515" s="4" t="s">
        <v>2477</v>
      </c>
      <c r="H1515" s="4" t="s">
        <v>49</v>
      </c>
      <c r="I1515" s="4" t="s">
        <v>40</v>
      </c>
      <c r="J1515" s="4" t="s">
        <v>29</v>
      </c>
      <c r="K1515" s="4" t="s">
        <v>141</v>
      </c>
      <c r="L1515" s="4" t="s">
        <v>59</v>
      </c>
      <c r="M1515" s="4" t="s">
        <v>562</v>
      </c>
      <c r="N1515" s="29">
        <v>0.59</v>
      </c>
      <c r="O1515" s="4" t="s">
        <v>33</v>
      </c>
      <c r="P1515" s="4" t="s">
        <v>34</v>
      </c>
      <c r="Q1515" s="4" t="s">
        <v>45</v>
      </c>
      <c r="R1515" s="4" t="s">
        <v>663</v>
      </c>
      <c r="S1515" s="4">
        <v>90049</v>
      </c>
      <c r="T1515" s="9">
        <v>42153</v>
      </c>
      <c r="U1515" s="9">
        <v>42153</v>
      </c>
      <c r="V1515" s="15">
        <v>2008.71</v>
      </c>
      <c r="W1515" s="4">
        <v>167</v>
      </c>
      <c r="X1515" s="15">
        <v>27587.55</v>
      </c>
      <c r="Y1515" s="4">
        <v>37924</v>
      </c>
      <c r="Z1515" s="15">
        <f>(orders[[#This Row],[Unit Price]]-(orders[[#This Row],[Unit Price]]*(orders[[#This Row],[Discount]]/100)))</f>
        <v>165.11739999999998</v>
      </c>
      <c r="AA1515" s="15">
        <f>orders[[#This Row],[discounted price]]*orders[[#This Row],[Quantity ordered new]]</f>
        <v>27574.605799999998</v>
      </c>
      <c r="AB1515" s="18">
        <f t="shared" si="23"/>
        <v>7.2812192456379779E-2</v>
      </c>
    </row>
    <row r="1516" spans="1:28" ht="12.75" customHeight="1" x14ac:dyDescent="0.3">
      <c r="A1516" s="4">
        <v>5339</v>
      </c>
      <c r="B1516" s="4" t="s">
        <v>25</v>
      </c>
      <c r="C1516" s="21">
        <v>0.09</v>
      </c>
      <c r="D1516" s="15">
        <v>17.989999999999998</v>
      </c>
      <c r="E1516" s="15">
        <v>8.65</v>
      </c>
      <c r="F1516" s="4">
        <v>2670</v>
      </c>
      <c r="G1516" s="4" t="s">
        <v>2477</v>
      </c>
      <c r="H1516" s="4" t="s">
        <v>49</v>
      </c>
      <c r="I1516" s="4" t="s">
        <v>40</v>
      </c>
      <c r="J1516" s="4" t="s">
        <v>29</v>
      </c>
      <c r="K1516" s="4" t="s">
        <v>30</v>
      </c>
      <c r="L1516" s="4" t="s">
        <v>59</v>
      </c>
      <c r="M1516" s="4" t="s">
        <v>2478</v>
      </c>
      <c r="N1516" s="29">
        <v>0.56999999999999995</v>
      </c>
      <c r="O1516" s="4" t="s">
        <v>33</v>
      </c>
      <c r="P1516" s="4" t="s">
        <v>34</v>
      </c>
      <c r="Q1516" s="4" t="s">
        <v>45</v>
      </c>
      <c r="R1516" s="4" t="s">
        <v>663</v>
      </c>
      <c r="S1516" s="4">
        <v>90049</v>
      </c>
      <c r="T1516" s="9">
        <v>42153</v>
      </c>
      <c r="U1516" s="9">
        <v>42153</v>
      </c>
      <c r="V1516" s="15">
        <v>-80.53</v>
      </c>
      <c r="W1516" s="4">
        <v>71</v>
      </c>
      <c r="X1516" s="15">
        <v>1191.58</v>
      </c>
      <c r="Y1516" s="4">
        <v>37924</v>
      </c>
      <c r="Z1516" s="15">
        <f>(orders[[#This Row],[Unit Price]]-(orders[[#This Row],[Unit Price]]*(orders[[#This Row],[Discount]]/100)))</f>
        <v>17.973808999999999</v>
      </c>
      <c r="AA1516" s="15">
        <f>orders[[#This Row],[discounted price]]*orders[[#This Row],[Quantity ordered new]]</f>
        <v>1276.140439</v>
      </c>
      <c r="AB1516" s="18">
        <f t="shared" si="23"/>
        <v>-6.7582537471256657E-2</v>
      </c>
    </row>
    <row r="1517" spans="1:28" ht="12.75" customHeight="1" x14ac:dyDescent="0.3">
      <c r="A1517" s="4">
        <v>23338</v>
      </c>
      <c r="B1517" s="4" t="s">
        <v>25</v>
      </c>
      <c r="C1517" s="21">
        <v>0.05</v>
      </c>
      <c r="D1517" s="15">
        <v>165.2</v>
      </c>
      <c r="E1517" s="15">
        <v>19.989999999999998</v>
      </c>
      <c r="F1517" s="4">
        <v>2671</v>
      </c>
      <c r="G1517" s="4" t="s">
        <v>2479</v>
      </c>
      <c r="H1517" s="4" t="s">
        <v>49</v>
      </c>
      <c r="I1517" s="4" t="s">
        <v>40</v>
      </c>
      <c r="J1517" s="4" t="s">
        <v>29</v>
      </c>
      <c r="K1517" s="4" t="s">
        <v>141</v>
      </c>
      <c r="L1517" s="4" t="s">
        <v>59</v>
      </c>
      <c r="M1517" s="4" t="s">
        <v>562</v>
      </c>
      <c r="N1517" s="29">
        <v>0.59</v>
      </c>
      <c r="O1517" s="4" t="s">
        <v>33</v>
      </c>
      <c r="P1517" s="4" t="s">
        <v>136</v>
      </c>
      <c r="Q1517" s="4" t="s">
        <v>244</v>
      </c>
      <c r="R1517" s="4" t="s">
        <v>2446</v>
      </c>
      <c r="S1517" s="4">
        <v>37027</v>
      </c>
      <c r="T1517" s="9">
        <v>42153</v>
      </c>
      <c r="U1517" s="9">
        <v>42153</v>
      </c>
      <c r="V1517" s="15">
        <v>-48.957999999999998</v>
      </c>
      <c r="W1517" s="4">
        <v>42</v>
      </c>
      <c r="X1517" s="15">
        <v>6938.19</v>
      </c>
      <c r="Y1517" s="4">
        <v>90551</v>
      </c>
      <c r="Z1517" s="15">
        <f>(orders[[#This Row],[Unit Price]]-(orders[[#This Row],[Unit Price]]*(orders[[#This Row],[Discount]]/100)))</f>
        <v>165.11739999999998</v>
      </c>
      <c r="AA1517" s="15">
        <f>orders[[#This Row],[discounted price]]*orders[[#This Row],[Quantity ordered new]]</f>
        <v>6934.9307999999992</v>
      </c>
      <c r="AB1517" s="18">
        <f t="shared" si="23"/>
        <v>-7.0563071925098626E-3</v>
      </c>
    </row>
    <row r="1518" spans="1:28" ht="12.75" customHeight="1" x14ac:dyDescent="0.3">
      <c r="A1518" s="4">
        <v>18147</v>
      </c>
      <c r="B1518" s="4" t="s">
        <v>47</v>
      </c>
      <c r="C1518" s="21">
        <v>0.03</v>
      </c>
      <c r="D1518" s="15">
        <v>41.32</v>
      </c>
      <c r="E1518" s="15">
        <v>58.66</v>
      </c>
      <c r="F1518" s="4">
        <v>2677</v>
      </c>
      <c r="G1518" s="4" t="s">
        <v>2480</v>
      </c>
      <c r="H1518" s="4" t="s">
        <v>27</v>
      </c>
      <c r="I1518" s="4" t="s">
        <v>58</v>
      </c>
      <c r="J1518" s="4" t="s">
        <v>41</v>
      </c>
      <c r="K1518" s="4" t="s">
        <v>50</v>
      </c>
      <c r="L1518" s="4" t="s">
        <v>86</v>
      </c>
      <c r="M1518" s="4" t="s">
        <v>2481</v>
      </c>
      <c r="N1518" s="29">
        <v>0.76</v>
      </c>
      <c r="O1518" s="4" t="s">
        <v>33</v>
      </c>
      <c r="P1518" s="4" t="s">
        <v>136</v>
      </c>
      <c r="Q1518" s="4" t="s">
        <v>137</v>
      </c>
      <c r="R1518" s="4" t="s">
        <v>2482</v>
      </c>
      <c r="S1518" s="4">
        <v>22601</v>
      </c>
      <c r="T1518" s="9">
        <v>42171</v>
      </c>
      <c r="U1518" s="9">
        <v>42172</v>
      </c>
      <c r="V1518" s="15">
        <v>-32.816000000000003</v>
      </c>
      <c r="W1518" s="4">
        <v>10</v>
      </c>
      <c r="X1518" s="15">
        <v>419.27</v>
      </c>
      <c r="Y1518" s="4">
        <v>86633</v>
      </c>
      <c r="Z1518" s="15">
        <f>(orders[[#This Row],[Unit Price]]-(orders[[#This Row],[Unit Price]]*(orders[[#This Row],[Discount]]/100)))</f>
        <v>41.307603999999998</v>
      </c>
      <c r="AA1518" s="15">
        <f>orders[[#This Row],[discounted price]]*orders[[#This Row],[Quantity ordered new]]</f>
        <v>413.07603999999998</v>
      </c>
      <c r="AB1518" s="18">
        <f t="shared" si="23"/>
        <v>-7.8269372957759931E-2</v>
      </c>
    </row>
    <row r="1519" spans="1:28" ht="12.75" customHeight="1" x14ac:dyDescent="0.3">
      <c r="A1519" s="4">
        <v>18148</v>
      </c>
      <c r="B1519" s="4" t="s">
        <v>47</v>
      </c>
      <c r="C1519" s="21">
        <v>0</v>
      </c>
      <c r="D1519" s="15">
        <v>6.88</v>
      </c>
      <c r="E1519" s="15">
        <v>2</v>
      </c>
      <c r="F1519" s="4">
        <v>2677</v>
      </c>
      <c r="G1519" s="4" t="s">
        <v>2480</v>
      </c>
      <c r="H1519" s="4" t="s">
        <v>49</v>
      </c>
      <c r="I1519" s="4" t="s">
        <v>58</v>
      </c>
      <c r="J1519" s="4" t="s">
        <v>29</v>
      </c>
      <c r="K1519" s="4" t="s">
        <v>93</v>
      </c>
      <c r="L1519" s="4" t="s">
        <v>31</v>
      </c>
      <c r="M1519" s="4" t="s">
        <v>662</v>
      </c>
      <c r="N1519" s="29">
        <v>0.39</v>
      </c>
      <c r="O1519" s="4" t="s">
        <v>33</v>
      </c>
      <c r="P1519" s="4" t="s">
        <v>136</v>
      </c>
      <c r="Q1519" s="4" t="s">
        <v>137</v>
      </c>
      <c r="R1519" s="4" t="s">
        <v>2482</v>
      </c>
      <c r="S1519" s="4">
        <v>22601</v>
      </c>
      <c r="T1519" s="9">
        <v>42171</v>
      </c>
      <c r="U1519" s="9">
        <v>42171</v>
      </c>
      <c r="V1519" s="15">
        <v>-15.61</v>
      </c>
      <c r="W1519" s="4">
        <v>5</v>
      </c>
      <c r="X1519" s="15">
        <v>36</v>
      </c>
      <c r="Y1519" s="4">
        <v>86633</v>
      </c>
      <c r="Z1519" s="15">
        <f>(orders[[#This Row],[Unit Price]]-(orders[[#This Row],[Unit Price]]*(orders[[#This Row],[Discount]]/100)))</f>
        <v>6.88</v>
      </c>
      <c r="AA1519" s="15">
        <f>orders[[#This Row],[discounted price]]*orders[[#This Row],[Quantity ordered new]]</f>
        <v>34.4</v>
      </c>
      <c r="AB1519" s="18">
        <f t="shared" si="23"/>
        <v>-0.43361111111111111</v>
      </c>
    </row>
    <row r="1520" spans="1:28" ht="12.75" customHeight="1" x14ac:dyDescent="0.3">
      <c r="A1520" s="4">
        <v>22848</v>
      </c>
      <c r="B1520" s="4" t="s">
        <v>106</v>
      </c>
      <c r="C1520" s="21">
        <v>0.09</v>
      </c>
      <c r="D1520" s="15">
        <v>8.74</v>
      </c>
      <c r="E1520" s="15">
        <v>1.39</v>
      </c>
      <c r="F1520" s="4">
        <v>2684</v>
      </c>
      <c r="G1520" s="4" t="s">
        <v>2483</v>
      </c>
      <c r="H1520" s="4" t="s">
        <v>27</v>
      </c>
      <c r="I1520" s="4" t="s">
        <v>58</v>
      </c>
      <c r="J1520" s="4" t="s">
        <v>29</v>
      </c>
      <c r="K1520" s="4" t="s">
        <v>69</v>
      </c>
      <c r="L1520" s="4" t="s">
        <v>59</v>
      </c>
      <c r="M1520" s="4" t="s">
        <v>1482</v>
      </c>
      <c r="N1520" s="29">
        <v>0.38</v>
      </c>
      <c r="O1520" s="4" t="s">
        <v>33</v>
      </c>
      <c r="P1520" s="4" t="s">
        <v>136</v>
      </c>
      <c r="Q1520" s="4" t="s">
        <v>362</v>
      </c>
      <c r="R1520" s="4" t="s">
        <v>2484</v>
      </c>
      <c r="S1520" s="4">
        <v>33952</v>
      </c>
      <c r="T1520" s="9">
        <v>42050</v>
      </c>
      <c r="U1520" s="9">
        <v>42055</v>
      </c>
      <c r="V1520" s="15">
        <v>23.616</v>
      </c>
      <c r="W1520" s="4">
        <v>1</v>
      </c>
      <c r="X1520" s="15">
        <v>11.78</v>
      </c>
      <c r="Y1520" s="4">
        <v>89146</v>
      </c>
      <c r="Z1520" s="15">
        <f>(orders[[#This Row],[Unit Price]]-(orders[[#This Row],[Unit Price]]*(orders[[#This Row],[Discount]]/100)))</f>
        <v>8.7321340000000003</v>
      </c>
      <c r="AA1520" s="15">
        <f>orders[[#This Row],[discounted price]]*orders[[#This Row],[Quantity ordered new]]</f>
        <v>8.7321340000000003</v>
      </c>
      <c r="AB1520" s="18">
        <f t="shared" si="23"/>
        <v>2.0047538200339559</v>
      </c>
    </row>
    <row r="1521" spans="1:28" ht="12.75" customHeight="1" x14ac:dyDescent="0.3">
      <c r="A1521" s="4">
        <v>22849</v>
      </c>
      <c r="B1521" s="4" t="s">
        <v>106</v>
      </c>
      <c r="C1521" s="21">
        <v>0.09</v>
      </c>
      <c r="D1521" s="15">
        <v>18.97</v>
      </c>
      <c r="E1521" s="15">
        <v>9.0299999999999994</v>
      </c>
      <c r="F1521" s="4">
        <v>2684</v>
      </c>
      <c r="G1521" s="4" t="s">
        <v>2483</v>
      </c>
      <c r="H1521" s="4" t="s">
        <v>49</v>
      </c>
      <c r="I1521" s="4" t="s">
        <v>58</v>
      </c>
      <c r="J1521" s="4" t="s">
        <v>29</v>
      </c>
      <c r="K1521" s="4" t="s">
        <v>93</v>
      </c>
      <c r="L1521" s="4" t="s">
        <v>59</v>
      </c>
      <c r="M1521" s="4" t="s">
        <v>775</v>
      </c>
      <c r="N1521" s="29">
        <v>0.37</v>
      </c>
      <c r="O1521" s="4" t="s">
        <v>33</v>
      </c>
      <c r="P1521" s="4" t="s">
        <v>136</v>
      </c>
      <c r="Q1521" s="4" t="s">
        <v>362</v>
      </c>
      <c r="R1521" s="4" t="s">
        <v>2484</v>
      </c>
      <c r="S1521" s="4">
        <v>33952</v>
      </c>
      <c r="T1521" s="9">
        <v>42050</v>
      </c>
      <c r="U1521" s="9">
        <v>42055</v>
      </c>
      <c r="V1521" s="15">
        <v>-1748.0119999999999</v>
      </c>
      <c r="W1521" s="4">
        <v>1</v>
      </c>
      <c r="X1521" s="15">
        <v>20.96</v>
      </c>
      <c r="Y1521" s="4">
        <v>89146</v>
      </c>
      <c r="Z1521" s="15">
        <f>(orders[[#This Row],[Unit Price]]-(orders[[#This Row],[Unit Price]]*(orders[[#This Row],[Discount]]/100)))</f>
        <v>18.952926999999999</v>
      </c>
      <c r="AA1521" s="15">
        <f>orders[[#This Row],[discounted price]]*orders[[#This Row],[Quantity ordered new]]</f>
        <v>18.952926999999999</v>
      </c>
      <c r="AB1521" s="18">
        <f t="shared" si="23"/>
        <v>-83.397519083969456</v>
      </c>
    </row>
    <row r="1522" spans="1:28" ht="12.75" customHeight="1" x14ac:dyDescent="0.3">
      <c r="A1522" s="4">
        <v>25649</v>
      </c>
      <c r="B1522" s="4" t="s">
        <v>106</v>
      </c>
      <c r="C1522" s="21">
        <v>7.0000000000000007E-2</v>
      </c>
      <c r="D1522" s="15">
        <v>4.97</v>
      </c>
      <c r="E1522" s="15">
        <v>5.71</v>
      </c>
      <c r="F1522" s="4">
        <v>2684</v>
      </c>
      <c r="G1522" s="4" t="s">
        <v>2483</v>
      </c>
      <c r="H1522" s="4" t="s">
        <v>49</v>
      </c>
      <c r="I1522" s="4" t="s">
        <v>58</v>
      </c>
      <c r="J1522" s="4" t="s">
        <v>41</v>
      </c>
      <c r="K1522" s="4" t="s">
        <v>50</v>
      </c>
      <c r="L1522" s="4" t="s">
        <v>86</v>
      </c>
      <c r="M1522" s="4" t="s">
        <v>2485</v>
      </c>
      <c r="N1522" s="29">
        <v>0.54</v>
      </c>
      <c r="O1522" s="4" t="s">
        <v>33</v>
      </c>
      <c r="P1522" s="4" t="s">
        <v>136</v>
      </c>
      <c r="Q1522" s="4" t="s">
        <v>362</v>
      </c>
      <c r="R1522" s="4" t="s">
        <v>2484</v>
      </c>
      <c r="S1522" s="4">
        <v>33952</v>
      </c>
      <c r="T1522" s="9">
        <v>42104</v>
      </c>
      <c r="U1522" s="9">
        <v>42109</v>
      </c>
      <c r="V1522" s="15">
        <v>-180.15200000000002</v>
      </c>
      <c r="W1522" s="4">
        <v>5</v>
      </c>
      <c r="X1522" s="15">
        <v>26.66</v>
      </c>
      <c r="Y1522" s="4">
        <v>89148</v>
      </c>
      <c r="Z1522" s="15">
        <f>(orders[[#This Row],[Unit Price]]-(orders[[#This Row],[Unit Price]]*(orders[[#This Row],[Discount]]/100)))</f>
        <v>4.9665210000000002</v>
      </c>
      <c r="AA1522" s="15">
        <f>orders[[#This Row],[discounted price]]*orders[[#This Row],[Quantity ordered new]]</f>
        <v>24.832605000000001</v>
      </c>
      <c r="AB1522" s="18">
        <f t="shared" si="23"/>
        <v>-6.7573893473368347</v>
      </c>
    </row>
    <row r="1523" spans="1:28" ht="12.75" customHeight="1" x14ac:dyDescent="0.3">
      <c r="A1523" s="4">
        <v>25650</v>
      </c>
      <c r="B1523" s="4" t="s">
        <v>106</v>
      </c>
      <c r="C1523" s="21">
        <v>0.09</v>
      </c>
      <c r="D1523" s="15">
        <v>2.62</v>
      </c>
      <c r="E1523" s="15">
        <v>0.8</v>
      </c>
      <c r="F1523" s="4">
        <v>2684</v>
      </c>
      <c r="G1523" s="4" t="s">
        <v>2483</v>
      </c>
      <c r="H1523" s="4" t="s">
        <v>49</v>
      </c>
      <c r="I1523" s="4" t="s">
        <v>58</v>
      </c>
      <c r="J1523" s="4" t="s">
        <v>29</v>
      </c>
      <c r="K1523" s="4" t="s">
        <v>66</v>
      </c>
      <c r="L1523" s="4" t="s">
        <v>31</v>
      </c>
      <c r="M1523" s="4" t="s">
        <v>1409</v>
      </c>
      <c r="N1523" s="29">
        <v>0.39</v>
      </c>
      <c r="O1523" s="4" t="s">
        <v>33</v>
      </c>
      <c r="P1523" s="4" t="s">
        <v>136</v>
      </c>
      <c r="Q1523" s="4" t="s">
        <v>362</v>
      </c>
      <c r="R1523" s="4" t="s">
        <v>2484</v>
      </c>
      <c r="S1523" s="4">
        <v>33952</v>
      </c>
      <c r="T1523" s="9">
        <v>42104</v>
      </c>
      <c r="U1523" s="9">
        <v>42106</v>
      </c>
      <c r="V1523" s="15">
        <v>8.3879999999999999</v>
      </c>
      <c r="W1523" s="4">
        <v>12</v>
      </c>
      <c r="X1523" s="15">
        <v>29.55</v>
      </c>
      <c r="Y1523" s="4">
        <v>89148</v>
      </c>
      <c r="Z1523" s="15">
        <f>(orders[[#This Row],[Unit Price]]-(orders[[#This Row],[Unit Price]]*(orders[[#This Row],[Discount]]/100)))</f>
        <v>2.617642</v>
      </c>
      <c r="AA1523" s="15">
        <f>orders[[#This Row],[discounted price]]*orders[[#This Row],[Quantity ordered new]]</f>
        <v>31.411704</v>
      </c>
      <c r="AB1523" s="18">
        <f t="shared" si="23"/>
        <v>0.28385786802030455</v>
      </c>
    </row>
    <row r="1524" spans="1:28" ht="12.75" customHeight="1" x14ac:dyDescent="0.3">
      <c r="A1524" s="4">
        <v>25651</v>
      </c>
      <c r="B1524" s="4" t="s">
        <v>106</v>
      </c>
      <c r="C1524" s="21">
        <v>0.03</v>
      </c>
      <c r="D1524" s="15">
        <v>65.989999999999995</v>
      </c>
      <c r="E1524" s="15">
        <v>8.8000000000000007</v>
      </c>
      <c r="F1524" s="4">
        <v>2684</v>
      </c>
      <c r="G1524" s="4" t="s">
        <v>2483</v>
      </c>
      <c r="H1524" s="4" t="s">
        <v>49</v>
      </c>
      <c r="I1524" s="4" t="s">
        <v>58</v>
      </c>
      <c r="J1524" s="4" t="s">
        <v>77</v>
      </c>
      <c r="K1524" s="4" t="s">
        <v>78</v>
      </c>
      <c r="L1524" s="4" t="s">
        <v>59</v>
      </c>
      <c r="M1524" s="4" t="s">
        <v>751</v>
      </c>
      <c r="N1524" s="29">
        <v>0.57999999999999996</v>
      </c>
      <c r="O1524" s="4" t="s">
        <v>33</v>
      </c>
      <c r="P1524" s="4" t="s">
        <v>136</v>
      </c>
      <c r="Q1524" s="4" t="s">
        <v>362</v>
      </c>
      <c r="R1524" s="4" t="s">
        <v>2484</v>
      </c>
      <c r="S1524" s="4">
        <v>33952</v>
      </c>
      <c r="T1524" s="9">
        <v>42104</v>
      </c>
      <c r="U1524" s="9">
        <v>42104</v>
      </c>
      <c r="V1524" s="15">
        <v>9.939899999999998</v>
      </c>
      <c r="W1524" s="4">
        <v>21</v>
      </c>
      <c r="X1524" s="15">
        <v>1237.4000000000001</v>
      </c>
      <c r="Y1524" s="4">
        <v>89148</v>
      </c>
      <c r="Z1524" s="15">
        <f>(orders[[#This Row],[Unit Price]]-(orders[[#This Row],[Unit Price]]*(orders[[#This Row],[Discount]]/100)))</f>
        <v>65.970202999999998</v>
      </c>
      <c r="AA1524" s="15">
        <f>orders[[#This Row],[discounted price]]*orders[[#This Row],[Quantity ordered new]]</f>
        <v>1385.3742629999999</v>
      </c>
      <c r="AB1524" s="18">
        <f t="shared" si="23"/>
        <v>8.0328915467916574E-3</v>
      </c>
    </row>
    <row r="1525" spans="1:28" ht="12.75" customHeight="1" x14ac:dyDescent="0.3">
      <c r="A1525" s="4">
        <v>21114</v>
      </c>
      <c r="B1525" s="4" t="s">
        <v>25</v>
      </c>
      <c r="C1525" s="21">
        <v>0</v>
      </c>
      <c r="D1525" s="15">
        <v>7.38</v>
      </c>
      <c r="E1525" s="15">
        <v>11.51</v>
      </c>
      <c r="F1525" s="4">
        <v>2685</v>
      </c>
      <c r="G1525" s="4" t="s">
        <v>2486</v>
      </c>
      <c r="H1525" s="4" t="s">
        <v>49</v>
      </c>
      <c r="I1525" s="4" t="s">
        <v>58</v>
      </c>
      <c r="J1525" s="4" t="s">
        <v>29</v>
      </c>
      <c r="K1525" s="4" t="s">
        <v>109</v>
      </c>
      <c r="L1525" s="4" t="s">
        <v>59</v>
      </c>
      <c r="M1525" s="4" t="s">
        <v>2487</v>
      </c>
      <c r="N1525" s="29">
        <v>0.36</v>
      </c>
      <c r="O1525" s="4" t="s">
        <v>33</v>
      </c>
      <c r="P1525" s="4" t="s">
        <v>53</v>
      </c>
      <c r="Q1525" s="4" t="s">
        <v>71</v>
      </c>
      <c r="R1525" s="4" t="s">
        <v>2488</v>
      </c>
      <c r="S1525" s="4">
        <v>11803</v>
      </c>
      <c r="T1525" s="9">
        <v>42098</v>
      </c>
      <c r="U1525" s="9">
        <v>42099</v>
      </c>
      <c r="V1525" s="15">
        <v>-66.170999999999992</v>
      </c>
      <c r="W1525" s="4">
        <v>2</v>
      </c>
      <c r="X1525" s="15">
        <v>17.64</v>
      </c>
      <c r="Y1525" s="4">
        <v>89147</v>
      </c>
      <c r="Z1525" s="15">
        <f>(orders[[#This Row],[Unit Price]]-(orders[[#This Row],[Unit Price]]*(orders[[#This Row],[Discount]]/100)))</f>
        <v>7.38</v>
      </c>
      <c r="AA1525" s="15">
        <f>orders[[#This Row],[discounted price]]*orders[[#This Row],[Quantity ordered new]]</f>
        <v>14.76</v>
      </c>
      <c r="AB1525" s="18">
        <f t="shared" si="23"/>
        <v>-3.7511904761904757</v>
      </c>
    </row>
    <row r="1526" spans="1:28" ht="12.75" customHeight="1" x14ac:dyDescent="0.3">
      <c r="A1526" s="4">
        <v>23299</v>
      </c>
      <c r="B1526" s="4" t="s">
        <v>47</v>
      </c>
      <c r="C1526" s="21">
        <v>0.09</v>
      </c>
      <c r="D1526" s="15">
        <v>3.75</v>
      </c>
      <c r="E1526" s="15">
        <v>0.5</v>
      </c>
      <c r="F1526" s="4">
        <v>2689</v>
      </c>
      <c r="G1526" s="4" t="s">
        <v>2489</v>
      </c>
      <c r="H1526" s="4" t="s">
        <v>49</v>
      </c>
      <c r="I1526" s="4" t="s">
        <v>40</v>
      </c>
      <c r="J1526" s="4" t="s">
        <v>29</v>
      </c>
      <c r="K1526" s="4" t="s">
        <v>134</v>
      </c>
      <c r="L1526" s="4" t="s">
        <v>59</v>
      </c>
      <c r="M1526" s="4" t="s">
        <v>2490</v>
      </c>
      <c r="N1526" s="29">
        <v>0.37</v>
      </c>
      <c r="O1526" s="4" t="s">
        <v>33</v>
      </c>
      <c r="P1526" s="4" t="s">
        <v>53</v>
      </c>
      <c r="Q1526" s="4" t="s">
        <v>54</v>
      </c>
      <c r="R1526" s="4" t="s">
        <v>2491</v>
      </c>
      <c r="S1526" s="4">
        <v>7011</v>
      </c>
      <c r="T1526" s="9">
        <v>42128</v>
      </c>
      <c r="U1526" s="9">
        <v>42130</v>
      </c>
      <c r="V1526" s="15">
        <v>51.218699999999998</v>
      </c>
      <c r="W1526" s="4">
        <v>21</v>
      </c>
      <c r="X1526" s="15">
        <v>74.23</v>
      </c>
      <c r="Y1526" s="4">
        <v>90624</v>
      </c>
      <c r="Z1526" s="15">
        <f>(orders[[#This Row],[Unit Price]]-(orders[[#This Row],[Unit Price]]*(orders[[#This Row],[Discount]]/100)))</f>
        <v>3.7466249999999999</v>
      </c>
      <c r="AA1526" s="15">
        <f>orders[[#This Row],[discounted price]]*orders[[#This Row],[Quantity ordered new]]</f>
        <v>78.679124999999999</v>
      </c>
      <c r="AB1526" s="18">
        <f t="shared" si="23"/>
        <v>0.69</v>
      </c>
    </row>
    <row r="1527" spans="1:28" ht="12.75" customHeight="1" x14ac:dyDescent="0.3">
      <c r="A1527" s="4">
        <v>23298</v>
      </c>
      <c r="B1527" s="4" t="s">
        <v>47</v>
      </c>
      <c r="C1527" s="21">
        <v>0.01</v>
      </c>
      <c r="D1527" s="15">
        <v>30.98</v>
      </c>
      <c r="E1527" s="15">
        <v>9.18</v>
      </c>
      <c r="F1527" s="4">
        <v>2693</v>
      </c>
      <c r="G1527" s="4" t="s">
        <v>2492</v>
      </c>
      <c r="H1527" s="4" t="s">
        <v>49</v>
      </c>
      <c r="I1527" s="4" t="s">
        <v>40</v>
      </c>
      <c r="J1527" s="4" t="s">
        <v>29</v>
      </c>
      <c r="K1527" s="4" t="s">
        <v>93</v>
      </c>
      <c r="L1527" s="4" t="s">
        <v>59</v>
      </c>
      <c r="M1527" s="4" t="s">
        <v>2357</v>
      </c>
      <c r="N1527" s="29">
        <v>0.4</v>
      </c>
      <c r="O1527" s="4" t="s">
        <v>33</v>
      </c>
      <c r="P1527" s="4" t="s">
        <v>53</v>
      </c>
      <c r="Q1527" s="4" t="s">
        <v>149</v>
      </c>
      <c r="R1527" s="4" t="s">
        <v>1104</v>
      </c>
      <c r="S1527" s="4">
        <v>5201</v>
      </c>
      <c r="T1527" s="9">
        <v>42128</v>
      </c>
      <c r="U1527" s="9">
        <v>42128</v>
      </c>
      <c r="V1527" s="15">
        <v>380.46800000000002</v>
      </c>
      <c r="W1527" s="4">
        <v>20</v>
      </c>
      <c r="X1527" s="15">
        <v>627.19000000000005</v>
      </c>
      <c r="Y1527" s="4">
        <v>90624</v>
      </c>
      <c r="Z1527" s="15">
        <f>(orders[[#This Row],[Unit Price]]-(orders[[#This Row],[Unit Price]]*(orders[[#This Row],[Discount]]/100)))</f>
        <v>30.976901999999999</v>
      </c>
      <c r="AA1527" s="15">
        <f>orders[[#This Row],[discounted price]]*orders[[#This Row],[Quantity ordered new]]</f>
        <v>619.53804000000002</v>
      </c>
      <c r="AB1527" s="18">
        <f t="shared" si="23"/>
        <v>0.60662319233406148</v>
      </c>
    </row>
    <row r="1528" spans="1:28" ht="12.75" customHeight="1" x14ac:dyDescent="0.3">
      <c r="A1528" s="4">
        <v>18354</v>
      </c>
      <c r="B1528" s="4" t="s">
        <v>47</v>
      </c>
      <c r="C1528" s="21">
        <v>0.05</v>
      </c>
      <c r="D1528" s="15">
        <v>107.53</v>
      </c>
      <c r="E1528" s="15">
        <v>5.81</v>
      </c>
      <c r="F1528" s="4">
        <v>2696</v>
      </c>
      <c r="G1528" s="4" t="s">
        <v>2493</v>
      </c>
      <c r="H1528" s="4" t="s">
        <v>49</v>
      </c>
      <c r="I1528" s="4" t="s">
        <v>40</v>
      </c>
      <c r="J1528" s="4" t="s">
        <v>41</v>
      </c>
      <c r="K1528" s="4" t="s">
        <v>50</v>
      </c>
      <c r="L1528" s="4" t="s">
        <v>86</v>
      </c>
      <c r="M1528" s="4" t="s">
        <v>1653</v>
      </c>
      <c r="N1528" s="29">
        <v>0.65</v>
      </c>
      <c r="O1528" s="4" t="s">
        <v>33</v>
      </c>
      <c r="P1528" s="4" t="s">
        <v>136</v>
      </c>
      <c r="Q1528" s="4" t="s">
        <v>1278</v>
      </c>
      <c r="R1528" s="4" t="s">
        <v>2494</v>
      </c>
      <c r="S1528" s="4">
        <v>35401</v>
      </c>
      <c r="T1528" s="9">
        <v>42068</v>
      </c>
      <c r="U1528" s="9">
        <v>42069</v>
      </c>
      <c r="V1528" s="15">
        <v>-89.418000000000006</v>
      </c>
      <c r="W1528" s="4">
        <v>6</v>
      </c>
      <c r="X1528" s="15">
        <v>612.91999999999996</v>
      </c>
      <c r="Y1528" s="4">
        <v>87676</v>
      </c>
      <c r="Z1528" s="15">
        <f>(orders[[#This Row],[Unit Price]]-(orders[[#This Row],[Unit Price]]*(orders[[#This Row],[Discount]]/100)))</f>
        <v>107.476235</v>
      </c>
      <c r="AA1528" s="15">
        <f>orders[[#This Row],[discounted price]]*orders[[#This Row],[Quantity ordered new]]</f>
        <v>644.85741000000007</v>
      </c>
      <c r="AB1528" s="18">
        <f t="shared" si="23"/>
        <v>-0.14588853357697582</v>
      </c>
    </row>
    <row r="1529" spans="1:28" ht="12.75" customHeight="1" x14ac:dyDescent="0.3">
      <c r="A1529" s="4">
        <v>19506</v>
      </c>
      <c r="B1529" s="4" t="s">
        <v>47</v>
      </c>
      <c r="C1529" s="21">
        <v>0.04</v>
      </c>
      <c r="D1529" s="15">
        <v>1.74</v>
      </c>
      <c r="E1529" s="15">
        <v>4.08</v>
      </c>
      <c r="F1529" s="4">
        <v>2697</v>
      </c>
      <c r="G1529" s="4" t="s">
        <v>2495</v>
      </c>
      <c r="H1529" s="4" t="s">
        <v>49</v>
      </c>
      <c r="I1529" s="4" t="s">
        <v>28</v>
      </c>
      <c r="J1529" s="4" t="s">
        <v>41</v>
      </c>
      <c r="K1529" s="4" t="s">
        <v>50</v>
      </c>
      <c r="L1529" s="4" t="s">
        <v>51</v>
      </c>
      <c r="M1529" s="4" t="s">
        <v>219</v>
      </c>
      <c r="N1529" s="29">
        <v>0.53</v>
      </c>
      <c r="O1529" s="4" t="s">
        <v>33</v>
      </c>
      <c r="P1529" s="4" t="s">
        <v>136</v>
      </c>
      <c r="Q1529" s="4" t="s">
        <v>1278</v>
      </c>
      <c r="R1529" s="4" t="s">
        <v>2496</v>
      </c>
      <c r="S1529" s="4">
        <v>35216</v>
      </c>
      <c r="T1529" s="9">
        <v>42058</v>
      </c>
      <c r="U1529" s="9">
        <v>42060</v>
      </c>
      <c r="V1529" s="15">
        <v>9.2519999999999989</v>
      </c>
      <c r="W1529" s="4">
        <v>16</v>
      </c>
      <c r="X1529" s="15">
        <v>29.08</v>
      </c>
      <c r="Y1529" s="4">
        <v>87678</v>
      </c>
      <c r="Z1529" s="15">
        <f>(orders[[#This Row],[Unit Price]]-(orders[[#This Row],[Unit Price]]*(orders[[#This Row],[Discount]]/100)))</f>
        <v>1.739304</v>
      </c>
      <c r="AA1529" s="15">
        <f>orders[[#This Row],[discounted price]]*orders[[#This Row],[Quantity ordered new]]</f>
        <v>27.828863999999999</v>
      </c>
      <c r="AB1529" s="18">
        <f t="shared" si="23"/>
        <v>0.31815680880330122</v>
      </c>
    </row>
    <row r="1530" spans="1:28" ht="12.75" customHeight="1" x14ac:dyDescent="0.3">
      <c r="A1530" s="4">
        <v>19507</v>
      </c>
      <c r="B1530" s="4" t="s">
        <v>47</v>
      </c>
      <c r="C1530" s="21">
        <v>0.01</v>
      </c>
      <c r="D1530" s="15">
        <v>119.99</v>
      </c>
      <c r="E1530" s="15">
        <v>56.14</v>
      </c>
      <c r="F1530" s="4">
        <v>2697</v>
      </c>
      <c r="G1530" s="4" t="s">
        <v>2495</v>
      </c>
      <c r="H1530" s="4" t="s">
        <v>39</v>
      </c>
      <c r="I1530" s="4" t="s">
        <v>28</v>
      </c>
      <c r="J1530" s="4" t="s">
        <v>77</v>
      </c>
      <c r="K1530" s="4" t="s">
        <v>85</v>
      </c>
      <c r="L1530" s="4" t="s">
        <v>121</v>
      </c>
      <c r="M1530" s="4" t="s">
        <v>318</v>
      </c>
      <c r="N1530" s="29">
        <v>0.39</v>
      </c>
      <c r="O1530" s="4" t="s">
        <v>33</v>
      </c>
      <c r="P1530" s="4" t="s">
        <v>136</v>
      </c>
      <c r="Q1530" s="4" t="s">
        <v>1278</v>
      </c>
      <c r="R1530" s="4" t="s">
        <v>2496</v>
      </c>
      <c r="S1530" s="4">
        <v>35216</v>
      </c>
      <c r="T1530" s="9">
        <v>42058</v>
      </c>
      <c r="U1530" s="9">
        <v>42059</v>
      </c>
      <c r="V1530" s="15">
        <v>-1197.0419999999999</v>
      </c>
      <c r="W1530" s="4">
        <v>21</v>
      </c>
      <c r="X1530" s="15">
        <v>2569.5700000000002</v>
      </c>
      <c r="Y1530" s="4">
        <v>87678</v>
      </c>
      <c r="Z1530" s="15">
        <f>(orders[[#This Row],[Unit Price]]-(orders[[#This Row],[Unit Price]]*(orders[[#This Row],[Discount]]/100)))</f>
        <v>119.97800099999999</v>
      </c>
      <c r="AA1530" s="15">
        <f>orders[[#This Row],[discounted price]]*orders[[#This Row],[Quantity ordered new]]</f>
        <v>2519.5380209999998</v>
      </c>
      <c r="AB1530" s="18">
        <f t="shared" si="23"/>
        <v>-0.46585304155948265</v>
      </c>
    </row>
    <row r="1531" spans="1:28" ht="14" x14ac:dyDescent="0.3">
      <c r="A1531" s="4">
        <v>21580</v>
      </c>
      <c r="B1531" s="4" t="s">
        <v>47</v>
      </c>
      <c r="C1531" s="21">
        <v>0.06</v>
      </c>
      <c r="D1531" s="15">
        <v>4.9800000000000004</v>
      </c>
      <c r="E1531" s="15">
        <v>4.95</v>
      </c>
      <c r="F1531" s="4">
        <v>2699</v>
      </c>
      <c r="G1531" s="4" t="s">
        <v>2497</v>
      </c>
      <c r="H1531" s="4" t="s">
        <v>49</v>
      </c>
      <c r="I1531" s="4" t="s">
        <v>28</v>
      </c>
      <c r="J1531" s="4" t="s">
        <v>29</v>
      </c>
      <c r="K1531" s="4" t="s">
        <v>109</v>
      </c>
      <c r="L1531" s="4" t="s">
        <v>59</v>
      </c>
      <c r="M1531" s="4" t="s">
        <v>2498</v>
      </c>
      <c r="N1531" s="29">
        <v>0.37</v>
      </c>
      <c r="O1531" s="4" t="s">
        <v>33</v>
      </c>
      <c r="P1531" s="4" t="s">
        <v>34</v>
      </c>
      <c r="Q1531" s="4" t="s">
        <v>378</v>
      </c>
      <c r="R1531" s="4" t="s">
        <v>2499</v>
      </c>
      <c r="S1531" s="4">
        <v>86442</v>
      </c>
      <c r="T1531" s="9">
        <v>42146</v>
      </c>
      <c r="U1531" s="9">
        <v>42148</v>
      </c>
      <c r="V1531" s="15">
        <v>-103.224</v>
      </c>
      <c r="W1531" s="4">
        <v>16</v>
      </c>
      <c r="X1531" s="15">
        <v>78.989999999999995</v>
      </c>
      <c r="Y1531" s="4">
        <v>87677</v>
      </c>
      <c r="Z1531" s="15">
        <f>(orders[[#This Row],[Unit Price]]-(orders[[#This Row],[Unit Price]]*(orders[[#This Row],[Discount]]/100)))</f>
        <v>4.9770120000000002</v>
      </c>
      <c r="AA1531" s="15">
        <f>orders[[#This Row],[discounted price]]*orders[[#This Row],[Quantity ordered new]]</f>
        <v>79.632192000000003</v>
      </c>
      <c r="AB1531" s="18">
        <f t="shared" si="23"/>
        <v>-1.3067983289023928</v>
      </c>
    </row>
    <row r="1532" spans="1:28" ht="14" x14ac:dyDescent="0.3">
      <c r="A1532" s="4">
        <v>20983</v>
      </c>
      <c r="B1532" s="4" t="s">
        <v>37</v>
      </c>
      <c r="C1532" s="21">
        <v>0.04</v>
      </c>
      <c r="D1532" s="15">
        <v>70.98</v>
      </c>
      <c r="E1532" s="15">
        <v>26.74</v>
      </c>
      <c r="F1532" s="4">
        <v>2699</v>
      </c>
      <c r="G1532" s="4" t="s">
        <v>2497</v>
      </c>
      <c r="H1532" s="4" t="s">
        <v>39</v>
      </c>
      <c r="I1532" s="4" t="s">
        <v>28</v>
      </c>
      <c r="J1532" s="4" t="s">
        <v>41</v>
      </c>
      <c r="K1532" s="4" t="s">
        <v>191</v>
      </c>
      <c r="L1532" s="4" t="s">
        <v>121</v>
      </c>
      <c r="M1532" s="4" t="s">
        <v>2500</v>
      </c>
      <c r="N1532" s="29">
        <v>0.6</v>
      </c>
      <c r="O1532" s="4" t="s">
        <v>33</v>
      </c>
      <c r="P1532" s="4" t="s">
        <v>34</v>
      </c>
      <c r="Q1532" s="4" t="s">
        <v>378</v>
      </c>
      <c r="R1532" s="4" t="s">
        <v>2499</v>
      </c>
      <c r="S1532" s="4">
        <v>86442</v>
      </c>
      <c r="T1532" s="9">
        <v>42102</v>
      </c>
      <c r="U1532" s="9">
        <v>42104</v>
      </c>
      <c r="V1532" s="15">
        <v>-84.628799999999998</v>
      </c>
      <c r="W1532" s="4">
        <v>19</v>
      </c>
      <c r="X1532" s="15">
        <v>1345.33</v>
      </c>
      <c r="Y1532" s="4">
        <v>87679</v>
      </c>
      <c r="Z1532" s="15">
        <f>(orders[[#This Row],[Unit Price]]-(orders[[#This Row],[Unit Price]]*(orders[[#This Row],[Discount]]/100)))</f>
        <v>70.951608000000007</v>
      </c>
      <c r="AA1532" s="15">
        <f>orders[[#This Row],[discounted price]]*orders[[#This Row],[Quantity ordered new]]</f>
        <v>1348.0805520000001</v>
      </c>
      <c r="AB1532" s="18">
        <f t="shared" si="23"/>
        <v>-6.2905606802791877E-2</v>
      </c>
    </row>
    <row r="1533" spans="1:28" ht="12.75" customHeight="1" x14ac:dyDescent="0.3">
      <c r="A1533" s="4">
        <v>24151</v>
      </c>
      <c r="B1533" s="4" t="s">
        <v>47</v>
      </c>
      <c r="C1533" s="21">
        <v>0.06</v>
      </c>
      <c r="D1533" s="15">
        <v>3.6</v>
      </c>
      <c r="E1533" s="15">
        <v>2.2000000000000002</v>
      </c>
      <c r="F1533" s="4">
        <v>2704</v>
      </c>
      <c r="G1533" s="4" t="s">
        <v>2501</v>
      </c>
      <c r="H1533" s="4" t="s">
        <v>49</v>
      </c>
      <c r="I1533" s="4" t="s">
        <v>114</v>
      </c>
      <c r="J1533" s="4" t="s">
        <v>29</v>
      </c>
      <c r="K1533" s="4" t="s">
        <v>93</v>
      </c>
      <c r="L1533" s="4" t="s">
        <v>31</v>
      </c>
      <c r="M1533" s="4" t="s">
        <v>1669</v>
      </c>
      <c r="N1533" s="29">
        <v>0.39</v>
      </c>
      <c r="O1533" s="4" t="s">
        <v>33</v>
      </c>
      <c r="P1533" s="4" t="s">
        <v>136</v>
      </c>
      <c r="Q1533" s="4" t="s">
        <v>362</v>
      </c>
      <c r="R1533" s="4" t="s">
        <v>2502</v>
      </c>
      <c r="S1533" s="4">
        <v>32503</v>
      </c>
      <c r="T1533" s="9">
        <v>42124</v>
      </c>
      <c r="U1533" s="9">
        <v>42126</v>
      </c>
      <c r="V1533" s="15">
        <v>2755.6422000000002</v>
      </c>
      <c r="W1533" s="4">
        <v>4</v>
      </c>
      <c r="X1533" s="15">
        <v>15.19</v>
      </c>
      <c r="Y1533" s="4">
        <v>91407</v>
      </c>
      <c r="Z1533" s="15">
        <f>(orders[[#This Row],[Unit Price]]-(orders[[#This Row],[Unit Price]]*(orders[[#This Row],[Discount]]/100)))</f>
        <v>3.5978400000000001</v>
      </c>
      <c r="AA1533" s="15">
        <f>orders[[#This Row],[discounted price]]*orders[[#This Row],[Quantity ordered new]]</f>
        <v>14.391360000000001</v>
      </c>
      <c r="AB1533" s="18">
        <f t="shared" si="23"/>
        <v>181.41159973666888</v>
      </c>
    </row>
    <row r="1534" spans="1:28" ht="12.75" customHeight="1" x14ac:dyDescent="0.3">
      <c r="A1534" s="4">
        <v>21979</v>
      </c>
      <c r="B1534" s="4" t="s">
        <v>106</v>
      </c>
      <c r="C1534" s="21">
        <v>0.03</v>
      </c>
      <c r="D1534" s="15">
        <v>13.48</v>
      </c>
      <c r="E1534" s="15">
        <v>4.51</v>
      </c>
      <c r="F1534" s="4">
        <v>2704</v>
      </c>
      <c r="G1534" s="4" t="s">
        <v>2501</v>
      </c>
      <c r="H1534" s="4" t="s">
        <v>27</v>
      </c>
      <c r="I1534" s="4" t="s">
        <v>114</v>
      </c>
      <c r="J1534" s="4" t="s">
        <v>29</v>
      </c>
      <c r="K1534" s="4" t="s">
        <v>141</v>
      </c>
      <c r="L1534" s="4" t="s">
        <v>59</v>
      </c>
      <c r="M1534" s="4" t="s">
        <v>2503</v>
      </c>
      <c r="N1534" s="29">
        <v>0.59</v>
      </c>
      <c r="O1534" s="4" t="s">
        <v>33</v>
      </c>
      <c r="P1534" s="4" t="s">
        <v>136</v>
      </c>
      <c r="Q1534" s="4" t="s">
        <v>362</v>
      </c>
      <c r="R1534" s="4" t="s">
        <v>2502</v>
      </c>
      <c r="S1534" s="4">
        <v>32503</v>
      </c>
      <c r="T1534" s="9">
        <v>42124</v>
      </c>
      <c r="U1534" s="9">
        <v>42128</v>
      </c>
      <c r="V1534" s="15">
        <v>-256.01800000000003</v>
      </c>
      <c r="W1534" s="4">
        <v>4</v>
      </c>
      <c r="X1534" s="15">
        <v>59.49</v>
      </c>
      <c r="Y1534" s="4">
        <v>91408</v>
      </c>
      <c r="Z1534" s="15">
        <f>(orders[[#This Row],[Unit Price]]-(orders[[#This Row],[Unit Price]]*(orders[[#This Row],[Discount]]/100)))</f>
        <v>13.475956</v>
      </c>
      <c r="AA1534" s="15">
        <f>orders[[#This Row],[discounted price]]*orders[[#This Row],[Quantity ordered new]]</f>
        <v>53.903824</v>
      </c>
      <c r="AB1534" s="18">
        <f t="shared" si="23"/>
        <v>-4.3035468145906881</v>
      </c>
    </row>
    <row r="1535" spans="1:28" ht="12.75" customHeight="1" x14ac:dyDescent="0.3">
      <c r="A1535" s="4">
        <v>18898</v>
      </c>
      <c r="B1535" s="4" t="s">
        <v>56</v>
      </c>
      <c r="C1535" s="21">
        <v>7.0000000000000007E-2</v>
      </c>
      <c r="D1535" s="15">
        <v>60.97</v>
      </c>
      <c r="E1535" s="15">
        <v>4.5</v>
      </c>
      <c r="F1535" s="4">
        <v>2709</v>
      </c>
      <c r="G1535" s="4" t="s">
        <v>2504</v>
      </c>
      <c r="H1535" s="4" t="s">
        <v>49</v>
      </c>
      <c r="I1535" s="4" t="s">
        <v>114</v>
      </c>
      <c r="J1535" s="4" t="s">
        <v>29</v>
      </c>
      <c r="K1535" s="4" t="s">
        <v>257</v>
      </c>
      <c r="L1535" s="4" t="s">
        <v>59</v>
      </c>
      <c r="M1535" s="4" t="s">
        <v>2132</v>
      </c>
      <c r="N1535" s="29">
        <v>0.56000000000000005</v>
      </c>
      <c r="O1535" s="4" t="s">
        <v>33</v>
      </c>
      <c r="P1535" s="4" t="s">
        <v>53</v>
      </c>
      <c r="Q1535" s="4" t="s">
        <v>415</v>
      </c>
      <c r="R1535" s="4" t="s">
        <v>2505</v>
      </c>
      <c r="S1535" s="4">
        <v>21042</v>
      </c>
      <c r="T1535" s="9">
        <v>42152</v>
      </c>
      <c r="U1535" s="9">
        <v>42154</v>
      </c>
      <c r="V1535" s="15">
        <v>-41.77</v>
      </c>
      <c r="W1535" s="4">
        <v>1</v>
      </c>
      <c r="X1535" s="15">
        <v>57.84</v>
      </c>
      <c r="Y1535" s="4">
        <v>89240</v>
      </c>
      <c r="Z1535" s="15">
        <f>(orders[[#This Row],[Unit Price]]-(orders[[#This Row],[Unit Price]]*(orders[[#This Row],[Discount]]/100)))</f>
        <v>60.927320999999999</v>
      </c>
      <c r="AA1535" s="15">
        <f>orders[[#This Row],[discounted price]]*orders[[#This Row],[Quantity ordered new]]</f>
        <v>60.927320999999999</v>
      </c>
      <c r="AB1535" s="18">
        <f t="shared" si="23"/>
        <v>-0.72216459197786997</v>
      </c>
    </row>
    <row r="1536" spans="1:28" ht="12.75" customHeight="1" x14ac:dyDescent="0.3">
      <c r="A1536" s="4">
        <v>18899</v>
      </c>
      <c r="B1536" s="4" t="s">
        <v>56</v>
      </c>
      <c r="C1536" s="21">
        <v>0</v>
      </c>
      <c r="D1536" s="15">
        <v>90.98</v>
      </c>
      <c r="E1536" s="15">
        <v>56.2</v>
      </c>
      <c r="F1536" s="4">
        <v>2709</v>
      </c>
      <c r="G1536" s="4" t="s">
        <v>2504</v>
      </c>
      <c r="H1536" s="4" t="s">
        <v>49</v>
      </c>
      <c r="I1536" s="4" t="s">
        <v>114</v>
      </c>
      <c r="J1536" s="4" t="s">
        <v>41</v>
      </c>
      <c r="K1536" s="4" t="s">
        <v>50</v>
      </c>
      <c r="L1536" s="4" t="s">
        <v>86</v>
      </c>
      <c r="M1536" s="4" t="s">
        <v>1061</v>
      </c>
      <c r="N1536" s="29">
        <v>0.74</v>
      </c>
      <c r="O1536" s="4" t="s">
        <v>33</v>
      </c>
      <c r="P1536" s="4" t="s">
        <v>53</v>
      </c>
      <c r="Q1536" s="4" t="s">
        <v>415</v>
      </c>
      <c r="R1536" s="4" t="s">
        <v>2505</v>
      </c>
      <c r="S1536" s="4">
        <v>21042</v>
      </c>
      <c r="T1536" s="9">
        <v>42152</v>
      </c>
      <c r="U1536" s="9">
        <v>42154</v>
      </c>
      <c r="V1536" s="15">
        <v>-1014.11</v>
      </c>
      <c r="W1536" s="4">
        <v>15</v>
      </c>
      <c r="X1536" s="15">
        <v>1425.71</v>
      </c>
      <c r="Y1536" s="4">
        <v>89240</v>
      </c>
      <c r="Z1536" s="15">
        <f>(orders[[#This Row],[Unit Price]]-(orders[[#This Row],[Unit Price]]*(orders[[#This Row],[Discount]]/100)))</f>
        <v>90.98</v>
      </c>
      <c r="AA1536" s="15">
        <f>orders[[#This Row],[discounted price]]*orders[[#This Row],[Quantity ordered new]]</f>
        <v>1364.7</v>
      </c>
      <c r="AB1536" s="18">
        <f t="shared" si="23"/>
        <v>-0.71130173737997204</v>
      </c>
    </row>
    <row r="1537" spans="1:28" ht="12.75" customHeight="1" x14ac:dyDescent="0.3">
      <c r="A1537" s="4">
        <v>18855</v>
      </c>
      <c r="B1537" s="4" t="s">
        <v>47</v>
      </c>
      <c r="C1537" s="21">
        <v>7.0000000000000007E-2</v>
      </c>
      <c r="D1537" s="15">
        <v>2.88</v>
      </c>
      <c r="E1537" s="15">
        <v>0.5</v>
      </c>
      <c r="F1537" s="4">
        <v>2713</v>
      </c>
      <c r="G1537" s="4" t="s">
        <v>2506</v>
      </c>
      <c r="H1537" s="4" t="s">
        <v>49</v>
      </c>
      <c r="I1537" s="4" t="s">
        <v>28</v>
      </c>
      <c r="J1537" s="4" t="s">
        <v>29</v>
      </c>
      <c r="K1537" s="4" t="s">
        <v>134</v>
      </c>
      <c r="L1537" s="4" t="s">
        <v>59</v>
      </c>
      <c r="M1537" s="4" t="s">
        <v>2507</v>
      </c>
      <c r="N1537" s="29">
        <v>0.39</v>
      </c>
      <c r="O1537" s="4" t="s">
        <v>33</v>
      </c>
      <c r="P1537" s="4" t="s">
        <v>61</v>
      </c>
      <c r="Q1537" s="4" t="s">
        <v>300</v>
      </c>
      <c r="R1537" s="4" t="s">
        <v>2508</v>
      </c>
      <c r="S1537" s="4">
        <v>49001</v>
      </c>
      <c r="T1537" s="9">
        <v>42176</v>
      </c>
      <c r="U1537" s="9">
        <v>42179</v>
      </c>
      <c r="V1537" s="15">
        <v>17.429400000000001</v>
      </c>
      <c r="W1537" s="4">
        <v>9</v>
      </c>
      <c r="X1537" s="15">
        <v>25.26</v>
      </c>
      <c r="Y1537" s="4">
        <v>88701</v>
      </c>
      <c r="Z1537" s="15">
        <f>(orders[[#This Row],[Unit Price]]-(orders[[#This Row],[Unit Price]]*(orders[[#This Row],[Discount]]/100)))</f>
        <v>2.8779840000000001</v>
      </c>
      <c r="AA1537" s="15">
        <f>orders[[#This Row],[discounted price]]*orders[[#This Row],[Quantity ordered new]]</f>
        <v>25.901856000000002</v>
      </c>
      <c r="AB1537" s="18">
        <f t="shared" si="23"/>
        <v>0.69</v>
      </c>
    </row>
    <row r="1538" spans="1:28" ht="12.75" customHeight="1" x14ac:dyDescent="0.3">
      <c r="A1538" s="4">
        <v>18856</v>
      </c>
      <c r="B1538" s="4" t="s">
        <v>47</v>
      </c>
      <c r="C1538" s="21">
        <v>0.03</v>
      </c>
      <c r="D1538" s="15">
        <v>348.21</v>
      </c>
      <c r="E1538" s="15">
        <v>40.19</v>
      </c>
      <c r="F1538" s="4">
        <v>2713</v>
      </c>
      <c r="G1538" s="4" t="s">
        <v>2506</v>
      </c>
      <c r="H1538" s="4" t="s">
        <v>39</v>
      </c>
      <c r="I1538" s="4" t="s">
        <v>28</v>
      </c>
      <c r="J1538" s="4" t="s">
        <v>41</v>
      </c>
      <c r="K1538" s="4" t="s">
        <v>152</v>
      </c>
      <c r="L1538" s="4" t="s">
        <v>121</v>
      </c>
      <c r="M1538" s="4" t="s">
        <v>1572</v>
      </c>
      <c r="N1538" s="29">
        <v>0.62</v>
      </c>
      <c r="O1538" s="4" t="s">
        <v>33</v>
      </c>
      <c r="P1538" s="4" t="s">
        <v>61</v>
      </c>
      <c r="Q1538" s="4" t="s">
        <v>300</v>
      </c>
      <c r="R1538" s="4" t="s">
        <v>2508</v>
      </c>
      <c r="S1538" s="4">
        <v>49001</v>
      </c>
      <c r="T1538" s="9">
        <v>42176</v>
      </c>
      <c r="U1538" s="9">
        <v>42177</v>
      </c>
      <c r="V1538" s="15">
        <v>-178.86960000000002</v>
      </c>
      <c r="W1538" s="4">
        <v>2</v>
      </c>
      <c r="X1538" s="15">
        <v>736.16</v>
      </c>
      <c r="Y1538" s="4">
        <v>88701</v>
      </c>
      <c r="Z1538" s="15">
        <f>(orders[[#This Row],[Unit Price]]-(orders[[#This Row],[Unit Price]]*(orders[[#This Row],[Discount]]/100)))</f>
        <v>348.10553699999997</v>
      </c>
      <c r="AA1538" s="15">
        <f>orders[[#This Row],[discounted price]]*orders[[#This Row],[Quantity ordered new]]</f>
        <v>696.21107399999994</v>
      </c>
      <c r="AB1538" s="18">
        <f t="shared" ref="AB1538:AB1601" si="24">(V1538/X1538)</f>
        <v>-0.24297652684199092</v>
      </c>
    </row>
    <row r="1539" spans="1:28" ht="12.75" customHeight="1" x14ac:dyDescent="0.3">
      <c r="A1539" s="4">
        <v>21690</v>
      </c>
      <c r="B1539" s="4" t="s">
        <v>106</v>
      </c>
      <c r="C1539" s="21">
        <v>0.01</v>
      </c>
      <c r="D1539" s="15">
        <v>29.89</v>
      </c>
      <c r="E1539" s="15">
        <v>1.99</v>
      </c>
      <c r="F1539" s="4">
        <v>2715</v>
      </c>
      <c r="G1539" s="4" t="s">
        <v>2509</v>
      </c>
      <c r="H1539" s="4" t="s">
        <v>49</v>
      </c>
      <c r="I1539" s="4" t="s">
        <v>28</v>
      </c>
      <c r="J1539" s="4" t="s">
        <v>77</v>
      </c>
      <c r="K1539" s="4" t="s">
        <v>180</v>
      </c>
      <c r="L1539" s="4" t="s">
        <v>51</v>
      </c>
      <c r="M1539" s="4" t="s">
        <v>1311</v>
      </c>
      <c r="N1539" s="29">
        <v>0.5</v>
      </c>
      <c r="O1539" s="4" t="s">
        <v>33</v>
      </c>
      <c r="P1539" s="4" t="s">
        <v>61</v>
      </c>
      <c r="Q1539" s="4" t="s">
        <v>300</v>
      </c>
      <c r="R1539" s="4" t="s">
        <v>2510</v>
      </c>
      <c r="S1539" s="4">
        <v>48911</v>
      </c>
      <c r="T1539" s="9">
        <v>42016</v>
      </c>
      <c r="U1539" s="9">
        <v>42020</v>
      </c>
      <c r="V1539" s="15">
        <v>-74.64</v>
      </c>
      <c r="W1539" s="4">
        <v>1</v>
      </c>
      <c r="X1539" s="15">
        <v>31.96</v>
      </c>
      <c r="Y1539" s="4">
        <v>88702</v>
      </c>
      <c r="Z1539" s="15">
        <f>(orders[[#This Row],[Unit Price]]-(orders[[#This Row],[Unit Price]]*(orders[[#This Row],[Discount]]/100)))</f>
        <v>29.887011000000001</v>
      </c>
      <c r="AA1539" s="15">
        <f>orders[[#This Row],[discounted price]]*orders[[#This Row],[Quantity ordered new]]</f>
        <v>29.887011000000001</v>
      </c>
      <c r="AB1539" s="18">
        <f t="shared" si="24"/>
        <v>-2.3354192740926156</v>
      </c>
    </row>
    <row r="1540" spans="1:28" ht="12.75" customHeight="1" x14ac:dyDescent="0.3">
      <c r="A1540" s="4">
        <v>21863</v>
      </c>
      <c r="B1540" s="4" t="s">
        <v>47</v>
      </c>
      <c r="C1540" s="21">
        <v>0.1</v>
      </c>
      <c r="D1540" s="15">
        <v>6.74</v>
      </c>
      <c r="E1540" s="15">
        <v>1.72</v>
      </c>
      <c r="F1540" s="4">
        <v>2718</v>
      </c>
      <c r="G1540" s="4" t="s">
        <v>2511</v>
      </c>
      <c r="H1540" s="4" t="s">
        <v>49</v>
      </c>
      <c r="I1540" s="4" t="s">
        <v>114</v>
      </c>
      <c r="J1540" s="4" t="s">
        <v>29</v>
      </c>
      <c r="K1540" s="4" t="s">
        <v>93</v>
      </c>
      <c r="L1540" s="4" t="s">
        <v>31</v>
      </c>
      <c r="M1540" s="4" t="s">
        <v>2512</v>
      </c>
      <c r="N1540" s="29">
        <v>0.35</v>
      </c>
      <c r="O1540" s="4" t="s">
        <v>33</v>
      </c>
      <c r="P1540" s="4" t="s">
        <v>61</v>
      </c>
      <c r="Q1540" s="4" t="s">
        <v>178</v>
      </c>
      <c r="R1540" s="4" t="s">
        <v>2510</v>
      </c>
      <c r="S1540" s="4">
        <v>60438</v>
      </c>
      <c r="T1540" s="9">
        <v>42064</v>
      </c>
      <c r="U1540" s="9">
        <v>42066</v>
      </c>
      <c r="V1540" s="15">
        <v>65.41</v>
      </c>
      <c r="W1540" s="4">
        <v>15</v>
      </c>
      <c r="X1540" s="15">
        <v>98.17</v>
      </c>
      <c r="Y1540" s="4">
        <v>89394</v>
      </c>
      <c r="Z1540" s="15">
        <f>(orders[[#This Row],[Unit Price]]-(orders[[#This Row],[Unit Price]]*(orders[[#This Row],[Discount]]/100)))</f>
        <v>6.7332600000000005</v>
      </c>
      <c r="AA1540" s="15">
        <f>orders[[#This Row],[discounted price]]*orders[[#This Row],[Quantity ordered new]]</f>
        <v>100.99890000000001</v>
      </c>
      <c r="AB1540" s="18">
        <f t="shared" si="24"/>
        <v>0.66629316491799939</v>
      </c>
    </row>
    <row r="1541" spans="1:28" ht="12.75" customHeight="1" x14ac:dyDescent="0.3">
      <c r="A1541" s="4">
        <v>21399</v>
      </c>
      <c r="B1541" s="4" t="s">
        <v>47</v>
      </c>
      <c r="C1541" s="21">
        <v>0</v>
      </c>
      <c r="D1541" s="15">
        <v>40.479999999999997</v>
      </c>
      <c r="E1541" s="15">
        <v>19.989999999999998</v>
      </c>
      <c r="F1541" s="4">
        <v>2720</v>
      </c>
      <c r="G1541" s="4" t="s">
        <v>2513</v>
      </c>
      <c r="H1541" s="4" t="s">
        <v>49</v>
      </c>
      <c r="I1541" s="4" t="s">
        <v>58</v>
      </c>
      <c r="J1541" s="4" t="s">
        <v>77</v>
      </c>
      <c r="K1541" s="4" t="s">
        <v>180</v>
      </c>
      <c r="L1541" s="4" t="s">
        <v>59</v>
      </c>
      <c r="M1541" s="4" t="s">
        <v>830</v>
      </c>
      <c r="N1541" s="29">
        <v>0.77</v>
      </c>
      <c r="O1541" s="4" t="s">
        <v>33</v>
      </c>
      <c r="P1541" s="4" t="s">
        <v>136</v>
      </c>
      <c r="Q1541" s="4" t="s">
        <v>387</v>
      </c>
      <c r="R1541" s="4" t="s">
        <v>2514</v>
      </c>
      <c r="S1541" s="4">
        <v>30721</v>
      </c>
      <c r="T1541" s="9">
        <v>42171</v>
      </c>
      <c r="U1541" s="9">
        <v>42172</v>
      </c>
      <c r="V1541" s="15">
        <v>-25.634</v>
      </c>
      <c r="W1541" s="4">
        <v>6</v>
      </c>
      <c r="X1541" s="15">
        <v>264.95</v>
      </c>
      <c r="Y1541" s="4">
        <v>88766</v>
      </c>
      <c r="Z1541" s="15">
        <f>(orders[[#This Row],[Unit Price]]-(orders[[#This Row],[Unit Price]]*(orders[[#This Row],[Discount]]/100)))</f>
        <v>40.479999999999997</v>
      </c>
      <c r="AA1541" s="15">
        <f>orders[[#This Row],[discounted price]]*orders[[#This Row],[Quantity ordered new]]</f>
        <v>242.88</v>
      </c>
      <c r="AB1541" s="18">
        <f t="shared" si="24"/>
        <v>-9.6750330250990765E-2</v>
      </c>
    </row>
    <row r="1542" spans="1:28" ht="12.75" customHeight="1" x14ac:dyDescent="0.3">
      <c r="A1542" s="4">
        <v>19907</v>
      </c>
      <c r="B1542" s="4" t="s">
        <v>47</v>
      </c>
      <c r="C1542" s="21">
        <v>0.06</v>
      </c>
      <c r="D1542" s="15">
        <v>4.9800000000000004</v>
      </c>
      <c r="E1542" s="15">
        <v>7.44</v>
      </c>
      <c r="F1542" s="4">
        <v>2724</v>
      </c>
      <c r="G1542" s="4" t="s">
        <v>2515</v>
      </c>
      <c r="H1542" s="4" t="s">
        <v>49</v>
      </c>
      <c r="I1542" s="4" t="s">
        <v>40</v>
      </c>
      <c r="J1542" s="4" t="s">
        <v>29</v>
      </c>
      <c r="K1542" s="4" t="s">
        <v>93</v>
      </c>
      <c r="L1542" s="4" t="s">
        <v>59</v>
      </c>
      <c r="M1542" s="4" t="s">
        <v>384</v>
      </c>
      <c r="N1542" s="29">
        <v>0.36</v>
      </c>
      <c r="O1542" s="4" t="s">
        <v>33</v>
      </c>
      <c r="P1542" s="4" t="s">
        <v>136</v>
      </c>
      <c r="Q1542" s="4" t="s">
        <v>244</v>
      </c>
      <c r="R1542" s="4" t="s">
        <v>2516</v>
      </c>
      <c r="S1542" s="4">
        <v>37421</v>
      </c>
      <c r="T1542" s="9">
        <v>42125</v>
      </c>
      <c r="U1542" s="9">
        <v>42126</v>
      </c>
      <c r="V1542" s="15">
        <v>-37.561999999999998</v>
      </c>
      <c r="W1542" s="4">
        <v>10</v>
      </c>
      <c r="X1542" s="15">
        <v>53.21</v>
      </c>
      <c r="Y1542" s="4">
        <v>88959</v>
      </c>
      <c r="Z1542" s="15">
        <f>(orders[[#This Row],[Unit Price]]-(orders[[#This Row],[Unit Price]]*(orders[[#This Row],[Discount]]/100)))</f>
        <v>4.9770120000000002</v>
      </c>
      <c r="AA1542" s="15">
        <f>orders[[#This Row],[discounted price]]*orders[[#This Row],[Quantity ordered new]]</f>
        <v>49.770120000000006</v>
      </c>
      <c r="AB1542" s="18">
        <f t="shared" si="24"/>
        <v>-0.70591993986092838</v>
      </c>
    </row>
    <row r="1543" spans="1:28" ht="12.75" customHeight="1" x14ac:dyDescent="0.3">
      <c r="A1543" s="4">
        <v>19908</v>
      </c>
      <c r="B1543" s="4" t="s">
        <v>47</v>
      </c>
      <c r="C1543" s="21">
        <v>0.01</v>
      </c>
      <c r="D1543" s="15">
        <v>6.48</v>
      </c>
      <c r="E1543" s="15">
        <v>7.37</v>
      </c>
      <c r="F1543" s="4">
        <v>2724</v>
      </c>
      <c r="G1543" s="4" t="s">
        <v>2515</v>
      </c>
      <c r="H1543" s="4" t="s">
        <v>49</v>
      </c>
      <c r="I1543" s="4" t="s">
        <v>40</v>
      </c>
      <c r="J1543" s="4" t="s">
        <v>29</v>
      </c>
      <c r="K1543" s="4" t="s">
        <v>93</v>
      </c>
      <c r="L1543" s="4" t="s">
        <v>59</v>
      </c>
      <c r="M1543" s="4" t="s">
        <v>714</v>
      </c>
      <c r="N1543" s="29">
        <v>0.37</v>
      </c>
      <c r="O1543" s="4" t="s">
        <v>33</v>
      </c>
      <c r="P1543" s="4" t="s">
        <v>136</v>
      </c>
      <c r="Q1543" s="4" t="s">
        <v>244</v>
      </c>
      <c r="R1543" s="4" t="s">
        <v>2516</v>
      </c>
      <c r="S1543" s="4">
        <v>37421</v>
      </c>
      <c r="T1543" s="9">
        <v>42125</v>
      </c>
      <c r="U1543" s="9">
        <v>42127</v>
      </c>
      <c r="V1543" s="15">
        <v>-449.69399999999996</v>
      </c>
      <c r="W1543" s="4">
        <v>18</v>
      </c>
      <c r="X1543" s="15">
        <v>122.8</v>
      </c>
      <c r="Y1543" s="4">
        <v>88959</v>
      </c>
      <c r="Z1543" s="15">
        <f>(orders[[#This Row],[Unit Price]]-(orders[[#This Row],[Unit Price]]*(orders[[#This Row],[Discount]]/100)))</f>
        <v>6.4793520000000004</v>
      </c>
      <c r="AA1543" s="15">
        <f>orders[[#This Row],[discounted price]]*orders[[#This Row],[Quantity ordered new]]</f>
        <v>116.628336</v>
      </c>
      <c r="AB1543" s="18">
        <f t="shared" si="24"/>
        <v>-3.66200325732899</v>
      </c>
    </row>
    <row r="1544" spans="1:28" ht="12.75" customHeight="1" x14ac:dyDescent="0.3">
      <c r="A1544" s="4">
        <v>22612</v>
      </c>
      <c r="B1544" s="4" t="s">
        <v>37</v>
      </c>
      <c r="C1544" s="21">
        <v>0.05</v>
      </c>
      <c r="D1544" s="15">
        <v>28.15</v>
      </c>
      <c r="E1544" s="15">
        <v>6.17</v>
      </c>
      <c r="F1544" s="4">
        <v>2725</v>
      </c>
      <c r="G1544" s="4" t="s">
        <v>2517</v>
      </c>
      <c r="H1544" s="4" t="s">
        <v>49</v>
      </c>
      <c r="I1544" s="4" t="s">
        <v>40</v>
      </c>
      <c r="J1544" s="4" t="s">
        <v>29</v>
      </c>
      <c r="K1544" s="4" t="s">
        <v>30</v>
      </c>
      <c r="L1544" s="4" t="s">
        <v>51</v>
      </c>
      <c r="M1544" s="4" t="s">
        <v>2337</v>
      </c>
      <c r="N1544" s="29">
        <v>0.55000000000000004</v>
      </c>
      <c r="O1544" s="4" t="s">
        <v>33</v>
      </c>
      <c r="P1544" s="4" t="s">
        <v>136</v>
      </c>
      <c r="Q1544" s="4" t="s">
        <v>244</v>
      </c>
      <c r="R1544" s="4" t="s">
        <v>2518</v>
      </c>
      <c r="S1544" s="4">
        <v>37042</v>
      </c>
      <c r="T1544" s="9">
        <v>42021</v>
      </c>
      <c r="U1544" s="9">
        <v>42022</v>
      </c>
      <c r="V1544" s="15">
        <v>-66.248000000000005</v>
      </c>
      <c r="W1544" s="4">
        <v>10</v>
      </c>
      <c r="X1544" s="15">
        <v>282.38</v>
      </c>
      <c r="Y1544" s="4">
        <v>88958</v>
      </c>
      <c r="Z1544" s="15">
        <f>(orders[[#This Row],[Unit Price]]-(orders[[#This Row],[Unit Price]]*(orders[[#This Row],[Discount]]/100)))</f>
        <v>28.135925</v>
      </c>
      <c r="AA1544" s="15">
        <f>orders[[#This Row],[discounted price]]*orders[[#This Row],[Quantity ordered new]]</f>
        <v>281.35924999999997</v>
      </c>
      <c r="AB1544" s="18">
        <f t="shared" si="24"/>
        <v>-0.23460585027268221</v>
      </c>
    </row>
    <row r="1545" spans="1:28" ht="12.75" customHeight="1" x14ac:dyDescent="0.3">
      <c r="A1545" s="4">
        <v>21422</v>
      </c>
      <c r="B1545" s="4" t="s">
        <v>106</v>
      </c>
      <c r="C1545" s="21">
        <v>0.08</v>
      </c>
      <c r="D1545" s="15">
        <v>230.98</v>
      </c>
      <c r="E1545" s="15">
        <v>23.78</v>
      </c>
      <c r="F1545" s="4">
        <v>2729</v>
      </c>
      <c r="G1545" s="4" t="s">
        <v>2519</v>
      </c>
      <c r="H1545" s="4" t="s">
        <v>39</v>
      </c>
      <c r="I1545" s="4" t="s">
        <v>114</v>
      </c>
      <c r="J1545" s="4" t="s">
        <v>41</v>
      </c>
      <c r="K1545" s="4" t="s">
        <v>152</v>
      </c>
      <c r="L1545" s="4" t="s">
        <v>121</v>
      </c>
      <c r="M1545" s="4" t="s">
        <v>825</v>
      </c>
      <c r="N1545" s="29">
        <v>0.6</v>
      </c>
      <c r="O1545" s="4" t="s">
        <v>33</v>
      </c>
      <c r="P1545" s="4" t="s">
        <v>34</v>
      </c>
      <c r="Q1545" s="4" t="s">
        <v>35</v>
      </c>
      <c r="R1545" s="4" t="s">
        <v>566</v>
      </c>
      <c r="S1545" s="4">
        <v>98226</v>
      </c>
      <c r="T1545" s="9">
        <v>42069</v>
      </c>
      <c r="U1545" s="9">
        <v>42073</v>
      </c>
      <c r="V1545" s="15">
        <v>501.69</v>
      </c>
      <c r="W1545" s="4">
        <v>4</v>
      </c>
      <c r="X1545" s="15">
        <v>924.8</v>
      </c>
      <c r="Y1545" s="4">
        <v>88114</v>
      </c>
      <c r="Z1545" s="15">
        <f>(orders[[#This Row],[Unit Price]]-(orders[[#This Row],[Unit Price]]*(orders[[#This Row],[Discount]]/100)))</f>
        <v>230.79521599999998</v>
      </c>
      <c r="AA1545" s="15">
        <f>orders[[#This Row],[discounted price]]*orders[[#This Row],[Quantity ordered new]]</f>
        <v>923.18086399999993</v>
      </c>
      <c r="AB1545" s="18">
        <f t="shared" si="24"/>
        <v>0.54248486159169551</v>
      </c>
    </row>
    <row r="1546" spans="1:28" ht="12.75" customHeight="1" x14ac:dyDescent="0.3">
      <c r="A1546" s="4">
        <v>19819</v>
      </c>
      <c r="B1546" s="4" t="s">
        <v>37</v>
      </c>
      <c r="C1546" s="21">
        <v>0.05</v>
      </c>
      <c r="D1546" s="15">
        <v>100.98</v>
      </c>
      <c r="E1546" s="15">
        <v>7.18</v>
      </c>
      <c r="F1546" s="4">
        <v>2737</v>
      </c>
      <c r="G1546" s="4" t="s">
        <v>2520</v>
      </c>
      <c r="H1546" s="4" t="s">
        <v>49</v>
      </c>
      <c r="I1546" s="4" t="s">
        <v>58</v>
      </c>
      <c r="J1546" s="4" t="s">
        <v>77</v>
      </c>
      <c r="K1546" s="4" t="s">
        <v>180</v>
      </c>
      <c r="L1546" s="4" t="s">
        <v>59</v>
      </c>
      <c r="M1546" s="4" t="s">
        <v>2275</v>
      </c>
      <c r="N1546" s="29">
        <v>0.4</v>
      </c>
      <c r="O1546" s="4" t="s">
        <v>33</v>
      </c>
      <c r="P1546" s="4" t="s">
        <v>53</v>
      </c>
      <c r="Q1546" s="4" t="s">
        <v>149</v>
      </c>
      <c r="R1546" s="4" t="s">
        <v>739</v>
      </c>
      <c r="S1546" s="4">
        <v>5701</v>
      </c>
      <c r="T1546" s="9">
        <v>42116</v>
      </c>
      <c r="U1546" s="9">
        <v>42118</v>
      </c>
      <c r="V1546" s="15">
        <v>566.6072999999999</v>
      </c>
      <c r="W1546" s="4">
        <v>8</v>
      </c>
      <c r="X1546" s="15">
        <v>821.17</v>
      </c>
      <c r="Y1546" s="4">
        <v>89018</v>
      </c>
      <c r="Z1546" s="15">
        <f>(orders[[#This Row],[Unit Price]]-(orders[[#This Row],[Unit Price]]*(orders[[#This Row],[Discount]]/100)))</f>
        <v>100.92951000000001</v>
      </c>
      <c r="AA1546" s="15">
        <f>orders[[#This Row],[discounted price]]*orders[[#This Row],[Quantity ordered new]]</f>
        <v>807.43608000000006</v>
      </c>
      <c r="AB1546" s="18">
        <f t="shared" si="24"/>
        <v>0.69</v>
      </c>
    </row>
    <row r="1547" spans="1:28" ht="12.75" customHeight="1" x14ac:dyDescent="0.3">
      <c r="A1547" s="4">
        <v>18790</v>
      </c>
      <c r="B1547" s="4" t="s">
        <v>56</v>
      </c>
      <c r="C1547" s="21">
        <v>0.03</v>
      </c>
      <c r="D1547" s="15">
        <v>15.31</v>
      </c>
      <c r="E1547" s="15">
        <v>8.7799999999999994</v>
      </c>
      <c r="F1547" s="4">
        <v>2737</v>
      </c>
      <c r="G1547" s="4" t="s">
        <v>2520</v>
      </c>
      <c r="H1547" s="4" t="s">
        <v>49</v>
      </c>
      <c r="I1547" s="4" t="s">
        <v>58</v>
      </c>
      <c r="J1547" s="4" t="s">
        <v>29</v>
      </c>
      <c r="K1547" s="4" t="s">
        <v>141</v>
      </c>
      <c r="L1547" s="4" t="s">
        <v>59</v>
      </c>
      <c r="M1547" s="4" t="s">
        <v>1928</v>
      </c>
      <c r="N1547" s="29">
        <v>0.56999999999999995</v>
      </c>
      <c r="O1547" s="4" t="s">
        <v>33</v>
      </c>
      <c r="P1547" s="4" t="s">
        <v>53</v>
      </c>
      <c r="Q1547" s="4" t="s">
        <v>149</v>
      </c>
      <c r="R1547" s="4" t="s">
        <v>739</v>
      </c>
      <c r="S1547" s="4">
        <v>5701</v>
      </c>
      <c r="T1547" s="9">
        <v>42156</v>
      </c>
      <c r="U1547" s="9">
        <v>42157</v>
      </c>
      <c r="V1547" s="15">
        <v>-57.56</v>
      </c>
      <c r="W1547" s="4">
        <v>12</v>
      </c>
      <c r="X1547" s="15">
        <v>194.08</v>
      </c>
      <c r="Y1547" s="4">
        <v>89019</v>
      </c>
      <c r="Z1547" s="15">
        <f>(orders[[#This Row],[Unit Price]]-(orders[[#This Row],[Unit Price]]*(orders[[#This Row],[Discount]]/100)))</f>
        <v>15.305407000000001</v>
      </c>
      <c r="AA1547" s="15">
        <f>orders[[#This Row],[discounted price]]*orders[[#This Row],[Quantity ordered new]]</f>
        <v>183.664884</v>
      </c>
      <c r="AB1547" s="18">
        <f t="shared" si="24"/>
        <v>-0.29657873042044519</v>
      </c>
    </row>
    <row r="1548" spans="1:28" ht="12.75" customHeight="1" x14ac:dyDescent="0.3">
      <c r="A1548" s="4">
        <v>24278</v>
      </c>
      <c r="B1548" s="4" t="s">
        <v>47</v>
      </c>
      <c r="C1548" s="21">
        <v>0.02</v>
      </c>
      <c r="D1548" s="15">
        <v>33.979999999999997</v>
      </c>
      <c r="E1548" s="15">
        <v>1.99</v>
      </c>
      <c r="F1548" s="4">
        <v>2738</v>
      </c>
      <c r="G1548" s="4" t="s">
        <v>2521</v>
      </c>
      <c r="H1548" s="4" t="s">
        <v>49</v>
      </c>
      <c r="I1548" s="4" t="s">
        <v>58</v>
      </c>
      <c r="J1548" s="4" t="s">
        <v>77</v>
      </c>
      <c r="K1548" s="4" t="s">
        <v>180</v>
      </c>
      <c r="L1548" s="4" t="s">
        <v>51</v>
      </c>
      <c r="M1548" s="4" t="s">
        <v>2522</v>
      </c>
      <c r="N1548" s="29">
        <v>0.45</v>
      </c>
      <c r="O1548" s="4" t="s">
        <v>33</v>
      </c>
      <c r="P1548" s="4" t="s">
        <v>53</v>
      </c>
      <c r="Q1548" s="4" t="s">
        <v>149</v>
      </c>
      <c r="R1548" s="4" t="s">
        <v>778</v>
      </c>
      <c r="S1548" s="4">
        <v>5403</v>
      </c>
      <c r="T1548" s="9">
        <v>42107</v>
      </c>
      <c r="U1548" s="9">
        <v>42109</v>
      </c>
      <c r="V1548" s="15">
        <v>164.06129999999999</v>
      </c>
      <c r="W1548" s="4">
        <v>7</v>
      </c>
      <c r="X1548" s="15">
        <v>237.77</v>
      </c>
      <c r="Y1548" s="4">
        <v>89017</v>
      </c>
      <c r="Z1548" s="15">
        <f>(orders[[#This Row],[Unit Price]]-(orders[[#This Row],[Unit Price]]*(orders[[#This Row],[Discount]]/100)))</f>
        <v>33.973203999999996</v>
      </c>
      <c r="AA1548" s="15">
        <f>orders[[#This Row],[discounted price]]*orders[[#This Row],[Quantity ordered new]]</f>
        <v>237.81242799999995</v>
      </c>
      <c r="AB1548" s="18">
        <f t="shared" si="24"/>
        <v>0.69</v>
      </c>
    </row>
    <row r="1549" spans="1:28" ht="12.75" customHeight="1" x14ac:dyDescent="0.3">
      <c r="A1549" s="4">
        <v>19987</v>
      </c>
      <c r="B1549" s="4" t="s">
        <v>106</v>
      </c>
      <c r="C1549" s="21">
        <v>0.01</v>
      </c>
      <c r="D1549" s="15">
        <v>35.99</v>
      </c>
      <c r="E1549" s="15">
        <v>5.99</v>
      </c>
      <c r="F1549" s="4">
        <v>2741</v>
      </c>
      <c r="G1549" s="4" t="s">
        <v>2523</v>
      </c>
      <c r="H1549" s="4" t="s">
        <v>49</v>
      </c>
      <c r="I1549" s="4" t="s">
        <v>58</v>
      </c>
      <c r="J1549" s="4" t="s">
        <v>77</v>
      </c>
      <c r="K1549" s="4" t="s">
        <v>78</v>
      </c>
      <c r="L1549" s="4" t="s">
        <v>31</v>
      </c>
      <c r="M1549" s="4" t="s">
        <v>981</v>
      </c>
      <c r="N1549" s="29">
        <v>0.38</v>
      </c>
      <c r="O1549" s="4" t="s">
        <v>33</v>
      </c>
      <c r="P1549" s="4" t="s">
        <v>34</v>
      </c>
      <c r="Q1549" s="4" t="s">
        <v>1741</v>
      </c>
      <c r="R1549" s="4" t="s">
        <v>2524</v>
      </c>
      <c r="S1549" s="4">
        <v>83605</v>
      </c>
      <c r="T1549" s="9">
        <v>42075</v>
      </c>
      <c r="U1549" s="9">
        <v>42082</v>
      </c>
      <c r="V1549" s="15">
        <v>218.23319999999995</v>
      </c>
      <c r="W1549" s="4">
        <v>10</v>
      </c>
      <c r="X1549" s="15">
        <v>316.27999999999997</v>
      </c>
      <c r="Y1549" s="4">
        <v>89481</v>
      </c>
      <c r="Z1549" s="15">
        <f>(orders[[#This Row],[Unit Price]]-(orders[[#This Row],[Unit Price]]*(orders[[#This Row],[Discount]]/100)))</f>
        <v>35.986401000000001</v>
      </c>
      <c r="AA1549" s="15">
        <f>orders[[#This Row],[discounted price]]*orders[[#This Row],[Quantity ordered new]]</f>
        <v>359.86401000000001</v>
      </c>
      <c r="AB1549" s="18">
        <f t="shared" si="24"/>
        <v>0.69</v>
      </c>
    </row>
    <row r="1550" spans="1:28" ht="14" x14ac:dyDescent="0.3">
      <c r="A1550" s="4">
        <v>21323</v>
      </c>
      <c r="B1550" s="4" t="s">
        <v>56</v>
      </c>
      <c r="C1550" s="21">
        <v>0.01</v>
      </c>
      <c r="D1550" s="15">
        <v>220.98</v>
      </c>
      <c r="E1550" s="15">
        <v>64.66</v>
      </c>
      <c r="F1550" s="4">
        <v>2745</v>
      </c>
      <c r="G1550" s="4" t="s">
        <v>2525</v>
      </c>
      <c r="H1550" s="4" t="s">
        <v>39</v>
      </c>
      <c r="I1550" s="4" t="s">
        <v>28</v>
      </c>
      <c r="J1550" s="4" t="s">
        <v>41</v>
      </c>
      <c r="K1550" s="4" t="s">
        <v>191</v>
      </c>
      <c r="L1550" s="4" t="s">
        <v>121</v>
      </c>
      <c r="M1550" s="4" t="s">
        <v>2526</v>
      </c>
      <c r="N1550" s="29">
        <v>0.62</v>
      </c>
      <c r="O1550" s="4" t="s">
        <v>33</v>
      </c>
      <c r="P1550" s="4" t="s">
        <v>34</v>
      </c>
      <c r="Q1550" s="4" t="s">
        <v>378</v>
      </c>
      <c r="R1550" s="4" t="s">
        <v>2527</v>
      </c>
      <c r="S1550" s="4">
        <v>85224</v>
      </c>
      <c r="T1550" s="9">
        <v>42081</v>
      </c>
      <c r="U1550" s="9">
        <v>42082</v>
      </c>
      <c r="V1550" s="15">
        <v>1049.03</v>
      </c>
      <c r="W1550" s="4">
        <v>11</v>
      </c>
      <c r="X1550" s="15">
        <v>2591.09</v>
      </c>
      <c r="Y1550" s="4">
        <v>86184</v>
      </c>
      <c r="Z1550" s="15">
        <f>(orders[[#This Row],[Unit Price]]-(orders[[#This Row],[Unit Price]]*(orders[[#This Row],[Discount]]/100)))</f>
        <v>220.95790199999999</v>
      </c>
      <c r="AA1550" s="15">
        <f>orders[[#This Row],[discounted price]]*orders[[#This Row],[Quantity ordered new]]</f>
        <v>2430.5369219999998</v>
      </c>
      <c r="AB1550" s="18">
        <f t="shared" si="24"/>
        <v>0.40486050272279228</v>
      </c>
    </row>
    <row r="1551" spans="1:28" ht="12.75" customHeight="1" x14ac:dyDescent="0.3">
      <c r="A1551" s="4">
        <v>4949</v>
      </c>
      <c r="B1551" s="4" t="s">
        <v>56</v>
      </c>
      <c r="C1551" s="21">
        <v>0.08</v>
      </c>
      <c r="D1551" s="15">
        <v>9.98</v>
      </c>
      <c r="E1551" s="15">
        <v>12.52</v>
      </c>
      <c r="F1551" s="4">
        <v>2747</v>
      </c>
      <c r="G1551" s="4" t="s">
        <v>2528</v>
      </c>
      <c r="H1551" s="4" t="s">
        <v>49</v>
      </c>
      <c r="I1551" s="4" t="s">
        <v>28</v>
      </c>
      <c r="J1551" s="4" t="s">
        <v>41</v>
      </c>
      <c r="K1551" s="4" t="s">
        <v>50</v>
      </c>
      <c r="L1551" s="4" t="s">
        <v>59</v>
      </c>
      <c r="M1551" s="4" t="s">
        <v>2529</v>
      </c>
      <c r="N1551" s="29">
        <v>0.56999999999999995</v>
      </c>
      <c r="O1551" s="4" t="s">
        <v>33</v>
      </c>
      <c r="P1551" s="4" t="s">
        <v>53</v>
      </c>
      <c r="Q1551" s="4" t="s">
        <v>71</v>
      </c>
      <c r="R1551" s="4" t="s">
        <v>90</v>
      </c>
      <c r="S1551" s="4">
        <v>10115</v>
      </c>
      <c r="T1551" s="9">
        <v>42040</v>
      </c>
      <c r="U1551" s="9">
        <v>42042</v>
      </c>
      <c r="V1551" s="15">
        <v>-102.93</v>
      </c>
      <c r="W1551" s="4">
        <v>15</v>
      </c>
      <c r="X1551" s="15">
        <v>150.24</v>
      </c>
      <c r="Y1551" s="4">
        <v>35200</v>
      </c>
      <c r="Z1551" s="15">
        <f>(orders[[#This Row],[Unit Price]]-(orders[[#This Row],[Unit Price]]*(orders[[#This Row],[Discount]]/100)))</f>
        <v>9.972016</v>
      </c>
      <c r="AA1551" s="15">
        <f>orders[[#This Row],[discounted price]]*orders[[#This Row],[Quantity ordered new]]</f>
        <v>149.58024</v>
      </c>
      <c r="AB1551" s="18">
        <f t="shared" si="24"/>
        <v>-0.68510383386581475</v>
      </c>
    </row>
    <row r="1552" spans="1:28" ht="12.75" customHeight="1" x14ac:dyDescent="0.3">
      <c r="A1552" s="4">
        <v>3323</v>
      </c>
      <c r="B1552" s="4" t="s">
        <v>56</v>
      </c>
      <c r="C1552" s="21">
        <v>0.01</v>
      </c>
      <c r="D1552" s="15">
        <v>220.98</v>
      </c>
      <c r="E1552" s="15">
        <v>64.66</v>
      </c>
      <c r="F1552" s="4">
        <v>2747</v>
      </c>
      <c r="G1552" s="4" t="s">
        <v>2528</v>
      </c>
      <c r="H1552" s="4" t="s">
        <v>39</v>
      </c>
      <c r="I1552" s="4" t="s">
        <v>28</v>
      </c>
      <c r="J1552" s="4" t="s">
        <v>41</v>
      </c>
      <c r="K1552" s="4" t="s">
        <v>191</v>
      </c>
      <c r="L1552" s="4" t="s">
        <v>121</v>
      </c>
      <c r="M1552" s="4" t="s">
        <v>2526</v>
      </c>
      <c r="N1552" s="29">
        <v>0.62</v>
      </c>
      <c r="O1552" s="4" t="s">
        <v>33</v>
      </c>
      <c r="P1552" s="4" t="s">
        <v>53</v>
      </c>
      <c r="Q1552" s="4" t="s">
        <v>71</v>
      </c>
      <c r="R1552" s="4" t="s">
        <v>90</v>
      </c>
      <c r="S1552" s="4">
        <v>10115</v>
      </c>
      <c r="T1552" s="9">
        <v>42081</v>
      </c>
      <c r="U1552" s="9">
        <v>42082</v>
      </c>
      <c r="V1552" s="15">
        <v>1049.03</v>
      </c>
      <c r="W1552" s="4">
        <v>44</v>
      </c>
      <c r="X1552" s="15">
        <v>10364.36</v>
      </c>
      <c r="Y1552" s="4">
        <v>23751</v>
      </c>
      <c r="Z1552" s="15">
        <f>(orders[[#This Row],[Unit Price]]-(orders[[#This Row],[Unit Price]]*(orders[[#This Row],[Discount]]/100)))</f>
        <v>220.95790199999999</v>
      </c>
      <c r="AA1552" s="15">
        <f>orders[[#This Row],[discounted price]]*orders[[#This Row],[Quantity ordered new]]</f>
        <v>9722.1476879999991</v>
      </c>
      <c r="AB1552" s="18">
        <f t="shared" si="24"/>
        <v>0.10121512568069807</v>
      </c>
    </row>
    <row r="1553" spans="1:28" ht="12.75" customHeight="1" x14ac:dyDescent="0.3">
      <c r="A1553" s="4">
        <v>23271</v>
      </c>
      <c r="B1553" s="4" t="s">
        <v>47</v>
      </c>
      <c r="C1553" s="21">
        <v>0.02</v>
      </c>
      <c r="D1553" s="15">
        <v>161.55000000000001</v>
      </c>
      <c r="E1553" s="15">
        <v>19.989999999999998</v>
      </c>
      <c r="F1553" s="4">
        <v>2750</v>
      </c>
      <c r="G1553" s="4" t="s">
        <v>2530</v>
      </c>
      <c r="H1553" s="4" t="s">
        <v>49</v>
      </c>
      <c r="I1553" s="4" t="s">
        <v>58</v>
      </c>
      <c r="J1553" s="4" t="s">
        <v>29</v>
      </c>
      <c r="K1553" s="4" t="s">
        <v>141</v>
      </c>
      <c r="L1553" s="4" t="s">
        <v>59</v>
      </c>
      <c r="M1553" s="4" t="s">
        <v>161</v>
      </c>
      <c r="N1553" s="29">
        <v>0.66</v>
      </c>
      <c r="O1553" s="4" t="s">
        <v>33</v>
      </c>
      <c r="P1553" s="4" t="s">
        <v>136</v>
      </c>
      <c r="Q1553" s="4" t="s">
        <v>137</v>
      </c>
      <c r="R1553" s="4" t="s">
        <v>2531</v>
      </c>
      <c r="S1553" s="4">
        <v>22980</v>
      </c>
      <c r="T1553" s="9">
        <v>42071</v>
      </c>
      <c r="U1553" s="9">
        <v>42071</v>
      </c>
      <c r="V1553" s="15">
        <v>664.51800000000003</v>
      </c>
      <c r="W1553" s="4">
        <v>4</v>
      </c>
      <c r="X1553" s="15">
        <v>657.61</v>
      </c>
      <c r="Y1553" s="4">
        <v>91424</v>
      </c>
      <c r="Z1553" s="15">
        <f>(orders[[#This Row],[Unit Price]]-(orders[[#This Row],[Unit Price]]*(orders[[#This Row],[Discount]]/100)))</f>
        <v>161.51769000000002</v>
      </c>
      <c r="AA1553" s="15">
        <f>orders[[#This Row],[discounted price]]*orders[[#This Row],[Quantity ordered new]]</f>
        <v>646.07076000000006</v>
      </c>
      <c r="AB1553" s="18">
        <f t="shared" si="24"/>
        <v>1.0105047064369459</v>
      </c>
    </row>
    <row r="1554" spans="1:28" ht="12.75" customHeight="1" x14ac:dyDescent="0.3">
      <c r="A1554" s="4">
        <v>21630</v>
      </c>
      <c r="B1554" s="4" t="s">
        <v>56</v>
      </c>
      <c r="C1554" s="21">
        <v>0.08</v>
      </c>
      <c r="D1554" s="15">
        <v>22.01</v>
      </c>
      <c r="E1554" s="15">
        <v>5.53</v>
      </c>
      <c r="F1554" s="4">
        <v>2760</v>
      </c>
      <c r="G1554" s="4" t="s">
        <v>2532</v>
      </c>
      <c r="H1554" s="4" t="s">
        <v>49</v>
      </c>
      <c r="I1554" s="4" t="s">
        <v>28</v>
      </c>
      <c r="J1554" s="4" t="s">
        <v>29</v>
      </c>
      <c r="K1554" s="4" t="s">
        <v>30</v>
      </c>
      <c r="L1554" s="4" t="s">
        <v>51</v>
      </c>
      <c r="M1554" s="4" t="s">
        <v>2051</v>
      </c>
      <c r="N1554" s="29">
        <v>0.59</v>
      </c>
      <c r="O1554" s="4" t="s">
        <v>33</v>
      </c>
      <c r="P1554" s="4" t="s">
        <v>53</v>
      </c>
      <c r="Q1554" s="4" t="s">
        <v>228</v>
      </c>
      <c r="R1554" s="4" t="s">
        <v>2533</v>
      </c>
      <c r="S1554" s="4">
        <v>6708</v>
      </c>
      <c r="T1554" s="9">
        <v>42116</v>
      </c>
      <c r="U1554" s="9">
        <v>42118</v>
      </c>
      <c r="V1554" s="15">
        <v>105.7</v>
      </c>
      <c r="W1554" s="4">
        <v>11</v>
      </c>
      <c r="X1554" s="15">
        <v>241.97</v>
      </c>
      <c r="Y1554" s="4">
        <v>90724</v>
      </c>
      <c r="Z1554" s="15">
        <f>(orders[[#This Row],[Unit Price]]-(orders[[#This Row],[Unit Price]]*(orders[[#This Row],[Discount]]/100)))</f>
        <v>21.992392000000002</v>
      </c>
      <c r="AA1554" s="15">
        <f>orders[[#This Row],[discounted price]]*orders[[#This Row],[Quantity ordered new]]</f>
        <v>241.91631200000003</v>
      </c>
      <c r="AB1554" s="18">
        <f t="shared" si="24"/>
        <v>0.43683101210893915</v>
      </c>
    </row>
    <row r="1555" spans="1:28" ht="12.75" customHeight="1" x14ac:dyDescent="0.3">
      <c r="A1555" s="4">
        <v>21629</v>
      </c>
      <c r="B1555" s="4" t="s">
        <v>56</v>
      </c>
      <c r="C1555" s="21">
        <v>0.02</v>
      </c>
      <c r="D1555" s="15">
        <v>29.74</v>
      </c>
      <c r="E1555" s="15">
        <v>6.64</v>
      </c>
      <c r="F1555" s="4">
        <v>2764</v>
      </c>
      <c r="G1555" s="4" t="s">
        <v>2534</v>
      </c>
      <c r="H1555" s="4" t="s">
        <v>49</v>
      </c>
      <c r="I1555" s="4" t="s">
        <v>28</v>
      </c>
      <c r="J1555" s="4" t="s">
        <v>29</v>
      </c>
      <c r="K1555" s="4" t="s">
        <v>141</v>
      </c>
      <c r="L1555" s="4" t="s">
        <v>59</v>
      </c>
      <c r="M1555" s="4" t="s">
        <v>2535</v>
      </c>
      <c r="N1555" s="29">
        <v>0.7</v>
      </c>
      <c r="O1555" s="4" t="s">
        <v>33</v>
      </c>
      <c r="P1555" s="4" t="s">
        <v>53</v>
      </c>
      <c r="Q1555" s="4" t="s">
        <v>54</v>
      </c>
      <c r="R1555" s="4" t="s">
        <v>2426</v>
      </c>
      <c r="S1555" s="4">
        <v>7601</v>
      </c>
      <c r="T1555" s="9">
        <v>42116</v>
      </c>
      <c r="U1555" s="9">
        <v>42116</v>
      </c>
      <c r="V1555" s="15">
        <v>-21.06</v>
      </c>
      <c r="W1555" s="4">
        <v>4</v>
      </c>
      <c r="X1555" s="15">
        <v>120.81</v>
      </c>
      <c r="Y1555" s="4">
        <v>90724</v>
      </c>
      <c r="Z1555" s="15">
        <f>(orders[[#This Row],[Unit Price]]-(orders[[#This Row],[Unit Price]]*(orders[[#This Row],[Discount]]/100)))</f>
        <v>29.734051999999998</v>
      </c>
      <c r="AA1555" s="15">
        <f>orders[[#This Row],[discounted price]]*orders[[#This Row],[Quantity ordered new]]</f>
        <v>118.93620799999999</v>
      </c>
      <c r="AB1555" s="18">
        <f t="shared" si="24"/>
        <v>-0.17432331760615841</v>
      </c>
    </row>
    <row r="1556" spans="1:28" ht="12.75" customHeight="1" x14ac:dyDescent="0.3">
      <c r="A1556" s="4">
        <v>26156</v>
      </c>
      <c r="B1556" s="4" t="s">
        <v>106</v>
      </c>
      <c r="C1556" s="21">
        <v>0.03</v>
      </c>
      <c r="D1556" s="15">
        <v>5.85</v>
      </c>
      <c r="E1556" s="15">
        <v>2.27</v>
      </c>
      <c r="F1556" s="4">
        <v>2765</v>
      </c>
      <c r="G1556" s="4" t="s">
        <v>2536</v>
      </c>
      <c r="H1556" s="4" t="s">
        <v>49</v>
      </c>
      <c r="I1556" s="4" t="s">
        <v>28</v>
      </c>
      <c r="J1556" s="4" t="s">
        <v>29</v>
      </c>
      <c r="K1556" s="4" t="s">
        <v>30</v>
      </c>
      <c r="L1556" s="4" t="s">
        <v>31</v>
      </c>
      <c r="M1556" s="4" t="s">
        <v>2537</v>
      </c>
      <c r="N1556" s="29">
        <v>0.56000000000000005</v>
      </c>
      <c r="O1556" s="4" t="s">
        <v>33</v>
      </c>
      <c r="P1556" s="4" t="s">
        <v>53</v>
      </c>
      <c r="Q1556" s="4" t="s">
        <v>54</v>
      </c>
      <c r="R1556" s="4" t="s">
        <v>2538</v>
      </c>
      <c r="S1556" s="4">
        <v>8021</v>
      </c>
      <c r="T1556" s="9">
        <v>42152</v>
      </c>
      <c r="U1556" s="9">
        <v>42154</v>
      </c>
      <c r="V1556" s="15">
        <v>-5.08</v>
      </c>
      <c r="W1556" s="4">
        <v>7</v>
      </c>
      <c r="X1556" s="15">
        <v>41.4</v>
      </c>
      <c r="Y1556" s="4">
        <v>90725</v>
      </c>
      <c r="Z1556" s="15">
        <f>(orders[[#This Row],[Unit Price]]-(orders[[#This Row],[Unit Price]]*(orders[[#This Row],[Discount]]/100)))</f>
        <v>5.8482449999999995</v>
      </c>
      <c r="AA1556" s="15">
        <f>orders[[#This Row],[discounted price]]*orders[[#This Row],[Quantity ordered new]]</f>
        <v>40.937714999999997</v>
      </c>
      <c r="AB1556" s="18">
        <f t="shared" si="24"/>
        <v>-0.12270531400966184</v>
      </c>
    </row>
    <row r="1557" spans="1:28" ht="12.75" customHeight="1" x14ac:dyDescent="0.3">
      <c r="A1557" s="4">
        <v>23342</v>
      </c>
      <c r="B1557" s="4" t="s">
        <v>47</v>
      </c>
      <c r="C1557" s="21">
        <v>0.02</v>
      </c>
      <c r="D1557" s="15">
        <v>11.55</v>
      </c>
      <c r="E1557" s="15">
        <v>2.36</v>
      </c>
      <c r="F1557" s="4">
        <v>2770</v>
      </c>
      <c r="G1557" s="4" t="s">
        <v>2539</v>
      </c>
      <c r="H1557" s="4" t="s">
        <v>49</v>
      </c>
      <c r="I1557" s="4" t="s">
        <v>28</v>
      </c>
      <c r="J1557" s="4" t="s">
        <v>29</v>
      </c>
      <c r="K1557" s="4" t="s">
        <v>30</v>
      </c>
      <c r="L1557" s="4" t="s">
        <v>31</v>
      </c>
      <c r="M1557" s="4" t="s">
        <v>312</v>
      </c>
      <c r="N1557" s="29">
        <v>0.55000000000000004</v>
      </c>
      <c r="O1557" s="4" t="s">
        <v>33</v>
      </c>
      <c r="P1557" s="4" t="s">
        <v>136</v>
      </c>
      <c r="Q1557" s="4" t="s">
        <v>387</v>
      </c>
      <c r="R1557" s="4" t="s">
        <v>2540</v>
      </c>
      <c r="S1557" s="4">
        <v>30338</v>
      </c>
      <c r="T1557" s="9">
        <v>42071</v>
      </c>
      <c r="U1557" s="9">
        <v>42073</v>
      </c>
      <c r="V1557" s="15">
        <v>1289.3819999999998</v>
      </c>
      <c r="W1557" s="4">
        <v>14</v>
      </c>
      <c r="X1557" s="15">
        <v>159.53</v>
      </c>
      <c r="Y1557" s="4">
        <v>88975</v>
      </c>
      <c r="Z1557" s="15">
        <f>(orders[[#This Row],[Unit Price]]-(orders[[#This Row],[Unit Price]]*(orders[[#This Row],[Discount]]/100)))</f>
        <v>11.547690000000001</v>
      </c>
      <c r="AA1557" s="15">
        <f>orders[[#This Row],[discounted price]]*orders[[#This Row],[Quantity ordered new]]</f>
        <v>161.66766000000001</v>
      </c>
      <c r="AB1557" s="18">
        <f t="shared" si="24"/>
        <v>8.0823794897511423</v>
      </c>
    </row>
    <row r="1558" spans="1:28" ht="12.75" customHeight="1" x14ac:dyDescent="0.3">
      <c r="A1558" s="4">
        <v>26157</v>
      </c>
      <c r="B1558" s="4" t="s">
        <v>25</v>
      </c>
      <c r="C1558" s="21">
        <v>7.0000000000000007E-2</v>
      </c>
      <c r="D1558" s="15">
        <v>177.98</v>
      </c>
      <c r="E1558" s="15">
        <v>0.99</v>
      </c>
      <c r="F1558" s="4">
        <v>2771</v>
      </c>
      <c r="G1558" s="4" t="s">
        <v>2541</v>
      </c>
      <c r="H1558" s="4" t="s">
        <v>49</v>
      </c>
      <c r="I1558" s="4" t="s">
        <v>28</v>
      </c>
      <c r="J1558" s="4" t="s">
        <v>29</v>
      </c>
      <c r="K1558" s="4" t="s">
        <v>257</v>
      </c>
      <c r="L1558" s="4" t="s">
        <v>59</v>
      </c>
      <c r="M1558" s="4" t="s">
        <v>1496</v>
      </c>
      <c r="N1558" s="29">
        <v>0.56000000000000005</v>
      </c>
      <c r="O1558" s="4" t="s">
        <v>33</v>
      </c>
      <c r="P1558" s="4" t="s">
        <v>136</v>
      </c>
      <c r="Q1558" s="4" t="s">
        <v>387</v>
      </c>
      <c r="R1558" s="4" t="s">
        <v>2542</v>
      </c>
      <c r="S1558" s="4">
        <v>30344</v>
      </c>
      <c r="T1558" s="9">
        <v>42168</v>
      </c>
      <c r="U1558" s="9">
        <v>42168</v>
      </c>
      <c r="V1558" s="15">
        <v>-191.548</v>
      </c>
      <c r="W1558" s="4">
        <v>3</v>
      </c>
      <c r="X1558" s="15">
        <v>536.29</v>
      </c>
      <c r="Y1558" s="4">
        <v>88974</v>
      </c>
      <c r="Z1558" s="15">
        <f>(orders[[#This Row],[Unit Price]]-(orders[[#This Row],[Unit Price]]*(orders[[#This Row],[Discount]]/100)))</f>
        <v>177.855414</v>
      </c>
      <c r="AA1558" s="15">
        <f>orders[[#This Row],[discounted price]]*orders[[#This Row],[Quantity ordered new]]</f>
        <v>533.56624199999999</v>
      </c>
      <c r="AB1558" s="18">
        <f t="shared" si="24"/>
        <v>-0.35717242536687244</v>
      </c>
    </row>
    <row r="1559" spans="1:28" ht="12.75" customHeight="1" x14ac:dyDescent="0.3">
      <c r="A1559" s="4">
        <v>24523</v>
      </c>
      <c r="B1559" s="4" t="s">
        <v>37</v>
      </c>
      <c r="C1559" s="21">
        <v>0.1</v>
      </c>
      <c r="D1559" s="15">
        <v>5.18</v>
      </c>
      <c r="E1559" s="15">
        <v>5.74</v>
      </c>
      <c r="F1559" s="4">
        <v>2773</v>
      </c>
      <c r="G1559" s="4" t="s">
        <v>2543</v>
      </c>
      <c r="H1559" s="4" t="s">
        <v>49</v>
      </c>
      <c r="I1559" s="4" t="s">
        <v>28</v>
      </c>
      <c r="J1559" s="4" t="s">
        <v>29</v>
      </c>
      <c r="K1559" s="4" t="s">
        <v>109</v>
      </c>
      <c r="L1559" s="4" t="s">
        <v>59</v>
      </c>
      <c r="M1559" s="4" t="s">
        <v>875</v>
      </c>
      <c r="N1559" s="29">
        <v>0.36</v>
      </c>
      <c r="O1559" s="4" t="s">
        <v>33</v>
      </c>
      <c r="P1559" s="4" t="s">
        <v>34</v>
      </c>
      <c r="Q1559" s="4" t="s">
        <v>45</v>
      </c>
      <c r="R1559" s="4" t="s">
        <v>1152</v>
      </c>
      <c r="S1559" s="4">
        <v>94568</v>
      </c>
      <c r="T1559" s="9">
        <v>42089</v>
      </c>
      <c r="U1559" s="9">
        <v>42091</v>
      </c>
      <c r="V1559" s="15">
        <v>-29.003</v>
      </c>
      <c r="W1559" s="4">
        <v>2</v>
      </c>
      <c r="X1559" s="15">
        <v>10.96</v>
      </c>
      <c r="Y1559" s="4">
        <v>91584</v>
      </c>
      <c r="Z1559" s="15">
        <f>(orders[[#This Row],[Unit Price]]-(orders[[#This Row],[Unit Price]]*(orders[[#This Row],[Discount]]/100)))</f>
        <v>5.1748199999999995</v>
      </c>
      <c r="AA1559" s="15">
        <f>orders[[#This Row],[discounted price]]*orders[[#This Row],[Quantity ordered new]]</f>
        <v>10.349639999999999</v>
      </c>
      <c r="AB1559" s="18">
        <f t="shared" si="24"/>
        <v>-2.646259124087591</v>
      </c>
    </row>
    <row r="1560" spans="1:28" ht="12.75" customHeight="1" x14ac:dyDescent="0.3">
      <c r="A1560" s="4">
        <v>20956</v>
      </c>
      <c r="B1560" s="4" t="s">
        <v>106</v>
      </c>
      <c r="C1560" s="21">
        <v>7.0000000000000007E-2</v>
      </c>
      <c r="D1560" s="15">
        <v>574.74</v>
      </c>
      <c r="E1560" s="15">
        <v>24.49</v>
      </c>
      <c r="F1560" s="4">
        <v>2775</v>
      </c>
      <c r="G1560" s="4" t="s">
        <v>2544</v>
      </c>
      <c r="H1560" s="4" t="s">
        <v>49</v>
      </c>
      <c r="I1560" s="4" t="s">
        <v>114</v>
      </c>
      <c r="J1560" s="4" t="s">
        <v>77</v>
      </c>
      <c r="K1560" s="4" t="s">
        <v>85</v>
      </c>
      <c r="L1560" s="4" t="s">
        <v>236</v>
      </c>
      <c r="M1560" s="4" t="s">
        <v>269</v>
      </c>
      <c r="N1560" s="29">
        <v>0.37</v>
      </c>
      <c r="O1560" s="4" t="s">
        <v>33</v>
      </c>
      <c r="P1560" s="4" t="s">
        <v>61</v>
      </c>
      <c r="Q1560" s="4" t="s">
        <v>178</v>
      </c>
      <c r="R1560" s="4" t="s">
        <v>2545</v>
      </c>
      <c r="S1560" s="4">
        <v>60131</v>
      </c>
      <c r="T1560" s="9">
        <v>42034</v>
      </c>
      <c r="U1560" s="9">
        <v>42039</v>
      </c>
      <c r="V1560" s="15">
        <v>2860.9331999999995</v>
      </c>
      <c r="W1560" s="4">
        <v>8</v>
      </c>
      <c r="X1560" s="15">
        <v>4146.28</v>
      </c>
      <c r="Y1560" s="4">
        <v>91229</v>
      </c>
      <c r="Z1560" s="15">
        <f>(orders[[#This Row],[Unit Price]]-(orders[[#This Row],[Unit Price]]*(orders[[#This Row],[Discount]]/100)))</f>
        <v>574.33768199999997</v>
      </c>
      <c r="AA1560" s="15">
        <f>orders[[#This Row],[discounted price]]*orders[[#This Row],[Quantity ordered new]]</f>
        <v>4594.7014559999998</v>
      </c>
      <c r="AB1560" s="18">
        <f t="shared" si="24"/>
        <v>0.69</v>
      </c>
    </row>
    <row r="1561" spans="1:28" ht="12.75" customHeight="1" x14ac:dyDescent="0.3">
      <c r="A1561" s="4">
        <v>24122</v>
      </c>
      <c r="B1561" s="4" t="s">
        <v>47</v>
      </c>
      <c r="C1561" s="21">
        <v>0.03</v>
      </c>
      <c r="D1561" s="15">
        <v>350.98</v>
      </c>
      <c r="E1561" s="15">
        <v>30</v>
      </c>
      <c r="F1561" s="4">
        <v>2776</v>
      </c>
      <c r="G1561" s="4" t="s">
        <v>2546</v>
      </c>
      <c r="H1561" s="4" t="s">
        <v>39</v>
      </c>
      <c r="I1561" s="4" t="s">
        <v>114</v>
      </c>
      <c r="J1561" s="4" t="s">
        <v>41</v>
      </c>
      <c r="K1561" s="4" t="s">
        <v>42</v>
      </c>
      <c r="L1561" s="4" t="s">
        <v>43</v>
      </c>
      <c r="M1561" s="4" t="s">
        <v>862</v>
      </c>
      <c r="N1561" s="29">
        <v>0.61</v>
      </c>
      <c r="O1561" s="4" t="s">
        <v>33</v>
      </c>
      <c r="P1561" s="4" t="s">
        <v>53</v>
      </c>
      <c r="Q1561" s="4" t="s">
        <v>415</v>
      </c>
      <c r="R1561" s="4" t="s">
        <v>2547</v>
      </c>
      <c r="S1561" s="4">
        <v>20877</v>
      </c>
      <c r="T1561" s="9">
        <v>42016</v>
      </c>
      <c r="U1561" s="9">
        <v>42019</v>
      </c>
      <c r="V1561" s="15">
        <v>2692.4420999999998</v>
      </c>
      <c r="W1561" s="4">
        <v>11</v>
      </c>
      <c r="X1561" s="15">
        <v>3902.09</v>
      </c>
      <c r="Y1561" s="4">
        <v>91228</v>
      </c>
      <c r="Z1561" s="15">
        <f>(orders[[#This Row],[Unit Price]]-(orders[[#This Row],[Unit Price]]*(orders[[#This Row],[Discount]]/100)))</f>
        <v>350.874706</v>
      </c>
      <c r="AA1561" s="15">
        <f>orders[[#This Row],[discounted price]]*orders[[#This Row],[Quantity ordered new]]</f>
        <v>3859.6217660000002</v>
      </c>
      <c r="AB1561" s="18">
        <f t="shared" si="24"/>
        <v>0.69</v>
      </c>
    </row>
    <row r="1562" spans="1:28" ht="12.75" customHeight="1" x14ac:dyDescent="0.3">
      <c r="A1562" s="4">
        <v>24123</v>
      </c>
      <c r="B1562" s="4" t="s">
        <v>47</v>
      </c>
      <c r="C1562" s="21">
        <v>0.04</v>
      </c>
      <c r="D1562" s="15">
        <v>1.68</v>
      </c>
      <c r="E1562" s="15">
        <v>1</v>
      </c>
      <c r="F1562" s="4">
        <v>2776</v>
      </c>
      <c r="G1562" s="4" t="s">
        <v>2546</v>
      </c>
      <c r="H1562" s="4" t="s">
        <v>49</v>
      </c>
      <c r="I1562" s="4" t="s">
        <v>114</v>
      </c>
      <c r="J1562" s="4" t="s">
        <v>29</v>
      </c>
      <c r="K1562" s="4" t="s">
        <v>30</v>
      </c>
      <c r="L1562" s="4" t="s">
        <v>31</v>
      </c>
      <c r="M1562" s="4" t="s">
        <v>2548</v>
      </c>
      <c r="N1562" s="29">
        <v>0.35</v>
      </c>
      <c r="O1562" s="4" t="s">
        <v>33</v>
      </c>
      <c r="P1562" s="4" t="s">
        <v>53</v>
      </c>
      <c r="Q1562" s="4" t="s">
        <v>415</v>
      </c>
      <c r="R1562" s="4" t="s">
        <v>2547</v>
      </c>
      <c r="S1562" s="4">
        <v>20877</v>
      </c>
      <c r="T1562" s="9">
        <v>42016</v>
      </c>
      <c r="U1562" s="9">
        <v>42018</v>
      </c>
      <c r="V1562" s="15">
        <v>2.0672000000000001</v>
      </c>
      <c r="W1562" s="4">
        <v>8</v>
      </c>
      <c r="X1562" s="15">
        <v>14.18</v>
      </c>
      <c r="Y1562" s="4">
        <v>91228</v>
      </c>
      <c r="Z1562" s="15">
        <f>(orders[[#This Row],[Unit Price]]-(orders[[#This Row],[Unit Price]]*(orders[[#This Row],[Discount]]/100)))</f>
        <v>1.6793279999999999</v>
      </c>
      <c r="AA1562" s="15">
        <f>orders[[#This Row],[discounted price]]*orders[[#This Row],[Quantity ordered new]]</f>
        <v>13.434623999999999</v>
      </c>
      <c r="AB1562" s="18">
        <f t="shared" si="24"/>
        <v>0.14578279266572639</v>
      </c>
    </row>
    <row r="1563" spans="1:28" ht="12.75" customHeight="1" x14ac:dyDescent="0.3">
      <c r="A1563" s="4">
        <v>20097</v>
      </c>
      <c r="B1563" s="4" t="s">
        <v>25</v>
      </c>
      <c r="C1563" s="21">
        <v>0.05</v>
      </c>
      <c r="D1563" s="15">
        <v>205.99</v>
      </c>
      <c r="E1563" s="15">
        <v>8.99</v>
      </c>
      <c r="F1563" s="4">
        <v>2778</v>
      </c>
      <c r="G1563" s="4" t="s">
        <v>2549</v>
      </c>
      <c r="H1563" s="4" t="s">
        <v>27</v>
      </c>
      <c r="I1563" s="4" t="s">
        <v>114</v>
      </c>
      <c r="J1563" s="4" t="s">
        <v>77</v>
      </c>
      <c r="K1563" s="4" t="s">
        <v>78</v>
      </c>
      <c r="L1563" s="4" t="s">
        <v>59</v>
      </c>
      <c r="M1563" s="4" t="s">
        <v>2550</v>
      </c>
      <c r="N1563" s="29">
        <v>0.57999999999999996</v>
      </c>
      <c r="O1563" s="4" t="s">
        <v>33</v>
      </c>
      <c r="P1563" s="4" t="s">
        <v>136</v>
      </c>
      <c r="Q1563" s="4" t="s">
        <v>322</v>
      </c>
      <c r="R1563" s="4" t="s">
        <v>1021</v>
      </c>
      <c r="S1563" s="4">
        <v>28403</v>
      </c>
      <c r="T1563" s="9">
        <v>42046</v>
      </c>
      <c r="U1563" s="9">
        <v>42047</v>
      </c>
      <c r="V1563" s="15">
        <v>111.05249999999999</v>
      </c>
      <c r="W1563" s="4">
        <v>12</v>
      </c>
      <c r="X1563" s="15">
        <v>2118.9899999999998</v>
      </c>
      <c r="Y1563" s="4">
        <v>87160</v>
      </c>
      <c r="Z1563" s="15">
        <f>(orders[[#This Row],[Unit Price]]-(orders[[#This Row],[Unit Price]]*(orders[[#This Row],[Discount]]/100)))</f>
        <v>205.88700500000002</v>
      </c>
      <c r="AA1563" s="15">
        <f>orders[[#This Row],[discounted price]]*orders[[#This Row],[Quantity ordered new]]</f>
        <v>2470.6440600000001</v>
      </c>
      <c r="AB1563" s="18">
        <f t="shared" si="24"/>
        <v>5.2408222785383603E-2</v>
      </c>
    </row>
    <row r="1564" spans="1:28" ht="12.75" customHeight="1" x14ac:dyDescent="0.3">
      <c r="A1564" s="4">
        <v>20098</v>
      </c>
      <c r="B1564" s="4" t="s">
        <v>25</v>
      </c>
      <c r="C1564" s="21">
        <v>0.08</v>
      </c>
      <c r="D1564" s="15">
        <v>205.99</v>
      </c>
      <c r="E1564" s="15">
        <v>8.99</v>
      </c>
      <c r="F1564" s="4">
        <v>2778</v>
      </c>
      <c r="G1564" s="4" t="s">
        <v>2549</v>
      </c>
      <c r="H1564" s="4" t="s">
        <v>49</v>
      </c>
      <c r="I1564" s="4" t="s">
        <v>114</v>
      </c>
      <c r="J1564" s="4" t="s">
        <v>77</v>
      </c>
      <c r="K1564" s="4" t="s">
        <v>78</v>
      </c>
      <c r="L1564" s="4" t="s">
        <v>59</v>
      </c>
      <c r="M1564" s="4" t="s">
        <v>107</v>
      </c>
      <c r="N1564" s="29">
        <v>0.56000000000000005</v>
      </c>
      <c r="O1564" s="4" t="s">
        <v>33</v>
      </c>
      <c r="P1564" s="4" t="s">
        <v>136</v>
      </c>
      <c r="Q1564" s="4" t="s">
        <v>322</v>
      </c>
      <c r="R1564" s="4" t="s">
        <v>1021</v>
      </c>
      <c r="S1564" s="4">
        <v>28403</v>
      </c>
      <c r="T1564" s="9">
        <v>42046</v>
      </c>
      <c r="U1564" s="9">
        <v>42047</v>
      </c>
      <c r="V1564" s="15">
        <v>-1963.752</v>
      </c>
      <c r="W1564" s="4">
        <v>5</v>
      </c>
      <c r="X1564" s="15">
        <v>837.64</v>
      </c>
      <c r="Y1564" s="4">
        <v>87160</v>
      </c>
      <c r="Z1564" s="15">
        <f>(orders[[#This Row],[Unit Price]]-(orders[[#This Row],[Unit Price]]*(orders[[#This Row],[Discount]]/100)))</f>
        <v>205.825208</v>
      </c>
      <c r="AA1564" s="15">
        <f>orders[[#This Row],[discounted price]]*orders[[#This Row],[Quantity ordered new]]</f>
        <v>1029.1260400000001</v>
      </c>
      <c r="AB1564" s="18">
        <f t="shared" si="24"/>
        <v>-2.3443866099995225</v>
      </c>
    </row>
    <row r="1565" spans="1:28" ht="12.75" customHeight="1" x14ac:dyDescent="0.3">
      <c r="A1565" s="4">
        <v>21707</v>
      </c>
      <c r="B1565" s="4" t="s">
        <v>47</v>
      </c>
      <c r="C1565" s="21">
        <v>0.01</v>
      </c>
      <c r="D1565" s="15">
        <v>35.99</v>
      </c>
      <c r="E1565" s="15">
        <v>5.99</v>
      </c>
      <c r="F1565" s="4">
        <v>2779</v>
      </c>
      <c r="G1565" s="4" t="s">
        <v>2551</v>
      </c>
      <c r="H1565" s="4" t="s">
        <v>49</v>
      </c>
      <c r="I1565" s="4" t="s">
        <v>28</v>
      </c>
      <c r="J1565" s="4" t="s">
        <v>77</v>
      </c>
      <c r="K1565" s="4" t="s">
        <v>78</v>
      </c>
      <c r="L1565" s="4" t="s">
        <v>31</v>
      </c>
      <c r="M1565" s="4" t="s">
        <v>981</v>
      </c>
      <c r="N1565" s="29">
        <v>0.38</v>
      </c>
      <c r="O1565" s="4" t="s">
        <v>33</v>
      </c>
      <c r="P1565" s="4" t="s">
        <v>136</v>
      </c>
      <c r="Q1565" s="4" t="s">
        <v>322</v>
      </c>
      <c r="R1565" s="4" t="s">
        <v>2552</v>
      </c>
      <c r="S1565" s="4">
        <v>27893</v>
      </c>
      <c r="T1565" s="9">
        <v>42166</v>
      </c>
      <c r="U1565" s="9">
        <v>42167</v>
      </c>
      <c r="V1565" s="15">
        <v>-60.704000000000001</v>
      </c>
      <c r="W1565" s="4">
        <v>11</v>
      </c>
      <c r="X1565" s="15">
        <v>345.07</v>
      </c>
      <c r="Y1565" s="4">
        <v>87161</v>
      </c>
      <c r="Z1565" s="15">
        <f>(orders[[#This Row],[Unit Price]]-(orders[[#This Row],[Unit Price]]*(orders[[#This Row],[Discount]]/100)))</f>
        <v>35.986401000000001</v>
      </c>
      <c r="AA1565" s="15">
        <f>orders[[#This Row],[discounted price]]*orders[[#This Row],[Quantity ordered new]]</f>
        <v>395.85041100000001</v>
      </c>
      <c r="AB1565" s="18">
        <f t="shared" si="24"/>
        <v>-0.17591792969542414</v>
      </c>
    </row>
    <row r="1566" spans="1:28" ht="12.75" customHeight="1" x14ac:dyDescent="0.3">
      <c r="A1566" s="4">
        <v>22095</v>
      </c>
      <c r="B1566" s="4" t="s">
        <v>106</v>
      </c>
      <c r="C1566" s="21">
        <v>0.09</v>
      </c>
      <c r="D1566" s="15">
        <v>2.16</v>
      </c>
      <c r="E1566" s="15">
        <v>6.05</v>
      </c>
      <c r="F1566" s="4">
        <v>2781</v>
      </c>
      <c r="G1566" s="4" t="s">
        <v>2553</v>
      </c>
      <c r="H1566" s="4" t="s">
        <v>49</v>
      </c>
      <c r="I1566" s="4" t="s">
        <v>114</v>
      </c>
      <c r="J1566" s="4" t="s">
        <v>29</v>
      </c>
      <c r="K1566" s="4" t="s">
        <v>109</v>
      </c>
      <c r="L1566" s="4" t="s">
        <v>59</v>
      </c>
      <c r="M1566" s="4" t="s">
        <v>1536</v>
      </c>
      <c r="N1566" s="29">
        <v>0.37</v>
      </c>
      <c r="O1566" s="4" t="s">
        <v>33</v>
      </c>
      <c r="P1566" s="4" t="s">
        <v>34</v>
      </c>
      <c r="Q1566" s="4" t="s">
        <v>102</v>
      </c>
      <c r="R1566" s="4" t="s">
        <v>2554</v>
      </c>
      <c r="S1566" s="4">
        <v>97071</v>
      </c>
      <c r="T1566" s="9">
        <v>42035</v>
      </c>
      <c r="U1566" s="9">
        <v>42039</v>
      </c>
      <c r="V1566" s="15">
        <v>-37.789000000000001</v>
      </c>
      <c r="W1566" s="4">
        <v>2</v>
      </c>
      <c r="X1566" s="15">
        <v>5.48</v>
      </c>
      <c r="Y1566" s="4">
        <v>87162</v>
      </c>
      <c r="Z1566" s="15">
        <f>(orders[[#This Row],[Unit Price]]-(orders[[#This Row],[Unit Price]]*(orders[[#This Row],[Discount]]/100)))</f>
        <v>2.1580560000000002</v>
      </c>
      <c r="AA1566" s="15">
        <f>orders[[#This Row],[discounted price]]*orders[[#This Row],[Quantity ordered new]]</f>
        <v>4.3161120000000004</v>
      </c>
      <c r="AB1566" s="18">
        <f t="shared" si="24"/>
        <v>-6.8958029197080286</v>
      </c>
    </row>
    <row r="1567" spans="1:28" ht="12.75" customHeight="1" x14ac:dyDescent="0.3">
      <c r="A1567" s="4">
        <v>22096</v>
      </c>
      <c r="B1567" s="4" t="s">
        <v>106</v>
      </c>
      <c r="C1567" s="21">
        <v>0.03</v>
      </c>
      <c r="D1567" s="15">
        <v>808.49</v>
      </c>
      <c r="E1567" s="15">
        <v>55.3</v>
      </c>
      <c r="F1567" s="4">
        <v>2781</v>
      </c>
      <c r="G1567" s="4" t="s">
        <v>2553</v>
      </c>
      <c r="H1567" s="4" t="s">
        <v>39</v>
      </c>
      <c r="I1567" s="4" t="s">
        <v>114</v>
      </c>
      <c r="J1567" s="4" t="s">
        <v>77</v>
      </c>
      <c r="K1567" s="4" t="s">
        <v>85</v>
      </c>
      <c r="L1567" s="4" t="s">
        <v>43</v>
      </c>
      <c r="M1567" s="4" t="s">
        <v>2555</v>
      </c>
      <c r="N1567" s="29">
        <v>0.4</v>
      </c>
      <c r="O1567" s="4" t="s">
        <v>33</v>
      </c>
      <c r="P1567" s="4" t="s">
        <v>34</v>
      </c>
      <c r="Q1567" s="4" t="s">
        <v>102</v>
      </c>
      <c r="R1567" s="4" t="s">
        <v>2554</v>
      </c>
      <c r="S1567" s="4">
        <v>97071</v>
      </c>
      <c r="T1567" s="9">
        <v>42035</v>
      </c>
      <c r="U1567" s="9">
        <v>42042</v>
      </c>
      <c r="V1567" s="15">
        <v>7576.11</v>
      </c>
      <c r="W1567" s="4">
        <v>11</v>
      </c>
      <c r="X1567" s="15">
        <v>8201.33</v>
      </c>
      <c r="Y1567" s="4">
        <v>87162</v>
      </c>
      <c r="Z1567" s="15">
        <f>(orders[[#This Row],[Unit Price]]-(orders[[#This Row],[Unit Price]]*(orders[[#This Row],[Discount]]/100)))</f>
        <v>808.24745300000006</v>
      </c>
      <c r="AA1567" s="15">
        <f>orders[[#This Row],[discounted price]]*orders[[#This Row],[Quantity ordered new]]</f>
        <v>8890.7219830000013</v>
      </c>
      <c r="AB1567" s="18">
        <f t="shared" si="24"/>
        <v>0.92376602331573043</v>
      </c>
    </row>
    <row r="1568" spans="1:28" ht="12.75" customHeight="1" x14ac:dyDescent="0.3">
      <c r="A1568" s="4">
        <v>22097</v>
      </c>
      <c r="B1568" s="4" t="s">
        <v>106</v>
      </c>
      <c r="C1568" s="21">
        <v>0</v>
      </c>
      <c r="D1568" s="15">
        <v>6.48</v>
      </c>
      <c r="E1568" s="15">
        <v>8.19</v>
      </c>
      <c r="F1568" s="4">
        <v>2781</v>
      </c>
      <c r="G1568" s="4" t="s">
        <v>2553</v>
      </c>
      <c r="H1568" s="4" t="s">
        <v>49</v>
      </c>
      <c r="I1568" s="4" t="s">
        <v>114</v>
      </c>
      <c r="J1568" s="4" t="s">
        <v>29</v>
      </c>
      <c r="K1568" s="4" t="s">
        <v>93</v>
      </c>
      <c r="L1568" s="4" t="s">
        <v>59</v>
      </c>
      <c r="M1568" s="4" t="s">
        <v>2556</v>
      </c>
      <c r="N1568" s="29">
        <v>0.37</v>
      </c>
      <c r="O1568" s="4" t="s">
        <v>33</v>
      </c>
      <c r="P1568" s="4" t="s">
        <v>34</v>
      </c>
      <c r="Q1568" s="4" t="s">
        <v>102</v>
      </c>
      <c r="R1568" s="4" t="s">
        <v>2554</v>
      </c>
      <c r="S1568" s="4">
        <v>97071</v>
      </c>
      <c r="T1568" s="9">
        <v>42035</v>
      </c>
      <c r="U1568" s="9">
        <v>42042</v>
      </c>
      <c r="V1568" s="15">
        <v>-43.26</v>
      </c>
      <c r="W1568" s="4">
        <v>3</v>
      </c>
      <c r="X1568" s="15">
        <v>22.67</v>
      </c>
      <c r="Y1568" s="4">
        <v>87162</v>
      </c>
      <c r="Z1568" s="15">
        <f>(orders[[#This Row],[Unit Price]]-(orders[[#This Row],[Unit Price]]*(orders[[#This Row],[Discount]]/100)))</f>
        <v>6.48</v>
      </c>
      <c r="AA1568" s="15">
        <f>orders[[#This Row],[discounted price]]*orders[[#This Row],[Quantity ordered new]]</f>
        <v>19.440000000000001</v>
      </c>
      <c r="AB1568" s="18">
        <f t="shared" si="24"/>
        <v>-1.9082487869430964</v>
      </c>
    </row>
    <row r="1569" spans="1:28" ht="12.75" customHeight="1" x14ac:dyDescent="0.3">
      <c r="A1569" s="4">
        <v>21587</v>
      </c>
      <c r="B1569" s="4" t="s">
        <v>37</v>
      </c>
      <c r="C1569" s="21">
        <v>0.01</v>
      </c>
      <c r="D1569" s="15">
        <v>47.98</v>
      </c>
      <c r="E1569" s="15">
        <v>3.61</v>
      </c>
      <c r="F1569" s="4">
        <v>2787</v>
      </c>
      <c r="G1569" s="4" t="s">
        <v>2557</v>
      </c>
      <c r="H1569" s="4" t="s">
        <v>27</v>
      </c>
      <c r="I1569" s="4" t="s">
        <v>114</v>
      </c>
      <c r="J1569" s="4" t="s">
        <v>77</v>
      </c>
      <c r="K1569" s="4" t="s">
        <v>180</v>
      </c>
      <c r="L1569" s="4" t="s">
        <v>51</v>
      </c>
      <c r="M1569" s="4" t="s">
        <v>1013</v>
      </c>
      <c r="N1569" s="29">
        <v>0.71</v>
      </c>
      <c r="O1569" s="4" t="s">
        <v>33</v>
      </c>
      <c r="P1569" s="4" t="s">
        <v>136</v>
      </c>
      <c r="Q1569" s="4" t="s">
        <v>171</v>
      </c>
      <c r="R1569" s="4" t="s">
        <v>2558</v>
      </c>
      <c r="S1569" s="4">
        <v>70003</v>
      </c>
      <c r="T1569" s="9">
        <v>42075</v>
      </c>
      <c r="U1569" s="9">
        <v>42076</v>
      </c>
      <c r="V1569" s="15">
        <v>-44.436</v>
      </c>
      <c r="W1569" s="4">
        <v>8</v>
      </c>
      <c r="X1569" s="15">
        <v>393.98</v>
      </c>
      <c r="Y1569" s="4">
        <v>91316</v>
      </c>
      <c r="Z1569" s="15">
        <f>(orders[[#This Row],[Unit Price]]-(orders[[#This Row],[Unit Price]]*(orders[[#This Row],[Discount]]/100)))</f>
        <v>47.975201999999996</v>
      </c>
      <c r="AA1569" s="15">
        <f>orders[[#This Row],[discounted price]]*orders[[#This Row],[Quantity ordered new]]</f>
        <v>383.80161599999997</v>
      </c>
      <c r="AB1569" s="18">
        <f t="shared" si="24"/>
        <v>-0.11278745113965176</v>
      </c>
    </row>
    <row r="1570" spans="1:28" ht="12.75" customHeight="1" x14ac:dyDescent="0.3">
      <c r="A1570" s="4">
        <v>19860</v>
      </c>
      <c r="B1570" s="4" t="s">
        <v>47</v>
      </c>
      <c r="C1570" s="21">
        <v>0.09</v>
      </c>
      <c r="D1570" s="15">
        <v>2.88</v>
      </c>
      <c r="E1570" s="15">
        <v>0.7</v>
      </c>
      <c r="F1570" s="4">
        <v>2791</v>
      </c>
      <c r="G1570" s="4" t="s">
        <v>2559</v>
      </c>
      <c r="H1570" s="4" t="s">
        <v>49</v>
      </c>
      <c r="I1570" s="4" t="s">
        <v>28</v>
      </c>
      <c r="J1570" s="4" t="s">
        <v>29</v>
      </c>
      <c r="K1570" s="4" t="s">
        <v>30</v>
      </c>
      <c r="L1570" s="4" t="s">
        <v>31</v>
      </c>
      <c r="M1570" s="4" t="s">
        <v>2560</v>
      </c>
      <c r="N1570" s="29">
        <v>0.56000000000000005</v>
      </c>
      <c r="O1570" s="4" t="s">
        <v>33</v>
      </c>
      <c r="P1570" s="4" t="s">
        <v>61</v>
      </c>
      <c r="Q1570" s="4" t="s">
        <v>300</v>
      </c>
      <c r="R1570" s="4" t="s">
        <v>2561</v>
      </c>
      <c r="S1570" s="4">
        <v>48071</v>
      </c>
      <c r="T1570" s="9">
        <v>42019</v>
      </c>
      <c r="U1570" s="9">
        <v>42019</v>
      </c>
      <c r="V1570" s="15">
        <v>4.8499999999999996</v>
      </c>
      <c r="W1570" s="4">
        <v>7</v>
      </c>
      <c r="X1570" s="15">
        <v>19.29</v>
      </c>
      <c r="Y1570" s="4">
        <v>88758</v>
      </c>
      <c r="Z1570" s="15">
        <f>(orders[[#This Row],[Unit Price]]-(orders[[#This Row],[Unit Price]]*(orders[[#This Row],[Discount]]/100)))</f>
        <v>2.877408</v>
      </c>
      <c r="AA1570" s="15">
        <f>orders[[#This Row],[discounted price]]*orders[[#This Row],[Quantity ordered new]]</f>
        <v>20.141856000000001</v>
      </c>
      <c r="AB1570" s="18">
        <f t="shared" si="24"/>
        <v>0.25142560912389839</v>
      </c>
    </row>
    <row r="1571" spans="1:28" ht="12.75" customHeight="1" x14ac:dyDescent="0.3">
      <c r="A1571" s="4">
        <v>18361</v>
      </c>
      <c r="B1571" s="4" t="s">
        <v>56</v>
      </c>
      <c r="C1571" s="21">
        <v>0.06</v>
      </c>
      <c r="D1571" s="15">
        <v>2.61</v>
      </c>
      <c r="E1571" s="15">
        <v>0.5</v>
      </c>
      <c r="F1571" s="4">
        <v>2794</v>
      </c>
      <c r="G1571" s="4" t="s">
        <v>2562</v>
      </c>
      <c r="H1571" s="4" t="s">
        <v>49</v>
      </c>
      <c r="I1571" s="4" t="s">
        <v>28</v>
      </c>
      <c r="J1571" s="4" t="s">
        <v>29</v>
      </c>
      <c r="K1571" s="4" t="s">
        <v>134</v>
      </c>
      <c r="L1571" s="4" t="s">
        <v>59</v>
      </c>
      <c r="M1571" s="4" t="s">
        <v>885</v>
      </c>
      <c r="N1571" s="29">
        <v>0.39</v>
      </c>
      <c r="O1571" s="4" t="s">
        <v>33</v>
      </c>
      <c r="P1571" s="4" t="s">
        <v>61</v>
      </c>
      <c r="Q1571" s="4" t="s">
        <v>330</v>
      </c>
      <c r="R1571" s="4" t="s">
        <v>2563</v>
      </c>
      <c r="S1571" s="4">
        <v>50158</v>
      </c>
      <c r="T1571" s="9">
        <v>42083</v>
      </c>
      <c r="U1571" s="9">
        <v>42085</v>
      </c>
      <c r="V1571" s="15">
        <v>3.5948999999999995</v>
      </c>
      <c r="W1571" s="4">
        <v>2</v>
      </c>
      <c r="X1571" s="15">
        <v>5.21</v>
      </c>
      <c r="Y1571" s="4">
        <v>87554</v>
      </c>
      <c r="Z1571" s="15">
        <f>(orders[[#This Row],[Unit Price]]-(orders[[#This Row],[Unit Price]]*(orders[[#This Row],[Discount]]/100)))</f>
        <v>2.6084339999999999</v>
      </c>
      <c r="AA1571" s="15">
        <f>orders[[#This Row],[discounted price]]*orders[[#This Row],[Quantity ordered new]]</f>
        <v>5.2168679999999998</v>
      </c>
      <c r="AB1571" s="18">
        <f t="shared" si="24"/>
        <v>0.69</v>
      </c>
    </row>
    <row r="1572" spans="1:28" ht="12.75" customHeight="1" x14ac:dyDescent="0.3">
      <c r="A1572" s="4">
        <v>18895</v>
      </c>
      <c r="B1572" s="4" t="s">
        <v>25</v>
      </c>
      <c r="C1572" s="21">
        <v>7.0000000000000007E-2</v>
      </c>
      <c r="D1572" s="15">
        <v>4.76</v>
      </c>
      <c r="E1572" s="15">
        <v>0.88</v>
      </c>
      <c r="F1572" s="4">
        <v>2794</v>
      </c>
      <c r="G1572" s="4" t="s">
        <v>2562</v>
      </c>
      <c r="H1572" s="4" t="s">
        <v>49</v>
      </c>
      <c r="I1572" s="4" t="s">
        <v>28</v>
      </c>
      <c r="J1572" s="4" t="s">
        <v>29</v>
      </c>
      <c r="K1572" s="4" t="s">
        <v>93</v>
      </c>
      <c r="L1572" s="4" t="s">
        <v>31</v>
      </c>
      <c r="M1572" s="4" t="s">
        <v>2564</v>
      </c>
      <c r="N1572" s="29">
        <v>0.39</v>
      </c>
      <c r="O1572" s="4" t="s">
        <v>33</v>
      </c>
      <c r="P1572" s="4" t="s">
        <v>61</v>
      </c>
      <c r="Q1572" s="4" t="s">
        <v>330</v>
      </c>
      <c r="R1572" s="4" t="s">
        <v>2563</v>
      </c>
      <c r="S1572" s="4">
        <v>50158</v>
      </c>
      <c r="T1572" s="9">
        <v>42162</v>
      </c>
      <c r="U1572" s="9">
        <v>42162</v>
      </c>
      <c r="V1572" s="15">
        <v>15.8148</v>
      </c>
      <c r="W1572" s="4">
        <v>5</v>
      </c>
      <c r="X1572" s="15">
        <v>22.92</v>
      </c>
      <c r="Y1572" s="4">
        <v>87555</v>
      </c>
      <c r="Z1572" s="15">
        <f>(orders[[#This Row],[Unit Price]]-(orders[[#This Row],[Unit Price]]*(orders[[#This Row],[Discount]]/100)))</f>
        <v>4.7566679999999995</v>
      </c>
      <c r="AA1572" s="15">
        <f>orders[[#This Row],[discounted price]]*orders[[#This Row],[Quantity ordered new]]</f>
        <v>23.783339999999995</v>
      </c>
      <c r="AB1572" s="18">
        <f t="shared" si="24"/>
        <v>0.69</v>
      </c>
    </row>
    <row r="1573" spans="1:28" ht="12.75" customHeight="1" x14ac:dyDescent="0.3">
      <c r="A1573" s="4">
        <v>19486</v>
      </c>
      <c r="B1573" s="4" t="s">
        <v>106</v>
      </c>
      <c r="C1573" s="21">
        <v>0.04</v>
      </c>
      <c r="D1573" s="15">
        <v>3.57</v>
      </c>
      <c r="E1573" s="15">
        <v>4.17</v>
      </c>
      <c r="F1573" s="4">
        <v>2795</v>
      </c>
      <c r="G1573" s="4" t="s">
        <v>2565</v>
      </c>
      <c r="H1573" s="4" t="s">
        <v>49</v>
      </c>
      <c r="I1573" s="4" t="s">
        <v>28</v>
      </c>
      <c r="J1573" s="4" t="s">
        <v>29</v>
      </c>
      <c r="K1573" s="4" t="s">
        <v>30</v>
      </c>
      <c r="L1573" s="4" t="s">
        <v>51</v>
      </c>
      <c r="M1573" s="4" t="s">
        <v>2566</v>
      </c>
      <c r="N1573" s="29">
        <v>0.59</v>
      </c>
      <c r="O1573" s="4" t="s">
        <v>33</v>
      </c>
      <c r="P1573" s="4" t="s">
        <v>61</v>
      </c>
      <c r="Q1573" s="4" t="s">
        <v>330</v>
      </c>
      <c r="R1573" s="4" t="s">
        <v>2567</v>
      </c>
      <c r="S1573" s="4">
        <v>50401</v>
      </c>
      <c r="T1573" s="9">
        <v>42030</v>
      </c>
      <c r="U1573" s="9">
        <v>42032</v>
      </c>
      <c r="V1573" s="15">
        <v>-69.91</v>
      </c>
      <c r="W1573" s="4">
        <v>8</v>
      </c>
      <c r="X1573" s="15">
        <v>30.9</v>
      </c>
      <c r="Y1573" s="4">
        <v>87556</v>
      </c>
      <c r="Z1573" s="15">
        <f>(orders[[#This Row],[Unit Price]]-(orders[[#This Row],[Unit Price]]*(orders[[#This Row],[Discount]]/100)))</f>
        <v>3.5685719999999996</v>
      </c>
      <c r="AA1573" s="15">
        <f>orders[[#This Row],[discounted price]]*orders[[#This Row],[Quantity ordered new]]</f>
        <v>28.548575999999997</v>
      </c>
      <c r="AB1573" s="18">
        <f t="shared" si="24"/>
        <v>-2.2624595469255664</v>
      </c>
    </row>
    <row r="1574" spans="1:28" ht="12.75" customHeight="1" x14ac:dyDescent="0.3">
      <c r="A1574" s="4">
        <v>19487</v>
      </c>
      <c r="B1574" s="4" t="s">
        <v>106</v>
      </c>
      <c r="C1574" s="21">
        <v>0.05</v>
      </c>
      <c r="D1574" s="15">
        <v>200.99</v>
      </c>
      <c r="E1574" s="15">
        <v>4.2</v>
      </c>
      <c r="F1574" s="4">
        <v>2795</v>
      </c>
      <c r="G1574" s="4" t="s">
        <v>2565</v>
      </c>
      <c r="H1574" s="4" t="s">
        <v>49</v>
      </c>
      <c r="I1574" s="4" t="s">
        <v>28</v>
      </c>
      <c r="J1574" s="4" t="s">
        <v>77</v>
      </c>
      <c r="K1574" s="4" t="s">
        <v>78</v>
      </c>
      <c r="L1574" s="4" t="s">
        <v>59</v>
      </c>
      <c r="M1574" s="4" t="s">
        <v>548</v>
      </c>
      <c r="N1574" s="29">
        <v>0.59</v>
      </c>
      <c r="O1574" s="4" t="s">
        <v>33</v>
      </c>
      <c r="P1574" s="4" t="s">
        <v>61</v>
      </c>
      <c r="Q1574" s="4" t="s">
        <v>330</v>
      </c>
      <c r="R1574" s="4" t="s">
        <v>2567</v>
      </c>
      <c r="S1574" s="4">
        <v>50401</v>
      </c>
      <c r="T1574" s="9">
        <v>42030</v>
      </c>
      <c r="U1574" s="9">
        <v>42034</v>
      </c>
      <c r="V1574" s="15">
        <v>1630.5251999999998</v>
      </c>
      <c r="W1574" s="4">
        <v>14</v>
      </c>
      <c r="X1574" s="15">
        <v>2363.08</v>
      </c>
      <c r="Y1574" s="4">
        <v>87556</v>
      </c>
      <c r="Z1574" s="15">
        <f>(orders[[#This Row],[Unit Price]]-(orders[[#This Row],[Unit Price]]*(orders[[#This Row],[Discount]]/100)))</f>
        <v>200.88950500000001</v>
      </c>
      <c r="AA1574" s="15">
        <f>orders[[#This Row],[discounted price]]*orders[[#This Row],[Quantity ordered new]]</f>
        <v>2812.45307</v>
      </c>
      <c r="AB1574" s="18">
        <f t="shared" si="24"/>
        <v>0.69</v>
      </c>
    </row>
    <row r="1575" spans="1:28" ht="12.75" customHeight="1" x14ac:dyDescent="0.3">
      <c r="A1575" s="4">
        <v>19488</v>
      </c>
      <c r="B1575" s="4" t="s">
        <v>106</v>
      </c>
      <c r="C1575" s="21">
        <v>7.0000000000000007E-2</v>
      </c>
      <c r="D1575" s="15">
        <v>195.99</v>
      </c>
      <c r="E1575" s="15">
        <v>8.99</v>
      </c>
      <c r="F1575" s="4">
        <v>2795</v>
      </c>
      <c r="G1575" s="4" t="s">
        <v>2565</v>
      </c>
      <c r="H1575" s="4" t="s">
        <v>49</v>
      </c>
      <c r="I1575" s="4" t="s">
        <v>28</v>
      </c>
      <c r="J1575" s="4" t="s">
        <v>77</v>
      </c>
      <c r="K1575" s="4" t="s">
        <v>78</v>
      </c>
      <c r="L1575" s="4" t="s">
        <v>59</v>
      </c>
      <c r="M1575" s="4" t="s">
        <v>2568</v>
      </c>
      <c r="N1575" s="29">
        <v>0.57999999999999996</v>
      </c>
      <c r="O1575" s="4" t="s">
        <v>33</v>
      </c>
      <c r="P1575" s="4" t="s">
        <v>61</v>
      </c>
      <c r="Q1575" s="4" t="s">
        <v>330</v>
      </c>
      <c r="R1575" s="4" t="s">
        <v>2567</v>
      </c>
      <c r="S1575" s="4">
        <v>50401</v>
      </c>
      <c r="T1575" s="9">
        <v>42030</v>
      </c>
      <c r="U1575" s="9">
        <v>42030</v>
      </c>
      <c r="V1575" s="15">
        <v>-457.16</v>
      </c>
      <c r="W1575" s="4">
        <v>2</v>
      </c>
      <c r="X1575" s="15">
        <v>328.45</v>
      </c>
      <c r="Y1575" s="4">
        <v>87556</v>
      </c>
      <c r="Z1575" s="15">
        <f>(orders[[#This Row],[Unit Price]]-(orders[[#This Row],[Unit Price]]*(orders[[#This Row],[Discount]]/100)))</f>
        <v>195.85280700000001</v>
      </c>
      <c r="AA1575" s="15">
        <f>orders[[#This Row],[discounted price]]*orders[[#This Row],[Quantity ordered new]]</f>
        <v>391.70561400000003</v>
      </c>
      <c r="AB1575" s="18">
        <f t="shared" si="24"/>
        <v>-1.391870908814127</v>
      </c>
    </row>
    <row r="1576" spans="1:28" ht="12.75" customHeight="1" x14ac:dyDescent="0.3">
      <c r="A1576" s="4">
        <v>23351</v>
      </c>
      <c r="B1576" s="4" t="s">
        <v>56</v>
      </c>
      <c r="C1576" s="21">
        <v>0.02</v>
      </c>
      <c r="D1576" s="15">
        <v>30.44</v>
      </c>
      <c r="E1576" s="15">
        <v>1.49</v>
      </c>
      <c r="F1576" s="4">
        <v>2796</v>
      </c>
      <c r="G1576" s="4" t="s">
        <v>2569</v>
      </c>
      <c r="H1576" s="4" t="s">
        <v>49</v>
      </c>
      <c r="I1576" s="4" t="s">
        <v>28</v>
      </c>
      <c r="J1576" s="4" t="s">
        <v>29</v>
      </c>
      <c r="K1576" s="4" t="s">
        <v>109</v>
      </c>
      <c r="L1576" s="4" t="s">
        <v>59</v>
      </c>
      <c r="M1576" s="4" t="s">
        <v>2570</v>
      </c>
      <c r="N1576" s="29">
        <v>0.37</v>
      </c>
      <c r="O1576" s="4" t="s">
        <v>33</v>
      </c>
      <c r="P1576" s="4" t="s">
        <v>61</v>
      </c>
      <c r="Q1576" s="4" t="s">
        <v>330</v>
      </c>
      <c r="R1576" s="4" t="s">
        <v>2571</v>
      </c>
      <c r="S1576" s="4">
        <v>51106</v>
      </c>
      <c r="T1576" s="9">
        <v>42025</v>
      </c>
      <c r="U1576" s="9">
        <v>42027</v>
      </c>
      <c r="V1576" s="15">
        <v>266.76089999999999</v>
      </c>
      <c r="W1576" s="4">
        <v>12</v>
      </c>
      <c r="X1576" s="15">
        <v>386.61</v>
      </c>
      <c r="Y1576" s="4">
        <v>87553</v>
      </c>
      <c r="Z1576" s="15">
        <f>(orders[[#This Row],[Unit Price]]-(orders[[#This Row],[Unit Price]]*(orders[[#This Row],[Discount]]/100)))</f>
        <v>30.433912000000003</v>
      </c>
      <c r="AA1576" s="15">
        <f>orders[[#This Row],[discounted price]]*orders[[#This Row],[Quantity ordered new]]</f>
        <v>365.20694400000002</v>
      </c>
      <c r="AB1576" s="18">
        <f t="shared" si="24"/>
        <v>0.69</v>
      </c>
    </row>
    <row r="1577" spans="1:28" ht="12.75" customHeight="1" x14ac:dyDescent="0.3">
      <c r="A1577" s="4">
        <v>22787</v>
      </c>
      <c r="B1577" s="4" t="s">
        <v>56</v>
      </c>
      <c r="C1577" s="21">
        <v>0</v>
      </c>
      <c r="D1577" s="15">
        <v>5.0199999999999996</v>
      </c>
      <c r="E1577" s="15">
        <v>5.14</v>
      </c>
      <c r="F1577" s="4">
        <v>2797</v>
      </c>
      <c r="G1577" s="4" t="s">
        <v>2572</v>
      </c>
      <c r="H1577" s="4" t="s">
        <v>49</v>
      </c>
      <c r="I1577" s="4" t="s">
        <v>114</v>
      </c>
      <c r="J1577" s="4" t="s">
        <v>77</v>
      </c>
      <c r="K1577" s="4" t="s">
        <v>180</v>
      </c>
      <c r="L1577" s="4" t="s">
        <v>51</v>
      </c>
      <c r="M1577" s="4" t="s">
        <v>840</v>
      </c>
      <c r="N1577" s="29">
        <v>0.79</v>
      </c>
      <c r="O1577" s="4" t="s">
        <v>33</v>
      </c>
      <c r="P1577" s="4" t="s">
        <v>53</v>
      </c>
      <c r="Q1577" s="4" t="s">
        <v>234</v>
      </c>
      <c r="R1577" s="4" t="s">
        <v>2573</v>
      </c>
      <c r="S1577" s="4">
        <v>15122</v>
      </c>
      <c r="T1577" s="9">
        <v>42014</v>
      </c>
      <c r="U1577" s="9">
        <v>42015</v>
      </c>
      <c r="V1577" s="15">
        <v>-159.30279999999999</v>
      </c>
      <c r="W1577" s="4">
        <v>8</v>
      </c>
      <c r="X1577" s="15">
        <v>43.94</v>
      </c>
      <c r="Y1577" s="4">
        <v>87552</v>
      </c>
      <c r="Z1577" s="15">
        <f>(orders[[#This Row],[Unit Price]]-(orders[[#This Row],[Unit Price]]*(orders[[#This Row],[Discount]]/100)))</f>
        <v>5.0199999999999996</v>
      </c>
      <c r="AA1577" s="15">
        <f>orders[[#This Row],[discounted price]]*orders[[#This Row],[Quantity ordered new]]</f>
        <v>40.159999999999997</v>
      </c>
      <c r="AB1577" s="18">
        <f t="shared" si="24"/>
        <v>-3.625461993627674</v>
      </c>
    </row>
    <row r="1578" spans="1:28" ht="12.75" customHeight="1" x14ac:dyDescent="0.3">
      <c r="A1578" s="4">
        <v>23350</v>
      </c>
      <c r="B1578" s="4" t="s">
        <v>56</v>
      </c>
      <c r="C1578" s="21">
        <v>0.02</v>
      </c>
      <c r="D1578" s="15">
        <v>4.91</v>
      </c>
      <c r="E1578" s="15">
        <v>0.5</v>
      </c>
      <c r="F1578" s="4">
        <v>2797</v>
      </c>
      <c r="G1578" s="4" t="s">
        <v>2572</v>
      </c>
      <c r="H1578" s="4" t="s">
        <v>49</v>
      </c>
      <c r="I1578" s="4" t="s">
        <v>28</v>
      </c>
      <c r="J1578" s="4" t="s">
        <v>29</v>
      </c>
      <c r="K1578" s="4" t="s">
        <v>134</v>
      </c>
      <c r="L1578" s="4" t="s">
        <v>59</v>
      </c>
      <c r="M1578" s="4" t="s">
        <v>1561</v>
      </c>
      <c r="N1578" s="29">
        <v>0.36</v>
      </c>
      <c r="O1578" s="4" t="s">
        <v>33</v>
      </c>
      <c r="P1578" s="4" t="s">
        <v>53</v>
      </c>
      <c r="Q1578" s="4" t="s">
        <v>234</v>
      </c>
      <c r="R1578" s="4" t="s">
        <v>2573</v>
      </c>
      <c r="S1578" s="4">
        <v>15122</v>
      </c>
      <c r="T1578" s="9">
        <v>42025</v>
      </c>
      <c r="U1578" s="9">
        <v>42026</v>
      </c>
      <c r="V1578" s="15">
        <v>29.883900000000001</v>
      </c>
      <c r="W1578" s="4">
        <v>9</v>
      </c>
      <c r="X1578" s="15">
        <v>43.31</v>
      </c>
      <c r="Y1578" s="4">
        <v>87553</v>
      </c>
      <c r="Z1578" s="15">
        <f>(orders[[#This Row],[Unit Price]]-(orders[[#This Row],[Unit Price]]*(orders[[#This Row],[Discount]]/100)))</f>
        <v>4.9090180000000005</v>
      </c>
      <c r="AA1578" s="15">
        <f>orders[[#This Row],[discounted price]]*orders[[#This Row],[Quantity ordered new]]</f>
        <v>44.181162000000008</v>
      </c>
      <c r="AB1578" s="18">
        <f t="shared" si="24"/>
        <v>0.69</v>
      </c>
    </row>
    <row r="1579" spans="1:28" ht="14" x14ac:dyDescent="0.3">
      <c r="A1579" s="4">
        <v>20618</v>
      </c>
      <c r="B1579" s="4" t="s">
        <v>106</v>
      </c>
      <c r="C1579" s="21">
        <v>0</v>
      </c>
      <c r="D1579" s="15">
        <v>17.52</v>
      </c>
      <c r="E1579" s="15">
        <v>8.17</v>
      </c>
      <c r="F1579" s="4">
        <v>2801</v>
      </c>
      <c r="G1579" s="4" t="s">
        <v>2574</v>
      </c>
      <c r="H1579" s="4" t="s">
        <v>49</v>
      </c>
      <c r="I1579" s="4" t="s">
        <v>40</v>
      </c>
      <c r="J1579" s="4" t="s">
        <v>29</v>
      </c>
      <c r="K1579" s="4" t="s">
        <v>257</v>
      </c>
      <c r="L1579" s="4" t="s">
        <v>86</v>
      </c>
      <c r="M1579" s="4" t="s">
        <v>2575</v>
      </c>
      <c r="N1579" s="29">
        <v>0.5</v>
      </c>
      <c r="O1579" s="4" t="s">
        <v>33</v>
      </c>
      <c r="P1579" s="4" t="s">
        <v>34</v>
      </c>
      <c r="Q1579" s="4" t="s">
        <v>378</v>
      </c>
      <c r="R1579" s="4" t="s">
        <v>2527</v>
      </c>
      <c r="S1579" s="4">
        <v>85224</v>
      </c>
      <c r="T1579" s="9">
        <v>42183</v>
      </c>
      <c r="U1579" s="9">
        <v>42188</v>
      </c>
      <c r="V1579" s="15">
        <v>52.763999999999996</v>
      </c>
      <c r="W1579" s="4">
        <v>15</v>
      </c>
      <c r="X1579" s="15">
        <v>284.33999999999997</v>
      </c>
      <c r="Y1579" s="4">
        <v>91049</v>
      </c>
      <c r="Z1579" s="15">
        <f>(orders[[#This Row],[Unit Price]]-(orders[[#This Row],[Unit Price]]*(orders[[#This Row],[Discount]]/100)))</f>
        <v>17.52</v>
      </c>
      <c r="AA1579" s="15">
        <f>orders[[#This Row],[discounted price]]*orders[[#This Row],[Quantity ordered new]]</f>
        <v>262.8</v>
      </c>
      <c r="AB1579" s="18">
        <f t="shared" si="24"/>
        <v>0.18556657522684111</v>
      </c>
    </row>
    <row r="1580" spans="1:28" ht="12.75" customHeight="1" x14ac:dyDescent="0.3">
      <c r="A1580" s="4">
        <v>18070</v>
      </c>
      <c r="B1580" s="4" t="s">
        <v>56</v>
      </c>
      <c r="C1580" s="21">
        <v>7.0000000000000007E-2</v>
      </c>
      <c r="D1580" s="15">
        <v>500.98</v>
      </c>
      <c r="E1580" s="15">
        <v>28.14</v>
      </c>
      <c r="F1580" s="4">
        <v>2803</v>
      </c>
      <c r="G1580" s="4" t="s">
        <v>2576</v>
      </c>
      <c r="H1580" s="4" t="s">
        <v>39</v>
      </c>
      <c r="I1580" s="4" t="s">
        <v>58</v>
      </c>
      <c r="J1580" s="4" t="s">
        <v>77</v>
      </c>
      <c r="K1580" s="4" t="s">
        <v>85</v>
      </c>
      <c r="L1580" s="4" t="s">
        <v>43</v>
      </c>
      <c r="M1580" s="4" t="s">
        <v>2577</v>
      </c>
      <c r="N1580" s="29">
        <v>0.38</v>
      </c>
      <c r="O1580" s="4" t="s">
        <v>33</v>
      </c>
      <c r="P1580" s="4" t="s">
        <v>34</v>
      </c>
      <c r="Q1580" s="4" t="s">
        <v>45</v>
      </c>
      <c r="R1580" s="4" t="s">
        <v>2578</v>
      </c>
      <c r="S1580" s="4">
        <v>90022</v>
      </c>
      <c r="T1580" s="9">
        <v>42040</v>
      </c>
      <c r="U1580" s="9">
        <v>42041</v>
      </c>
      <c r="V1580" s="15">
        <v>2699.9838</v>
      </c>
      <c r="W1580" s="4">
        <v>10</v>
      </c>
      <c r="X1580" s="15">
        <v>3913.02</v>
      </c>
      <c r="Y1580" s="4">
        <v>86227</v>
      </c>
      <c r="Z1580" s="15">
        <f>(orders[[#This Row],[Unit Price]]-(orders[[#This Row],[Unit Price]]*(orders[[#This Row],[Discount]]/100)))</f>
        <v>500.62931400000002</v>
      </c>
      <c r="AA1580" s="15">
        <f>orders[[#This Row],[discounted price]]*orders[[#This Row],[Quantity ordered new]]</f>
        <v>5006.2931399999998</v>
      </c>
      <c r="AB1580" s="18">
        <f t="shared" si="24"/>
        <v>0.69</v>
      </c>
    </row>
    <row r="1581" spans="1:28" ht="12.75" customHeight="1" x14ac:dyDescent="0.3">
      <c r="A1581" s="4">
        <v>18071</v>
      </c>
      <c r="B1581" s="4" t="s">
        <v>56</v>
      </c>
      <c r="C1581" s="21">
        <v>0.1</v>
      </c>
      <c r="D1581" s="15">
        <v>178.47</v>
      </c>
      <c r="E1581" s="15">
        <v>19.989999999999998</v>
      </c>
      <c r="F1581" s="4">
        <v>2803</v>
      </c>
      <c r="G1581" s="4" t="s">
        <v>2576</v>
      </c>
      <c r="H1581" s="4" t="s">
        <v>49</v>
      </c>
      <c r="I1581" s="4" t="s">
        <v>58</v>
      </c>
      <c r="J1581" s="4" t="s">
        <v>29</v>
      </c>
      <c r="K1581" s="4" t="s">
        <v>141</v>
      </c>
      <c r="L1581" s="4" t="s">
        <v>59</v>
      </c>
      <c r="M1581" s="4" t="s">
        <v>528</v>
      </c>
      <c r="N1581" s="29">
        <v>0.55000000000000004</v>
      </c>
      <c r="O1581" s="4" t="s">
        <v>33</v>
      </c>
      <c r="P1581" s="4" t="s">
        <v>34</v>
      </c>
      <c r="Q1581" s="4" t="s">
        <v>45</v>
      </c>
      <c r="R1581" s="4" t="s">
        <v>2578</v>
      </c>
      <c r="S1581" s="4">
        <v>90022</v>
      </c>
      <c r="T1581" s="9">
        <v>42040</v>
      </c>
      <c r="U1581" s="9">
        <v>42042</v>
      </c>
      <c r="V1581" s="15">
        <v>-170.98</v>
      </c>
      <c r="W1581" s="4">
        <v>1</v>
      </c>
      <c r="X1581" s="15">
        <v>180.14</v>
      </c>
      <c r="Y1581" s="4">
        <v>86227</v>
      </c>
      <c r="Z1581" s="15">
        <f>(orders[[#This Row],[Unit Price]]-(orders[[#This Row],[Unit Price]]*(orders[[#This Row],[Discount]]/100)))</f>
        <v>178.29152999999999</v>
      </c>
      <c r="AA1581" s="15">
        <f>orders[[#This Row],[discounted price]]*orders[[#This Row],[Quantity ordered new]]</f>
        <v>178.29152999999999</v>
      </c>
      <c r="AB1581" s="18">
        <f t="shared" si="24"/>
        <v>-0.94915066059731323</v>
      </c>
    </row>
    <row r="1582" spans="1:28" ht="12.75" customHeight="1" x14ac:dyDescent="0.3">
      <c r="A1582" s="4">
        <v>24604</v>
      </c>
      <c r="B1582" s="4" t="s">
        <v>56</v>
      </c>
      <c r="C1582" s="21">
        <v>7.0000000000000007E-2</v>
      </c>
      <c r="D1582" s="15">
        <v>30.56</v>
      </c>
      <c r="E1582" s="15">
        <v>2.99</v>
      </c>
      <c r="F1582" s="4">
        <v>2813</v>
      </c>
      <c r="G1582" s="4" t="s">
        <v>2579</v>
      </c>
      <c r="H1582" s="4" t="s">
        <v>49</v>
      </c>
      <c r="I1582" s="4" t="s">
        <v>28</v>
      </c>
      <c r="J1582" s="4" t="s">
        <v>29</v>
      </c>
      <c r="K1582" s="4" t="s">
        <v>109</v>
      </c>
      <c r="L1582" s="4" t="s">
        <v>59</v>
      </c>
      <c r="M1582" s="4" t="s">
        <v>2580</v>
      </c>
      <c r="N1582" s="29">
        <v>0.35</v>
      </c>
      <c r="O1582" s="4" t="s">
        <v>33</v>
      </c>
      <c r="P1582" s="4" t="s">
        <v>136</v>
      </c>
      <c r="Q1582" s="4" t="s">
        <v>244</v>
      </c>
      <c r="R1582" s="4" t="s">
        <v>2581</v>
      </c>
      <c r="S1582" s="4">
        <v>37311</v>
      </c>
      <c r="T1582" s="9">
        <v>42042</v>
      </c>
      <c r="U1582" s="9">
        <v>42042</v>
      </c>
      <c r="V1582" s="15">
        <v>-95.618600000000015</v>
      </c>
      <c r="W1582" s="4">
        <v>12</v>
      </c>
      <c r="X1582" s="15">
        <v>364.92</v>
      </c>
      <c r="Y1582" s="4">
        <v>88819</v>
      </c>
      <c r="Z1582" s="15">
        <f>(orders[[#This Row],[Unit Price]]-(orders[[#This Row],[Unit Price]]*(orders[[#This Row],[Discount]]/100)))</f>
        <v>30.538608</v>
      </c>
      <c r="AA1582" s="15">
        <f>orders[[#This Row],[discounted price]]*orders[[#This Row],[Quantity ordered new]]</f>
        <v>366.46329600000001</v>
      </c>
      <c r="AB1582" s="18">
        <f t="shared" si="24"/>
        <v>-0.26202619752274475</v>
      </c>
    </row>
    <row r="1583" spans="1:28" ht="12.75" customHeight="1" x14ac:dyDescent="0.3">
      <c r="A1583" s="4">
        <v>24044</v>
      </c>
      <c r="B1583" s="4" t="s">
        <v>25</v>
      </c>
      <c r="C1583" s="21">
        <v>0.05</v>
      </c>
      <c r="D1583" s="15">
        <v>4.71</v>
      </c>
      <c r="E1583" s="15">
        <v>0.7</v>
      </c>
      <c r="F1583" s="4">
        <v>2817</v>
      </c>
      <c r="G1583" s="4" t="s">
        <v>2582</v>
      </c>
      <c r="H1583" s="4" t="s">
        <v>27</v>
      </c>
      <c r="I1583" s="4" t="s">
        <v>28</v>
      </c>
      <c r="J1583" s="4" t="s">
        <v>29</v>
      </c>
      <c r="K1583" s="4" t="s">
        <v>66</v>
      </c>
      <c r="L1583" s="4" t="s">
        <v>31</v>
      </c>
      <c r="M1583" s="4" t="s">
        <v>1232</v>
      </c>
      <c r="N1583" s="29">
        <v>0.8</v>
      </c>
      <c r="O1583" s="4" t="s">
        <v>33</v>
      </c>
      <c r="P1583" s="4" t="s">
        <v>53</v>
      </c>
      <c r="Q1583" s="4" t="s">
        <v>154</v>
      </c>
      <c r="R1583" s="4" t="s">
        <v>401</v>
      </c>
      <c r="S1583" s="4">
        <v>43055</v>
      </c>
      <c r="T1583" s="9">
        <v>42156</v>
      </c>
      <c r="U1583" s="9">
        <v>42157</v>
      </c>
      <c r="V1583" s="15">
        <v>-2.3760000000000003</v>
      </c>
      <c r="W1583" s="4">
        <v>2</v>
      </c>
      <c r="X1583" s="15">
        <v>12.16</v>
      </c>
      <c r="Y1583" s="4">
        <v>89743</v>
      </c>
      <c r="Z1583" s="15">
        <f>(orders[[#This Row],[Unit Price]]-(orders[[#This Row],[Unit Price]]*(orders[[#This Row],[Discount]]/100)))</f>
        <v>4.7076450000000003</v>
      </c>
      <c r="AA1583" s="15">
        <f>orders[[#This Row],[discounted price]]*orders[[#This Row],[Quantity ordered new]]</f>
        <v>9.4152900000000006</v>
      </c>
      <c r="AB1583" s="18">
        <f t="shared" si="24"/>
        <v>-0.19539473684210529</v>
      </c>
    </row>
    <row r="1584" spans="1:28" ht="12.75" customHeight="1" x14ac:dyDescent="0.3">
      <c r="A1584" s="4">
        <v>24045</v>
      </c>
      <c r="B1584" s="4" t="s">
        <v>25</v>
      </c>
      <c r="C1584" s="21">
        <v>0.04</v>
      </c>
      <c r="D1584" s="15">
        <v>55.99</v>
      </c>
      <c r="E1584" s="15">
        <v>1.25</v>
      </c>
      <c r="F1584" s="4">
        <v>2817</v>
      </c>
      <c r="G1584" s="4" t="s">
        <v>2582</v>
      </c>
      <c r="H1584" s="4" t="s">
        <v>27</v>
      </c>
      <c r="I1584" s="4" t="s">
        <v>28</v>
      </c>
      <c r="J1584" s="4" t="s">
        <v>77</v>
      </c>
      <c r="K1584" s="4" t="s">
        <v>78</v>
      </c>
      <c r="L1584" s="4" t="s">
        <v>51</v>
      </c>
      <c r="M1584" s="4" t="s">
        <v>2583</v>
      </c>
      <c r="N1584" s="29">
        <v>0.35</v>
      </c>
      <c r="O1584" s="4" t="s">
        <v>33</v>
      </c>
      <c r="P1584" s="4" t="s">
        <v>53</v>
      </c>
      <c r="Q1584" s="4" t="s">
        <v>154</v>
      </c>
      <c r="R1584" s="4" t="s">
        <v>401</v>
      </c>
      <c r="S1584" s="4">
        <v>43055</v>
      </c>
      <c r="T1584" s="9">
        <v>42156</v>
      </c>
      <c r="U1584" s="9">
        <v>42157</v>
      </c>
      <c r="V1584" s="15">
        <v>-18.3216</v>
      </c>
      <c r="W1584" s="4">
        <v>3</v>
      </c>
      <c r="X1584" s="15">
        <v>147.56</v>
      </c>
      <c r="Y1584" s="4">
        <v>89743</v>
      </c>
      <c r="Z1584" s="15">
        <f>(orders[[#This Row],[Unit Price]]-(orders[[#This Row],[Unit Price]]*(orders[[#This Row],[Discount]]/100)))</f>
        <v>55.967604000000001</v>
      </c>
      <c r="AA1584" s="15">
        <f>orders[[#This Row],[discounted price]]*orders[[#This Row],[Quantity ordered new]]</f>
        <v>167.90281200000001</v>
      </c>
      <c r="AB1584" s="18">
        <f t="shared" si="24"/>
        <v>-0.12416373000813229</v>
      </c>
    </row>
    <row r="1585" spans="1:28" ht="12.75" customHeight="1" x14ac:dyDescent="0.3">
      <c r="A1585" s="4">
        <v>24373</v>
      </c>
      <c r="B1585" s="4" t="s">
        <v>106</v>
      </c>
      <c r="C1585" s="21">
        <v>0.08</v>
      </c>
      <c r="D1585" s="15">
        <v>6.48</v>
      </c>
      <c r="E1585" s="15">
        <v>2.74</v>
      </c>
      <c r="F1585" s="4">
        <v>2820</v>
      </c>
      <c r="G1585" s="4" t="s">
        <v>2584</v>
      </c>
      <c r="H1585" s="4" t="s">
        <v>49</v>
      </c>
      <c r="I1585" s="4" t="s">
        <v>40</v>
      </c>
      <c r="J1585" s="4" t="s">
        <v>77</v>
      </c>
      <c r="K1585" s="4" t="s">
        <v>180</v>
      </c>
      <c r="L1585" s="4" t="s">
        <v>51</v>
      </c>
      <c r="M1585" s="4" t="s">
        <v>1662</v>
      </c>
      <c r="N1585" s="29">
        <v>0.71</v>
      </c>
      <c r="O1585" s="4" t="s">
        <v>33</v>
      </c>
      <c r="P1585" s="4" t="s">
        <v>61</v>
      </c>
      <c r="Q1585" s="4" t="s">
        <v>506</v>
      </c>
      <c r="R1585" s="4" t="s">
        <v>2585</v>
      </c>
      <c r="S1585" s="4">
        <v>63129</v>
      </c>
      <c r="T1585" s="9">
        <v>42134</v>
      </c>
      <c r="U1585" s="9">
        <v>42136</v>
      </c>
      <c r="V1585" s="15">
        <v>-82.64</v>
      </c>
      <c r="W1585" s="4">
        <v>18</v>
      </c>
      <c r="X1585" s="15">
        <v>113.68</v>
      </c>
      <c r="Y1585" s="4">
        <v>87899</v>
      </c>
      <c r="Z1585" s="15">
        <f>(orders[[#This Row],[Unit Price]]-(orders[[#This Row],[Unit Price]]*(orders[[#This Row],[Discount]]/100)))</f>
        <v>6.4748160000000006</v>
      </c>
      <c r="AA1585" s="15">
        <f>orders[[#This Row],[discounted price]]*orders[[#This Row],[Quantity ordered new]]</f>
        <v>116.54668800000002</v>
      </c>
      <c r="AB1585" s="18">
        <f t="shared" si="24"/>
        <v>-0.72695285010555943</v>
      </c>
    </row>
    <row r="1586" spans="1:28" ht="12.75" customHeight="1" x14ac:dyDescent="0.3">
      <c r="A1586" s="4">
        <v>24746</v>
      </c>
      <c r="B1586" s="4" t="s">
        <v>37</v>
      </c>
      <c r="C1586" s="21">
        <v>0.1</v>
      </c>
      <c r="D1586" s="15">
        <v>22.01</v>
      </c>
      <c r="E1586" s="15">
        <v>5.53</v>
      </c>
      <c r="F1586" s="4">
        <v>2820</v>
      </c>
      <c r="G1586" s="4" t="s">
        <v>2584</v>
      </c>
      <c r="H1586" s="4" t="s">
        <v>49</v>
      </c>
      <c r="I1586" s="4" t="s">
        <v>40</v>
      </c>
      <c r="J1586" s="4" t="s">
        <v>29</v>
      </c>
      <c r="K1586" s="4" t="s">
        <v>30</v>
      </c>
      <c r="L1586" s="4" t="s">
        <v>51</v>
      </c>
      <c r="M1586" s="4" t="s">
        <v>2051</v>
      </c>
      <c r="N1586" s="29">
        <v>0.59</v>
      </c>
      <c r="O1586" s="4" t="s">
        <v>33</v>
      </c>
      <c r="P1586" s="4" t="s">
        <v>61</v>
      </c>
      <c r="Q1586" s="4" t="s">
        <v>506</v>
      </c>
      <c r="R1586" s="4" t="s">
        <v>2585</v>
      </c>
      <c r="S1586" s="4">
        <v>63129</v>
      </c>
      <c r="T1586" s="9">
        <v>42018</v>
      </c>
      <c r="U1586" s="9">
        <v>42019</v>
      </c>
      <c r="V1586" s="15">
        <v>31.59</v>
      </c>
      <c r="W1586" s="4">
        <v>14</v>
      </c>
      <c r="X1586" s="15">
        <v>281.75</v>
      </c>
      <c r="Y1586" s="4">
        <v>87900</v>
      </c>
      <c r="Z1586" s="15">
        <f>(orders[[#This Row],[Unit Price]]-(orders[[#This Row],[Unit Price]]*(orders[[#This Row],[Discount]]/100)))</f>
        <v>21.98799</v>
      </c>
      <c r="AA1586" s="15">
        <f>orders[[#This Row],[discounted price]]*orders[[#This Row],[Quantity ordered new]]</f>
        <v>307.83186000000001</v>
      </c>
      <c r="AB1586" s="18">
        <f t="shared" si="24"/>
        <v>0.1121206743566992</v>
      </c>
    </row>
    <row r="1587" spans="1:28" ht="12.75" customHeight="1" x14ac:dyDescent="0.3">
      <c r="A1587" s="4">
        <v>23803</v>
      </c>
      <c r="B1587" s="4" t="s">
        <v>106</v>
      </c>
      <c r="C1587" s="21">
        <v>0.02</v>
      </c>
      <c r="D1587" s="15">
        <v>21.98</v>
      </c>
      <c r="E1587" s="15">
        <v>2.87</v>
      </c>
      <c r="F1587" s="4">
        <v>2823</v>
      </c>
      <c r="G1587" s="4" t="s">
        <v>2586</v>
      </c>
      <c r="H1587" s="4" t="s">
        <v>49</v>
      </c>
      <c r="I1587" s="4" t="s">
        <v>28</v>
      </c>
      <c r="J1587" s="4" t="s">
        <v>29</v>
      </c>
      <c r="K1587" s="4" t="s">
        <v>30</v>
      </c>
      <c r="L1587" s="4" t="s">
        <v>51</v>
      </c>
      <c r="M1587" s="4" t="s">
        <v>2587</v>
      </c>
      <c r="N1587" s="29">
        <v>0.55000000000000004</v>
      </c>
      <c r="O1587" s="4" t="s">
        <v>33</v>
      </c>
      <c r="P1587" s="4" t="s">
        <v>34</v>
      </c>
      <c r="Q1587" s="4" t="s">
        <v>533</v>
      </c>
      <c r="R1587" s="4" t="s">
        <v>2588</v>
      </c>
      <c r="S1587" s="4">
        <v>89031</v>
      </c>
      <c r="T1587" s="9">
        <v>42124</v>
      </c>
      <c r="U1587" s="9">
        <v>42126</v>
      </c>
      <c r="V1587" s="15">
        <v>165.6345</v>
      </c>
      <c r="W1587" s="4">
        <v>11</v>
      </c>
      <c r="X1587" s="15">
        <v>240.05</v>
      </c>
      <c r="Y1587" s="4">
        <v>87240</v>
      </c>
      <c r="Z1587" s="15">
        <f>(orders[[#This Row],[Unit Price]]-(orders[[#This Row],[Unit Price]]*(orders[[#This Row],[Discount]]/100)))</f>
        <v>21.975604000000001</v>
      </c>
      <c r="AA1587" s="15">
        <f>orders[[#This Row],[discounted price]]*orders[[#This Row],[Quantity ordered new]]</f>
        <v>241.73164400000002</v>
      </c>
      <c r="AB1587" s="18">
        <f t="shared" si="24"/>
        <v>0.69</v>
      </c>
    </row>
    <row r="1588" spans="1:28" ht="12.75" customHeight="1" x14ac:dyDescent="0.3">
      <c r="A1588" s="4">
        <v>22660</v>
      </c>
      <c r="B1588" s="4" t="s">
        <v>106</v>
      </c>
      <c r="C1588" s="21">
        <v>0.02</v>
      </c>
      <c r="D1588" s="15">
        <v>27.48</v>
      </c>
      <c r="E1588" s="15">
        <v>4</v>
      </c>
      <c r="F1588" s="4">
        <v>2825</v>
      </c>
      <c r="G1588" s="4" t="s">
        <v>2589</v>
      </c>
      <c r="H1588" s="4" t="s">
        <v>49</v>
      </c>
      <c r="I1588" s="4" t="s">
        <v>114</v>
      </c>
      <c r="J1588" s="4" t="s">
        <v>77</v>
      </c>
      <c r="K1588" s="4" t="s">
        <v>180</v>
      </c>
      <c r="L1588" s="4" t="s">
        <v>59</v>
      </c>
      <c r="M1588" s="4" t="s">
        <v>870</v>
      </c>
      <c r="N1588" s="29">
        <v>0.75</v>
      </c>
      <c r="O1588" s="4" t="s">
        <v>33</v>
      </c>
      <c r="P1588" s="4" t="s">
        <v>34</v>
      </c>
      <c r="Q1588" s="4" t="s">
        <v>1741</v>
      </c>
      <c r="R1588" s="4" t="s">
        <v>2454</v>
      </c>
      <c r="S1588" s="4">
        <v>83701</v>
      </c>
      <c r="T1588" s="9">
        <v>42144</v>
      </c>
      <c r="U1588" s="9">
        <v>42151</v>
      </c>
      <c r="V1588" s="15">
        <v>19.308000000000021</v>
      </c>
      <c r="W1588" s="4">
        <v>3</v>
      </c>
      <c r="X1588" s="15">
        <v>87.21</v>
      </c>
      <c r="Y1588" s="4">
        <v>89497</v>
      </c>
      <c r="Z1588" s="15">
        <f>(orders[[#This Row],[Unit Price]]-(orders[[#This Row],[Unit Price]]*(orders[[#This Row],[Discount]]/100)))</f>
        <v>27.474504</v>
      </c>
      <c r="AA1588" s="15">
        <f>orders[[#This Row],[discounted price]]*orders[[#This Row],[Quantity ordered new]]</f>
        <v>82.423512000000002</v>
      </c>
      <c r="AB1588" s="18">
        <f t="shared" si="24"/>
        <v>0.22139662882696964</v>
      </c>
    </row>
    <row r="1589" spans="1:28" ht="12.75" customHeight="1" x14ac:dyDescent="0.3">
      <c r="A1589" s="4">
        <v>22661</v>
      </c>
      <c r="B1589" s="4" t="s">
        <v>106</v>
      </c>
      <c r="C1589" s="21">
        <v>0.08</v>
      </c>
      <c r="D1589" s="15">
        <v>10.06</v>
      </c>
      <c r="E1589" s="15">
        <v>2.06</v>
      </c>
      <c r="F1589" s="4">
        <v>2825</v>
      </c>
      <c r="G1589" s="4" t="s">
        <v>2589</v>
      </c>
      <c r="H1589" s="4" t="s">
        <v>49</v>
      </c>
      <c r="I1589" s="4" t="s">
        <v>114</v>
      </c>
      <c r="J1589" s="4" t="s">
        <v>29</v>
      </c>
      <c r="K1589" s="4" t="s">
        <v>93</v>
      </c>
      <c r="L1589" s="4" t="s">
        <v>31</v>
      </c>
      <c r="M1589" s="4" t="s">
        <v>280</v>
      </c>
      <c r="N1589" s="29">
        <v>0.39</v>
      </c>
      <c r="O1589" s="4" t="s">
        <v>33</v>
      </c>
      <c r="P1589" s="4" t="s">
        <v>34</v>
      </c>
      <c r="Q1589" s="4" t="s">
        <v>1741</v>
      </c>
      <c r="R1589" s="4" t="s">
        <v>2454</v>
      </c>
      <c r="S1589" s="4">
        <v>83701</v>
      </c>
      <c r="T1589" s="9">
        <v>42144</v>
      </c>
      <c r="U1589" s="9">
        <v>42148</v>
      </c>
      <c r="V1589" s="15">
        <v>0.32999999999999691</v>
      </c>
      <c r="W1589" s="4">
        <v>4</v>
      </c>
      <c r="X1589" s="15">
        <v>40.15</v>
      </c>
      <c r="Y1589" s="4">
        <v>89497</v>
      </c>
      <c r="Z1589" s="15">
        <f>(orders[[#This Row],[Unit Price]]-(orders[[#This Row],[Unit Price]]*(orders[[#This Row],[Discount]]/100)))</f>
        <v>10.051952</v>
      </c>
      <c r="AA1589" s="15">
        <f>orders[[#This Row],[discounted price]]*orders[[#This Row],[Quantity ordered new]]</f>
        <v>40.207808</v>
      </c>
      <c r="AB1589" s="18">
        <f t="shared" si="24"/>
        <v>8.2191780821917037E-3</v>
      </c>
    </row>
    <row r="1590" spans="1:28" ht="12.75" customHeight="1" x14ac:dyDescent="0.3">
      <c r="A1590" s="4">
        <v>24607</v>
      </c>
      <c r="B1590" s="4" t="s">
        <v>25</v>
      </c>
      <c r="C1590" s="21">
        <v>0.05</v>
      </c>
      <c r="D1590" s="15">
        <v>11.29</v>
      </c>
      <c r="E1590" s="15">
        <v>5.03</v>
      </c>
      <c r="F1590" s="4">
        <v>2828</v>
      </c>
      <c r="G1590" s="4" t="s">
        <v>2590</v>
      </c>
      <c r="H1590" s="4" t="s">
        <v>49</v>
      </c>
      <c r="I1590" s="4" t="s">
        <v>28</v>
      </c>
      <c r="J1590" s="4" t="s">
        <v>29</v>
      </c>
      <c r="K1590" s="4" t="s">
        <v>141</v>
      </c>
      <c r="L1590" s="4" t="s">
        <v>59</v>
      </c>
      <c r="M1590" s="4" t="s">
        <v>1453</v>
      </c>
      <c r="N1590" s="29">
        <v>0.59</v>
      </c>
      <c r="O1590" s="4" t="s">
        <v>33</v>
      </c>
      <c r="P1590" s="4" t="s">
        <v>34</v>
      </c>
      <c r="Q1590" s="4" t="s">
        <v>45</v>
      </c>
      <c r="R1590" s="4" t="s">
        <v>2591</v>
      </c>
      <c r="S1590" s="4">
        <v>92243</v>
      </c>
      <c r="T1590" s="9">
        <v>42054</v>
      </c>
      <c r="U1590" s="9">
        <v>42056</v>
      </c>
      <c r="V1590" s="15">
        <v>-35.26</v>
      </c>
      <c r="W1590" s="4">
        <v>8</v>
      </c>
      <c r="X1590" s="15">
        <v>90.46</v>
      </c>
      <c r="Y1590" s="4">
        <v>87720</v>
      </c>
      <c r="Z1590" s="15">
        <f>(orders[[#This Row],[Unit Price]]-(orders[[#This Row],[Unit Price]]*(orders[[#This Row],[Discount]]/100)))</f>
        <v>11.284355</v>
      </c>
      <c r="AA1590" s="15">
        <f>orders[[#This Row],[discounted price]]*orders[[#This Row],[Quantity ordered new]]</f>
        <v>90.274839999999998</v>
      </c>
      <c r="AB1590" s="18">
        <f t="shared" si="24"/>
        <v>-0.38978554057041787</v>
      </c>
    </row>
    <row r="1591" spans="1:28" ht="12.75" customHeight="1" x14ac:dyDescent="0.3">
      <c r="A1591" s="4">
        <v>23431</v>
      </c>
      <c r="B1591" s="4" t="s">
        <v>56</v>
      </c>
      <c r="C1591" s="21">
        <v>7.0000000000000007E-2</v>
      </c>
      <c r="D1591" s="15">
        <v>39.479999999999997</v>
      </c>
      <c r="E1591" s="15">
        <v>1.99</v>
      </c>
      <c r="F1591" s="4">
        <v>2828</v>
      </c>
      <c r="G1591" s="4" t="s">
        <v>2590</v>
      </c>
      <c r="H1591" s="4" t="s">
        <v>49</v>
      </c>
      <c r="I1591" s="4" t="s">
        <v>28</v>
      </c>
      <c r="J1591" s="4" t="s">
        <v>77</v>
      </c>
      <c r="K1591" s="4" t="s">
        <v>180</v>
      </c>
      <c r="L1591" s="4" t="s">
        <v>51</v>
      </c>
      <c r="M1591" s="4" t="s">
        <v>705</v>
      </c>
      <c r="N1591" s="29">
        <v>0.54</v>
      </c>
      <c r="O1591" s="4" t="s">
        <v>33</v>
      </c>
      <c r="P1591" s="4" t="s">
        <v>34</v>
      </c>
      <c r="Q1591" s="4" t="s">
        <v>45</v>
      </c>
      <c r="R1591" s="4" t="s">
        <v>2591</v>
      </c>
      <c r="S1591" s="4">
        <v>92243</v>
      </c>
      <c r="T1591" s="9">
        <v>42156</v>
      </c>
      <c r="U1591" s="9">
        <v>42157</v>
      </c>
      <c r="V1591" s="15">
        <v>322.25069999999994</v>
      </c>
      <c r="W1591" s="4">
        <v>12</v>
      </c>
      <c r="X1591" s="15">
        <v>467.03</v>
      </c>
      <c r="Y1591" s="4">
        <v>87721</v>
      </c>
      <c r="Z1591" s="15">
        <f>(orders[[#This Row],[Unit Price]]-(orders[[#This Row],[Unit Price]]*(orders[[#This Row],[Discount]]/100)))</f>
        <v>39.452363999999996</v>
      </c>
      <c r="AA1591" s="15">
        <f>orders[[#This Row],[discounted price]]*orders[[#This Row],[Quantity ordered new]]</f>
        <v>473.42836799999998</v>
      </c>
      <c r="AB1591" s="18">
        <f t="shared" si="24"/>
        <v>0.69</v>
      </c>
    </row>
    <row r="1592" spans="1:28" ht="12.75" customHeight="1" x14ac:dyDescent="0.3">
      <c r="A1592" s="4">
        <v>20594</v>
      </c>
      <c r="B1592" s="4" t="s">
        <v>37</v>
      </c>
      <c r="C1592" s="21">
        <v>0.03</v>
      </c>
      <c r="D1592" s="15">
        <v>140.97999999999999</v>
      </c>
      <c r="E1592" s="15">
        <v>36.090000000000003</v>
      </c>
      <c r="F1592" s="4">
        <v>2833</v>
      </c>
      <c r="G1592" s="4" t="s">
        <v>2592</v>
      </c>
      <c r="H1592" s="4" t="s">
        <v>39</v>
      </c>
      <c r="I1592" s="4" t="s">
        <v>58</v>
      </c>
      <c r="J1592" s="4" t="s">
        <v>41</v>
      </c>
      <c r="K1592" s="4" t="s">
        <v>191</v>
      </c>
      <c r="L1592" s="4" t="s">
        <v>121</v>
      </c>
      <c r="M1592" s="4" t="s">
        <v>1347</v>
      </c>
      <c r="N1592" s="29">
        <v>0.77</v>
      </c>
      <c r="O1592" s="4" t="s">
        <v>33</v>
      </c>
      <c r="P1592" s="4" t="s">
        <v>61</v>
      </c>
      <c r="Q1592" s="4" t="s">
        <v>62</v>
      </c>
      <c r="R1592" s="4" t="s">
        <v>2593</v>
      </c>
      <c r="S1592" s="4">
        <v>55076</v>
      </c>
      <c r="T1592" s="9">
        <v>42088</v>
      </c>
      <c r="U1592" s="9">
        <v>42090</v>
      </c>
      <c r="V1592" s="15">
        <v>-221.5</v>
      </c>
      <c r="W1592" s="4">
        <v>4</v>
      </c>
      <c r="X1592" s="15">
        <v>608.80999999999995</v>
      </c>
      <c r="Y1592" s="4">
        <v>91030</v>
      </c>
      <c r="Z1592" s="15">
        <f>(orders[[#This Row],[Unit Price]]-(orders[[#This Row],[Unit Price]]*(orders[[#This Row],[Discount]]/100)))</f>
        <v>140.93770599999999</v>
      </c>
      <c r="AA1592" s="15">
        <f>orders[[#This Row],[discounted price]]*orders[[#This Row],[Quantity ordered new]]</f>
        <v>563.75082399999997</v>
      </c>
      <c r="AB1592" s="18">
        <f t="shared" si="24"/>
        <v>-0.36382451010988653</v>
      </c>
    </row>
    <row r="1593" spans="1:28" ht="12.75" customHeight="1" x14ac:dyDescent="0.3">
      <c r="A1593" s="4">
        <v>20595</v>
      </c>
      <c r="B1593" s="4" t="s">
        <v>37</v>
      </c>
      <c r="C1593" s="21">
        <v>0.08</v>
      </c>
      <c r="D1593" s="15">
        <v>65.989999999999995</v>
      </c>
      <c r="E1593" s="15">
        <v>8.99</v>
      </c>
      <c r="F1593" s="4">
        <v>2833</v>
      </c>
      <c r="G1593" s="4" t="s">
        <v>2592</v>
      </c>
      <c r="H1593" s="4" t="s">
        <v>49</v>
      </c>
      <c r="I1593" s="4" t="s">
        <v>58</v>
      </c>
      <c r="J1593" s="4" t="s">
        <v>77</v>
      </c>
      <c r="K1593" s="4" t="s">
        <v>78</v>
      </c>
      <c r="L1593" s="4" t="s">
        <v>59</v>
      </c>
      <c r="M1593" s="4" t="s">
        <v>615</v>
      </c>
      <c r="N1593" s="29">
        <v>0.56000000000000005</v>
      </c>
      <c r="O1593" s="4" t="s">
        <v>33</v>
      </c>
      <c r="P1593" s="4" t="s">
        <v>61</v>
      </c>
      <c r="Q1593" s="4" t="s">
        <v>62</v>
      </c>
      <c r="R1593" s="4" t="s">
        <v>2593</v>
      </c>
      <c r="S1593" s="4">
        <v>55076</v>
      </c>
      <c r="T1593" s="9">
        <v>42088</v>
      </c>
      <c r="U1593" s="9">
        <v>42089</v>
      </c>
      <c r="V1593" s="15">
        <v>206.352</v>
      </c>
      <c r="W1593" s="4">
        <v>15</v>
      </c>
      <c r="X1593" s="15">
        <v>808.61</v>
      </c>
      <c r="Y1593" s="4">
        <v>91030</v>
      </c>
      <c r="Z1593" s="15">
        <f>(orders[[#This Row],[Unit Price]]-(orders[[#This Row],[Unit Price]]*(orders[[#This Row],[Discount]]/100)))</f>
        <v>65.937207999999998</v>
      </c>
      <c r="AA1593" s="15">
        <f>orders[[#This Row],[discounted price]]*orders[[#This Row],[Quantity ordered new]]</f>
        <v>989.05811999999992</v>
      </c>
      <c r="AB1593" s="18">
        <f t="shared" si="24"/>
        <v>0.25519348016967386</v>
      </c>
    </row>
    <row r="1594" spans="1:28" ht="12.75" customHeight="1" x14ac:dyDescent="0.3">
      <c r="A1594" s="4">
        <v>19191</v>
      </c>
      <c r="B1594" s="4" t="s">
        <v>25</v>
      </c>
      <c r="C1594" s="21">
        <v>7.0000000000000007E-2</v>
      </c>
      <c r="D1594" s="15">
        <v>51.98</v>
      </c>
      <c r="E1594" s="15">
        <v>10.17</v>
      </c>
      <c r="F1594" s="4">
        <v>2837</v>
      </c>
      <c r="G1594" s="4" t="s">
        <v>2594</v>
      </c>
      <c r="H1594" s="4" t="s">
        <v>49</v>
      </c>
      <c r="I1594" s="4" t="s">
        <v>40</v>
      </c>
      <c r="J1594" s="4" t="s">
        <v>77</v>
      </c>
      <c r="K1594" s="4" t="s">
        <v>85</v>
      </c>
      <c r="L1594" s="4" t="s">
        <v>86</v>
      </c>
      <c r="M1594" s="4" t="s">
        <v>1142</v>
      </c>
      <c r="N1594" s="29">
        <v>0.37</v>
      </c>
      <c r="O1594" s="4" t="s">
        <v>33</v>
      </c>
      <c r="P1594" s="4" t="s">
        <v>61</v>
      </c>
      <c r="Q1594" s="4" t="s">
        <v>304</v>
      </c>
      <c r="R1594" s="4" t="s">
        <v>2595</v>
      </c>
      <c r="S1594" s="4">
        <v>74133</v>
      </c>
      <c r="T1594" s="9">
        <v>42071</v>
      </c>
      <c r="U1594" s="9">
        <v>42073</v>
      </c>
      <c r="V1594" s="15">
        <v>439.78529999999995</v>
      </c>
      <c r="W1594" s="4">
        <v>13</v>
      </c>
      <c r="X1594" s="15">
        <v>637.37</v>
      </c>
      <c r="Y1594" s="4">
        <v>89801</v>
      </c>
      <c r="Z1594" s="15">
        <f>(orders[[#This Row],[Unit Price]]-(orders[[#This Row],[Unit Price]]*(orders[[#This Row],[Discount]]/100)))</f>
        <v>51.943613999999997</v>
      </c>
      <c r="AA1594" s="15">
        <f>orders[[#This Row],[discounted price]]*orders[[#This Row],[Quantity ordered new]]</f>
        <v>675.26698199999998</v>
      </c>
      <c r="AB1594" s="18">
        <f t="shared" si="24"/>
        <v>0.69</v>
      </c>
    </row>
    <row r="1595" spans="1:28" ht="12.75" customHeight="1" x14ac:dyDescent="0.3">
      <c r="A1595" s="4">
        <v>19192</v>
      </c>
      <c r="B1595" s="4" t="s">
        <v>25</v>
      </c>
      <c r="C1595" s="21">
        <v>0.1</v>
      </c>
      <c r="D1595" s="15">
        <v>80.97</v>
      </c>
      <c r="E1595" s="15">
        <v>33.6</v>
      </c>
      <c r="F1595" s="4">
        <v>2837</v>
      </c>
      <c r="G1595" s="4" t="s">
        <v>2594</v>
      </c>
      <c r="H1595" s="4" t="s">
        <v>39</v>
      </c>
      <c r="I1595" s="4" t="s">
        <v>40</v>
      </c>
      <c r="J1595" s="4" t="s">
        <v>77</v>
      </c>
      <c r="K1595" s="4" t="s">
        <v>85</v>
      </c>
      <c r="L1595" s="4" t="s">
        <v>43</v>
      </c>
      <c r="M1595" s="4" t="s">
        <v>2032</v>
      </c>
      <c r="N1595" s="29">
        <v>0.37</v>
      </c>
      <c r="O1595" s="4" t="s">
        <v>33</v>
      </c>
      <c r="P1595" s="4" t="s">
        <v>61</v>
      </c>
      <c r="Q1595" s="4" t="s">
        <v>304</v>
      </c>
      <c r="R1595" s="4" t="s">
        <v>2595</v>
      </c>
      <c r="S1595" s="4">
        <v>74133</v>
      </c>
      <c r="T1595" s="9">
        <v>42071</v>
      </c>
      <c r="U1595" s="9">
        <v>42074</v>
      </c>
      <c r="V1595" s="15">
        <v>-149.4573</v>
      </c>
      <c r="W1595" s="4">
        <v>3</v>
      </c>
      <c r="X1595" s="15">
        <v>232.16</v>
      </c>
      <c r="Y1595" s="4">
        <v>89801</v>
      </c>
      <c r="Z1595" s="15">
        <f>(orders[[#This Row],[Unit Price]]-(orders[[#This Row],[Unit Price]]*(orders[[#This Row],[Discount]]/100)))</f>
        <v>80.889030000000005</v>
      </c>
      <c r="AA1595" s="15">
        <f>orders[[#This Row],[discounted price]]*orders[[#This Row],[Quantity ordered new]]</f>
        <v>242.66709000000003</v>
      </c>
      <c r="AB1595" s="18">
        <f t="shared" si="24"/>
        <v>-0.6437685217091661</v>
      </c>
    </row>
    <row r="1596" spans="1:28" ht="12.75" customHeight="1" x14ac:dyDescent="0.3">
      <c r="A1596" s="4">
        <v>18416</v>
      </c>
      <c r="B1596" s="4" t="s">
        <v>25</v>
      </c>
      <c r="C1596" s="21">
        <v>0</v>
      </c>
      <c r="D1596" s="15">
        <v>21.98</v>
      </c>
      <c r="E1596" s="15">
        <v>2.87</v>
      </c>
      <c r="F1596" s="4">
        <v>2840</v>
      </c>
      <c r="G1596" s="4" t="s">
        <v>2596</v>
      </c>
      <c r="H1596" s="4" t="s">
        <v>49</v>
      </c>
      <c r="I1596" s="4" t="s">
        <v>28</v>
      </c>
      <c r="J1596" s="4" t="s">
        <v>29</v>
      </c>
      <c r="K1596" s="4" t="s">
        <v>30</v>
      </c>
      <c r="L1596" s="4" t="s">
        <v>51</v>
      </c>
      <c r="M1596" s="4" t="s">
        <v>2587</v>
      </c>
      <c r="N1596" s="29">
        <v>0.55000000000000004</v>
      </c>
      <c r="O1596" s="4" t="s">
        <v>33</v>
      </c>
      <c r="P1596" s="4" t="s">
        <v>136</v>
      </c>
      <c r="Q1596" s="4" t="s">
        <v>362</v>
      </c>
      <c r="R1596" s="4" t="s">
        <v>2597</v>
      </c>
      <c r="S1596" s="4">
        <v>33161</v>
      </c>
      <c r="T1596" s="9">
        <v>42082</v>
      </c>
      <c r="U1596" s="9">
        <v>42083</v>
      </c>
      <c r="V1596" s="15">
        <v>21.095999999999997</v>
      </c>
      <c r="W1596" s="4">
        <v>16</v>
      </c>
      <c r="X1596" s="15">
        <v>360.03</v>
      </c>
      <c r="Y1596" s="4">
        <v>87884</v>
      </c>
      <c r="Z1596" s="15">
        <f>(orders[[#This Row],[Unit Price]]-(orders[[#This Row],[Unit Price]]*(orders[[#This Row],[Discount]]/100)))</f>
        <v>21.98</v>
      </c>
      <c r="AA1596" s="15">
        <f>orders[[#This Row],[discounted price]]*orders[[#This Row],[Quantity ordered new]]</f>
        <v>351.68</v>
      </c>
      <c r="AB1596" s="18">
        <f t="shared" si="24"/>
        <v>5.8595117073577195E-2</v>
      </c>
    </row>
    <row r="1597" spans="1:28" ht="12.75" customHeight="1" x14ac:dyDescent="0.3">
      <c r="A1597" s="4">
        <v>18419</v>
      </c>
      <c r="B1597" s="4" t="s">
        <v>56</v>
      </c>
      <c r="C1597" s="21">
        <v>0.05</v>
      </c>
      <c r="D1597" s="15">
        <v>15.68</v>
      </c>
      <c r="E1597" s="15">
        <v>3.73</v>
      </c>
      <c r="F1597" s="4">
        <v>2840</v>
      </c>
      <c r="G1597" s="4" t="s">
        <v>2596</v>
      </c>
      <c r="H1597" s="4" t="s">
        <v>49</v>
      </c>
      <c r="I1597" s="4" t="s">
        <v>28</v>
      </c>
      <c r="J1597" s="4" t="s">
        <v>41</v>
      </c>
      <c r="K1597" s="4" t="s">
        <v>50</v>
      </c>
      <c r="L1597" s="4" t="s">
        <v>51</v>
      </c>
      <c r="M1597" s="4" t="s">
        <v>2380</v>
      </c>
      <c r="N1597" s="29">
        <v>0.46</v>
      </c>
      <c r="O1597" s="4" t="s">
        <v>33</v>
      </c>
      <c r="P1597" s="4" t="s">
        <v>136</v>
      </c>
      <c r="Q1597" s="4" t="s">
        <v>362</v>
      </c>
      <c r="R1597" s="4" t="s">
        <v>2597</v>
      </c>
      <c r="S1597" s="4">
        <v>33161</v>
      </c>
      <c r="T1597" s="9">
        <v>42166</v>
      </c>
      <c r="U1597" s="9">
        <v>42168</v>
      </c>
      <c r="V1597" s="15">
        <v>1166.6280000000002</v>
      </c>
      <c r="W1597" s="4">
        <v>17</v>
      </c>
      <c r="X1597" s="15">
        <v>260.01</v>
      </c>
      <c r="Y1597" s="4">
        <v>87885</v>
      </c>
      <c r="Z1597" s="15">
        <f>(orders[[#This Row],[Unit Price]]-(orders[[#This Row],[Unit Price]]*(orders[[#This Row],[Discount]]/100)))</f>
        <v>15.67216</v>
      </c>
      <c r="AA1597" s="15">
        <f>orders[[#This Row],[discounted price]]*orders[[#This Row],[Quantity ordered new]]</f>
        <v>266.42671999999999</v>
      </c>
      <c r="AB1597" s="18">
        <f t="shared" si="24"/>
        <v>4.4868581977616255</v>
      </c>
    </row>
    <row r="1598" spans="1:28" ht="12.75" customHeight="1" x14ac:dyDescent="0.3">
      <c r="A1598" s="4">
        <v>18420</v>
      </c>
      <c r="B1598" s="4" t="s">
        <v>56</v>
      </c>
      <c r="C1598" s="21">
        <v>0</v>
      </c>
      <c r="D1598" s="15">
        <v>14.98</v>
      </c>
      <c r="E1598" s="15">
        <v>8.99</v>
      </c>
      <c r="F1598" s="4">
        <v>2840</v>
      </c>
      <c r="G1598" s="4" t="s">
        <v>2596</v>
      </c>
      <c r="H1598" s="4" t="s">
        <v>49</v>
      </c>
      <c r="I1598" s="4" t="s">
        <v>28</v>
      </c>
      <c r="J1598" s="4" t="s">
        <v>41</v>
      </c>
      <c r="K1598" s="4" t="s">
        <v>50</v>
      </c>
      <c r="L1598" s="4" t="s">
        <v>51</v>
      </c>
      <c r="M1598" s="4" t="s">
        <v>2598</v>
      </c>
      <c r="N1598" s="29">
        <v>0.39</v>
      </c>
      <c r="O1598" s="4" t="s">
        <v>33</v>
      </c>
      <c r="P1598" s="4" t="s">
        <v>136</v>
      </c>
      <c r="Q1598" s="4" t="s">
        <v>362</v>
      </c>
      <c r="R1598" s="4" t="s">
        <v>2597</v>
      </c>
      <c r="S1598" s="4">
        <v>33161</v>
      </c>
      <c r="T1598" s="9">
        <v>42166</v>
      </c>
      <c r="U1598" s="9">
        <v>42167</v>
      </c>
      <c r="V1598" s="15">
        <v>-40.604199999999999</v>
      </c>
      <c r="W1598" s="4">
        <v>18</v>
      </c>
      <c r="X1598" s="15">
        <v>273.79000000000002</v>
      </c>
      <c r="Y1598" s="4">
        <v>87885</v>
      </c>
      <c r="Z1598" s="15">
        <f>(orders[[#This Row],[Unit Price]]-(orders[[#This Row],[Unit Price]]*(orders[[#This Row],[Discount]]/100)))</f>
        <v>14.98</v>
      </c>
      <c r="AA1598" s="15">
        <f>orders[[#This Row],[discounted price]]*orders[[#This Row],[Quantity ordered new]]</f>
        <v>269.64</v>
      </c>
      <c r="AB1598" s="18">
        <f t="shared" si="24"/>
        <v>-0.14830417473245916</v>
      </c>
    </row>
    <row r="1599" spans="1:28" ht="12.75" customHeight="1" x14ac:dyDescent="0.3">
      <c r="A1599" s="4">
        <v>18421</v>
      </c>
      <c r="B1599" s="4" t="s">
        <v>56</v>
      </c>
      <c r="C1599" s="21">
        <v>0.02</v>
      </c>
      <c r="D1599" s="15">
        <v>38.76</v>
      </c>
      <c r="E1599" s="15">
        <v>13.26</v>
      </c>
      <c r="F1599" s="4">
        <v>2840</v>
      </c>
      <c r="G1599" s="4" t="s">
        <v>2596</v>
      </c>
      <c r="H1599" s="4" t="s">
        <v>49</v>
      </c>
      <c r="I1599" s="4" t="s">
        <v>28</v>
      </c>
      <c r="J1599" s="4" t="s">
        <v>29</v>
      </c>
      <c r="K1599" s="4" t="s">
        <v>93</v>
      </c>
      <c r="L1599" s="4" t="s">
        <v>59</v>
      </c>
      <c r="M1599" s="4" t="s">
        <v>2599</v>
      </c>
      <c r="N1599" s="29">
        <v>0.36</v>
      </c>
      <c r="O1599" s="4" t="s">
        <v>33</v>
      </c>
      <c r="P1599" s="4" t="s">
        <v>136</v>
      </c>
      <c r="Q1599" s="4" t="s">
        <v>362</v>
      </c>
      <c r="R1599" s="4" t="s">
        <v>2597</v>
      </c>
      <c r="S1599" s="4">
        <v>33161</v>
      </c>
      <c r="T1599" s="9">
        <v>42166</v>
      </c>
      <c r="U1599" s="9">
        <v>42167</v>
      </c>
      <c r="V1599" s="15">
        <v>-294.084</v>
      </c>
      <c r="W1599" s="4">
        <v>1</v>
      </c>
      <c r="X1599" s="15">
        <v>44.62</v>
      </c>
      <c r="Y1599" s="4">
        <v>87885</v>
      </c>
      <c r="Z1599" s="15">
        <f>(orders[[#This Row],[Unit Price]]-(orders[[#This Row],[Unit Price]]*(orders[[#This Row],[Discount]]/100)))</f>
        <v>38.752247999999994</v>
      </c>
      <c r="AA1599" s="15">
        <f>orders[[#This Row],[discounted price]]*orders[[#This Row],[Quantity ordered new]]</f>
        <v>38.752247999999994</v>
      </c>
      <c r="AB1599" s="18">
        <f t="shared" si="24"/>
        <v>-6.5908561183325869</v>
      </c>
    </row>
    <row r="1600" spans="1:28" ht="12.75" customHeight="1" x14ac:dyDescent="0.3">
      <c r="A1600" s="4">
        <v>21855</v>
      </c>
      <c r="B1600" s="4" t="s">
        <v>37</v>
      </c>
      <c r="C1600" s="21">
        <v>0.04</v>
      </c>
      <c r="D1600" s="15">
        <v>90.48</v>
      </c>
      <c r="E1600" s="15">
        <v>19.989999999999998</v>
      </c>
      <c r="F1600" s="4">
        <v>2847</v>
      </c>
      <c r="G1600" s="4" t="s">
        <v>2600</v>
      </c>
      <c r="H1600" s="4" t="s">
        <v>49</v>
      </c>
      <c r="I1600" s="4" t="s">
        <v>28</v>
      </c>
      <c r="J1600" s="4" t="s">
        <v>29</v>
      </c>
      <c r="K1600" s="4" t="s">
        <v>69</v>
      </c>
      <c r="L1600" s="4" t="s">
        <v>59</v>
      </c>
      <c r="M1600" s="4" t="s">
        <v>1840</v>
      </c>
      <c r="N1600" s="29">
        <v>0.4</v>
      </c>
      <c r="O1600" s="4" t="s">
        <v>33</v>
      </c>
      <c r="P1600" s="4" t="s">
        <v>136</v>
      </c>
      <c r="Q1600" s="4" t="s">
        <v>244</v>
      </c>
      <c r="R1600" s="4" t="s">
        <v>2601</v>
      </c>
      <c r="S1600" s="4">
        <v>38017</v>
      </c>
      <c r="T1600" s="9">
        <v>42103</v>
      </c>
      <c r="U1600" s="9">
        <v>42105</v>
      </c>
      <c r="V1600" s="15">
        <v>55.555199999999999</v>
      </c>
      <c r="W1600" s="4">
        <v>3</v>
      </c>
      <c r="X1600" s="15">
        <v>268.64</v>
      </c>
      <c r="Y1600" s="4">
        <v>85928</v>
      </c>
      <c r="Z1600" s="15">
        <f>(orders[[#This Row],[Unit Price]]-(orders[[#This Row],[Unit Price]]*(orders[[#This Row],[Discount]]/100)))</f>
        <v>90.443808000000004</v>
      </c>
      <c r="AA1600" s="15">
        <f>orders[[#This Row],[discounted price]]*orders[[#This Row],[Quantity ordered new]]</f>
        <v>271.33142400000003</v>
      </c>
      <c r="AB1600" s="18">
        <f t="shared" si="24"/>
        <v>0.20680166765932104</v>
      </c>
    </row>
    <row r="1601" spans="1:28" ht="12.75" customHeight="1" x14ac:dyDescent="0.3">
      <c r="A1601" s="4">
        <v>21856</v>
      </c>
      <c r="B1601" s="4" t="s">
        <v>37</v>
      </c>
      <c r="C1601" s="21">
        <v>0.02</v>
      </c>
      <c r="D1601" s="15">
        <v>9.77</v>
      </c>
      <c r="E1601" s="15">
        <v>6.02</v>
      </c>
      <c r="F1601" s="4">
        <v>2847</v>
      </c>
      <c r="G1601" s="4" t="s">
        <v>2600</v>
      </c>
      <c r="H1601" s="4" t="s">
        <v>49</v>
      </c>
      <c r="I1601" s="4" t="s">
        <v>28</v>
      </c>
      <c r="J1601" s="4" t="s">
        <v>41</v>
      </c>
      <c r="K1601" s="4" t="s">
        <v>50</v>
      </c>
      <c r="L1601" s="4" t="s">
        <v>86</v>
      </c>
      <c r="M1601" s="4" t="s">
        <v>1602</v>
      </c>
      <c r="N1601" s="29">
        <v>0.48</v>
      </c>
      <c r="O1601" s="4" t="s">
        <v>33</v>
      </c>
      <c r="P1601" s="4" t="s">
        <v>136</v>
      </c>
      <c r="Q1601" s="4" t="s">
        <v>244</v>
      </c>
      <c r="R1601" s="4" t="s">
        <v>2601</v>
      </c>
      <c r="S1601" s="4">
        <v>38017</v>
      </c>
      <c r="T1601" s="9">
        <v>42103</v>
      </c>
      <c r="U1601" s="9">
        <v>42104</v>
      </c>
      <c r="V1601" s="15">
        <v>-535.33199999999999</v>
      </c>
      <c r="W1601" s="4">
        <v>9</v>
      </c>
      <c r="X1601" s="15">
        <v>87.68</v>
      </c>
      <c r="Y1601" s="4">
        <v>85928</v>
      </c>
      <c r="Z1601" s="15">
        <f>(orders[[#This Row],[Unit Price]]-(orders[[#This Row],[Unit Price]]*(orders[[#This Row],[Discount]]/100)))</f>
        <v>9.768046</v>
      </c>
      <c r="AA1601" s="15">
        <f>orders[[#This Row],[discounted price]]*orders[[#This Row],[Quantity ordered new]]</f>
        <v>87.912413999999998</v>
      </c>
      <c r="AB1601" s="18">
        <f t="shared" si="24"/>
        <v>-6.1055200729927002</v>
      </c>
    </row>
    <row r="1602" spans="1:28" ht="12.75" customHeight="1" x14ac:dyDescent="0.3">
      <c r="A1602" s="4">
        <v>21857</v>
      </c>
      <c r="B1602" s="4" t="s">
        <v>37</v>
      </c>
      <c r="C1602" s="21">
        <v>0.09</v>
      </c>
      <c r="D1602" s="15">
        <v>34.99</v>
      </c>
      <c r="E1602" s="15">
        <v>7.73</v>
      </c>
      <c r="F1602" s="4">
        <v>2847</v>
      </c>
      <c r="G1602" s="4" t="s">
        <v>2600</v>
      </c>
      <c r="H1602" s="4" t="s">
        <v>49</v>
      </c>
      <c r="I1602" s="4" t="s">
        <v>28</v>
      </c>
      <c r="J1602" s="4" t="s">
        <v>29</v>
      </c>
      <c r="K1602" s="4" t="s">
        <v>30</v>
      </c>
      <c r="L1602" s="4" t="s">
        <v>59</v>
      </c>
      <c r="M1602" s="4" t="s">
        <v>101</v>
      </c>
      <c r="N1602" s="29">
        <v>0.59</v>
      </c>
      <c r="O1602" s="4" t="s">
        <v>33</v>
      </c>
      <c r="P1602" s="4" t="s">
        <v>136</v>
      </c>
      <c r="Q1602" s="4" t="s">
        <v>244</v>
      </c>
      <c r="R1602" s="4" t="s">
        <v>2601</v>
      </c>
      <c r="S1602" s="4">
        <v>38017</v>
      </c>
      <c r="T1602" s="9">
        <v>42103</v>
      </c>
      <c r="U1602" s="9">
        <v>42105</v>
      </c>
      <c r="V1602" s="15">
        <v>-208.72039999999998</v>
      </c>
      <c r="W1602" s="4">
        <v>1</v>
      </c>
      <c r="X1602" s="15">
        <v>37.619999999999997</v>
      </c>
      <c r="Y1602" s="4">
        <v>85928</v>
      </c>
      <c r="Z1602" s="15">
        <f>(orders[[#This Row],[Unit Price]]-(orders[[#This Row],[Unit Price]]*(orders[[#This Row],[Discount]]/100)))</f>
        <v>34.958508999999999</v>
      </c>
      <c r="AA1602" s="15">
        <f>orders[[#This Row],[discounted price]]*orders[[#This Row],[Quantity ordered new]]</f>
        <v>34.958508999999999</v>
      </c>
      <c r="AB1602" s="18">
        <f t="shared" ref="AB1602:AB1665" si="25">(V1602/X1602)</f>
        <v>-5.5481233386496545</v>
      </c>
    </row>
    <row r="1603" spans="1:28" ht="12.75" customHeight="1" x14ac:dyDescent="0.3">
      <c r="A1603" s="4">
        <v>24455</v>
      </c>
      <c r="B1603" s="4" t="s">
        <v>56</v>
      </c>
      <c r="C1603" s="21">
        <v>0</v>
      </c>
      <c r="D1603" s="15">
        <v>49.99</v>
      </c>
      <c r="E1603" s="15">
        <v>19.989999999999998</v>
      </c>
      <c r="F1603" s="4">
        <v>2848</v>
      </c>
      <c r="G1603" s="4" t="s">
        <v>2602</v>
      </c>
      <c r="H1603" s="4" t="s">
        <v>49</v>
      </c>
      <c r="I1603" s="4" t="s">
        <v>28</v>
      </c>
      <c r="J1603" s="4" t="s">
        <v>77</v>
      </c>
      <c r="K1603" s="4" t="s">
        <v>180</v>
      </c>
      <c r="L1603" s="4" t="s">
        <v>59</v>
      </c>
      <c r="M1603" s="4" t="s">
        <v>275</v>
      </c>
      <c r="N1603" s="29">
        <v>0.41</v>
      </c>
      <c r="O1603" s="4" t="s">
        <v>33</v>
      </c>
      <c r="P1603" s="4" t="s">
        <v>136</v>
      </c>
      <c r="Q1603" s="4" t="s">
        <v>244</v>
      </c>
      <c r="R1603" s="4" t="s">
        <v>2603</v>
      </c>
      <c r="S1603" s="4">
        <v>38401</v>
      </c>
      <c r="T1603" s="9">
        <v>42161</v>
      </c>
      <c r="U1603" s="9">
        <v>42163</v>
      </c>
      <c r="V1603" s="15">
        <v>38.885999999999996</v>
      </c>
      <c r="W1603" s="4">
        <v>16</v>
      </c>
      <c r="X1603" s="15">
        <v>832.97</v>
      </c>
      <c r="Y1603" s="4">
        <v>85929</v>
      </c>
      <c r="Z1603" s="15">
        <f>(orders[[#This Row],[Unit Price]]-(orders[[#This Row],[Unit Price]]*(orders[[#This Row],[Discount]]/100)))</f>
        <v>49.99</v>
      </c>
      <c r="AA1603" s="15">
        <f>orders[[#This Row],[discounted price]]*orders[[#This Row],[Quantity ordered new]]</f>
        <v>799.84</v>
      </c>
      <c r="AB1603" s="18">
        <f t="shared" si="25"/>
        <v>4.668355402955688E-2</v>
      </c>
    </row>
    <row r="1604" spans="1:28" ht="12.75" customHeight="1" x14ac:dyDescent="0.3">
      <c r="A1604" s="4">
        <v>23622</v>
      </c>
      <c r="B1604" s="4" t="s">
        <v>106</v>
      </c>
      <c r="C1604" s="21">
        <v>0.05</v>
      </c>
      <c r="D1604" s="15">
        <v>115.99</v>
      </c>
      <c r="E1604" s="15">
        <v>8.99</v>
      </c>
      <c r="F1604" s="4">
        <v>2851</v>
      </c>
      <c r="G1604" s="4" t="s">
        <v>2604</v>
      </c>
      <c r="H1604" s="4" t="s">
        <v>49</v>
      </c>
      <c r="I1604" s="4" t="s">
        <v>114</v>
      </c>
      <c r="J1604" s="4" t="s">
        <v>77</v>
      </c>
      <c r="K1604" s="4" t="s">
        <v>78</v>
      </c>
      <c r="L1604" s="4" t="s">
        <v>59</v>
      </c>
      <c r="M1604" s="4" t="s">
        <v>185</v>
      </c>
      <c r="N1604" s="29">
        <v>0.57999999999999996</v>
      </c>
      <c r="O1604" s="4" t="s">
        <v>33</v>
      </c>
      <c r="P1604" s="4" t="s">
        <v>61</v>
      </c>
      <c r="Q1604" s="4" t="s">
        <v>130</v>
      </c>
      <c r="R1604" s="4" t="s">
        <v>2605</v>
      </c>
      <c r="S1604" s="4">
        <v>79762</v>
      </c>
      <c r="T1604" s="9">
        <v>42103</v>
      </c>
      <c r="U1604" s="9">
        <v>42107</v>
      </c>
      <c r="V1604" s="15">
        <v>719.35259999999994</v>
      </c>
      <c r="W1604" s="4">
        <v>11</v>
      </c>
      <c r="X1604" s="15">
        <v>1042.54</v>
      </c>
      <c r="Y1604" s="4">
        <v>86454</v>
      </c>
      <c r="Z1604" s="15">
        <f>(orders[[#This Row],[Unit Price]]-(orders[[#This Row],[Unit Price]]*(orders[[#This Row],[Discount]]/100)))</f>
        <v>115.93200499999999</v>
      </c>
      <c r="AA1604" s="15">
        <f>orders[[#This Row],[discounted price]]*orders[[#This Row],[Quantity ordered new]]</f>
        <v>1275.2520549999999</v>
      </c>
      <c r="AB1604" s="18">
        <f t="shared" si="25"/>
        <v>0.69</v>
      </c>
    </row>
    <row r="1605" spans="1:28" ht="12.75" customHeight="1" x14ac:dyDescent="0.3">
      <c r="A1605" s="4">
        <v>23042</v>
      </c>
      <c r="B1605" s="4" t="s">
        <v>56</v>
      </c>
      <c r="C1605" s="21">
        <v>0.08</v>
      </c>
      <c r="D1605" s="15">
        <v>7.84</v>
      </c>
      <c r="E1605" s="15">
        <v>4.71</v>
      </c>
      <c r="F1605" s="4">
        <v>2855</v>
      </c>
      <c r="G1605" s="4" t="s">
        <v>2606</v>
      </c>
      <c r="H1605" s="4" t="s">
        <v>49</v>
      </c>
      <c r="I1605" s="4" t="s">
        <v>28</v>
      </c>
      <c r="J1605" s="4" t="s">
        <v>29</v>
      </c>
      <c r="K1605" s="4" t="s">
        <v>109</v>
      </c>
      <c r="L1605" s="4" t="s">
        <v>59</v>
      </c>
      <c r="M1605" s="4" t="s">
        <v>2269</v>
      </c>
      <c r="N1605" s="29">
        <v>0.35</v>
      </c>
      <c r="O1605" s="4" t="s">
        <v>33</v>
      </c>
      <c r="P1605" s="4" t="s">
        <v>34</v>
      </c>
      <c r="Q1605" s="4" t="s">
        <v>35</v>
      </c>
      <c r="R1605" s="4" t="s">
        <v>2607</v>
      </c>
      <c r="S1605" s="4">
        <v>98198</v>
      </c>
      <c r="T1605" s="9">
        <v>42025</v>
      </c>
      <c r="U1605" s="9">
        <v>42026</v>
      </c>
      <c r="V1605" s="15">
        <v>-12.876779999999998</v>
      </c>
      <c r="W1605" s="4">
        <v>10</v>
      </c>
      <c r="X1605" s="15">
        <v>76.16</v>
      </c>
      <c r="Y1605" s="4">
        <v>87316</v>
      </c>
      <c r="Z1605" s="15">
        <f>(orders[[#This Row],[Unit Price]]-(orders[[#This Row],[Unit Price]]*(orders[[#This Row],[Discount]]/100)))</f>
        <v>7.8337279999999998</v>
      </c>
      <c r="AA1605" s="15">
        <f>orders[[#This Row],[discounted price]]*orders[[#This Row],[Quantity ordered new]]</f>
        <v>78.337279999999993</v>
      </c>
      <c r="AB1605" s="18">
        <f t="shared" si="25"/>
        <v>-0.1690753676470588</v>
      </c>
    </row>
    <row r="1606" spans="1:28" ht="12.75" customHeight="1" x14ac:dyDescent="0.3">
      <c r="A1606" s="4">
        <v>23043</v>
      </c>
      <c r="B1606" s="4" t="s">
        <v>56</v>
      </c>
      <c r="C1606" s="21">
        <v>0.03</v>
      </c>
      <c r="D1606" s="15">
        <v>105.34</v>
      </c>
      <c r="E1606" s="15">
        <v>24.49</v>
      </c>
      <c r="F1606" s="4">
        <v>2855</v>
      </c>
      <c r="G1606" s="4" t="s">
        <v>2606</v>
      </c>
      <c r="H1606" s="4" t="s">
        <v>49</v>
      </c>
      <c r="I1606" s="4" t="s">
        <v>28</v>
      </c>
      <c r="J1606" s="4" t="s">
        <v>41</v>
      </c>
      <c r="K1606" s="4" t="s">
        <v>50</v>
      </c>
      <c r="L1606" s="4" t="s">
        <v>236</v>
      </c>
      <c r="M1606" s="4" t="s">
        <v>2608</v>
      </c>
      <c r="N1606" s="29">
        <v>0.61</v>
      </c>
      <c r="O1606" s="4" t="s">
        <v>33</v>
      </c>
      <c r="P1606" s="4" t="s">
        <v>34</v>
      </c>
      <c r="Q1606" s="4" t="s">
        <v>35</v>
      </c>
      <c r="R1606" s="4" t="s">
        <v>2607</v>
      </c>
      <c r="S1606" s="4">
        <v>98198</v>
      </c>
      <c r="T1606" s="9">
        <v>42025</v>
      </c>
      <c r="U1606" s="9">
        <v>42026</v>
      </c>
      <c r="V1606" s="15">
        <v>618.13080000000002</v>
      </c>
      <c r="W1606" s="4">
        <v>10</v>
      </c>
      <c r="X1606" s="15">
        <v>1038.1400000000001</v>
      </c>
      <c r="Y1606" s="4">
        <v>87316</v>
      </c>
      <c r="Z1606" s="15">
        <f>(orders[[#This Row],[Unit Price]]-(orders[[#This Row],[Unit Price]]*(orders[[#This Row],[Discount]]/100)))</f>
        <v>105.308398</v>
      </c>
      <c r="AA1606" s="15">
        <f>orders[[#This Row],[discounted price]]*orders[[#This Row],[Quantity ordered new]]</f>
        <v>1053.0839799999999</v>
      </c>
      <c r="AB1606" s="18">
        <f t="shared" si="25"/>
        <v>0.59542142678251486</v>
      </c>
    </row>
    <row r="1607" spans="1:28" ht="12.75" customHeight="1" x14ac:dyDescent="0.3">
      <c r="A1607" s="4">
        <v>23213</v>
      </c>
      <c r="B1607" s="4" t="s">
        <v>106</v>
      </c>
      <c r="C1607" s="21">
        <v>0.09</v>
      </c>
      <c r="D1607" s="15">
        <v>6783.02</v>
      </c>
      <c r="E1607" s="15">
        <v>24.49</v>
      </c>
      <c r="F1607" s="4">
        <v>2855</v>
      </c>
      <c r="G1607" s="4" t="s">
        <v>2606</v>
      </c>
      <c r="H1607" s="4" t="s">
        <v>49</v>
      </c>
      <c r="I1607" s="4" t="s">
        <v>114</v>
      </c>
      <c r="J1607" s="4" t="s">
        <v>77</v>
      </c>
      <c r="K1607" s="4" t="s">
        <v>85</v>
      </c>
      <c r="L1607" s="4" t="s">
        <v>236</v>
      </c>
      <c r="M1607" s="4" t="s">
        <v>1277</v>
      </c>
      <c r="N1607" s="29">
        <v>0.39</v>
      </c>
      <c r="O1607" s="4" t="s">
        <v>33</v>
      </c>
      <c r="P1607" s="4" t="s">
        <v>34</v>
      </c>
      <c r="Q1607" s="4" t="s">
        <v>35</v>
      </c>
      <c r="R1607" s="4" t="s">
        <v>2607</v>
      </c>
      <c r="S1607" s="4">
        <v>98198</v>
      </c>
      <c r="T1607" s="9">
        <v>42073</v>
      </c>
      <c r="U1607" s="9">
        <v>42077</v>
      </c>
      <c r="V1607" s="15">
        <v>-14140.7016</v>
      </c>
      <c r="W1607" s="4">
        <v>1</v>
      </c>
      <c r="X1607" s="15">
        <v>6296</v>
      </c>
      <c r="Y1607" s="4">
        <v>87317</v>
      </c>
      <c r="Z1607" s="15">
        <f>(orders[[#This Row],[Unit Price]]-(orders[[#This Row],[Unit Price]]*(orders[[#This Row],[Discount]]/100)))</f>
        <v>6776.9152820000008</v>
      </c>
      <c r="AA1607" s="15">
        <f>orders[[#This Row],[discounted price]]*orders[[#This Row],[Quantity ordered new]]</f>
        <v>6776.9152820000008</v>
      </c>
      <c r="AB1607" s="18">
        <f t="shared" si="25"/>
        <v>-2.245981829733164</v>
      </c>
    </row>
    <row r="1608" spans="1:28" ht="12.75" customHeight="1" x14ac:dyDescent="0.3">
      <c r="A1608" s="4">
        <v>18516</v>
      </c>
      <c r="B1608" s="4" t="s">
        <v>56</v>
      </c>
      <c r="C1608" s="21">
        <v>0.06</v>
      </c>
      <c r="D1608" s="15">
        <v>2.94</v>
      </c>
      <c r="E1608" s="15">
        <v>0.96</v>
      </c>
      <c r="F1608" s="4">
        <v>2858</v>
      </c>
      <c r="G1608" s="4" t="s">
        <v>2609</v>
      </c>
      <c r="H1608" s="4" t="s">
        <v>49</v>
      </c>
      <c r="I1608" s="4" t="s">
        <v>28</v>
      </c>
      <c r="J1608" s="4" t="s">
        <v>29</v>
      </c>
      <c r="K1608" s="4" t="s">
        <v>30</v>
      </c>
      <c r="L1608" s="4" t="s">
        <v>31</v>
      </c>
      <c r="M1608" s="4" t="s">
        <v>599</v>
      </c>
      <c r="N1608" s="29">
        <v>0.57999999999999996</v>
      </c>
      <c r="O1608" s="4" t="s">
        <v>33</v>
      </c>
      <c r="P1608" s="4" t="s">
        <v>136</v>
      </c>
      <c r="Q1608" s="4" t="s">
        <v>362</v>
      </c>
      <c r="R1608" s="4" t="s">
        <v>2233</v>
      </c>
      <c r="S1608" s="4">
        <v>32259</v>
      </c>
      <c r="T1608" s="9">
        <v>42141</v>
      </c>
      <c r="U1608" s="9">
        <v>42142</v>
      </c>
      <c r="V1608" s="15">
        <v>-8.8759999999999994</v>
      </c>
      <c r="W1608" s="4">
        <v>3</v>
      </c>
      <c r="X1608" s="15">
        <v>8.7899999999999991</v>
      </c>
      <c r="Y1608" s="4">
        <v>88279</v>
      </c>
      <c r="Z1608" s="15">
        <f>(orders[[#This Row],[Unit Price]]-(orders[[#This Row],[Unit Price]]*(orders[[#This Row],[Discount]]/100)))</f>
        <v>2.9382359999999998</v>
      </c>
      <c r="AA1608" s="15">
        <f>orders[[#This Row],[discounted price]]*orders[[#This Row],[Quantity ordered new]]</f>
        <v>8.8147079999999995</v>
      </c>
      <c r="AB1608" s="18">
        <f t="shared" si="25"/>
        <v>-1.0097838452787258</v>
      </c>
    </row>
    <row r="1609" spans="1:28" ht="12.75" customHeight="1" x14ac:dyDescent="0.3">
      <c r="A1609" s="4">
        <v>18506</v>
      </c>
      <c r="B1609" s="4" t="s">
        <v>106</v>
      </c>
      <c r="C1609" s="21">
        <v>0.04</v>
      </c>
      <c r="D1609" s="15">
        <v>67.28</v>
      </c>
      <c r="E1609" s="15">
        <v>19.989999999999998</v>
      </c>
      <c r="F1609" s="4">
        <v>2858</v>
      </c>
      <c r="G1609" s="4" t="s">
        <v>2609</v>
      </c>
      <c r="H1609" s="4" t="s">
        <v>49</v>
      </c>
      <c r="I1609" s="4" t="s">
        <v>28</v>
      </c>
      <c r="J1609" s="4" t="s">
        <v>29</v>
      </c>
      <c r="K1609" s="4" t="s">
        <v>109</v>
      </c>
      <c r="L1609" s="4" t="s">
        <v>59</v>
      </c>
      <c r="M1609" s="4" t="s">
        <v>673</v>
      </c>
      <c r="N1609" s="29">
        <v>0.4</v>
      </c>
      <c r="O1609" s="4" t="s">
        <v>33</v>
      </c>
      <c r="P1609" s="4" t="s">
        <v>136</v>
      </c>
      <c r="Q1609" s="4" t="s">
        <v>362</v>
      </c>
      <c r="R1609" s="4" t="s">
        <v>2233</v>
      </c>
      <c r="S1609" s="4">
        <v>32259</v>
      </c>
      <c r="T1609" s="9">
        <v>42147</v>
      </c>
      <c r="U1609" s="9">
        <v>42152</v>
      </c>
      <c r="V1609" s="15">
        <v>14.754</v>
      </c>
      <c r="W1609" s="4">
        <v>30</v>
      </c>
      <c r="X1609" s="15">
        <v>2051.6799999999998</v>
      </c>
      <c r="Y1609" s="4">
        <v>88282</v>
      </c>
      <c r="Z1609" s="15">
        <f>(orders[[#This Row],[Unit Price]]-(orders[[#This Row],[Unit Price]]*(orders[[#This Row],[Discount]]/100)))</f>
        <v>67.253088000000005</v>
      </c>
      <c r="AA1609" s="15">
        <f>orders[[#This Row],[discounted price]]*orders[[#This Row],[Quantity ordered new]]</f>
        <v>2017.5926400000001</v>
      </c>
      <c r="AB1609" s="18">
        <f t="shared" si="25"/>
        <v>7.1911799110972478E-3</v>
      </c>
    </row>
    <row r="1610" spans="1:28" ht="12.75" customHeight="1" x14ac:dyDescent="0.3">
      <c r="A1610" s="4">
        <v>18507</v>
      </c>
      <c r="B1610" s="4" t="s">
        <v>106</v>
      </c>
      <c r="C1610" s="21">
        <v>0.1</v>
      </c>
      <c r="D1610" s="15">
        <v>130.97999999999999</v>
      </c>
      <c r="E1610" s="15">
        <v>54.74</v>
      </c>
      <c r="F1610" s="4">
        <v>2858</v>
      </c>
      <c r="G1610" s="4" t="s">
        <v>2609</v>
      </c>
      <c r="H1610" s="4" t="s">
        <v>39</v>
      </c>
      <c r="I1610" s="4" t="s">
        <v>28</v>
      </c>
      <c r="J1610" s="4" t="s">
        <v>41</v>
      </c>
      <c r="K1610" s="4" t="s">
        <v>191</v>
      </c>
      <c r="L1610" s="4" t="s">
        <v>121</v>
      </c>
      <c r="M1610" s="4" t="s">
        <v>405</v>
      </c>
      <c r="N1610" s="29">
        <v>0.69</v>
      </c>
      <c r="O1610" s="4" t="s">
        <v>33</v>
      </c>
      <c r="P1610" s="4" t="s">
        <v>136</v>
      </c>
      <c r="Q1610" s="4" t="s">
        <v>362</v>
      </c>
      <c r="R1610" s="4" t="s">
        <v>2233</v>
      </c>
      <c r="S1610" s="4">
        <v>32259</v>
      </c>
      <c r="T1610" s="9">
        <v>42147</v>
      </c>
      <c r="U1610" s="9">
        <v>42147</v>
      </c>
      <c r="V1610" s="15">
        <v>669.61199999999997</v>
      </c>
      <c r="W1610" s="4">
        <v>42</v>
      </c>
      <c r="X1610" s="15">
        <v>5295.03</v>
      </c>
      <c r="Y1610" s="4">
        <v>88282</v>
      </c>
      <c r="Z1610" s="15">
        <f>(orders[[#This Row],[Unit Price]]-(orders[[#This Row],[Unit Price]]*(orders[[#This Row],[Discount]]/100)))</f>
        <v>130.84902</v>
      </c>
      <c r="AA1610" s="15">
        <f>orders[[#This Row],[discounted price]]*orders[[#This Row],[Quantity ordered new]]</f>
        <v>5495.6588400000001</v>
      </c>
      <c r="AB1610" s="18">
        <f t="shared" si="25"/>
        <v>0.12646047331176594</v>
      </c>
    </row>
    <row r="1611" spans="1:28" ht="12.75" customHeight="1" x14ac:dyDescent="0.3">
      <c r="A1611" s="4">
        <v>18508</v>
      </c>
      <c r="B1611" s="4" t="s">
        <v>106</v>
      </c>
      <c r="C1611" s="21">
        <v>0.04</v>
      </c>
      <c r="D1611" s="15">
        <v>2.78</v>
      </c>
      <c r="E1611" s="15">
        <v>1.25</v>
      </c>
      <c r="F1611" s="4">
        <v>2858</v>
      </c>
      <c r="G1611" s="4" t="s">
        <v>2609</v>
      </c>
      <c r="H1611" s="4" t="s">
        <v>49</v>
      </c>
      <c r="I1611" s="4" t="s">
        <v>28</v>
      </c>
      <c r="J1611" s="4" t="s">
        <v>29</v>
      </c>
      <c r="K1611" s="4" t="s">
        <v>30</v>
      </c>
      <c r="L1611" s="4" t="s">
        <v>31</v>
      </c>
      <c r="M1611" s="4" t="s">
        <v>2206</v>
      </c>
      <c r="N1611" s="29">
        <v>0.59</v>
      </c>
      <c r="O1611" s="4" t="s">
        <v>33</v>
      </c>
      <c r="P1611" s="4" t="s">
        <v>136</v>
      </c>
      <c r="Q1611" s="4" t="s">
        <v>362</v>
      </c>
      <c r="R1611" s="4" t="s">
        <v>2233</v>
      </c>
      <c r="S1611" s="4">
        <v>32259</v>
      </c>
      <c r="T1611" s="9">
        <v>42147</v>
      </c>
      <c r="U1611" s="9">
        <v>42147</v>
      </c>
      <c r="V1611" s="15">
        <v>213</v>
      </c>
      <c r="W1611" s="4">
        <v>28</v>
      </c>
      <c r="X1611" s="15">
        <v>80.27</v>
      </c>
      <c r="Y1611" s="4">
        <v>88282</v>
      </c>
      <c r="Z1611" s="15">
        <f>(orders[[#This Row],[Unit Price]]-(orders[[#This Row],[Unit Price]]*(orders[[#This Row],[Discount]]/100)))</f>
        <v>2.7788879999999998</v>
      </c>
      <c r="AA1611" s="15">
        <f>orders[[#This Row],[discounted price]]*orders[[#This Row],[Quantity ordered new]]</f>
        <v>77.808864</v>
      </c>
      <c r="AB1611" s="18">
        <f t="shared" si="25"/>
        <v>2.6535442880279061</v>
      </c>
    </row>
    <row r="1612" spans="1:28" ht="12.75" customHeight="1" x14ac:dyDescent="0.3">
      <c r="A1612" s="4">
        <v>20270</v>
      </c>
      <c r="B1612" s="4" t="s">
        <v>37</v>
      </c>
      <c r="C1612" s="21">
        <v>0.03</v>
      </c>
      <c r="D1612" s="15">
        <v>142.86000000000001</v>
      </c>
      <c r="E1612" s="15">
        <v>19.989999999999998</v>
      </c>
      <c r="F1612" s="4">
        <v>2859</v>
      </c>
      <c r="G1612" s="4" t="s">
        <v>2610</v>
      </c>
      <c r="H1612" s="4" t="s">
        <v>49</v>
      </c>
      <c r="I1612" s="4" t="s">
        <v>28</v>
      </c>
      <c r="J1612" s="4" t="s">
        <v>29</v>
      </c>
      <c r="K1612" s="4" t="s">
        <v>141</v>
      </c>
      <c r="L1612" s="4" t="s">
        <v>59</v>
      </c>
      <c r="M1612" s="4" t="s">
        <v>1673</v>
      </c>
      <c r="N1612" s="29">
        <v>0.56000000000000005</v>
      </c>
      <c r="O1612" s="4" t="s">
        <v>33</v>
      </c>
      <c r="P1612" s="4" t="s">
        <v>136</v>
      </c>
      <c r="Q1612" s="4" t="s">
        <v>362</v>
      </c>
      <c r="R1612" s="4" t="s">
        <v>281</v>
      </c>
      <c r="S1612" s="4">
        <v>32601</v>
      </c>
      <c r="T1612" s="9">
        <v>42095</v>
      </c>
      <c r="U1612" s="9">
        <v>42097</v>
      </c>
      <c r="V1612" s="15">
        <v>-8.3881000000000014</v>
      </c>
      <c r="W1612" s="4">
        <v>23</v>
      </c>
      <c r="X1612" s="15">
        <v>3292.02</v>
      </c>
      <c r="Y1612" s="4">
        <v>88281</v>
      </c>
      <c r="Z1612" s="15">
        <f>(orders[[#This Row],[Unit Price]]-(orders[[#This Row],[Unit Price]]*(orders[[#This Row],[Discount]]/100)))</f>
        <v>142.81714200000002</v>
      </c>
      <c r="AA1612" s="15">
        <f>orders[[#This Row],[discounted price]]*orders[[#This Row],[Quantity ordered new]]</f>
        <v>3284.7942660000003</v>
      </c>
      <c r="AB1612" s="18">
        <f t="shared" si="25"/>
        <v>-2.5480100363910307E-3</v>
      </c>
    </row>
    <row r="1613" spans="1:28" ht="12.75" customHeight="1" x14ac:dyDescent="0.3">
      <c r="A1613" s="4">
        <v>23238</v>
      </c>
      <c r="B1613" s="4" t="s">
        <v>56</v>
      </c>
      <c r="C1613" s="21">
        <v>0.05</v>
      </c>
      <c r="D1613" s="15">
        <v>20.99</v>
      </c>
      <c r="E1613" s="15">
        <v>4.8099999999999996</v>
      </c>
      <c r="F1613" s="4">
        <v>2861</v>
      </c>
      <c r="G1613" s="4" t="s">
        <v>2611</v>
      </c>
      <c r="H1613" s="4" t="s">
        <v>49</v>
      </c>
      <c r="I1613" s="4" t="s">
        <v>28</v>
      </c>
      <c r="J1613" s="4" t="s">
        <v>77</v>
      </c>
      <c r="K1613" s="4" t="s">
        <v>78</v>
      </c>
      <c r="L1613" s="4" t="s">
        <v>86</v>
      </c>
      <c r="M1613" s="4" t="s">
        <v>475</v>
      </c>
      <c r="N1613" s="29">
        <v>0.57999999999999996</v>
      </c>
      <c r="O1613" s="4" t="s">
        <v>33</v>
      </c>
      <c r="P1613" s="4" t="s">
        <v>61</v>
      </c>
      <c r="Q1613" s="4" t="s">
        <v>183</v>
      </c>
      <c r="R1613" s="4" t="s">
        <v>2612</v>
      </c>
      <c r="S1613" s="4">
        <v>67601</v>
      </c>
      <c r="T1613" s="9">
        <v>42063</v>
      </c>
      <c r="U1613" s="9">
        <v>42063</v>
      </c>
      <c r="V1613" s="15">
        <v>4.9017600000000003</v>
      </c>
      <c r="W1613" s="4">
        <v>11</v>
      </c>
      <c r="X1613" s="15">
        <v>199.43</v>
      </c>
      <c r="Y1613" s="4">
        <v>88280</v>
      </c>
      <c r="Z1613" s="15">
        <f>(orders[[#This Row],[Unit Price]]-(orders[[#This Row],[Unit Price]]*(orders[[#This Row],[Discount]]/100)))</f>
        <v>20.979505</v>
      </c>
      <c r="AA1613" s="15">
        <f>orders[[#This Row],[discounted price]]*orders[[#This Row],[Quantity ordered new]]</f>
        <v>230.77455499999999</v>
      </c>
      <c r="AB1613" s="18">
        <f t="shared" si="25"/>
        <v>2.4578849721706864E-2</v>
      </c>
    </row>
    <row r="1614" spans="1:28" ht="12.75" customHeight="1" x14ac:dyDescent="0.3">
      <c r="A1614" s="4">
        <v>25932</v>
      </c>
      <c r="B1614" s="4" t="s">
        <v>25</v>
      </c>
      <c r="C1614" s="21">
        <v>0</v>
      </c>
      <c r="D1614" s="15">
        <v>12.22</v>
      </c>
      <c r="E1614" s="15">
        <v>2.85</v>
      </c>
      <c r="F1614" s="4">
        <v>2862</v>
      </c>
      <c r="G1614" s="4" t="s">
        <v>2613</v>
      </c>
      <c r="H1614" s="4" t="s">
        <v>49</v>
      </c>
      <c r="I1614" s="4" t="s">
        <v>28</v>
      </c>
      <c r="J1614" s="4" t="s">
        <v>41</v>
      </c>
      <c r="K1614" s="4" t="s">
        <v>50</v>
      </c>
      <c r="L1614" s="4" t="s">
        <v>51</v>
      </c>
      <c r="M1614" s="4" t="s">
        <v>2398</v>
      </c>
      <c r="N1614" s="29">
        <v>0.55000000000000004</v>
      </c>
      <c r="O1614" s="4" t="s">
        <v>33</v>
      </c>
      <c r="P1614" s="4" t="s">
        <v>61</v>
      </c>
      <c r="Q1614" s="4" t="s">
        <v>496</v>
      </c>
      <c r="R1614" s="4" t="s">
        <v>2614</v>
      </c>
      <c r="S1614" s="4">
        <v>68128</v>
      </c>
      <c r="T1614" s="9">
        <v>42105</v>
      </c>
      <c r="U1614" s="9">
        <v>42106</v>
      </c>
      <c r="V1614" s="15">
        <v>76.389899999999983</v>
      </c>
      <c r="W1614" s="4">
        <v>9</v>
      </c>
      <c r="X1614" s="15">
        <v>110.71</v>
      </c>
      <c r="Y1614" s="4">
        <v>88278</v>
      </c>
      <c r="Z1614" s="15">
        <f>(orders[[#This Row],[Unit Price]]-(orders[[#This Row],[Unit Price]]*(orders[[#This Row],[Discount]]/100)))</f>
        <v>12.22</v>
      </c>
      <c r="AA1614" s="15">
        <f>orders[[#This Row],[discounted price]]*orders[[#This Row],[Quantity ordered new]]</f>
        <v>109.98</v>
      </c>
      <c r="AB1614" s="18">
        <f t="shared" si="25"/>
        <v>0.68999999999999984</v>
      </c>
    </row>
    <row r="1615" spans="1:28" ht="12.75" customHeight="1" x14ac:dyDescent="0.3">
      <c r="A1615" s="4">
        <v>23136</v>
      </c>
      <c r="B1615" s="4" t="s">
        <v>47</v>
      </c>
      <c r="C1615" s="21">
        <v>0.01</v>
      </c>
      <c r="D1615" s="15">
        <v>13.79</v>
      </c>
      <c r="E1615" s="15">
        <v>8.7799999999999994</v>
      </c>
      <c r="F1615" s="4">
        <v>2865</v>
      </c>
      <c r="G1615" s="4" t="s">
        <v>2615</v>
      </c>
      <c r="H1615" s="4" t="s">
        <v>49</v>
      </c>
      <c r="I1615" s="4" t="s">
        <v>28</v>
      </c>
      <c r="J1615" s="4" t="s">
        <v>41</v>
      </c>
      <c r="K1615" s="4" t="s">
        <v>50</v>
      </c>
      <c r="L1615" s="4" t="s">
        <v>59</v>
      </c>
      <c r="M1615" s="4" t="s">
        <v>702</v>
      </c>
      <c r="N1615" s="29">
        <v>0.43</v>
      </c>
      <c r="O1615" s="4" t="s">
        <v>33</v>
      </c>
      <c r="P1615" s="4" t="s">
        <v>61</v>
      </c>
      <c r="Q1615" s="4" t="s">
        <v>130</v>
      </c>
      <c r="R1615" s="4" t="s">
        <v>2616</v>
      </c>
      <c r="S1615" s="4">
        <v>75460</v>
      </c>
      <c r="T1615" s="9">
        <v>42058</v>
      </c>
      <c r="U1615" s="9">
        <v>42060</v>
      </c>
      <c r="V1615" s="15">
        <v>-36.770000000000003</v>
      </c>
      <c r="W1615" s="4">
        <v>4</v>
      </c>
      <c r="X1615" s="15">
        <v>56.68</v>
      </c>
      <c r="Y1615" s="4">
        <v>90871</v>
      </c>
      <c r="Z1615" s="15">
        <f>(orders[[#This Row],[Unit Price]]-(orders[[#This Row],[Unit Price]]*(orders[[#This Row],[Discount]]/100)))</f>
        <v>13.788620999999999</v>
      </c>
      <c r="AA1615" s="15">
        <f>orders[[#This Row],[discounted price]]*orders[[#This Row],[Quantity ordered new]]</f>
        <v>55.154483999999997</v>
      </c>
      <c r="AB1615" s="18">
        <f t="shared" si="25"/>
        <v>-0.64872971065631624</v>
      </c>
    </row>
    <row r="1616" spans="1:28" ht="12.75" customHeight="1" x14ac:dyDescent="0.3">
      <c r="A1616" s="4">
        <v>23137</v>
      </c>
      <c r="B1616" s="4" t="s">
        <v>47</v>
      </c>
      <c r="C1616" s="21">
        <v>0.04</v>
      </c>
      <c r="D1616" s="15">
        <v>33.29</v>
      </c>
      <c r="E1616" s="15">
        <v>8.74</v>
      </c>
      <c r="F1616" s="4">
        <v>2865</v>
      </c>
      <c r="G1616" s="4" t="s">
        <v>2615</v>
      </c>
      <c r="H1616" s="4" t="s">
        <v>49</v>
      </c>
      <c r="I1616" s="4" t="s">
        <v>28</v>
      </c>
      <c r="J1616" s="4" t="s">
        <v>29</v>
      </c>
      <c r="K1616" s="4" t="s">
        <v>141</v>
      </c>
      <c r="L1616" s="4" t="s">
        <v>59</v>
      </c>
      <c r="M1616" s="4" t="s">
        <v>2617</v>
      </c>
      <c r="N1616" s="29">
        <v>0.61</v>
      </c>
      <c r="O1616" s="4" t="s">
        <v>33</v>
      </c>
      <c r="P1616" s="4" t="s">
        <v>61</v>
      </c>
      <c r="Q1616" s="4" t="s">
        <v>130</v>
      </c>
      <c r="R1616" s="4" t="s">
        <v>2616</v>
      </c>
      <c r="S1616" s="4">
        <v>75460</v>
      </c>
      <c r="T1616" s="9">
        <v>42058</v>
      </c>
      <c r="U1616" s="9">
        <v>42059</v>
      </c>
      <c r="V1616" s="15">
        <v>87.03</v>
      </c>
      <c r="W1616" s="4">
        <v>8</v>
      </c>
      <c r="X1616" s="15">
        <v>273.33999999999997</v>
      </c>
      <c r="Y1616" s="4">
        <v>90871</v>
      </c>
      <c r="Z1616" s="15">
        <f>(orders[[#This Row],[Unit Price]]-(orders[[#This Row],[Unit Price]]*(orders[[#This Row],[Discount]]/100)))</f>
        <v>33.276683999999996</v>
      </c>
      <c r="AA1616" s="15">
        <f>orders[[#This Row],[discounted price]]*orders[[#This Row],[Quantity ordered new]]</f>
        <v>266.21347199999997</v>
      </c>
      <c r="AB1616" s="18">
        <f t="shared" si="25"/>
        <v>0.31839467330065124</v>
      </c>
    </row>
    <row r="1617" spans="1:28" ht="12.75" customHeight="1" x14ac:dyDescent="0.3">
      <c r="A1617" s="4">
        <v>1529</v>
      </c>
      <c r="B1617" s="4" t="s">
        <v>25</v>
      </c>
      <c r="C1617" s="21">
        <v>0.01</v>
      </c>
      <c r="D1617" s="15">
        <v>125.99</v>
      </c>
      <c r="E1617" s="15">
        <v>8.99</v>
      </c>
      <c r="F1617" s="4">
        <v>2867</v>
      </c>
      <c r="G1617" s="4" t="s">
        <v>2618</v>
      </c>
      <c r="H1617" s="4" t="s">
        <v>49</v>
      </c>
      <c r="I1617" s="4" t="s">
        <v>28</v>
      </c>
      <c r="J1617" s="4" t="s">
        <v>77</v>
      </c>
      <c r="K1617" s="4" t="s">
        <v>78</v>
      </c>
      <c r="L1617" s="4" t="s">
        <v>59</v>
      </c>
      <c r="M1617" s="4" t="s">
        <v>465</v>
      </c>
      <c r="N1617" s="29">
        <v>0.59</v>
      </c>
      <c r="O1617" s="4" t="s">
        <v>33</v>
      </c>
      <c r="P1617" s="4" t="s">
        <v>53</v>
      </c>
      <c r="Q1617" s="4" t="s">
        <v>1008</v>
      </c>
      <c r="R1617" s="4" t="s">
        <v>35</v>
      </c>
      <c r="S1617" s="4">
        <v>20016</v>
      </c>
      <c r="T1617" s="9">
        <v>42111</v>
      </c>
      <c r="U1617" s="9">
        <v>42112</v>
      </c>
      <c r="V1617" s="15">
        <v>-582.64799999999991</v>
      </c>
      <c r="W1617" s="4">
        <v>2</v>
      </c>
      <c r="X1617" s="15">
        <v>226.88</v>
      </c>
      <c r="Y1617" s="4">
        <v>11013</v>
      </c>
      <c r="Z1617" s="15">
        <f>(orders[[#This Row],[Unit Price]]-(orders[[#This Row],[Unit Price]]*(orders[[#This Row],[Discount]]/100)))</f>
        <v>125.977401</v>
      </c>
      <c r="AA1617" s="15">
        <f>orders[[#This Row],[discounted price]]*orders[[#This Row],[Quantity ordered new]]</f>
        <v>251.954802</v>
      </c>
      <c r="AB1617" s="18">
        <f t="shared" si="25"/>
        <v>-2.5680888575458387</v>
      </c>
    </row>
    <row r="1618" spans="1:28" ht="12.75" customHeight="1" x14ac:dyDescent="0.3">
      <c r="A1618" s="4">
        <v>18998</v>
      </c>
      <c r="B1618" s="4" t="s">
        <v>25</v>
      </c>
      <c r="C1618" s="21">
        <v>0.03</v>
      </c>
      <c r="D1618" s="15">
        <v>896.99</v>
      </c>
      <c r="E1618" s="15">
        <v>19.989999999999998</v>
      </c>
      <c r="F1618" s="4">
        <v>2868</v>
      </c>
      <c r="G1618" s="4" t="s">
        <v>2619</v>
      </c>
      <c r="H1618" s="4" t="s">
        <v>49</v>
      </c>
      <c r="I1618" s="4" t="s">
        <v>28</v>
      </c>
      <c r="J1618" s="4" t="s">
        <v>29</v>
      </c>
      <c r="K1618" s="4" t="s">
        <v>109</v>
      </c>
      <c r="L1618" s="4" t="s">
        <v>59</v>
      </c>
      <c r="M1618" s="4" t="s">
        <v>159</v>
      </c>
      <c r="N1618" s="29">
        <v>0.38</v>
      </c>
      <c r="O1618" s="4" t="s">
        <v>33</v>
      </c>
      <c r="P1618" s="4" t="s">
        <v>34</v>
      </c>
      <c r="Q1618" s="4" t="s">
        <v>35</v>
      </c>
      <c r="R1618" s="4" t="s">
        <v>2620</v>
      </c>
      <c r="S1618" s="4">
        <v>98026</v>
      </c>
      <c r="T1618" s="9">
        <v>42012</v>
      </c>
      <c r="U1618" s="9">
        <v>42014</v>
      </c>
      <c r="V1618" s="15">
        <v>3602.1311999999994</v>
      </c>
      <c r="W1618" s="4">
        <v>6</v>
      </c>
      <c r="X1618" s="15">
        <v>5220.4799999999996</v>
      </c>
      <c r="Y1618" s="4">
        <v>85826</v>
      </c>
      <c r="Z1618" s="15">
        <f>(orders[[#This Row],[Unit Price]]-(orders[[#This Row],[Unit Price]]*(orders[[#This Row],[Discount]]/100)))</f>
        <v>896.72090300000002</v>
      </c>
      <c r="AA1618" s="15">
        <f>orders[[#This Row],[discounted price]]*orders[[#This Row],[Quantity ordered new]]</f>
        <v>5380.3254180000004</v>
      </c>
      <c r="AB1618" s="18">
        <f t="shared" si="25"/>
        <v>0.69</v>
      </c>
    </row>
    <row r="1619" spans="1:28" ht="12.75" customHeight="1" x14ac:dyDescent="0.3">
      <c r="A1619" s="4">
        <v>19529</v>
      </c>
      <c r="B1619" s="4" t="s">
        <v>25</v>
      </c>
      <c r="C1619" s="21">
        <v>0.01</v>
      </c>
      <c r="D1619" s="15">
        <v>125.99</v>
      </c>
      <c r="E1619" s="15">
        <v>8.99</v>
      </c>
      <c r="F1619" s="4">
        <v>2868</v>
      </c>
      <c r="G1619" s="4" t="s">
        <v>2619</v>
      </c>
      <c r="H1619" s="4" t="s">
        <v>49</v>
      </c>
      <c r="I1619" s="4" t="s">
        <v>28</v>
      </c>
      <c r="J1619" s="4" t="s">
        <v>77</v>
      </c>
      <c r="K1619" s="4" t="s">
        <v>78</v>
      </c>
      <c r="L1619" s="4" t="s">
        <v>59</v>
      </c>
      <c r="M1619" s="4" t="s">
        <v>465</v>
      </c>
      <c r="N1619" s="29">
        <v>0.59</v>
      </c>
      <c r="O1619" s="4" t="s">
        <v>33</v>
      </c>
      <c r="P1619" s="4" t="s">
        <v>34</v>
      </c>
      <c r="Q1619" s="4" t="s">
        <v>35</v>
      </c>
      <c r="R1619" s="4" t="s">
        <v>2620</v>
      </c>
      <c r="S1619" s="4">
        <v>98026</v>
      </c>
      <c r="T1619" s="9">
        <v>42111</v>
      </c>
      <c r="U1619" s="9">
        <v>42112</v>
      </c>
      <c r="V1619" s="15">
        <v>-582.64799999999991</v>
      </c>
      <c r="W1619" s="4">
        <v>1</v>
      </c>
      <c r="X1619" s="15">
        <v>113.44</v>
      </c>
      <c r="Y1619" s="4">
        <v>85827</v>
      </c>
      <c r="Z1619" s="15">
        <f>(orders[[#This Row],[Unit Price]]-(orders[[#This Row],[Unit Price]]*(orders[[#This Row],[Discount]]/100)))</f>
        <v>125.977401</v>
      </c>
      <c r="AA1619" s="15">
        <f>orders[[#This Row],[discounted price]]*orders[[#This Row],[Quantity ordered new]]</f>
        <v>125.977401</v>
      </c>
      <c r="AB1619" s="18">
        <f t="shared" si="25"/>
        <v>-5.1361777150916774</v>
      </c>
    </row>
    <row r="1620" spans="1:28" ht="12.75" customHeight="1" x14ac:dyDescent="0.3">
      <c r="A1620" s="4">
        <v>19293</v>
      </c>
      <c r="B1620" s="4" t="s">
        <v>37</v>
      </c>
      <c r="C1620" s="21">
        <v>0.08</v>
      </c>
      <c r="D1620" s="15">
        <v>15.99</v>
      </c>
      <c r="E1620" s="15">
        <v>13.18</v>
      </c>
      <c r="F1620" s="4">
        <v>2868</v>
      </c>
      <c r="G1620" s="4" t="s">
        <v>2619</v>
      </c>
      <c r="H1620" s="4" t="s">
        <v>27</v>
      </c>
      <c r="I1620" s="4" t="s">
        <v>28</v>
      </c>
      <c r="J1620" s="4" t="s">
        <v>29</v>
      </c>
      <c r="K1620" s="4" t="s">
        <v>109</v>
      </c>
      <c r="L1620" s="4" t="s">
        <v>59</v>
      </c>
      <c r="M1620" s="4" t="s">
        <v>638</v>
      </c>
      <c r="N1620" s="29">
        <v>0.37</v>
      </c>
      <c r="O1620" s="4" t="s">
        <v>33</v>
      </c>
      <c r="P1620" s="4" t="s">
        <v>34</v>
      </c>
      <c r="Q1620" s="4" t="s">
        <v>35</v>
      </c>
      <c r="R1620" s="4" t="s">
        <v>2620</v>
      </c>
      <c r="S1620" s="4">
        <v>98026</v>
      </c>
      <c r="T1620" s="9">
        <v>42149</v>
      </c>
      <c r="U1620" s="9">
        <v>42151</v>
      </c>
      <c r="V1620" s="15">
        <v>-66.584999999999994</v>
      </c>
      <c r="W1620" s="4">
        <v>4</v>
      </c>
      <c r="X1620" s="15">
        <v>66.02</v>
      </c>
      <c r="Y1620" s="4">
        <v>85828</v>
      </c>
      <c r="Z1620" s="15">
        <f>(orders[[#This Row],[Unit Price]]-(orders[[#This Row],[Unit Price]]*(orders[[#This Row],[Discount]]/100)))</f>
        <v>15.977208000000001</v>
      </c>
      <c r="AA1620" s="15">
        <f>orders[[#This Row],[discounted price]]*orders[[#This Row],[Quantity ordered new]]</f>
        <v>63.908832000000004</v>
      </c>
      <c r="AB1620" s="18">
        <f t="shared" si="25"/>
        <v>-1.0085580127234171</v>
      </c>
    </row>
    <row r="1621" spans="1:28" ht="12.75" customHeight="1" x14ac:dyDescent="0.3">
      <c r="A1621" s="4">
        <v>25724</v>
      </c>
      <c r="B1621" s="4" t="s">
        <v>56</v>
      </c>
      <c r="C1621" s="21">
        <v>7.0000000000000007E-2</v>
      </c>
      <c r="D1621" s="15">
        <v>2.89</v>
      </c>
      <c r="E1621" s="15">
        <v>0.5</v>
      </c>
      <c r="F1621" s="4">
        <v>2873</v>
      </c>
      <c r="G1621" s="4" t="s">
        <v>2621</v>
      </c>
      <c r="H1621" s="4" t="s">
        <v>49</v>
      </c>
      <c r="I1621" s="4" t="s">
        <v>58</v>
      </c>
      <c r="J1621" s="4" t="s">
        <v>29</v>
      </c>
      <c r="K1621" s="4" t="s">
        <v>134</v>
      </c>
      <c r="L1621" s="4" t="s">
        <v>59</v>
      </c>
      <c r="M1621" s="4" t="s">
        <v>789</v>
      </c>
      <c r="N1621" s="29">
        <v>0.38</v>
      </c>
      <c r="O1621" s="4" t="s">
        <v>33</v>
      </c>
      <c r="P1621" s="4" t="s">
        <v>136</v>
      </c>
      <c r="Q1621" s="4" t="s">
        <v>362</v>
      </c>
      <c r="R1621" s="4" t="s">
        <v>2622</v>
      </c>
      <c r="S1621" s="4">
        <v>33012</v>
      </c>
      <c r="T1621" s="9">
        <v>42026</v>
      </c>
      <c r="U1621" s="9">
        <v>42028</v>
      </c>
      <c r="V1621" s="15">
        <v>441.59399999999999</v>
      </c>
      <c r="W1621" s="4">
        <v>12</v>
      </c>
      <c r="X1621" s="15">
        <v>33.020000000000003</v>
      </c>
      <c r="Y1621" s="4">
        <v>89872</v>
      </c>
      <c r="Z1621" s="15">
        <f>(orders[[#This Row],[Unit Price]]-(orders[[#This Row],[Unit Price]]*(orders[[#This Row],[Discount]]/100)))</f>
        <v>2.8879770000000002</v>
      </c>
      <c r="AA1621" s="15">
        <f>orders[[#This Row],[discounted price]]*orders[[#This Row],[Quantity ordered new]]</f>
        <v>34.655724000000006</v>
      </c>
      <c r="AB1621" s="18">
        <f t="shared" si="25"/>
        <v>13.37353119321623</v>
      </c>
    </row>
    <row r="1622" spans="1:28" ht="12.75" customHeight="1" x14ac:dyDescent="0.3">
      <c r="A1622" s="4">
        <v>25725</v>
      </c>
      <c r="B1622" s="4" t="s">
        <v>56</v>
      </c>
      <c r="C1622" s="21">
        <v>0</v>
      </c>
      <c r="D1622" s="15">
        <v>217.85</v>
      </c>
      <c r="E1622" s="15">
        <v>29.1</v>
      </c>
      <c r="F1622" s="4">
        <v>2873</v>
      </c>
      <c r="G1622" s="4" t="s">
        <v>2621</v>
      </c>
      <c r="H1622" s="4" t="s">
        <v>39</v>
      </c>
      <c r="I1622" s="4" t="s">
        <v>58</v>
      </c>
      <c r="J1622" s="4" t="s">
        <v>41</v>
      </c>
      <c r="K1622" s="4" t="s">
        <v>152</v>
      </c>
      <c r="L1622" s="4" t="s">
        <v>121</v>
      </c>
      <c r="M1622" s="4" t="s">
        <v>2623</v>
      </c>
      <c r="N1622" s="29">
        <v>0.68</v>
      </c>
      <c r="O1622" s="4" t="s">
        <v>33</v>
      </c>
      <c r="P1622" s="4" t="s">
        <v>136</v>
      </c>
      <c r="Q1622" s="4" t="s">
        <v>362</v>
      </c>
      <c r="R1622" s="4" t="s">
        <v>2622</v>
      </c>
      <c r="S1622" s="4">
        <v>33012</v>
      </c>
      <c r="T1622" s="9">
        <v>42026</v>
      </c>
      <c r="U1622" s="9">
        <v>42027</v>
      </c>
      <c r="V1622" s="15">
        <v>394.17</v>
      </c>
      <c r="W1622" s="4">
        <v>10</v>
      </c>
      <c r="X1622" s="15">
        <v>2273.1</v>
      </c>
      <c r="Y1622" s="4">
        <v>89872</v>
      </c>
      <c r="Z1622" s="15">
        <f>(orders[[#This Row],[Unit Price]]-(orders[[#This Row],[Unit Price]]*(orders[[#This Row],[Discount]]/100)))</f>
        <v>217.85</v>
      </c>
      <c r="AA1622" s="15">
        <f>orders[[#This Row],[discounted price]]*orders[[#This Row],[Quantity ordered new]]</f>
        <v>2178.5</v>
      </c>
      <c r="AB1622" s="18">
        <f t="shared" si="25"/>
        <v>0.17340636135673751</v>
      </c>
    </row>
    <row r="1623" spans="1:28" ht="12.75" customHeight="1" x14ac:dyDescent="0.3">
      <c r="A1623" s="4">
        <v>21768</v>
      </c>
      <c r="B1623" s="4" t="s">
        <v>106</v>
      </c>
      <c r="C1623" s="21">
        <v>0.05</v>
      </c>
      <c r="D1623" s="15">
        <v>4.84</v>
      </c>
      <c r="E1623" s="15">
        <v>0.71</v>
      </c>
      <c r="F1623" s="4">
        <v>2874</v>
      </c>
      <c r="G1623" s="4" t="s">
        <v>2624</v>
      </c>
      <c r="H1623" s="4" t="s">
        <v>49</v>
      </c>
      <c r="I1623" s="4" t="s">
        <v>40</v>
      </c>
      <c r="J1623" s="4" t="s">
        <v>29</v>
      </c>
      <c r="K1623" s="4" t="s">
        <v>30</v>
      </c>
      <c r="L1623" s="4" t="s">
        <v>31</v>
      </c>
      <c r="M1623" s="4" t="s">
        <v>1476</v>
      </c>
      <c r="N1623" s="29">
        <v>0.52</v>
      </c>
      <c r="O1623" s="4" t="s">
        <v>33</v>
      </c>
      <c r="P1623" s="4" t="s">
        <v>61</v>
      </c>
      <c r="Q1623" s="4" t="s">
        <v>496</v>
      </c>
      <c r="R1623" s="4" t="s">
        <v>2614</v>
      </c>
      <c r="S1623" s="4">
        <v>68128</v>
      </c>
      <c r="T1623" s="9">
        <v>42100</v>
      </c>
      <c r="U1623" s="9">
        <v>42109</v>
      </c>
      <c r="V1623" s="15">
        <v>13.448099999999998</v>
      </c>
      <c r="W1623" s="4">
        <v>4</v>
      </c>
      <c r="X1623" s="15">
        <v>19.489999999999998</v>
      </c>
      <c r="Y1623" s="4">
        <v>89873</v>
      </c>
      <c r="Z1623" s="15">
        <f>(orders[[#This Row],[Unit Price]]-(orders[[#This Row],[Unit Price]]*(orders[[#This Row],[Discount]]/100)))</f>
        <v>4.83758</v>
      </c>
      <c r="AA1623" s="15">
        <f>orders[[#This Row],[discounted price]]*orders[[#This Row],[Quantity ordered new]]</f>
        <v>19.35032</v>
      </c>
      <c r="AB1623" s="18">
        <f t="shared" si="25"/>
        <v>0.69</v>
      </c>
    </row>
    <row r="1624" spans="1:28" ht="12.75" customHeight="1" x14ac:dyDescent="0.3">
      <c r="A1624" s="4">
        <v>19246</v>
      </c>
      <c r="B1624" s="4" t="s">
        <v>47</v>
      </c>
      <c r="C1624" s="21">
        <v>0.03</v>
      </c>
      <c r="D1624" s="15">
        <v>304.99</v>
      </c>
      <c r="E1624" s="15">
        <v>19.989999999999998</v>
      </c>
      <c r="F1624" s="4">
        <v>2874</v>
      </c>
      <c r="G1624" s="4" t="s">
        <v>2624</v>
      </c>
      <c r="H1624" s="4" t="s">
        <v>49</v>
      </c>
      <c r="I1624" s="4" t="s">
        <v>40</v>
      </c>
      <c r="J1624" s="4" t="s">
        <v>29</v>
      </c>
      <c r="K1624" s="4" t="s">
        <v>109</v>
      </c>
      <c r="L1624" s="4" t="s">
        <v>59</v>
      </c>
      <c r="M1624" s="4" t="s">
        <v>2625</v>
      </c>
      <c r="N1624" s="29">
        <v>0.4</v>
      </c>
      <c r="O1624" s="4" t="s">
        <v>33</v>
      </c>
      <c r="P1624" s="4" t="s">
        <v>61</v>
      </c>
      <c r="Q1624" s="4" t="s">
        <v>496</v>
      </c>
      <c r="R1624" s="4" t="s">
        <v>2614</v>
      </c>
      <c r="S1624" s="4">
        <v>68128</v>
      </c>
      <c r="T1624" s="9">
        <v>42177</v>
      </c>
      <c r="U1624" s="9">
        <v>42179</v>
      </c>
      <c r="V1624" s="15">
        <v>4033.6089000000002</v>
      </c>
      <c r="W1624" s="4">
        <v>19</v>
      </c>
      <c r="X1624" s="15">
        <v>5845.81</v>
      </c>
      <c r="Y1624" s="4">
        <v>89874</v>
      </c>
      <c r="Z1624" s="15">
        <f>(orders[[#This Row],[Unit Price]]-(orders[[#This Row],[Unit Price]]*(orders[[#This Row],[Discount]]/100)))</f>
        <v>304.89850300000001</v>
      </c>
      <c r="AA1624" s="15">
        <f>orders[[#This Row],[discounted price]]*orders[[#This Row],[Quantity ordered new]]</f>
        <v>5793.0715570000002</v>
      </c>
      <c r="AB1624" s="18">
        <f t="shared" si="25"/>
        <v>0.69</v>
      </c>
    </row>
    <row r="1625" spans="1:28" ht="12.75" customHeight="1" x14ac:dyDescent="0.3">
      <c r="A1625" s="4">
        <v>19247</v>
      </c>
      <c r="B1625" s="4" t="s">
        <v>47</v>
      </c>
      <c r="C1625" s="21">
        <v>0.09</v>
      </c>
      <c r="D1625" s="15">
        <v>65.989999999999995</v>
      </c>
      <c r="E1625" s="15">
        <v>8.99</v>
      </c>
      <c r="F1625" s="4">
        <v>2874</v>
      </c>
      <c r="G1625" s="4" t="s">
        <v>2624</v>
      </c>
      <c r="H1625" s="4" t="s">
        <v>49</v>
      </c>
      <c r="I1625" s="4" t="s">
        <v>40</v>
      </c>
      <c r="J1625" s="4" t="s">
        <v>77</v>
      </c>
      <c r="K1625" s="4" t="s">
        <v>78</v>
      </c>
      <c r="L1625" s="4" t="s">
        <v>59</v>
      </c>
      <c r="M1625" s="4" t="s">
        <v>2626</v>
      </c>
      <c r="N1625" s="29">
        <v>0.57999999999999996</v>
      </c>
      <c r="O1625" s="4" t="s">
        <v>33</v>
      </c>
      <c r="P1625" s="4" t="s">
        <v>61</v>
      </c>
      <c r="Q1625" s="4" t="s">
        <v>496</v>
      </c>
      <c r="R1625" s="4" t="s">
        <v>2614</v>
      </c>
      <c r="S1625" s="4">
        <v>68128</v>
      </c>
      <c r="T1625" s="9">
        <v>42177</v>
      </c>
      <c r="U1625" s="9">
        <v>42179</v>
      </c>
      <c r="V1625" s="15">
        <v>141.7824</v>
      </c>
      <c r="W1625" s="4">
        <v>12</v>
      </c>
      <c r="X1625" s="15">
        <v>633.85</v>
      </c>
      <c r="Y1625" s="4">
        <v>89874</v>
      </c>
      <c r="Z1625" s="15">
        <f>(orders[[#This Row],[Unit Price]]-(orders[[#This Row],[Unit Price]]*(orders[[#This Row],[Discount]]/100)))</f>
        <v>65.93060899999999</v>
      </c>
      <c r="AA1625" s="15">
        <f>orders[[#This Row],[discounted price]]*orders[[#This Row],[Quantity ordered new]]</f>
        <v>791.16730799999982</v>
      </c>
      <c r="AB1625" s="18">
        <f t="shared" si="25"/>
        <v>0.22368446793405378</v>
      </c>
    </row>
    <row r="1626" spans="1:28" ht="12.75" customHeight="1" x14ac:dyDescent="0.3">
      <c r="A1626" s="4">
        <v>25599</v>
      </c>
      <c r="B1626" s="4" t="s">
        <v>37</v>
      </c>
      <c r="C1626" s="21">
        <v>0</v>
      </c>
      <c r="D1626" s="15">
        <v>8.33</v>
      </c>
      <c r="E1626" s="15">
        <v>1.99</v>
      </c>
      <c r="F1626" s="4">
        <v>2877</v>
      </c>
      <c r="G1626" s="4" t="s">
        <v>2627</v>
      </c>
      <c r="H1626" s="4" t="s">
        <v>27</v>
      </c>
      <c r="I1626" s="4" t="s">
        <v>114</v>
      </c>
      <c r="J1626" s="4" t="s">
        <v>77</v>
      </c>
      <c r="K1626" s="4" t="s">
        <v>180</v>
      </c>
      <c r="L1626" s="4" t="s">
        <v>51</v>
      </c>
      <c r="M1626" s="4" t="s">
        <v>414</v>
      </c>
      <c r="N1626" s="29">
        <v>0.52</v>
      </c>
      <c r="O1626" s="4" t="s">
        <v>33</v>
      </c>
      <c r="P1626" s="4" t="s">
        <v>53</v>
      </c>
      <c r="Q1626" s="4" t="s">
        <v>154</v>
      </c>
      <c r="R1626" s="4" t="s">
        <v>2628</v>
      </c>
      <c r="S1626" s="4">
        <v>44070</v>
      </c>
      <c r="T1626" s="9">
        <v>42065</v>
      </c>
      <c r="U1626" s="9">
        <v>42067</v>
      </c>
      <c r="V1626" s="15">
        <v>74.181899999999999</v>
      </c>
      <c r="W1626" s="4">
        <v>12</v>
      </c>
      <c r="X1626" s="15">
        <v>107.51</v>
      </c>
      <c r="Y1626" s="4">
        <v>91492</v>
      </c>
      <c r="Z1626" s="15">
        <f>(orders[[#This Row],[Unit Price]]-(orders[[#This Row],[Unit Price]]*(orders[[#This Row],[Discount]]/100)))</f>
        <v>8.33</v>
      </c>
      <c r="AA1626" s="15">
        <f>orders[[#This Row],[discounted price]]*orders[[#This Row],[Quantity ordered new]]</f>
        <v>99.960000000000008</v>
      </c>
      <c r="AB1626" s="18">
        <f t="shared" si="25"/>
        <v>0.69</v>
      </c>
    </row>
    <row r="1627" spans="1:28" ht="12.75" customHeight="1" x14ac:dyDescent="0.3">
      <c r="A1627" s="4">
        <v>7599</v>
      </c>
      <c r="B1627" s="4" t="s">
        <v>37</v>
      </c>
      <c r="C1627" s="21">
        <v>0</v>
      </c>
      <c r="D1627" s="15">
        <v>8.33</v>
      </c>
      <c r="E1627" s="15">
        <v>1.99</v>
      </c>
      <c r="F1627" s="4">
        <v>2878</v>
      </c>
      <c r="G1627" s="4" t="s">
        <v>2629</v>
      </c>
      <c r="H1627" s="4" t="s">
        <v>27</v>
      </c>
      <c r="I1627" s="4" t="s">
        <v>114</v>
      </c>
      <c r="J1627" s="4" t="s">
        <v>77</v>
      </c>
      <c r="K1627" s="4" t="s">
        <v>180</v>
      </c>
      <c r="L1627" s="4" t="s">
        <v>51</v>
      </c>
      <c r="M1627" s="4" t="s">
        <v>414</v>
      </c>
      <c r="N1627" s="29">
        <v>0.52</v>
      </c>
      <c r="O1627" s="4" t="s">
        <v>33</v>
      </c>
      <c r="P1627" s="4" t="s">
        <v>34</v>
      </c>
      <c r="Q1627" s="4" t="s">
        <v>35</v>
      </c>
      <c r="R1627" s="4" t="s">
        <v>209</v>
      </c>
      <c r="S1627" s="4">
        <v>98107</v>
      </c>
      <c r="T1627" s="9">
        <v>42065</v>
      </c>
      <c r="U1627" s="9">
        <v>42067</v>
      </c>
      <c r="V1627" s="15">
        <v>82.31</v>
      </c>
      <c r="W1627" s="4">
        <v>47</v>
      </c>
      <c r="X1627" s="15">
        <v>421.08</v>
      </c>
      <c r="Y1627" s="4">
        <v>54369</v>
      </c>
      <c r="Z1627" s="15">
        <f>(orders[[#This Row],[Unit Price]]-(orders[[#This Row],[Unit Price]]*(orders[[#This Row],[Discount]]/100)))</f>
        <v>8.33</v>
      </c>
      <c r="AA1627" s="15">
        <f>orders[[#This Row],[discounted price]]*orders[[#This Row],[Quantity ordered new]]</f>
        <v>391.51</v>
      </c>
      <c r="AB1627" s="18">
        <f t="shared" si="25"/>
        <v>0.19547354421962573</v>
      </c>
    </row>
    <row r="1628" spans="1:28" ht="12.75" customHeight="1" x14ac:dyDescent="0.3">
      <c r="A1628" s="4">
        <v>18642</v>
      </c>
      <c r="B1628" s="4" t="s">
        <v>56</v>
      </c>
      <c r="C1628" s="21">
        <v>0.05</v>
      </c>
      <c r="D1628" s="15">
        <v>6.68</v>
      </c>
      <c r="E1628" s="15">
        <v>6.93</v>
      </c>
      <c r="F1628" s="4">
        <v>2880</v>
      </c>
      <c r="G1628" s="4" t="s">
        <v>2630</v>
      </c>
      <c r="H1628" s="4" t="s">
        <v>49</v>
      </c>
      <c r="I1628" s="4" t="s">
        <v>58</v>
      </c>
      <c r="J1628" s="4" t="s">
        <v>29</v>
      </c>
      <c r="K1628" s="4" t="s">
        <v>93</v>
      </c>
      <c r="L1628" s="4" t="s">
        <v>59</v>
      </c>
      <c r="M1628" s="4" t="s">
        <v>2135</v>
      </c>
      <c r="N1628" s="29">
        <v>0.37</v>
      </c>
      <c r="O1628" s="4" t="s">
        <v>33</v>
      </c>
      <c r="P1628" s="4" t="s">
        <v>136</v>
      </c>
      <c r="Q1628" s="4" t="s">
        <v>362</v>
      </c>
      <c r="R1628" s="4" t="s">
        <v>2631</v>
      </c>
      <c r="S1628" s="4">
        <v>33160</v>
      </c>
      <c r="T1628" s="9">
        <v>42091</v>
      </c>
      <c r="U1628" s="9">
        <v>42092</v>
      </c>
      <c r="V1628" s="15">
        <v>-2.3520000000000096</v>
      </c>
      <c r="W1628" s="4">
        <v>11</v>
      </c>
      <c r="X1628" s="15">
        <v>77.2</v>
      </c>
      <c r="Y1628" s="4">
        <v>88626</v>
      </c>
      <c r="Z1628" s="15">
        <f>(orders[[#This Row],[Unit Price]]-(orders[[#This Row],[Unit Price]]*(orders[[#This Row],[Discount]]/100)))</f>
        <v>6.67666</v>
      </c>
      <c r="AA1628" s="15">
        <f>orders[[#This Row],[discounted price]]*orders[[#This Row],[Quantity ordered new]]</f>
        <v>73.443259999999995</v>
      </c>
      <c r="AB1628" s="18">
        <f t="shared" si="25"/>
        <v>-3.0466321243523439E-2</v>
      </c>
    </row>
    <row r="1629" spans="1:28" ht="12.75" customHeight="1" x14ac:dyDescent="0.3">
      <c r="A1629" s="4">
        <v>20315</v>
      </c>
      <c r="B1629" s="4" t="s">
        <v>106</v>
      </c>
      <c r="C1629" s="21">
        <v>0.09</v>
      </c>
      <c r="D1629" s="15">
        <v>243.98</v>
      </c>
      <c r="E1629" s="15">
        <v>43.32</v>
      </c>
      <c r="F1629" s="4">
        <v>2880</v>
      </c>
      <c r="G1629" s="4" t="s">
        <v>2630</v>
      </c>
      <c r="H1629" s="4" t="s">
        <v>39</v>
      </c>
      <c r="I1629" s="4" t="s">
        <v>58</v>
      </c>
      <c r="J1629" s="4" t="s">
        <v>41</v>
      </c>
      <c r="K1629" s="4" t="s">
        <v>42</v>
      </c>
      <c r="L1629" s="4" t="s">
        <v>43</v>
      </c>
      <c r="M1629" s="4" t="s">
        <v>2059</v>
      </c>
      <c r="N1629" s="29">
        <v>0.55000000000000004</v>
      </c>
      <c r="O1629" s="4" t="s">
        <v>33</v>
      </c>
      <c r="P1629" s="4" t="s">
        <v>136</v>
      </c>
      <c r="Q1629" s="4" t="s">
        <v>362</v>
      </c>
      <c r="R1629" s="4" t="s">
        <v>2631</v>
      </c>
      <c r="S1629" s="4">
        <v>33160</v>
      </c>
      <c r="T1629" s="9">
        <v>42132</v>
      </c>
      <c r="U1629" s="9">
        <v>42137</v>
      </c>
      <c r="V1629" s="15">
        <v>1059.288</v>
      </c>
      <c r="W1629" s="4">
        <v>25</v>
      </c>
      <c r="X1629" s="15">
        <v>5587.89</v>
      </c>
      <c r="Y1629" s="4">
        <v>88627</v>
      </c>
      <c r="Z1629" s="15">
        <f>(orders[[#This Row],[Unit Price]]-(orders[[#This Row],[Unit Price]]*(orders[[#This Row],[Discount]]/100)))</f>
        <v>243.76041799999999</v>
      </c>
      <c r="AA1629" s="15">
        <f>orders[[#This Row],[discounted price]]*orders[[#This Row],[Quantity ordered new]]</f>
        <v>6094.0104499999998</v>
      </c>
      <c r="AB1629" s="18">
        <f t="shared" si="25"/>
        <v>0.18956851333866628</v>
      </c>
    </row>
    <row r="1630" spans="1:28" ht="12.75" customHeight="1" x14ac:dyDescent="0.3">
      <c r="A1630" s="4">
        <v>7718</v>
      </c>
      <c r="B1630" s="4" t="s">
        <v>25</v>
      </c>
      <c r="C1630" s="21">
        <v>0.03</v>
      </c>
      <c r="D1630" s="15">
        <v>4.0599999999999996</v>
      </c>
      <c r="E1630" s="15">
        <v>6.89</v>
      </c>
      <c r="F1630" s="4">
        <v>2882</v>
      </c>
      <c r="G1630" s="4" t="s">
        <v>2632</v>
      </c>
      <c r="H1630" s="4" t="s">
        <v>49</v>
      </c>
      <c r="I1630" s="4" t="s">
        <v>114</v>
      </c>
      <c r="J1630" s="4" t="s">
        <v>29</v>
      </c>
      <c r="K1630" s="4" t="s">
        <v>257</v>
      </c>
      <c r="L1630" s="4" t="s">
        <v>59</v>
      </c>
      <c r="M1630" s="4" t="s">
        <v>910</v>
      </c>
      <c r="N1630" s="29">
        <v>0.6</v>
      </c>
      <c r="O1630" s="4" t="s">
        <v>33</v>
      </c>
      <c r="P1630" s="4" t="s">
        <v>136</v>
      </c>
      <c r="Q1630" s="4" t="s">
        <v>322</v>
      </c>
      <c r="R1630" s="4" t="s">
        <v>390</v>
      </c>
      <c r="S1630" s="4">
        <v>28206</v>
      </c>
      <c r="T1630" s="9">
        <v>42055</v>
      </c>
      <c r="U1630" s="9">
        <v>42057</v>
      </c>
      <c r="V1630" s="15">
        <v>-246.27609999999999</v>
      </c>
      <c r="W1630" s="4">
        <v>37</v>
      </c>
      <c r="X1630" s="15">
        <v>159.88999999999999</v>
      </c>
      <c r="Y1630" s="4">
        <v>55300</v>
      </c>
      <c r="Z1630" s="15">
        <f>(orders[[#This Row],[Unit Price]]-(orders[[#This Row],[Unit Price]]*(orders[[#This Row],[Discount]]/100)))</f>
        <v>4.0587819999999999</v>
      </c>
      <c r="AA1630" s="15">
        <f>orders[[#This Row],[discounted price]]*orders[[#This Row],[Quantity ordered new]]</f>
        <v>150.17493400000001</v>
      </c>
      <c r="AB1630" s="18">
        <f t="shared" si="25"/>
        <v>-1.5402845706423167</v>
      </c>
    </row>
    <row r="1631" spans="1:28" ht="12.75" customHeight="1" x14ac:dyDescent="0.3">
      <c r="A1631" s="4">
        <v>7719</v>
      </c>
      <c r="B1631" s="4" t="s">
        <v>25</v>
      </c>
      <c r="C1631" s="21">
        <v>0.01</v>
      </c>
      <c r="D1631" s="15">
        <v>3.75</v>
      </c>
      <c r="E1631" s="15">
        <v>0.5</v>
      </c>
      <c r="F1631" s="4">
        <v>2882</v>
      </c>
      <c r="G1631" s="4" t="s">
        <v>2632</v>
      </c>
      <c r="H1631" s="4" t="s">
        <v>49</v>
      </c>
      <c r="I1631" s="4" t="s">
        <v>114</v>
      </c>
      <c r="J1631" s="4" t="s">
        <v>29</v>
      </c>
      <c r="K1631" s="4" t="s">
        <v>134</v>
      </c>
      <c r="L1631" s="4" t="s">
        <v>59</v>
      </c>
      <c r="M1631" s="4" t="s">
        <v>2633</v>
      </c>
      <c r="N1631" s="29">
        <v>0.37</v>
      </c>
      <c r="O1631" s="4" t="s">
        <v>33</v>
      </c>
      <c r="P1631" s="4" t="s">
        <v>136</v>
      </c>
      <c r="Q1631" s="4" t="s">
        <v>322</v>
      </c>
      <c r="R1631" s="4" t="s">
        <v>390</v>
      </c>
      <c r="S1631" s="4">
        <v>28206</v>
      </c>
      <c r="T1631" s="9">
        <v>42055</v>
      </c>
      <c r="U1631" s="9">
        <v>42056</v>
      </c>
      <c r="V1631" s="15">
        <v>55.194599999999994</v>
      </c>
      <c r="W1631" s="4">
        <v>48</v>
      </c>
      <c r="X1631" s="15">
        <v>180.48</v>
      </c>
      <c r="Y1631" s="4">
        <v>55300</v>
      </c>
      <c r="Z1631" s="15">
        <f>(orders[[#This Row],[Unit Price]]-(orders[[#This Row],[Unit Price]]*(orders[[#This Row],[Discount]]/100)))</f>
        <v>3.749625</v>
      </c>
      <c r="AA1631" s="15">
        <f>orders[[#This Row],[discounted price]]*orders[[#This Row],[Quantity ordered new]]</f>
        <v>179.982</v>
      </c>
      <c r="AB1631" s="18">
        <f t="shared" si="25"/>
        <v>0.30582114361702128</v>
      </c>
    </row>
    <row r="1632" spans="1:28" ht="12.75" customHeight="1" x14ac:dyDescent="0.3">
      <c r="A1632" s="4">
        <v>7720</v>
      </c>
      <c r="B1632" s="4" t="s">
        <v>25</v>
      </c>
      <c r="C1632" s="21">
        <v>0.02</v>
      </c>
      <c r="D1632" s="15">
        <v>10.68</v>
      </c>
      <c r="E1632" s="15">
        <v>13.04</v>
      </c>
      <c r="F1632" s="4">
        <v>2882</v>
      </c>
      <c r="G1632" s="4" t="s">
        <v>2632</v>
      </c>
      <c r="H1632" s="4" t="s">
        <v>49</v>
      </c>
      <c r="I1632" s="4" t="s">
        <v>114</v>
      </c>
      <c r="J1632" s="4" t="s">
        <v>41</v>
      </c>
      <c r="K1632" s="4" t="s">
        <v>50</v>
      </c>
      <c r="L1632" s="4" t="s">
        <v>236</v>
      </c>
      <c r="M1632" s="4" t="s">
        <v>2634</v>
      </c>
      <c r="N1632" s="29">
        <v>0.6</v>
      </c>
      <c r="O1632" s="4" t="s">
        <v>33</v>
      </c>
      <c r="P1632" s="4" t="s">
        <v>136</v>
      </c>
      <c r="Q1632" s="4" t="s">
        <v>322</v>
      </c>
      <c r="R1632" s="4" t="s">
        <v>390</v>
      </c>
      <c r="S1632" s="4">
        <v>28206</v>
      </c>
      <c r="T1632" s="9">
        <v>42055</v>
      </c>
      <c r="U1632" s="9">
        <v>42057</v>
      </c>
      <c r="V1632" s="15">
        <v>-307.29650000000004</v>
      </c>
      <c r="W1632" s="4">
        <v>31</v>
      </c>
      <c r="X1632" s="15">
        <v>350.48</v>
      </c>
      <c r="Y1632" s="4">
        <v>55300</v>
      </c>
      <c r="Z1632" s="15">
        <f>(orders[[#This Row],[Unit Price]]-(orders[[#This Row],[Unit Price]]*(orders[[#This Row],[Discount]]/100)))</f>
        <v>10.677864</v>
      </c>
      <c r="AA1632" s="15">
        <f>orders[[#This Row],[discounted price]]*orders[[#This Row],[Quantity ordered new]]</f>
        <v>331.01378399999999</v>
      </c>
      <c r="AB1632" s="18">
        <f t="shared" si="25"/>
        <v>-0.87678754850490759</v>
      </c>
    </row>
    <row r="1633" spans="1:28" ht="12.75" customHeight="1" x14ac:dyDescent="0.3">
      <c r="A1633" s="4">
        <v>2314</v>
      </c>
      <c r="B1633" s="4" t="s">
        <v>25</v>
      </c>
      <c r="C1633" s="21">
        <v>7.0000000000000007E-2</v>
      </c>
      <c r="D1633" s="15">
        <v>28.99</v>
      </c>
      <c r="E1633" s="15">
        <v>8.59</v>
      </c>
      <c r="F1633" s="4">
        <v>2882</v>
      </c>
      <c r="G1633" s="4" t="s">
        <v>2632</v>
      </c>
      <c r="H1633" s="4" t="s">
        <v>49</v>
      </c>
      <c r="I1633" s="4" t="s">
        <v>114</v>
      </c>
      <c r="J1633" s="4" t="s">
        <v>77</v>
      </c>
      <c r="K1633" s="4" t="s">
        <v>78</v>
      </c>
      <c r="L1633" s="4" t="s">
        <v>86</v>
      </c>
      <c r="M1633" s="4" t="s">
        <v>2045</v>
      </c>
      <c r="N1633" s="29">
        <v>0.56000000000000005</v>
      </c>
      <c r="O1633" s="4" t="s">
        <v>33</v>
      </c>
      <c r="P1633" s="4" t="s">
        <v>136</v>
      </c>
      <c r="Q1633" s="4" t="s">
        <v>322</v>
      </c>
      <c r="R1633" s="4" t="s">
        <v>390</v>
      </c>
      <c r="S1633" s="4">
        <v>28206</v>
      </c>
      <c r="T1633" s="9">
        <v>42082</v>
      </c>
      <c r="U1633" s="9">
        <v>42082</v>
      </c>
      <c r="V1633" s="15">
        <v>-16.063740000000003</v>
      </c>
      <c r="W1633" s="4">
        <v>39</v>
      </c>
      <c r="X1633" s="15">
        <v>936.8</v>
      </c>
      <c r="Y1633" s="4">
        <v>16676</v>
      </c>
      <c r="Z1633" s="15">
        <f>(orders[[#This Row],[Unit Price]]-(orders[[#This Row],[Unit Price]]*(orders[[#This Row],[Discount]]/100)))</f>
        <v>28.969707</v>
      </c>
      <c r="AA1633" s="15">
        <f>orders[[#This Row],[discounted price]]*orders[[#This Row],[Quantity ordered new]]</f>
        <v>1129.818573</v>
      </c>
      <c r="AB1633" s="18">
        <f t="shared" si="25"/>
        <v>-1.7147459436379166E-2</v>
      </c>
    </row>
    <row r="1634" spans="1:28" ht="12.75" customHeight="1" x14ac:dyDescent="0.3">
      <c r="A1634" s="4">
        <v>694</v>
      </c>
      <c r="B1634" s="4" t="s">
        <v>47</v>
      </c>
      <c r="C1634" s="21">
        <v>0.05</v>
      </c>
      <c r="D1634" s="15">
        <v>6.48</v>
      </c>
      <c r="E1634" s="15">
        <v>8.73</v>
      </c>
      <c r="F1634" s="4">
        <v>2882</v>
      </c>
      <c r="G1634" s="4" t="s">
        <v>2632</v>
      </c>
      <c r="H1634" s="4" t="s">
        <v>49</v>
      </c>
      <c r="I1634" s="4" t="s">
        <v>114</v>
      </c>
      <c r="J1634" s="4" t="s">
        <v>29</v>
      </c>
      <c r="K1634" s="4" t="s">
        <v>93</v>
      </c>
      <c r="L1634" s="4" t="s">
        <v>59</v>
      </c>
      <c r="M1634" s="4" t="s">
        <v>2312</v>
      </c>
      <c r="N1634" s="29">
        <v>0.37</v>
      </c>
      <c r="O1634" s="4" t="s">
        <v>33</v>
      </c>
      <c r="P1634" s="4" t="s">
        <v>136</v>
      </c>
      <c r="Q1634" s="4" t="s">
        <v>322</v>
      </c>
      <c r="R1634" s="4" t="s">
        <v>390</v>
      </c>
      <c r="S1634" s="4">
        <v>28206</v>
      </c>
      <c r="T1634" s="9">
        <v>42133</v>
      </c>
      <c r="U1634" s="9">
        <v>42133</v>
      </c>
      <c r="V1634" s="15">
        <v>-160.38470000000001</v>
      </c>
      <c r="W1634" s="4">
        <v>35</v>
      </c>
      <c r="X1634" s="15">
        <v>232.5</v>
      </c>
      <c r="Y1634" s="4">
        <v>4839</v>
      </c>
      <c r="Z1634" s="15">
        <f>(orders[[#This Row],[Unit Price]]-(orders[[#This Row],[Unit Price]]*(orders[[#This Row],[Discount]]/100)))</f>
        <v>6.4767600000000005</v>
      </c>
      <c r="AA1634" s="15">
        <f>orders[[#This Row],[discounted price]]*orders[[#This Row],[Quantity ordered new]]</f>
        <v>226.68660000000003</v>
      </c>
      <c r="AB1634" s="18">
        <f t="shared" si="25"/>
        <v>-0.6898266666666667</v>
      </c>
    </row>
    <row r="1635" spans="1:28" ht="12.75" customHeight="1" x14ac:dyDescent="0.3">
      <c r="A1635" s="4">
        <v>3065</v>
      </c>
      <c r="B1635" s="4" t="s">
        <v>25</v>
      </c>
      <c r="C1635" s="21">
        <v>0.09</v>
      </c>
      <c r="D1635" s="15">
        <v>363.25</v>
      </c>
      <c r="E1635" s="15">
        <v>19.989999999999998</v>
      </c>
      <c r="F1635" s="4">
        <v>2882</v>
      </c>
      <c r="G1635" s="4" t="s">
        <v>2632</v>
      </c>
      <c r="H1635" s="4" t="s">
        <v>49</v>
      </c>
      <c r="I1635" s="4" t="s">
        <v>114</v>
      </c>
      <c r="J1635" s="4" t="s">
        <v>29</v>
      </c>
      <c r="K1635" s="4" t="s">
        <v>257</v>
      </c>
      <c r="L1635" s="4" t="s">
        <v>59</v>
      </c>
      <c r="M1635" s="4" t="s">
        <v>1253</v>
      </c>
      <c r="N1635" s="29">
        <v>0.56999999999999995</v>
      </c>
      <c r="O1635" s="4" t="s">
        <v>33</v>
      </c>
      <c r="P1635" s="4" t="s">
        <v>136</v>
      </c>
      <c r="Q1635" s="4" t="s">
        <v>322</v>
      </c>
      <c r="R1635" s="4" t="s">
        <v>390</v>
      </c>
      <c r="S1635" s="4">
        <v>28206</v>
      </c>
      <c r="T1635" s="9">
        <v>42160</v>
      </c>
      <c r="U1635" s="9">
        <v>42161</v>
      </c>
      <c r="V1635" s="15">
        <v>732.26980000000003</v>
      </c>
      <c r="W1635" s="4">
        <v>21</v>
      </c>
      <c r="X1635" s="15">
        <v>7497.05</v>
      </c>
      <c r="Y1635" s="4">
        <v>21958</v>
      </c>
      <c r="Z1635" s="15">
        <f>(orders[[#This Row],[Unit Price]]-(orders[[#This Row],[Unit Price]]*(orders[[#This Row],[Discount]]/100)))</f>
        <v>362.92307499999998</v>
      </c>
      <c r="AA1635" s="15">
        <f>orders[[#This Row],[discounted price]]*orders[[#This Row],[Quantity ordered new]]</f>
        <v>7621.384575</v>
      </c>
      <c r="AB1635" s="18">
        <f t="shared" si="25"/>
        <v>9.7674391927491486E-2</v>
      </c>
    </row>
    <row r="1636" spans="1:28" ht="12.75" customHeight="1" x14ac:dyDescent="0.3">
      <c r="A1636" s="4">
        <v>5689</v>
      </c>
      <c r="B1636" s="4" t="s">
        <v>106</v>
      </c>
      <c r="C1636" s="21">
        <v>0.05</v>
      </c>
      <c r="D1636" s="15">
        <v>63.94</v>
      </c>
      <c r="E1636" s="15">
        <v>14.48</v>
      </c>
      <c r="F1636" s="4">
        <v>2882</v>
      </c>
      <c r="G1636" s="4" t="s">
        <v>2632</v>
      </c>
      <c r="H1636" s="4" t="s">
        <v>27</v>
      </c>
      <c r="I1636" s="4" t="s">
        <v>114</v>
      </c>
      <c r="J1636" s="4" t="s">
        <v>41</v>
      </c>
      <c r="K1636" s="4" t="s">
        <v>50</v>
      </c>
      <c r="L1636" s="4" t="s">
        <v>59</v>
      </c>
      <c r="M1636" s="4" t="s">
        <v>519</v>
      </c>
      <c r="N1636" s="29">
        <v>0.46</v>
      </c>
      <c r="O1636" s="4" t="s">
        <v>33</v>
      </c>
      <c r="P1636" s="4" t="s">
        <v>136</v>
      </c>
      <c r="Q1636" s="4" t="s">
        <v>322</v>
      </c>
      <c r="R1636" s="4" t="s">
        <v>390</v>
      </c>
      <c r="S1636" s="4">
        <v>28206</v>
      </c>
      <c r="T1636" s="9">
        <v>42185</v>
      </c>
      <c r="U1636" s="9">
        <v>42192</v>
      </c>
      <c r="V1636" s="15">
        <v>270.87430000000001</v>
      </c>
      <c r="W1636" s="4">
        <v>21</v>
      </c>
      <c r="X1636" s="15">
        <v>1336.35</v>
      </c>
      <c r="Y1636" s="4">
        <v>40224</v>
      </c>
      <c r="Z1636" s="15">
        <f>(orders[[#This Row],[Unit Price]]-(orders[[#This Row],[Unit Price]]*(orders[[#This Row],[Discount]]/100)))</f>
        <v>63.908029999999997</v>
      </c>
      <c r="AA1636" s="15">
        <f>orders[[#This Row],[discounted price]]*orders[[#This Row],[Quantity ordered new]]</f>
        <v>1342.06863</v>
      </c>
      <c r="AB1636" s="18">
        <f t="shared" si="25"/>
        <v>0.20269712275975607</v>
      </c>
    </row>
    <row r="1637" spans="1:28" ht="12.75" customHeight="1" x14ac:dyDescent="0.3">
      <c r="A1637" s="4">
        <v>7137</v>
      </c>
      <c r="B1637" s="4" t="s">
        <v>106</v>
      </c>
      <c r="C1637" s="21">
        <v>0.02</v>
      </c>
      <c r="D1637" s="15">
        <v>43.98</v>
      </c>
      <c r="E1637" s="15">
        <v>1.99</v>
      </c>
      <c r="F1637" s="4">
        <v>2882</v>
      </c>
      <c r="G1637" s="4" t="s">
        <v>2632</v>
      </c>
      <c r="H1637" s="4" t="s">
        <v>49</v>
      </c>
      <c r="I1637" s="4" t="s">
        <v>114</v>
      </c>
      <c r="J1637" s="4" t="s">
        <v>77</v>
      </c>
      <c r="K1637" s="4" t="s">
        <v>180</v>
      </c>
      <c r="L1637" s="4" t="s">
        <v>51</v>
      </c>
      <c r="M1637" s="4" t="s">
        <v>2635</v>
      </c>
      <c r="N1637" s="29">
        <v>0.44</v>
      </c>
      <c r="O1637" s="4" t="s">
        <v>33</v>
      </c>
      <c r="P1637" s="4" t="s">
        <v>136</v>
      </c>
      <c r="Q1637" s="4" t="s">
        <v>322</v>
      </c>
      <c r="R1637" s="4" t="s">
        <v>390</v>
      </c>
      <c r="S1637" s="4">
        <v>28206</v>
      </c>
      <c r="T1637" s="9">
        <v>42025</v>
      </c>
      <c r="U1637" s="9">
        <v>42029</v>
      </c>
      <c r="V1637" s="15">
        <v>333.76049999999998</v>
      </c>
      <c r="W1637" s="4">
        <v>40</v>
      </c>
      <c r="X1637" s="15">
        <v>1724.01</v>
      </c>
      <c r="Y1637" s="4">
        <v>50917</v>
      </c>
      <c r="Z1637" s="15">
        <f>(orders[[#This Row],[Unit Price]]-(orders[[#This Row],[Unit Price]]*(orders[[#This Row],[Discount]]/100)))</f>
        <v>43.971204</v>
      </c>
      <c r="AA1637" s="15">
        <f>orders[[#This Row],[discounted price]]*orders[[#This Row],[Quantity ordered new]]</f>
        <v>1758.84816</v>
      </c>
      <c r="AB1637" s="18">
        <f t="shared" si="25"/>
        <v>0.19359545478274487</v>
      </c>
    </row>
    <row r="1638" spans="1:28" ht="12.75" customHeight="1" x14ac:dyDescent="0.3">
      <c r="A1638" s="4">
        <v>18694</v>
      </c>
      <c r="B1638" s="4" t="s">
        <v>47</v>
      </c>
      <c r="C1638" s="21">
        <v>0.05</v>
      </c>
      <c r="D1638" s="15">
        <v>6.48</v>
      </c>
      <c r="E1638" s="15">
        <v>8.73</v>
      </c>
      <c r="F1638" s="4">
        <v>2883</v>
      </c>
      <c r="G1638" s="4" t="s">
        <v>2636</v>
      </c>
      <c r="H1638" s="4" t="s">
        <v>49</v>
      </c>
      <c r="I1638" s="4" t="s">
        <v>114</v>
      </c>
      <c r="J1638" s="4" t="s">
        <v>29</v>
      </c>
      <c r="K1638" s="4" t="s">
        <v>93</v>
      </c>
      <c r="L1638" s="4" t="s">
        <v>59</v>
      </c>
      <c r="M1638" s="4" t="s">
        <v>2312</v>
      </c>
      <c r="N1638" s="29">
        <v>0.37</v>
      </c>
      <c r="O1638" s="4" t="s">
        <v>33</v>
      </c>
      <c r="P1638" s="4" t="s">
        <v>53</v>
      </c>
      <c r="Q1638" s="4" t="s">
        <v>154</v>
      </c>
      <c r="R1638" s="4" t="s">
        <v>2628</v>
      </c>
      <c r="S1638" s="4">
        <v>44070</v>
      </c>
      <c r="T1638" s="9">
        <v>42133</v>
      </c>
      <c r="U1638" s="9">
        <v>42133</v>
      </c>
      <c r="V1638" s="15">
        <v>-120.59</v>
      </c>
      <c r="W1638" s="4">
        <v>9</v>
      </c>
      <c r="X1638" s="15">
        <v>59.79</v>
      </c>
      <c r="Y1638" s="4">
        <v>87632</v>
      </c>
      <c r="Z1638" s="15">
        <f>(orders[[#This Row],[Unit Price]]-(orders[[#This Row],[Unit Price]]*(orders[[#This Row],[Discount]]/100)))</f>
        <v>6.4767600000000005</v>
      </c>
      <c r="AA1638" s="15">
        <f>orders[[#This Row],[discounted price]]*orders[[#This Row],[Quantity ordered new]]</f>
        <v>58.290840000000003</v>
      </c>
      <c r="AB1638" s="18">
        <f t="shared" si="25"/>
        <v>-2.0168924569325974</v>
      </c>
    </row>
    <row r="1639" spans="1:28" ht="12.75" customHeight="1" x14ac:dyDescent="0.3">
      <c r="A1639" s="4">
        <v>20314</v>
      </c>
      <c r="B1639" s="4" t="s">
        <v>25</v>
      </c>
      <c r="C1639" s="21">
        <v>7.0000000000000007E-2</v>
      </c>
      <c r="D1639" s="15">
        <v>28.99</v>
      </c>
      <c r="E1639" s="15">
        <v>8.59</v>
      </c>
      <c r="F1639" s="4">
        <v>2884</v>
      </c>
      <c r="G1639" s="4" t="s">
        <v>2637</v>
      </c>
      <c r="H1639" s="4" t="s">
        <v>49</v>
      </c>
      <c r="I1639" s="4" t="s">
        <v>114</v>
      </c>
      <c r="J1639" s="4" t="s">
        <v>77</v>
      </c>
      <c r="K1639" s="4" t="s">
        <v>78</v>
      </c>
      <c r="L1639" s="4" t="s">
        <v>86</v>
      </c>
      <c r="M1639" s="4" t="s">
        <v>2045</v>
      </c>
      <c r="N1639" s="29">
        <v>0.56000000000000005</v>
      </c>
      <c r="O1639" s="4" t="s">
        <v>33</v>
      </c>
      <c r="P1639" s="4" t="s">
        <v>53</v>
      </c>
      <c r="Q1639" s="4" t="s">
        <v>154</v>
      </c>
      <c r="R1639" s="4" t="s">
        <v>2638</v>
      </c>
      <c r="S1639" s="4">
        <v>44039</v>
      </c>
      <c r="T1639" s="9">
        <v>42082</v>
      </c>
      <c r="U1639" s="9">
        <v>42082</v>
      </c>
      <c r="V1639" s="15">
        <v>-12.078000000000001</v>
      </c>
      <c r="W1639" s="4">
        <v>10</v>
      </c>
      <c r="X1639" s="15">
        <v>240.21</v>
      </c>
      <c r="Y1639" s="4">
        <v>87631</v>
      </c>
      <c r="Z1639" s="15">
        <f>(orders[[#This Row],[Unit Price]]-(orders[[#This Row],[Unit Price]]*(orders[[#This Row],[Discount]]/100)))</f>
        <v>28.969707</v>
      </c>
      <c r="AA1639" s="15">
        <f>orders[[#This Row],[discounted price]]*orders[[#This Row],[Quantity ordered new]]</f>
        <v>289.69707</v>
      </c>
      <c r="AB1639" s="18">
        <f t="shared" si="25"/>
        <v>-5.0281004121393781E-2</v>
      </c>
    </row>
    <row r="1640" spans="1:28" ht="12.75" customHeight="1" x14ac:dyDescent="0.3">
      <c r="A1640" s="4">
        <v>21065</v>
      </c>
      <c r="B1640" s="4" t="s">
        <v>25</v>
      </c>
      <c r="C1640" s="21">
        <v>0.09</v>
      </c>
      <c r="D1640" s="15">
        <v>363.25</v>
      </c>
      <c r="E1640" s="15">
        <v>19.989999999999998</v>
      </c>
      <c r="F1640" s="4">
        <v>2884</v>
      </c>
      <c r="G1640" s="4" t="s">
        <v>2637</v>
      </c>
      <c r="H1640" s="4" t="s">
        <v>49</v>
      </c>
      <c r="I1640" s="4" t="s">
        <v>114</v>
      </c>
      <c r="J1640" s="4" t="s">
        <v>29</v>
      </c>
      <c r="K1640" s="4" t="s">
        <v>257</v>
      </c>
      <c r="L1640" s="4" t="s">
        <v>59</v>
      </c>
      <c r="M1640" s="4" t="s">
        <v>1253</v>
      </c>
      <c r="N1640" s="29">
        <v>0.56999999999999995</v>
      </c>
      <c r="O1640" s="4" t="s">
        <v>33</v>
      </c>
      <c r="P1640" s="4" t="s">
        <v>53</v>
      </c>
      <c r="Q1640" s="4" t="s">
        <v>154</v>
      </c>
      <c r="R1640" s="4" t="s">
        <v>2638</v>
      </c>
      <c r="S1640" s="4">
        <v>44039</v>
      </c>
      <c r="T1640" s="9">
        <v>42160</v>
      </c>
      <c r="U1640" s="9">
        <v>42161</v>
      </c>
      <c r="V1640" s="15">
        <v>1231.6569</v>
      </c>
      <c r="W1640" s="4">
        <v>5</v>
      </c>
      <c r="X1640" s="15">
        <v>1785.01</v>
      </c>
      <c r="Y1640" s="4">
        <v>87633</v>
      </c>
      <c r="Z1640" s="15">
        <f>(orders[[#This Row],[Unit Price]]-(orders[[#This Row],[Unit Price]]*(orders[[#This Row],[Discount]]/100)))</f>
        <v>362.92307499999998</v>
      </c>
      <c r="AA1640" s="15">
        <f>orders[[#This Row],[discounted price]]*orders[[#This Row],[Quantity ordered new]]</f>
        <v>1814.6153749999999</v>
      </c>
      <c r="AB1640" s="18">
        <f t="shared" si="25"/>
        <v>0.69</v>
      </c>
    </row>
    <row r="1641" spans="1:28" ht="12.75" customHeight="1" x14ac:dyDescent="0.3">
      <c r="A1641" s="4">
        <v>23689</v>
      </c>
      <c r="B1641" s="4" t="s">
        <v>106</v>
      </c>
      <c r="C1641" s="21">
        <v>0.05</v>
      </c>
      <c r="D1641" s="15">
        <v>63.94</v>
      </c>
      <c r="E1641" s="15">
        <v>14.48</v>
      </c>
      <c r="F1641" s="4">
        <v>2885</v>
      </c>
      <c r="G1641" s="4" t="s">
        <v>2639</v>
      </c>
      <c r="H1641" s="4" t="s">
        <v>27</v>
      </c>
      <c r="I1641" s="4" t="s">
        <v>114</v>
      </c>
      <c r="J1641" s="4" t="s">
        <v>41</v>
      </c>
      <c r="K1641" s="4" t="s">
        <v>50</v>
      </c>
      <c r="L1641" s="4" t="s">
        <v>59</v>
      </c>
      <c r="M1641" s="4" t="s">
        <v>519</v>
      </c>
      <c r="N1641" s="29">
        <v>0.46</v>
      </c>
      <c r="O1641" s="4" t="s">
        <v>33</v>
      </c>
      <c r="P1641" s="4" t="s">
        <v>53</v>
      </c>
      <c r="Q1641" s="4" t="s">
        <v>154</v>
      </c>
      <c r="R1641" s="4" t="s">
        <v>2640</v>
      </c>
      <c r="S1641" s="4">
        <v>44133</v>
      </c>
      <c r="T1641" s="9">
        <v>42185</v>
      </c>
      <c r="U1641" s="9">
        <v>42192</v>
      </c>
      <c r="V1641" s="15">
        <v>219.54419999999999</v>
      </c>
      <c r="W1641" s="4">
        <v>5</v>
      </c>
      <c r="X1641" s="15">
        <v>318.18</v>
      </c>
      <c r="Y1641" s="4">
        <v>87634</v>
      </c>
      <c r="Z1641" s="15">
        <f>(orders[[#This Row],[Unit Price]]-(orders[[#This Row],[Unit Price]]*(orders[[#This Row],[Discount]]/100)))</f>
        <v>63.908029999999997</v>
      </c>
      <c r="AA1641" s="15">
        <f>orders[[#This Row],[discounted price]]*orders[[#This Row],[Quantity ordered new]]</f>
        <v>319.54014999999998</v>
      </c>
      <c r="AB1641" s="18">
        <f t="shared" si="25"/>
        <v>0.69</v>
      </c>
    </row>
    <row r="1642" spans="1:28" ht="12.75" customHeight="1" x14ac:dyDescent="0.3">
      <c r="A1642" s="4">
        <v>25718</v>
      </c>
      <c r="B1642" s="4" t="s">
        <v>25</v>
      </c>
      <c r="C1642" s="21">
        <v>0.03</v>
      </c>
      <c r="D1642" s="15">
        <v>4.0599999999999996</v>
      </c>
      <c r="E1642" s="15">
        <v>6.89</v>
      </c>
      <c r="F1642" s="4">
        <v>2886</v>
      </c>
      <c r="G1642" s="4" t="s">
        <v>2641</v>
      </c>
      <c r="H1642" s="4" t="s">
        <v>49</v>
      </c>
      <c r="I1642" s="4" t="s">
        <v>114</v>
      </c>
      <c r="J1642" s="4" t="s">
        <v>29</v>
      </c>
      <c r="K1642" s="4" t="s">
        <v>257</v>
      </c>
      <c r="L1642" s="4" t="s">
        <v>59</v>
      </c>
      <c r="M1642" s="4" t="s">
        <v>910</v>
      </c>
      <c r="N1642" s="29">
        <v>0.6</v>
      </c>
      <c r="O1642" s="4" t="s">
        <v>33</v>
      </c>
      <c r="P1642" s="4" t="s">
        <v>53</v>
      </c>
      <c r="Q1642" s="4" t="s">
        <v>154</v>
      </c>
      <c r="R1642" s="4" t="s">
        <v>2642</v>
      </c>
      <c r="S1642" s="4">
        <v>44134</v>
      </c>
      <c r="T1642" s="9">
        <v>42055</v>
      </c>
      <c r="U1642" s="9">
        <v>42057</v>
      </c>
      <c r="V1642" s="15">
        <v>-185.17</v>
      </c>
      <c r="W1642" s="4">
        <v>9</v>
      </c>
      <c r="X1642" s="15">
        <v>38.89</v>
      </c>
      <c r="Y1642" s="4">
        <v>87630</v>
      </c>
      <c r="Z1642" s="15">
        <f>(orders[[#This Row],[Unit Price]]-(orders[[#This Row],[Unit Price]]*(orders[[#This Row],[Discount]]/100)))</f>
        <v>4.0587819999999999</v>
      </c>
      <c r="AA1642" s="15">
        <f>orders[[#This Row],[discounted price]]*orders[[#This Row],[Quantity ordered new]]</f>
        <v>36.529038</v>
      </c>
      <c r="AB1642" s="18">
        <f t="shared" si="25"/>
        <v>-4.761378246335819</v>
      </c>
    </row>
    <row r="1643" spans="1:28" ht="12.75" customHeight="1" x14ac:dyDescent="0.3">
      <c r="A1643" s="4">
        <v>25719</v>
      </c>
      <c r="B1643" s="4" t="s">
        <v>25</v>
      </c>
      <c r="C1643" s="21">
        <v>0.01</v>
      </c>
      <c r="D1643" s="15">
        <v>3.75</v>
      </c>
      <c r="E1643" s="15">
        <v>0.5</v>
      </c>
      <c r="F1643" s="4">
        <v>2886</v>
      </c>
      <c r="G1643" s="4" t="s">
        <v>2641</v>
      </c>
      <c r="H1643" s="4" t="s">
        <v>49</v>
      </c>
      <c r="I1643" s="4" t="s">
        <v>114</v>
      </c>
      <c r="J1643" s="4" t="s">
        <v>29</v>
      </c>
      <c r="K1643" s="4" t="s">
        <v>134</v>
      </c>
      <c r="L1643" s="4" t="s">
        <v>59</v>
      </c>
      <c r="M1643" s="4" t="s">
        <v>2633</v>
      </c>
      <c r="N1643" s="29">
        <v>0.37</v>
      </c>
      <c r="O1643" s="4" t="s">
        <v>33</v>
      </c>
      <c r="P1643" s="4" t="s">
        <v>53</v>
      </c>
      <c r="Q1643" s="4" t="s">
        <v>154</v>
      </c>
      <c r="R1643" s="4" t="s">
        <v>2642</v>
      </c>
      <c r="S1643" s="4">
        <v>44134</v>
      </c>
      <c r="T1643" s="9">
        <v>42055</v>
      </c>
      <c r="U1643" s="9">
        <v>42056</v>
      </c>
      <c r="V1643" s="15">
        <v>31.132799999999996</v>
      </c>
      <c r="W1643" s="4">
        <v>12</v>
      </c>
      <c r="X1643" s="15">
        <v>45.12</v>
      </c>
      <c r="Y1643" s="4">
        <v>87630</v>
      </c>
      <c r="Z1643" s="15">
        <f>(orders[[#This Row],[Unit Price]]-(orders[[#This Row],[Unit Price]]*(orders[[#This Row],[Discount]]/100)))</f>
        <v>3.749625</v>
      </c>
      <c r="AA1643" s="15">
        <f>orders[[#This Row],[discounted price]]*orders[[#This Row],[Quantity ordered new]]</f>
        <v>44.9955</v>
      </c>
      <c r="AB1643" s="18">
        <f t="shared" si="25"/>
        <v>0.69</v>
      </c>
    </row>
    <row r="1644" spans="1:28" ht="12.75" customHeight="1" x14ac:dyDescent="0.3">
      <c r="A1644" s="4">
        <v>25720</v>
      </c>
      <c r="B1644" s="4" t="s">
        <v>25</v>
      </c>
      <c r="C1644" s="21">
        <v>0.02</v>
      </c>
      <c r="D1644" s="15">
        <v>10.68</v>
      </c>
      <c r="E1644" s="15">
        <v>13.04</v>
      </c>
      <c r="F1644" s="4">
        <v>2886</v>
      </c>
      <c r="G1644" s="4" t="s">
        <v>2641</v>
      </c>
      <c r="H1644" s="4" t="s">
        <v>49</v>
      </c>
      <c r="I1644" s="4" t="s">
        <v>114</v>
      </c>
      <c r="J1644" s="4" t="s">
        <v>41</v>
      </c>
      <c r="K1644" s="4" t="s">
        <v>50</v>
      </c>
      <c r="L1644" s="4" t="s">
        <v>236</v>
      </c>
      <c r="M1644" s="4" t="s">
        <v>2634</v>
      </c>
      <c r="N1644" s="29">
        <v>0.6</v>
      </c>
      <c r="O1644" s="4" t="s">
        <v>33</v>
      </c>
      <c r="P1644" s="4" t="s">
        <v>53</v>
      </c>
      <c r="Q1644" s="4" t="s">
        <v>154</v>
      </c>
      <c r="R1644" s="4" t="s">
        <v>2642</v>
      </c>
      <c r="S1644" s="4">
        <v>44134</v>
      </c>
      <c r="T1644" s="9">
        <v>42055</v>
      </c>
      <c r="U1644" s="9">
        <v>42057</v>
      </c>
      <c r="V1644" s="15">
        <v>-231.05</v>
      </c>
      <c r="W1644" s="4">
        <v>8</v>
      </c>
      <c r="X1644" s="15">
        <v>90.45</v>
      </c>
      <c r="Y1644" s="4">
        <v>87630</v>
      </c>
      <c r="Z1644" s="15">
        <f>(orders[[#This Row],[Unit Price]]-(orders[[#This Row],[Unit Price]]*(orders[[#This Row],[Discount]]/100)))</f>
        <v>10.677864</v>
      </c>
      <c r="AA1644" s="15">
        <f>orders[[#This Row],[discounted price]]*orders[[#This Row],[Quantity ordered new]]</f>
        <v>85.422911999999997</v>
      </c>
      <c r="AB1644" s="18">
        <f t="shared" si="25"/>
        <v>-2.5544499723604202</v>
      </c>
    </row>
    <row r="1645" spans="1:28" ht="12.75" customHeight="1" x14ac:dyDescent="0.3">
      <c r="A1645" s="4">
        <v>21514</v>
      </c>
      <c r="B1645" s="4" t="s">
        <v>25</v>
      </c>
      <c r="C1645" s="21">
        <v>0.1</v>
      </c>
      <c r="D1645" s="15">
        <v>209.37</v>
      </c>
      <c r="E1645" s="15">
        <v>69</v>
      </c>
      <c r="F1645" s="4">
        <v>2892</v>
      </c>
      <c r="G1645" s="4" t="s">
        <v>2643</v>
      </c>
      <c r="H1645" s="4" t="s">
        <v>49</v>
      </c>
      <c r="I1645" s="4" t="s">
        <v>114</v>
      </c>
      <c r="J1645" s="4" t="s">
        <v>41</v>
      </c>
      <c r="K1645" s="4" t="s">
        <v>152</v>
      </c>
      <c r="L1645" s="4" t="s">
        <v>236</v>
      </c>
      <c r="M1645" s="4" t="s">
        <v>1633</v>
      </c>
      <c r="N1645" s="29">
        <v>0.79</v>
      </c>
      <c r="O1645" s="4" t="s">
        <v>33</v>
      </c>
      <c r="P1645" s="4" t="s">
        <v>61</v>
      </c>
      <c r="Q1645" s="4" t="s">
        <v>300</v>
      </c>
      <c r="R1645" s="4" t="s">
        <v>2644</v>
      </c>
      <c r="S1645" s="4">
        <v>48154</v>
      </c>
      <c r="T1645" s="9">
        <v>42058</v>
      </c>
      <c r="U1645" s="9">
        <v>42060</v>
      </c>
      <c r="V1645" s="15">
        <v>-165.59492040000003</v>
      </c>
      <c r="W1645" s="4">
        <v>11</v>
      </c>
      <c r="X1645" s="15">
        <v>2125.12</v>
      </c>
      <c r="Y1645" s="4">
        <v>90011</v>
      </c>
      <c r="Z1645" s="15">
        <f>(orders[[#This Row],[Unit Price]]-(orders[[#This Row],[Unit Price]]*(orders[[#This Row],[Discount]]/100)))</f>
        <v>209.16063</v>
      </c>
      <c r="AA1645" s="15">
        <f>orders[[#This Row],[discounted price]]*orders[[#This Row],[Quantity ordered new]]</f>
        <v>2300.7669299999998</v>
      </c>
      <c r="AB1645" s="18">
        <f t="shared" si="25"/>
        <v>-7.7922621028459593E-2</v>
      </c>
    </row>
    <row r="1646" spans="1:28" ht="12.75" customHeight="1" x14ac:dyDescent="0.3">
      <c r="A1646" s="4">
        <v>21515</v>
      </c>
      <c r="B1646" s="4" t="s">
        <v>25</v>
      </c>
      <c r="C1646" s="21">
        <v>7.0000000000000007E-2</v>
      </c>
      <c r="D1646" s="15">
        <v>4.9800000000000004</v>
      </c>
      <c r="E1646" s="15">
        <v>4.7</v>
      </c>
      <c r="F1646" s="4">
        <v>2893</v>
      </c>
      <c r="G1646" s="4" t="s">
        <v>2645</v>
      </c>
      <c r="H1646" s="4" t="s">
        <v>49</v>
      </c>
      <c r="I1646" s="4" t="s">
        <v>114</v>
      </c>
      <c r="J1646" s="4" t="s">
        <v>29</v>
      </c>
      <c r="K1646" s="4" t="s">
        <v>93</v>
      </c>
      <c r="L1646" s="4" t="s">
        <v>59</v>
      </c>
      <c r="M1646" s="4" t="s">
        <v>1686</v>
      </c>
      <c r="N1646" s="29">
        <v>0.38</v>
      </c>
      <c r="O1646" s="4" t="s">
        <v>33</v>
      </c>
      <c r="P1646" s="4" t="s">
        <v>61</v>
      </c>
      <c r="Q1646" s="4" t="s">
        <v>300</v>
      </c>
      <c r="R1646" s="4" t="s">
        <v>2561</v>
      </c>
      <c r="S1646" s="4">
        <v>48071</v>
      </c>
      <c r="T1646" s="9">
        <v>42058</v>
      </c>
      <c r="U1646" s="9">
        <v>42059</v>
      </c>
      <c r="V1646" s="15">
        <v>-21.684000000000001</v>
      </c>
      <c r="W1646" s="4">
        <v>9</v>
      </c>
      <c r="X1646" s="15">
        <v>45.05</v>
      </c>
      <c r="Y1646" s="4">
        <v>90011</v>
      </c>
      <c r="Z1646" s="15">
        <f>(orders[[#This Row],[Unit Price]]-(orders[[#This Row],[Unit Price]]*(orders[[#This Row],[Discount]]/100)))</f>
        <v>4.9765140000000008</v>
      </c>
      <c r="AA1646" s="15">
        <f>orders[[#This Row],[discounted price]]*orders[[#This Row],[Quantity ordered new]]</f>
        <v>44.788626000000008</v>
      </c>
      <c r="AB1646" s="18">
        <f t="shared" si="25"/>
        <v>-0.48133185349611546</v>
      </c>
    </row>
    <row r="1647" spans="1:28" ht="12.75" customHeight="1" x14ac:dyDescent="0.3">
      <c r="A1647" s="4">
        <v>19909</v>
      </c>
      <c r="B1647" s="4" t="s">
        <v>106</v>
      </c>
      <c r="C1647" s="21">
        <v>0.02</v>
      </c>
      <c r="D1647" s="15">
        <v>880.98</v>
      </c>
      <c r="E1647" s="15">
        <v>44.55</v>
      </c>
      <c r="F1647" s="4">
        <v>2896</v>
      </c>
      <c r="G1647" s="4" t="s">
        <v>2646</v>
      </c>
      <c r="H1647" s="4" t="s">
        <v>39</v>
      </c>
      <c r="I1647" s="4" t="s">
        <v>40</v>
      </c>
      <c r="J1647" s="4" t="s">
        <v>41</v>
      </c>
      <c r="K1647" s="4" t="s">
        <v>191</v>
      </c>
      <c r="L1647" s="4" t="s">
        <v>121</v>
      </c>
      <c r="M1647" s="4" t="s">
        <v>769</v>
      </c>
      <c r="N1647" s="29">
        <v>0.62</v>
      </c>
      <c r="O1647" s="4" t="s">
        <v>33</v>
      </c>
      <c r="P1647" s="4" t="s">
        <v>61</v>
      </c>
      <c r="Q1647" s="4" t="s">
        <v>62</v>
      </c>
      <c r="R1647" s="4" t="s">
        <v>2647</v>
      </c>
      <c r="S1647" s="4">
        <v>56001</v>
      </c>
      <c r="T1647" s="9">
        <v>42026</v>
      </c>
      <c r="U1647" s="9">
        <v>42030</v>
      </c>
      <c r="V1647" s="15">
        <v>4861.0637999999999</v>
      </c>
      <c r="W1647" s="4">
        <v>8</v>
      </c>
      <c r="X1647" s="15">
        <v>7045.02</v>
      </c>
      <c r="Y1647" s="4">
        <v>86925</v>
      </c>
      <c r="Z1647" s="15">
        <f>(orders[[#This Row],[Unit Price]]-(orders[[#This Row],[Unit Price]]*(orders[[#This Row],[Discount]]/100)))</f>
        <v>880.80380400000001</v>
      </c>
      <c r="AA1647" s="15">
        <f>orders[[#This Row],[discounted price]]*orders[[#This Row],[Quantity ordered new]]</f>
        <v>7046.4304320000001</v>
      </c>
      <c r="AB1647" s="18">
        <f t="shared" si="25"/>
        <v>0.69</v>
      </c>
    </row>
    <row r="1648" spans="1:28" ht="12.75" customHeight="1" x14ac:dyDescent="0.3">
      <c r="A1648" s="4">
        <v>18198</v>
      </c>
      <c r="B1648" s="4" t="s">
        <v>47</v>
      </c>
      <c r="C1648" s="21">
        <v>0</v>
      </c>
      <c r="D1648" s="15">
        <v>22.84</v>
      </c>
      <c r="E1648" s="15">
        <v>16.920000000000002</v>
      </c>
      <c r="F1648" s="4">
        <v>2896</v>
      </c>
      <c r="G1648" s="4" t="s">
        <v>2646</v>
      </c>
      <c r="H1648" s="4" t="s">
        <v>49</v>
      </c>
      <c r="I1648" s="4" t="s">
        <v>40</v>
      </c>
      <c r="J1648" s="4" t="s">
        <v>29</v>
      </c>
      <c r="K1648" s="4" t="s">
        <v>93</v>
      </c>
      <c r="L1648" s="4" t="s">
        <v>59</v>
      </c>
      <c r="M1648" s="4" t="s">
        <v>2648</v>
      </c>
      <c r="N1648" s="29">
        <v>0.39</v>
      </c>
      <c r="O1648" s="4" t="s">
        <v>33</v>
      </c>
      <c r="P1648" s="4" t="s">
        <v>61</v>
      </c>
      <c r="Q1648" s="4" t="s">
        <v>62</v>
      </c>
      <c r="R1648" s="4" t="s">
        <v>2647</v>
      </c>
      <c r="S1648" s="4">
        <v>56001</v>
      </c>
      <c r="T1648" s="9">
        <v>42075</v>
      </c>
      <c r="U1648" s="9">
        <v>42077</v>
      </c>
      <c r="V1648" s="15">
        <v>-83.75</v>
      </c>
      <c r="W1648" s="4">
        <v>15</v>
      </c>
      <c r="X1648" s="15">
        <v>370.62</v>
      </c>
      <c r="Y1648" s="4">
        <v>86927</v>
      </c>
      <c r="Z1648" s="15">
        <f>(orders[[#This Row],[Unit Price]]-(orders[[#This Row],[Unit Price]]*(orders[[#This Row],[Discount]]/100)))</f>
        <v>22.84</v>
      </c>
      <c r="AA1648" s="15">
        <f>orders[[#This Row],[discounted price]]*orders[[#This Row],[Quantity ordered new]]</f>
        <v>342.6</v>
      </c>
      <c r="AB1648" s="18">
        <f t="shared" si="25"/>
        <v>-0.22597269440397172</v>
      </c>
    </row>
    <row r="1649" spans="1:28" ht="12.75" customHeight="1" x14ac:dyDescent="0.3">
      <c r="A1649" s="4">
        <v>20304</v>
      </c>
      <c r="B1649" s="4" t="s">
        <v>25</v>
      </c>
      <c r="C1649" s="21">
        <v>0.05</v>
      </c>
      <c r="D1649" s="15">
        <v>80.97</v>
      </c>
      <c r="E1649" s="15">
        <v>30.06</v>
      </c>
      <c r="F1649" s="4">
        <v>2897</v>
      </c>
      <c r="G1649" s="4" t="s">
        <v>2649</v>
      </c>
      <c r="H1649" s="4" t="s">
        <v>39</v>
      </c>
      <c r="I1649" s="4" t="s">
        <v>40</v>
      </c>
      <c r="J1649" s="4" t="s">
        <v>77</v>
      </c>
      <c r="K1649" s="4" t="s">
        <v>85</v>
      </c>
      <c r="L1649" s="4" t="s">
        <v>121</v>
      </c>
      <c r="M1649" s="4" t="s">
        <v>386</v>
      </c>
      <c r="N1649" s="29">
        <v>0.4</v>
      </c>
      <c r="O1649" s="4" t="s">
        <v>33</v>
      </c>
      <c r="P1649" s="4" t="s">
        <v>61</v>
      </c>
      <c r="Q1649" s="4" t="s">
        <v>62</v>
      </c>
      <c r="R1649" s="4" t="s">
        <v>2650</v>
      </c>
      <c r="S1649" s="4">
        <v>55369</v>
      </c>
      <c r="T1649" s="9">
        <v>42048</v>
      </c>
      <c r="U1649" s="9">
        <v>42049</v>
      </c>
      <c r="V1649" s="15">
        <v>565.17999999999995</v>
      </c>
      <c r="W1649" s="4">
        <v>11</v>
      </c>
      <c r="X1649" s="15">
        <v>904.25</v>
      </c>
      <c r="Y1649" s="4">
        <v>86926</v>
      </c>
      <c r="Z1649" s="15">
        <f>(orders[[#This Row],[Unit Price]]-(orders[[#This Row],[Unit Price]]*(orders[[#This Row],[Discount]]/100)))</f>
        <v>80.929514999999995</v>
      </c>
      <c r="AA1649" s="15">
        <f>orders[[#This Row],[discounted price]]*orders[[#This Row],[Quantity ordered new]]</f>
        <v>890.22466499999996</v>
      </c>
      <c r="AB1649" s="18">
        <f t="shared" si="25"/>
        <v>0.62502626486038149</v>
      </c>
    </row>
    <row r="1650" spans="1:28" ht="12.75" customHeight="1" x14ac:dyDescent="0.3">
      <c r="A1650" s="4">
        <v>20305</v>
      </c>
      <c r="B1650" s="4" t="s">
        <v>25</v>
      </c>
      <c r="C1650" s="21">
        <v>0</v>
      </c>
      <c r="D1650" s="15">
        <v>6.48</v>
      </c>
      <c r="E1650" s="15">
        <v>10.050000000000001</v>
      </c>
      <c r="F1650" s="4">
        <v>2897</v>
      </c>
      <c r="G1650" s="4" t="s">
        <v>2649</v>
      </c>
      <c r="H1650" s="4" t="s">
        <v>49</v>
      </c>
      <c r="I1650" s="4" t="s">
        <v>40</v>
      </c>
      <c r="J1650" s="4" t="s">
        <v>29</v>
      </c>
      <c r="K1650" s="4" t="s">
        <v>93</v>
      </c>
      <c r="L1650" s="4" t="s">
        <v>59</v>
      </c>
      <c r="M1650" s="4" t="s">
        <v>2651</v>
      </c>
      <c r="N1650" s="29">
        <v>0.37</v>
      </c>
      <c r="O1650" s="4" t="s">
        <v>33</v>
      </c>
      <c r="P1650" s="4" t="s">
        <v>61</v>
      </c>
      <c r="Q1650" s="4" t="s">
        <v>62</v>
      </c>
      <c r="R1650" s="4" t="s">
        <v>2650</v>
      </c>
      <c r="S1650" s="4">
        <v>55369</v>
      </c>
      <c r="T1650" s="9">
        <v>42048</v>
      </c>
      <c r="U1650" s="9">
        <v>42050</v>
      </c>
      <c r="V1650" s="15">
        <v>-38.72</v>
      </c>
      <c r="W1650" s="4">
        <v>2</v>
      </c>
      <c r="X1650" s="15">
        <v>16.309999999999999</v>
      </c>
      <c r="Y1650" s="4">
        <v>86926</v>
      </c>
      <c r="Z1650" s="15">
        <f>(orders[[#This Row],[Unit Price]]-(orders[[#This Row],[Unit Price]]*(orders[[#This Row],[Discount]]/100)))</f>
        <v>6.48</v>
      </c>
      <c r="AA1650" s="15">
        <f>orders[[#This Row],[discounted price]]*orders[[#This Row],[Quantity ordered new]]</f>
        <v>12.96</v>
      </c>
      <c r="AB1650" s="18">
        <f t="shared" si="25"/>
        <v>-2.374003678724709</v>
      </c>
    </row>
    <row r="1651" spans="1:28" ht="12.75" customHeight="1" x14ac:dyDescent="0.3">
      <c r="A1651" s="4">
        <v>23151</v>
      </c>
      <c r="B1651" s="4" t="s">
        <v>37</v>
      </c>
      <c r="C1651" s="21">
        <v>0.06</v>
      </c>
      <c r="D1651" s="15">
        <v>70.89</v>
      </c>
      <c r="E1651" s="15">
        <v>89.3</v>
      </c>
      <c r="F1651" s="4">
        <v>2903</v>
      </c>
      <c r="G1651" s="4" t="s">
        <v>2652</v>
      </c>
      <c r="H1651" s="4" t="s">
        <v>39</v>
      </c>
      <c r="I1651" s="4" t="s">
        <v>58</v>
      </c>
      <c r="J1651" s="4" t="s">
        <v>41</v>
      </c>
      <c r="K1651" s="4" t="s">
        <v>152</v>
      </c>
      <c r="L1651" s="4" t="s">
        <v>121</v>
      </c>
      <c r="M1651" s="4" t="s">
        <v>2653</v>
      </c>
      <c r="N1651" s="29">
        <v>0.72</v>
      </c>
      <c r="O1651" s="4" t="s">
        <v>33</v>
      </c>
      <c r="P1651" s="4" t="s">
        <v>53</v>
      </c>
      <c r="Q1651" s="4" t="s">
        <v>154</v>
      </c>
      <c r="R1651" s="4" t="s">
        <v>2654</v>
      </c>
      <c r="S1651" s="4">
        <v>43068</v>
      </c>
      <c r="T1651" s="9">
        <v>42180</v>
      </c>
      <c r="U1651" s="9">
        <v>42180</v>
      </c>
      <c r="V1651" s="15">
        <v>65.077020000000005</v>
      </c>
      <c r="W1651" s="4">
        <v>6</v>
      </c>
      <c r="X1651" s="15">
        <v>364.26</v>
      </c>
      <c r="Y1651" s="4">
        <v>87374</v>
      </c>
      <c r="Z1651" s="15">
        <f>(orders[[#This Row],[Unit Price]]-(orders[[#This Row],[Unit Price]]*(orders[[#This Row],[Discount]]/100)))</f>
        <v>70.847465999999997</v>
      </c>
      <c r="AA1651" s="15">
        <f>orders[[#This Row],[discounted price]]*orders[[#This Row],[Quantity ordered new]]</f>
        <v>425.08479599999998</v>
      </c>
      <c r="AB1651" s="18">
        <f t="shared" si="25"/>
        <v>0.17865541097018614</v>
      </c>
    </row>
    <row r="1652" spans="1:28" ht="12.75" customHeight="1" x14ac:dyDescent="0.3">
      <c r="A1652" s="4">
        <v>18611</v>
      </c>
      <c r="B1652" s="4" t="s">
        <v>25</v>
      </c>
      <c r="C1652" s="21">
        <v>7.0000000000000007E-2</v>
      </c>
      <c r="D1652" s="15">
        <v>4.13</v>
      </c>
      <c r="E1652" s="15">
        <v>0.99</v>
      </c>
      <c r="F1652" s="4">
        <v>2908</v>
      </c>
      <c r="G1652" s="4" t="s">
        <v>2655</v>
      </c>
      <c r="H1652" s="4" t="s">
        <v>49</v>
      </c>
      <c r="I1652" s="4" t="s">
        <v>40</v>
      </c>
      <c r="J1652" s="4" t="s">
        <v>29</v>
      </c>
      <c r="K1652" s="4" t="s">
        <v>134</v>
      </c>
      <c r="L1652" s="4" t="s">
        <v>59</v>
      </c>
      <c r="M1652" s="4" t="s">
        <v>1420</v>
      </c>
      <c r="N1652" s="29">
        <v>0.39</v>
      </c>
      <c r="O1652" s="4" t="s">
        <v>33</v>
      </c>
      <c r="P1652" s="4" t="s">
        <v>53</v>
      </c>
      <c r="Q1652" s="4" t="s">
        <v>154</v>
      </c>
      <c r="R1652" s="4" t="s">
        <v>2656</v>
      </c>
      <c r="S1652" s="4">
        <v>44125</v>
      </c>
      <c r="T1652" s="9">
        <v>42012</v>
      </c>
      <c r="U1652" s="9">
        <v>42012</v>
      </c>
      <c r="V1652" s="15">
        <v>10.959199999999999</v>
      </c>
      <c r="W1652" s="4">
        <v>4</v>
      </c>
      <c r="X1652" s="15">
        <v>16.07</v>
      </c>
      <c r="Y1652" s="4">
        <v>88156</v>
      </c>
      <c r="Z1652" s="15">
        <f>(orders[[#This Row],[Unit Price]]-(orders[[#This Row],[Unit Price]]*(orders[[#This Row],[Discount]]/100)))</f>
        <v>4.1271089999999999</v>
      </c>
      <c r="AA1652" s="15">
        <f>orders[[#This Row],[discounted price]]*orders[[#This Row],[Quantity ordered new]]</f>
        <v>16.508436</v>
      </c>
      <c r="AB1652" s="18">
        <f t="shared" si="25"/>
        <v>0.68196639701306772</v>
      </c>
    </row>
    <row r="1653" spans="1:28" ht="12.75" customHeight="1" x14ac:dyDescent="0.3">
      <c r="A1653" s="4">
        <v>18612</v>
      </c>
      <c r="B1653" s="4" t="s">
        <v>25</v>
      </c>
      <c r="C1653" s="21">
        <v>0.03</v>
      </c>
      <c r="D1653" s="15">
        <v>22.72</v>
      </c>
      <c r="E1653" s="15">
        <v>8.99</v>
      </c>
      <c r="F1653" s="4">
        <v>2908</v>
      </c>
      <c r="G1653" s="4" t="s">
        <v>2655</v>
      </c>
      <c r="H1653" s="4" t="s">
        <v>49</v>
      </c>
      <c r="I1653" s="4" t="s">
        <v>40</v>
      </c>
      <c r="J1653" s="4" t="s">
        <v>41</v>
      </c>
      <c r="K1653" s="4" t="s">
        <v>50</v>
      </c>
      <c r="L1653" s="4" t="s">
        <v>51</v>
      </c>
      <c r="M1653" s="4" t="s">
        <v>782</v>
      </c>
      <c r="N1653" s="29">
        <v>0.44</v>
      </c>
      <c r="O1653" s="4" t="s">
        <v>33</v>
      </c>
      <c r="P1653" s="4" t="s">
        <v>53</v>
      </c>
      <c r="Q1653" s="4" t="s">
        <v>154</v>
      </c>
      <c r="R1653" s="4" t="s">
        <v>2656</v>
      </c>
      <c r="S1653" s="4">
        <v>44125</v>
      </c>
      <c r="T1653" s="9">
        <v>42012</v>
      </c>
      <c r="U1653" s="9">
        <v>42012</v>
      </c>
      <c r="V1653" s="15">
        <v>17.429400000000001</v>
      </c>
      <c r="W1653" s="4">
        <v>1</v>
      </c>
      <c r="X1653" s="15">
        <v>25.26</v>
      </c>
      <c r="Y1653" s="4">
        <v>88156</v>
      </c>
      <c r="Z1653" s="15">
        <f>(orders[[#This Row],[Unit Price]]-(orders[[#This Row],[Unit Price]]*(orders[[#This Row],[Discount]]/100)))</f>
        <v>22.713183999999998</v>
      </c>
      <c r="AA1653" s="15">
        <f>orders[[#This Row],[discounted price]]*orders[[#This Row],[Quantity ordered new]]</f>
        <v>22.713183999999998</v>
      </c>
      <c r="AB1653" s="18">
        <f t="shared" si="25"/>
        <v>0.69</v>
      </c>
    </row>
    <row r="1654" spans="1:28" ht="12.75" customHeight="1" x14ac:dyDescent="0.3">
      <c r="A1654" s="4">
        <v>20827</v>
      </c>
      <c r="B1654" s="4" t="s">
        <v>37</v>
      </c>
      <c r="C1654" s="21">
        <v>0.05</v>
      </c>
      <c r="D1654" s="15">
        <v>34.979999999999997</v>
      </c>
      <c r="E1654" s="15">
        <v>7.53</v>
      </c>
      <c r="F1654" s="4">
        <v>2908</v>
      </c>
      <c r="G1654" s="4" t="s">
        <v>2655</v>
      </c>
      <c r="H1654" s="4" t="s">
        <v>27</v>
      </c>
      <c r="I1654" s="4" t="s">
        <v>40</v>
      </c>
      <c r="J1654" s="4" t="s">
        <v>77</v>
      </c>
      <c r="K1654" s="4" t="s">
        <v>180</v>
      </c>
      <c r="L1654" s="4" t="s">
        <v>59</v>
      </c>
      <c r="M1654" s="4" t="s">
        <v>505</v>
      </c>
      <c r="N1654" s="29">
        <v>0.76</v>
      </c>
      <c r="O1654" s="4" t="s">
        <v>33</v>
      </c>
      <c r="P1654" s="4" t="s">
        <v>53</v>
      </c>
      <c r="Q1654" s="4" t="s">
        <v>154</v>
      </c>
      <c r="R1654" s="4" t="s">
        <v>2656</v>
      </c>
      <c r="S1654" s="4">
        <v>44125</v>
      </c>
      <c r="T1654" s="9">
        <v>42063</v>
      </c>
      <c r="U1654" s="9">
        <v>42066</v>
      </c>
      <c r="V1654" s="15">
        <v>-32.666400000000003</v>
      </c>
      <c r="W1654" s="4">
        <v>16</v>
      </c>
      <c r="X1654" s="15">
        <v>581.08000000000004</v>
      </c>
      <c r="Y1654" s="4">
        <v>88157</v>
      </c>
      <c r="Z1654" s="15">
        <f>(orders[[#This Row],[Unit Price]]-(orders[[#This Row],[Unit Price]]*(orders[[#This Row],[Discount]]/100)))</f>
        <v>34.962509999999995</v>
      </c>
      <c r="AA1654" s="15">
        <f>orders[[#This Row],[discounted price]]*orders[[#This Row],[Quantity ordered new]]</f>
        <v>559.40015999999991</v>
      </c>
      <c r="AB1654" s="18">
        <f t="shared" si="25"/>
        <v>-5.6216699938046399E-2</v>
      </c>
    </row>
    <row r="1655" spans="1:28" ht="12.75" customHeight="1" x14ac:dyDescent="0.3">
      <c r="A1655" s="4">
        <v>20828</v>
      </c>
      <c r="B1655" s="4" t="s">
        <v>37</v>
      </c>
      <c r="C1655" s="21">
        <v>0</v>
      </c>
      <c r="D1655" s="15">
        <v>3.14</v>
      </c>
      <c r="E1655" s="15">
        <v>1.92</v>
      </c>
      <c r="F1655" s="4">
        <v>2908</v>
      </c>
      <c r="G1655" s="4" t="s">
        <v>2655</v>
      </c>
      <c r="H1655" s="4" t="s">
        <v>49</v>
      </c>
      <c r="I1655" s="4" t="s">
        <v>40</v>
      </c>
      <c r="J1655" s="4" t="s">
        <v>29</v>
      </c>
      <c r="K1655" s="4" t="s">
        <v>174</v>
      </c>
      <c r="L1655" s="4" t="s">
        <v>31</v>
      </c>
      <c r="M1655" s="4" t="s">
        <v>2657</v>
      </c>
      <c r="N1655" s="29">
        <v>0.84</v>
      </c>
      <c r="O1655" s="4" t="s">
        <v>33</v>
      </c>
      <c r="P1655" s="4" t="s">
        <v>53</v>
      </c>
      <c r="Q1655" s="4" t="s">
        <v>154</v>
      </c>
      <c r="R1655" s="4" t="s">
        <v>2656</v>
      </c>
      <c r="S1655" s="4">
        <v>44125</v>
      </c>
      <c r="T1655" s="9">
        <v>42063</v>
      </c>
      <c r="U1655" s="9">
        <v>42065</v>
      </c>
      <c r="V1655" s="15">
        <v>-13.135200000000001</v>
      </c>
      <c r="W1655" s="4">
        <v>8</v>
      </c>
      <c r="X1655" s="15">
        <v>27.53</v>
      </c>
      <c r="Y1655" s="4">
        <v>88157</v>
      </c>
      <c r="Z1655" s="15">
        <f>(orders[[#This Row],[Unit Price]]-(orders[[#This Row],[Unit Price]]*(orders[[#This Row],[Discount]]/100)))</f>
        <v>3.14</v>
      </c>
      <c r="AA1655" s="15">
        <f>orders[[#This Row],[discounted price]]*orders[[#This Row],[Quantity ordered new]]</f>
        <v>25.12</v>
      </c>
      <c r="AB1655" s="18">
        <f t="shared" si="25"/>
        <v>-0.47712313839447879</v>
      </c>
    </row>
    <row r="1656" spans="1:28" ht="12.75" customHeight="1" x14ac:dyDescent="0.3">
      <c r="A1656" s="4">
        <v>21290</v>
      </c>
      <c r="B1656" s="4" t="s">
        <v>25</v>
      </c>
      <c r="C1656" s="21">
        <v>0.04</v>
      </c>
      <c r="D1656" s="15">
        <v>4.13</v>
      </c>
      <c r="E1656" s="15">
        <v>0.99</v>
      </c>
      <c r="F1656" s="4">
        <v>2912</v>
      </c>
      <c r="G1656" s="4" t="s">
        <v>2658</v>
      </c>
      <c r="H1656" s="4" t="s">
        <v>27</v>
      </c>
      <c r="I1656" s="4" t="s">
        <v>40</v>
      </c>
      <c r="J1656" s="4" t="s">
        <v>29</v>
      </c>
      <c r="K1656" s="4" t="s">
        <v>134</v>
      </c>
      <c r="L1656" s="4" t="s">
        <v>59</v>
      </c>
      <c r="M1656" s="4" t="s">
        <v>1420</v>
      </c>
      <c r="N1656" s="29">
        <v>0.39</v>
      </c>
      <c r="O1656" s="4" t="s">
        <v>33</v>
      </c>
      <c r="P1656" s="4" t="s">
        <v>61</v>
      </c>
      <c r="Q1656" s="4" t="s">
        <v>2659</v>
      </c>
      <c r="R1656" s="4" t="s">
        <v>2660</v>
      </c>
      <c r="S1656" s="4">
        <v>58201</v>
      </c>
      <c r="T1656" s="9">
        <v>42122</v>
      </c>
      <c r="U1656" s="9">
        <v>42124</v>
      </c>
      <c r="V1656" s="15">
        <v>22.307699999999997</v>
      </c>
      <c r="W1656" s="4">
        <v>7</v>
      </c>
      <c r="X1656" s="15">
        <v>32.33</v>
      </c>
      <c r="Y1656" s="4">
        <v>87396</v>
      </c>
      <c r="Z1656" s="15">
        <f>(orders[[#This Row],[Unit Price]]-(orders[[#This Row],[Unit Price]]*(orders[[#This Row],[Discount]]/100)))</f>
        <v>4.1283479999999999</v>
      </c>
      <c r="AA1656" s="15">
        <f>orders[[#This Row],[discounted price]]*orders[[#This Row],[Quantity ordered new]]</f>
        <v>28.898436</v>
      </c>
      <c r="AB1656" s="18">
        <f t="shared" si="25"/>
        <v>0.69</v>
      </c>
    </row>
    <row r="1657" spans="1:28" ht="12.75" customHeight="1" x14ac:dyDescent="0.3">
      <c r="A1657" s="4">
        <v>21291</v>
      </c>
      <c r="B1657" s="4" t="s">
        <v>25</v>
      </c>
      <c r="C1657" s="21">
        <v>0.06</v>
      </c>
      <c r="D1657" s="15">
        <v>55.48</v>
      </c>
      <c r="E1657" s="15">
        <v>14.3</v>
      </c>
      <c r="F1657" s="4">
        <v>2912</v>
      </c>
      <c r="G1657" s="4" t="s">
        <v>2658</v>
      </c>
      <c r="H1657" s="4" t="s">
        <v>49</v>
      </c>
      <c r="I1657" s="4" t="s">
        <v>40</v>
      </c>
      <c r="J1657" s="4" t="s">
        <v>29</v>
      </c>
      <c r="K1657" s="4" t="s">
        <v>93</v>
      </c>
      <c r="L1657" s="4" t="s">
        <v>59</v>
      </c>
      <c r="M1657" s="4" t="s">
        <v>94</v>
      </c>
      <c r="N1657" s="29">
        <v>0.37</v>
      </c>
      <c r="O1657" s="4" t="s">
        <v>33</v>
      </c>
      <c r="P1657" s="4" t="s">
        <v>61</v>
      </c>
      <c r="Q1657" s="4" t="s">
        <v>2659</v>
      </c>
      <c r="R1657" s="4" t="s">
        <v>2660</v>
      </c>
      <c r="S1657" s="4">
        <v>58201</v>
      </c>
      <c r="T1657" s="9">
        <v>42122</v>
      </c>
      <c r="U1657" s="9">
        <v>42124</v>
      </c>
      <c r="V1657" s="15">
        <v>443.02139999999991</v>
      </c>
      <c r="W1657" s="4">
        <v>12</v>
      </c>
      <c r="X1657" s="15">
        <v>642.05999999999995</v>
      </c>
      <c r="Y1657" s="4">
        <v>87396</v>
      </c>
      <c r="Z1657" s="15">
        <f>(orders[[#This Row],[Unit Price]]-(orders[[#This Row],[Unit Price]]*(orders[[#This Row],[Discount]]/100)))</f>
        <v>55.446711999999998</v>
      </c>
      <c r="AA1657" s="15">
        <f>orders[[#This Row],[discounted price]]*orders[[#This Row],[Quantity ordered new]]</f>
        <v>665.360544</v>
      </c>
      <c r="AB1657" s="18">
        <f t="shared" si="25"/>
        <v>0.69</v>
      </c>
    </row>
    <row r="1658" spans="1:28" ht="12.75" customHeight="1" x14ac:dyDescent="0.3">
      <c r="A1658" s="4">
        <v>8310</v>
      </c>
      <c r="B1658" s="4" t="s">
        <v>56</v>
      </c>
      <c r="C1658" s="21">
        <v>0.05</v>
      </c>
      <c r="D1658" s="15">
        <v>535.64</v>
      </c>
      <c r="E1658" s="15">
        <v>14.7</v>
      </c>
      <c r="F1658" s="4">
        <v>2920</v>
      </c>
      <c r="G1658" s="4" t="s">
        <v>2661</v>
      </c>
      <c r="H1658" s="4" t="s">
        <v>39</v>
      </c>
      <c r="I1658" s="4" t="s">
        <v>40</v>
      </c>
      <c r="J1658" s="4" t="s">
        <v>77</v>
      </c>
      <c r="K1658" s="4" t="s">
        <v>85</v>
      </c>
      <c r="L1658" s="4" t="s">
        <v>43</v>
      </c>
      <c r="M1658" s="4" t="s">
        <v>1848</v>
      </c>
      <c r="N1658" s="29">
        <v>0.59</v>
      </c>
      <c r="O1658" s="4" t="s">
        <v>33</v>
      </c>
      <c r="P1658" s="4" t="s">
        <v>61</v>
      </c>
      <c r="Q1658" s="4" t="s">
        <v>178</v>
      </c>
      <c r="R1658" s="4" t="s">
        <v>179</v>
      </c>
      <c r="S1658" s="4">
        <v>60603</v>
      </c>
      <c r="T1658" s="9">
        <v>42162</v>
      </c>
      <c r="U1658" s="9">
        <v>42164</v>
      </c>
      <c r="V1658" s="15">
        <v>-1220.9144999999999</v>
      </c>
      <c r="W1658" s="4">
        <v>2</v>
      </c>
      <c r="X1658" s="15">
        <v>1068.5999999999999</v>
      </c>
      <c r="Y1658" s="4">
        <v>59365</v>
      </c>
      <c r="Z1658" s="15">
        <f>(orders[[#This Row],[Unit Price]]-(orders[[#This Row],[Unit Price]]*(orders[[#This Row],[Discount]]/100)))</f>
        <v>535.37217999999996</v>
      </c>
      <c r="AA1658" s="15">
        <f>orders[[#This Row],[discounted price]]*orders[[#This Row],[Quantity ordered new]]</f>
        <v>1070.7443599999999</v>
      </c>
      <c r="AB1658" s="18">
        <f t="shared" si="25"/>
        <v>-1.142536496350365</v>
      </c>
    </row>
    <row r="1659" spans="1:28" ht="12.75" customHeight="1" x14ac:dyDescent="0.3">
      <c r="A1659" s="4">
        <v>18166</v>
      </c>
      <c r="B1659" s="4" t="s">
        <v>56</v>
      </c>
      <c r="C1659" s="21">
        <v>0</v>
      </c>
      <c r="D1659" s="15">
        <v>6.37</v>
      </c>
      <c r="E1659" s="15">
        <v>5.19</v>
      </c>
      <c r="F1659" s="4">
        <v>2923</v>
      </c>
      <c r="G1659" s="4" t="s">
        <v>2662</v>
      </c>
      <c r="H1659" s="4" t="s">
        <v>49</v>
      </c>
      <c r="I1659" s="4" t="s">
        <v>114</v>
      </c>
      <c r="J1659" s="4" t="s">
        <v>29</v>
      </c>
      <c r="K1659" s="4" t="s">
        <v>109</v>
      </c>
      <c r="L1659" s="4" t="s">
        <v>59</v>
      </c>
      <c r="M1659" s="4" t="s">
        <v>623</v>
      </c>
      <c r="N1659" s="29">
        <v>0.38</v>
      </c>
      <c r="O1659" s="4" t="s">
        <v>33</v>
      </c>
      <c r="P1659" s="4" t="s">
        <v>53</v>
      </c>
      <c r="Q1659" s="4" t="s">
        <v>415</v>
      </c>
      <c r="R1659" s="4" t="s">
        <v>2663</v>
      </c>
      <c r="S1659" s="4">
        <v>21740</v>
      </c>
      <c r="T1659" s="9">
        <v>42063</v>
      </c>
      <c r="U1659" s="9">
        <v>42065</v>
      </c>
      <c r="V1659" s="15">
        <v>-27.1492</v>
      </c>
      <c r="W1659" s="4">
        <v>15</v>
      </c>
      <c r="X1659" s="15">
        <v>99.75</v>
      </c>
      <c r="Y1659" s="4">
        <v>86592</v>
      </c>
      <c r="Z1659" s="15">
        <f>(orders[[#This Row],[Unit Price]]-(orders[[#This Row],[Unit Price]]*(orders[[#This Row],[Discount]]/100)))</f>
        <v>6.37</v>
      </c>
      <c r="AA1659" s="15">
        <f>orders[[#This Row],[discounted price]]*orders[[#This Row],[Quantity ordered new]]</f>
        <v>95.55</v>
      </c>
      <c r="AB1659" s="18">
        <f t="shared" si="25"/>
        <v>-0.27217243107769423</v>
      </c>
    </row>
    <row r="1660" spans="1:28" ht="12.75" customHeight="1" x14ac:dyDescent="0.3">
      <c r="A1660" s="4">
        <v>18345</v>
      </c>
      <c r="B1660" s="4" t="s">
        <v>47</v>
      </c>
      <c r="C1660" s="21">
        <v>0.02</v>
      </c>
      <c r="D1660" s="15">
        <v>110.98</v>
      </c>
      <c r="E1660" s="15">
        <v>13.99</v>
      </c>
      <c r="F1660" s="4">
        <v>2924</v>
      </c>
      <c r="G1660" s="4" t="s">
        <v>2664</v>
      </c>
      <c r="H1660" s="4" t="s">
        <v>49</v>
      </c>
      <c r="I1660" s="4" t="s">
        <v>114</v>
      </c>
      <c r="J1660" s="4" t="s">
        <v>41</v>
      </c>
      <c r="K1660" s="4" t="s">
        <v>50</v>
      </c>
      <c r="L1660" s="4" t="s">
        <v>86</v>
      </c>
      <c r="M1660" s="4" t="s">
        <v>1891</v>
      </c>
      <c r="N1660" s="29">
        <v>0.69</v>
      </c>
      <c r="O1660" s="4" t="s">
        <v>33</v>
      </c>
      <c r="P1660" s="4" t="s">
        <v>53</v>
      </c>
      <c r="Q1660" s="4" t="s">
        <v>415</v>
      </c>
      <c r="R1660" s="4" t="s">
        <v>2665</v>
      </c>
      <c r="S1660" s="4">
        <v>20707</v>
      </c>
      <c r="T1660" s="9">
        <v>42020</v>
      </c>
      <c r="U1660" s="9">
        <v>42022</v>
      </c>
      <c r="V1660" s="15">
        <v>-106.3424</v>
      </c>
      <c r="W1660" s="4">
        <v>2</v>
      </c>
      <c r="X1660" s="15">
        <v>226.53</v>
      </c>
      <c r="Y1660" s="4">
        <v>86591</v>
      </c>
      <c r="Z1660" s="15">
        <f>(orders[[#This Row],[Unit Price]]-(orders[[#This Row],[Unit Price]]*(orders[[#This Row],[Discount]]/100)))</f>
        <v>110.95780400000001</v>
      </c>
      <c r="AA1660" s="15">
        <f>orders[[#This Row],[discounted price]]*orders[[#This Row],[Quantity ordered new]]</f>
        <v>221.91560800000002</v>
      </c>
      <c r="AB1660" s="18">
        <f t="shared" si="25"/>
        <v>-0.46944069218205092</v>
      </c>
    </row>
    <row r="1661" spans="1:28" ht="12.75" customHeight="1" x14ac:dyDescent="0.3">
      <c r="A1661" s="4">
        <v>18346</v>
      </c>
      <c r="B1661" s="4" t="s">
        <v>47</v>
      </c>
      <c r="C1661" s="21">
        <v>0.01</v>
      </c>
      <c r="D1661" s="15">
        <v>8.01</v>
      </c>
      <c r="E1661" s="15">
        <v>2.87</v>
      </c>
      <c r="F1661" s="4">
        <v>2924</v>
      </c>
      <c r="G1661" s="4" t="s">
        <v>2664</v>
      </c>
      <c r="H1661" s="4" t="s">
        <v>49</v>
      </c>
      <c r="I1661" s="4" t="s">
        <v>114</v>
      </c>
      <c r="J1661" s="4" t="s">
        <v>29</v>
      </c>
      <c r="K1661" s="4" t="s">
        <v>93</v>
      </c>
      <c r="L1661" s="4" t="s">
        <v>31</v>
      </c>
      <c r="M1661" s="4" t="s">
        <v>2666</v>
      </c>
      <c r="N1661" s="29">
        <v>0.4</v>
      </c>
      <c r="O1661" s="4" t="s">
        <v>33</v>
      </c>
      <c r="P1661" s="4" t="s">
        <v>53</v>
      </c>
      <c r="Q1661" s="4" t="s">
        <v>415</v>
      </c>
      <c r="R1661" s="4" t="s">
        <v>2665</v>
      </c>
      <c r="S1661" s="4">
        <v>20707</v>
      </c>
      <c r="T1661" s="9">
        <v>42020</v>
      </c>
      <c r="U1661" s="9">
        <v>42022</v>
      </c>
      <c r="V1661" s="15">
        <v>44.976799999999997</v>
      </c>
      <c r="W1661" s="4">
        <v>8</v>
      </c>
      <c r="X1661" s="15">
        <v>68.650000000000006</v>
      </c>
      <c r="Y1661" s="4">
        <v>86591</v>
      </c>
      <c r="Z1661" s="15">
        <f>(orders[[#This Row],[Unit Price]]-(orders[[#This Row],[Unit Price]]*(orders[[#This Row],[Discount]]/100)))</f>
        <v>8.0091990000000006</v>
      </c>
      <c r="AA1661" s="15">
        <f>orders[[#This Row],[discounted price]]*orders[[#This Row],[Quantity ordered new]]</f>
        <v>64.073592000000005</v>
      </c>
      <c r="AB1661" s="18">
        <f t="shared" si="25"/>
        <v>0.65516096139839752</v>
      </c>
    </row>
    <row r="1662" spans="1:28" ht="12.75" customHeight="1" x14ac:dyDescent="0.3">
      <c r="A1662" s="4">
        <v>25817</v>
      </c>
      <c r="B1662" s="4" t="s">
        <v>47</v>
      </c>
      <c r="C1662" s="21">
        <v>0.02</v>
      </c>
      <c r="D1662" s="15">
        <v>5.58</v>
      </c>
      <c r="E1662" s="15">
        <v>2.99</v>
      </c>
      <c r="F1662" s="4">
        <v>2928</v>
      </c>
      <c r="G1662" s="4" t="s">
        <v>2667</v>
      </c>
      <c r="H1662" s="4" t="s">
        <v>49</v>
      </c>
      <c r="I1662" s="4" t="s">
        <v>114</v>
      </c>
      <c r="J1662" s="4" t="s">
        <v>29</v>
      </c>
      <c r="K1662" s="4" t="s">
        <v>109</v>
      </c>
      <c r="L1662" s="4" t="s">
        <v>59</v>
      </c>
      <c r="M1662" s="4" t="s">
        <v>2668</v>
      </c>
      <c r="N1662" s="29">
        <v>0.37</v>
      </c>
      <c r="O1662" s="4" t="s">
        <v>33</v>
      </c>
      <c r="P1662" s="4" t="s">
        <v>136</v>
      </c>
      <c r="Q1662" s="4" t="s">
        <v>932</v>
      </c>
      <c r="R1662" s="4" t="s">
        <v>2669</v>
      </c>
      <c r="S1662" s="4">
        <v>29418</v>
      </c>
      <c r="T1662" s="9">
        <v>42150</v>
      </c>
      <c r="U1662" s="9">
        <v>42152</v>
      </c>
      <c r="V1662" s="15">
        <v>689.32799999999997</v>
      </c>
      <c r="W1662" s="4">
        <v>42</v>
      </c>
      <c r="X1662" s="15">
        <v>236.83</v>
      </c>
      <c r="Y1662" s="4">
        <v>90218</v>
      </c>
      <c r="Z1662" s="15">
        <f>(orders[[#This Row],[Unit Price]]-(orders[[#This Row],[Unit Price]]*(orders[[#This Row],[Discount]]/100)))</f>
        <v>5.5788840000000004</v>
      </c>
      <c r="AA1662" s="15">
        <f>orders[[#This Row],[discounted price]]*orders[[#This Row],[Quantity ordered new]]</f>
        <v>234.31312800000001</v>
      </c>
      <c r="AB1662" s="18">
        <f t="shared" si="25"/>
        <v>2.9106447662880544</v>
      </c>
    </row>
    <row r="1663" spans="1:28" ht="12.75" customHeight="1" x14ac:dyDescent="0.3">
      <c r="A1663" s="4">
        <v>25819</v>
      </c>
      <c r="B1663" s="4" t="s">
        <v>47</v>
      </c>
      <c r="C1663" s="21">
        <v>0.02</v>
      </c>
      <c r="D1663" s="15">
        <v>54.1</v>
      </c>
      <c r="E1663" s="15">
        <v>19.989999999999998</v>
      </c>
      <c r="F1663" s="4">
        <v>2928</v>
      </c>
      <c r="G1663" s="4" t="s">
        <v>2667</v>
      </c>
      <c r="H1663" s="4" t="s">
        <v>49</v>
      </c>
      <c r="I1663" s="4" t="s">
        <v>114</v>
      </c>
      <c r="J1663" s="4" t="s">
        <v>29</v>
      </c>
      <c r="K1663" s="4" t="s">
        <v>141</v>
      </c>
      <c r="L1663" s="4" t="s">
        <v>59</v>
      </c>
      <c r="M1663" s="4" t="s">
        <v>2181</v>
      </c>
      <c r="N1663" s="29">
        <v>0.59</v>
      </c>
      <c r="O1663" s="4" t="s">
        <v>33</v>
      </c>
      <c r="P1663" s="4" t="s">
        <v>136</v>
      </c>
      <c r="Q1663" s="4" t="s">
        <v>932</v>
      </c>
      <c r="R1663" s="4" t="s">
        <v>2669</v>
      </c>
      <c r="S1663" s="4">
        <v>29418</v>
      </c>
      <c r="T1663" s="9">
        <v>42150</v>
      </c>
      <c r="U1663" s="9">
        <v>42151</v>
      </c>
      <c r="V1663" s="15">
        <v>-33.585999999999999</v>
      </c>
      <c r="W1663" s="4">
        <v>36</v>
      </c>
      <c r="X1663" s="15">
        <v>1944.87</v>
      </c>
      <c r="Y1663" s="4">
        <v>90218</v>
      </c>
      <c r="Z1663" s="15">
        <f>(orders[[#This Row],[Unit Price]]-(orders[[#This Row],[Unit Price]]*(orders[[#This Row],[Discount]]/100)))</f>
        <v>54.089179999999999</v>
      </c>
      <c r="AA1663" s="15">
        <f>orders[[#This Row],[discounted price]]*orders[[#This Row],[Quantity ordered new]]</f>
        <v>1947.21048</v>
      </c>
      <c r="AB1663" s="18">
        <f t="shared" si="25"/>
        <v>-1.7269020551502156E-2</v>
      </c>
    </row>
    <row r="1664" spans="1:28" ht="12.75" customHeight="1" x14ac:dyDescent="0.3">
      <c r="A1664" s="4">
        <v>21313</v>
      </c>
      <c r="B1664" s="4" t="s">
        <v>37</v>
      </c>
      <c r="C1664" s="21">
        <v>0.1</v>
      </c>
      <c r="D1664" s="15">
        <v>11.55</v>
      </c>
      <c r="E1664" s="15">
        <v>2.36</v>
      </c>
      <c r="F1664" s="4">
        <v>2931</v>
      </c>
      <c r="G1664" s="4" t="s">
        <v>2670</v>
      </c>
      <c r="H1664" s="4" t="s">
        <v>49</v>
      </c>
      <c r="I1664" s="4" t="s">
        <v>58</v>
      </c>
      <c r="J1664" s="4" t="s">
        <v>29</v>
      </c>
      <c r="K1664" s="4" t="s">
        <v>30</v>
      </c>
      <c r="L1664" s="4" t="s">
        <v>31</v>
      </c>
      <c r="M1664" s="4" t="s">
        <v>312</v>
      </c>
      <c r="N1664" s="29">
        <v>0.55000000000000004</v>
      </c>
      <c r="O1664" s="4" t="s">
        <v>33</v>
      </c>
      <c r="P1664" s="4" t="s">
        <v>34</v>
      </c>
      <c r="Q1664" s="4" t="s">
        <v>45</v>
      </c>
      <c r="R1664" s="4" t="s">
        <v>2671</v>
      </c>
      <c r="S1664" s="4">
        <v>95630</v>
      </c>
      <c r="T1664" s="9">
        <v>42063</v>
      </c>
      <c r="U1664" s="9">
        <v>42063</v>
      </c>
      <c r="V1664" s="15">
        <v>69.767200000000003</v>
      </c>
      <c r="W1664" s="4">
        <v>12</v>
      </c>
      <c r="X1664" s="15">
        <v>135.77000000000001</v>
      </c>
      <c r="Y1664" s="4">
        <v>87619</v>
      </c>
      <c r="Z1664" s="15">
        <f>(orders[[#This Row],[Unit Price]]-(orders[[#This Row],[Unit Price]]*(orders[[#This Row],[Discount]]/100)))</f>
        <v>11.538450000000001</v>
      </c>
      <c r="AA1664" s="15">
        <f>orders[[#This Row],[discounted price]]*orders[[#This Row],[Quantity ordered new]]</f>
        <v>138.46140000000003</v>
      </c>
      <c r="AB1664" s="18">
        <f t="shared" si="25"/>
        <v>0.51386315091699197</v>
      </c>
    </row>
    <row r="1665" spans="1:28" ht="12.75" customHeight="1" x14ac:dyDescent="0.3">
      <c r="A1665" s="4">
        <v>24866</v>
      </c>
      <c r="B1665" s="4" t="s">
        <v>25</v>
      </c>
      <c r="C1665" s="21">
        <v>0.01</v>
      </c>
      <c r="D1665" s="15">
        <v>35.44</v>
      </c>
      <c r="E1665" s="15">
        <v>19.989999999999998</v>
      </c>
      <c r="F1665" s="4">
        <v>2932</v>
      </c>
      <c r="G1665" s="4" t="s">
        <v>2672</v>
      </c>
      <c r="H1665" s="4" t="s">
        <v>49</v>
      </c>
      <c r="I1665" s="4" t="s">
        <v>58</v>
      </c>
      <c r="J1665" s="4" t="s">
        <v>29</v>
      </c>
      <c r="K1665" s="4" t="s">
        <v>93</v>
      </c>
      <c r="L1665" s="4" t="s">
        <v>59</v>
      </c>
      <c r="M1665" s="4" t="s">
        <v>1754</v>
      </c>
      <c r="N1665" s="29">
        <v>0.38</v>
      </c>
      <c r="O1665" s="4" t="s">
        <v>33</v>
      </c>
      <c r="P1665" s="4" t="s">
        <v>53</v>
      </c>
      <c r="Q1665" s="4" t="s">
        <v>228</v>
      </c>
      <c r="R1665" s="4" t="s">
        <v>857</v>
      </c>
      <c r="S1665" s="4">
        <v>6614</v>
      </c>
      <c r="T1665" s="9">
        <v>42116</v>
      </c>
      <c r="U1665" s="9">
        <v>42117</v>
      </c>
      <c r="V1665" s="15">
        <v>-52.822799999999994</v>
      </c>
      <c r="W1665" s="4">
        <v>1</v>
      </c>
      <c r="X1665" s="15">
        <v>55.43</v>
      </c>
      <c r="Y1665" s="4">
        <v>87620</v>
      </c>
      <c r="Z1665" s="15">
        <f>(orders[[#This Row],[Unit Price]]-(orders[[#This Row],[Unit Price]]*(orders[[#This Row],[Discount]]/100)))</f>
        <v>35.436456</v>
      </c>
      <c r="AA1665" s="15">
        <f>orders[[#This Row],[discounted price]]*orders[[#This Row],[Quantity ordered new]]</f>
        <v>35.436456</v>
      </c>
      <c r="AB1665" s="18">
        <f t="shared" si="25"/>
        <v>-0.95296409886343125</v>
      </c>
    </row>
    <row r="1666" spans="1:28" ht="12.75" customHeight="1" x14ac:dyDescent="0.3">
      <c r="A1666" s="4">
        <v>24995</v>
      </c>
      <c r="B1666" s="4" t="s">
        <v>106</v>
      </c>
      <c r="C1666" s="21">
        <v>0.02</v>
      </c>
      <c r="D1666" s="15">
        <v>3.8</v>
      </c>
      <c r="E1666" s="15">
        <v>1.49</v>
      </c>
      <c r="F1666" s="4">
        <v>2935</v>
      </c>
      <c r="G1666" s="4" t="s">
        <v>2673</v>
      </c>
      <c r="H1666" s="4" t="s">
        <v>49</v>
      </c>
      <c r="I1666" s="4" t="s">
        <v>58</v>
      </c>
      <c r="J1666" s="4" t="s">
        <v>29</v>
      </c>
      <c r="K1666" s="4" t="s">
        <v>109</v>
      </c>
      <c r="L1666" s="4" t="s">
        <v>59</v>
      </c>
      <c r="M1666" s="4" t="s">
        <v>125</v>
      </c>
      <c r="N1666" s="29">
        <v>0.38</v>
      </c>
      <c r="O1666" s="4" t="s">
        <v>33</v>
      </c>
      <c r="P1666" s="4" t="s">
        <v>53</v>
      </c>
      <c r="Q1666" s="4" t="s">
        <v>193</v>
      </c>
      <c r="R1666" s="4" t="s">
        <v>194</v>
      </c>
      <c r="S1666" s="4">
        <v>2215</v>
      </c>
      <c r="T1666" s="9">
        <v>42135</v>
      </c>
      <c r="U1666" s="9">
        <v>42139</v>
      </c>
      <c r="V1666" s="15">
        <v>7.31</v>
      </c>
      <c r="W1666" s="4">
        <v>5</v>
      </c>
      <c r="X1666" s="15">
        <v>20.46</v>
      </c>
      <c r="Y1666" s="4">
        <v>87617</v>
      </c>
      <c r="Z1666" s="15">
        <f>(orders[[#This Row],[Unit Price]]-(orders[[#This Row],[Unit Price]]*(orders[[#This Row],[Discount]]/100)))</f>
        <v>3.7992399999999997</v>
      </c>
      <c r="AA1666" s="15">
        <f>orders[[#This Row],[discounted price]]*orders[[#This Row],[Quantity ordered new]]</f>
        <v>18.996199999999998</v>
      </c>
      <c r="AB1666" s="18">
        <f t="shared" ref="AB1666:AB1729" si="26">(V1666/X1666)</f>
        <v>0.35728250244379273</v>
      </c>
    </row>
    <row r="1667" spans="1:28" ht="12.75" customHeight="1" x14ac:dyDescent="0.3">
      <c r="A1667" s="4">
        <v>24865</v>
      </c>
      <c r="B1667" s="4" t="s">
        <v>25</v>
      </c>
      <c r="C1667" s="21">
        <v>0.03</v>
      </c>
      <c r="D1667" s="15">
        <v>47.9</v>
      </c>
      <c r="E1667" s="15">
        <v>5.86</v>
      </c>
      <c r="F1667" s="4">
        <v>2938</v>
      </c>
      <c r="G1667" s="4" t="s">
        <v>2674</v>
      </c>
      <c r="H1667" s="4" t="s">
        <v>49</v>
      </c>
      <c r="I1667" s="4" t="s">
        <v>58</v>
      </c>
      <c r="J1667" s="4" t="s">
        <v>29</v>
      </c>
      <c r="K1667" s="4" t="s">
        <v>93</v>
      </c>
      <c r="L1667" s="4" t="s">
        <v>59</v>
      </c>
      <c r="M1667" s="4" t="s">
        <v>1937</v>
      </c>
      <c r="N1667" s="29">
        <v>0.37</v>
      </c>
      <c r="O1667" s="4" t="s">
        <v>33</v>
      </c>
      <c r="P1667" s="4" t="s">
        <v>53</v>
      </c>
      <c r="Q1667" s="4" t="s">
        <v>193</v>
      </c>
      <c r="R1667" s="4" t="s">
        <v>2675</v>
      </c>
      <c r="S1667" s="4">
        <v>2180</v>
      </c>
      <c r="T1667" s="9">
        <v>42116</v>
      </c>
      <c r="U1667" s="9">
        <v>42119</v>
      </c>
      <c r="V1667" s="15">
        <v>642.99029999999993</v>
      </c>
      <c r="W1667" s="4">
        <v>20</v>
      </c>
      <c r="X1667" s="15">
        <v>931.87</v>
      </c>
      <c r="Y1667" s="4">
        <v>87620</v>
      </c>
      <c r="Z1667" s="15">
        <f>(orders[[#This Row],[Unit Price]]-(orders[[#This Row],[Unit Price]]*(orders[[#This Row],[Discount]]/100)))</f>
        <v>47.885629999999999</v>
      </c>
      <c r="AA1667" s="15">
        <f>orders[[#This Row],[discounted price]]*orders[[#This Row],[Quantity ordered new]]</f>
        <v>957.71259999999995</v>
      </c>
      <c r="AB1667" s="18">
        <f t="shared" si="26"/>
        <v>0.69</v>
      </c>
    </row>
    <row r="1668" spans="1:28" ht="12.75" customHeight="1" x14ac:dyDescent="0.3">
      <c r="A1668" s="4">
        <v>23567</v>
      </c>
      <c r="B1668" s="4" t="s">
        <v>47</v>
      </c>
      <c r="C1668" s="21">
        <v>0.05</v>
      </c>
      <c r="D1668" s="15">
        <v>2.62</v>
      </c>
      <c r="E1668" s="15">
        <v>0.8</v>
      </c>
      <c r="F1668" s="4">
        <v>2941</v>
      </c>
      <c r="G1668" s="4" t="s">
        <v>2676</v>
      </c>
      <c r="H1668" s="4" t="s">
        <v>49</v>
      </c>
      <c r="I1668" s="4" t="s">
        <v>58</v>
      </c>
      <c r="J1668" s="4" t="s">
        <v>29</v>
      </c>
      <c r="K1668" s="4" t="s">
        <v>66</v>
      </c>
      <c r="L1668" s="4" t="s">
        <v>31</v>
      </c>
      <c r="M1668" s="4" t="s">
        <v>1409</v>
      </c>
      <c r="N1668" s="29">
        <v>0.39</v>
      </c>
      <c r="O1668" s="4" t="s">
        <v>33</v>
      </c>
      <c r="P1668" s="4" t="s">
        <v>53</v>
      </c>
      <c r="Q1668" s="4" t="s">
        <v>54</v>
      </c>
      <c r="R1668" s="4" t="s">
        <v>484</v>
      </c>
      <c r="S1668" s="4">
        <v>7960</v>
      </c>
      <c r="T1668" s="9">
        <v>42150</v>
      </c>
      <c r="U1668" s="9">
        <v>42151</v>
      </c>
      <c r="V1668" s="15">
        <v>12.71</v>
      </c>
      <c r="W1668" s="4">
        <v>8</v>
      </c>
      <c r="X1668" s="15">
        <v>21.41</v>
      </c>
      <c r="Y1668" s="4">
        <v>87618</v>
      </c>
      <c r="Z1668" s="15">
        <f>(orders[[#This Row],[Unit Price]]-(orders[[#This Row],[Unit Price]]*(orders[[#This Row],[Discount]]/100)))</f>
        <v>2.61869</v>
      </c>
      <c r="AA1668" s="15">
        <f>orders[[#This Row],[discounted price]]*orders[[#This Row],[Quantity ordered new]]</f>
        <v>20.94952</v>
      </c>
      <c r="AB1668" s="18">
        <f t="shared" si="26"/>
        <v>0.593647828117702</v>
      </c>
    </row>
    <row r="1669" spans="1:28" ht="12.75" customHeight="1" x14ac:dyDescent="0.3">
      <c r="A1669" s="4">
        <v>19575</v>
      </c>
      <c r="B1669" s="4" t="s">
        <v>106</v>
      </c>
      <c r="C1669" s="21">
        <v>0.04</v>
      </c>
      <c r="D1669" s="15">
        <v>4.55</v>
      </c>
      <c r="E1669" s="15">
        <v>1.49</v>
      </c>
      <c r="F1669" s="4">
        <v>2944</v>
      </c>
      <c r="G1669" s="4" t="s">
        <v>2677</v>
      </c>
      <c r="H1669" s="4" t="s">
        <v>49</v>
      </c>
      <c r="I1669" s="4" t="s">
        <v>28</v>
      </c>
      <c r="J1669" s="4" t="s">
        <v>29</v>
      </c>
      <c r="K1669" s="4" t="s">
        <v>109</v>
      </c>
      <c r="L1669" s="4" t="s">
        <v>59</v>
      </c>
      <c r="M1669" s="4" t="s">
        <v>1441</v>
      </c>
      <c r="N1669" s="29">
        <v>0.35</v>
      </c>
      <c r="O1669" s="4" t="s">
        <v>33</v>
      </c>
      <c r="P1669" s="4" t="s">
        <v>61</v>
      </c>
      <c r="Q1669" s="4" t="s">
        <v>300</v>
      </c>
      <c r="R1669" s="4" t="s">
        <v>1929</v>
      </c>
      <c r="S1669" s="4">
        <v>48640</v>
      </c>
      <c r="T1669" s="9">
        <v>42068</v>
      </c>
      <c r="U1669" s="9">
        <v>42070</v>
      </c>
      <c r="V1669" s="15">
        <v>28.288</v>
      </c>
      <c r="W1669" s="4">
        <v>13</v>
      </c>
      <c r="X1669" s="15">
        <v>59.75</v>
      </c>
      <c r="Y1669" s="4">
        <v>90309</v>
      </c>
      <c r="Z1669" s="15">
        <f>(orders[[#This Row],[Unit Price]]-(orders[[#This Row],[Unit Price]]*(orders[[#This Row],[Discount]]/100)))</f>
        <v>4.5481799999999994</v>
      </c>
      <c r="AA1669" s="15">
        <f>orders[[#This Row],[discounted price]]*orders[[#This Row],[Quantity ordered new]]</f>
        <v>59.126339999999992</v>
      </c>
      <c r="AB1669" s="18">
        <f t="shared" si="26"/>
        <v>0.47343933054393306</v>
      </c>
    </row>
    <row r="1670" spans="1:28" ht="12.75" customHeight="1" x14ac:dyDescent="0.3">
      <c r="A1670" s="4">
        <v>26054</v>
      </c>
      <c r="B1670" s="4" t="s">
        <v>37</v>
      </c>
      <c r="C1670" s="21">
        <v>0.01</v>
      </c>
      <c r="D1670" s="15">
        <v>7.64</v>
      </c>
      <c r="E1670" s="15">
        <v>1.39</v>
      </c>
      <c r="F1670" s="4">
        <v>2947</v>
      </c>
      <c r="G1670" s="4" t="s">
        <v>2678</v>
      </c>
      <c r="H1670" s="4" t="s">
        <v>49</v>
      </c>
      <c r="I1670" s="4" t="s">
        <v>114</v>
      </c>
      <c r="J1670" s="4" t="s">
        <v>29</v>
      </c>
      <c r="K1670" s="4" t="s">
        <v>69</v>
      </c>
      <c r="L1670" s="4" t="s">
        <v>59</v>
      </c>
      <c r="M1670" s="4" t="s">
        <v>2438</v>
      </c>
      <c r="N1670" s="29">
        <v>0.36</v>
      </c>
      <c r="O1670" s="4" t="s">
        <v>33</v>
      </c>
      <c r="P1670" s="4" t="s">
        <v>53</v>
      </c>
      <c r="Q1670" s="4" t="s">
        <v>71</v>
      </c>
      <c r="R1670" s="4" t="s">
        <v>2679</v>
      </c>
      <c r="S1670" s="4">
        <v>14043</v>
      </c>
      <c r="T1670" s="9">
        <v>42039</v>
      </c>
      <c r="U1670" s="9">
        <v>42042</v>
      </c>
      <c r="V1670" s="15">
        <v>112.1181</v>
      </c>
      <c r="W1670" s="4">
        <v>20</v>
      </c>
      <c r="X1670" s="15">
        <v>162.49</v>
      </c>
      <c r="Y1670" s="4">
        <v>87511</v>
      </c>
      <c r="Z1670" s="15">
        <f>(orders[[#This Row],[Unit Price]]-(orders[[#This Row],[Unit Price]]*(orders[[#This Row],[Discount]]/100)))</f>
        <v>7.6392359999999995</v>
      </c>
      <c r="AA1670" s="15">
        <f>orders[[#This Row],[discounted price]]*orders[[#This Row],[Quantity ordered new]]</f>
        <v>152.78471999999999</v>
      </c>
      <c r="AB1670" s="18">
        <f t="shared" si="26"/>
        <v>0.69</v>
      </c>
    </row>
    <row r="1671" spans="1:28" ht="12.75" customHeight="1" x14ac:dyDescent="0.3">
      <c r="A1671" s="4">
        <v>25051</v>
      </c>
      <c r="B1671" s="4" t="s">
        <v>56</v>
      </c>
      <c r="C1671" s="21">
        <v>7.0000000000000007E-2</v>
      </c>
      <c r="D1671" s="15">
        <v>42.98</v>
      </c>
      <c r="E1671" s="15">
        <v>4.62</v>
      </c>
      <c r="F1671" s="4">
        <v>2951</v>
      </c>
      <c r="G1671" s="4" t="s">
        <v>2680</v>
      </c>
      <c r="H1671" s="4" t="s">
        <v>27</v>
      </c>
      <c r="I1671" s="4" t="s">
        <v>28</v>
      </c>
      <c r="J1671" s="4" t="s">
        <v>29</v>
      </c>
      <c r="K1671" s="4" t="s">
        <v>257</v>
      </c>
      <c r="L1671" s="4" t="s">
        <v>59</v>
      </c>
      <c r="M1671" s="4" t="s">
        <v>1888</v>
      </c>
      <c r="N1671" s="29">
        <v>0.56000000000000005</v>
      </c>
      <c r="O1671" s="4" t="s">
        <v>33</v>
      </c>
      <c r="P1671" s="4" t="s">
        <v>61</v>
      </c>
      <c r="Q1671" s="4" t="s">
        <v>183</v>
      </c>
      <c r="R1671" s="4" t="s">
        <v>2612</v>
      </c>
      <c r="S1671" s="4">
        <v>67601</v>
      </c>
      <c r="T1671" s="9">
        <v>42050</v>
      </c>
      <c r="U1671" s="9">
        <v>42052</v>
      </c>
      <c r="V1671" s="15">
        <v>565.38599999999997</v>
      </c>
      <c r="W1671" s="4">
        <v>19</v>
      </c>
      <c r="X1671" s="15">
        <v>819.4</v>
      </c>
      <c r="Y1671" s="4">
        <v>91397</v>
      </c>
      <c r="Z1671" s="15">
        <f>(orders[[#This Row],[Unit Price]]-(orders[[#This Row],[Unit Price]]*(orders[[#This Row],[Discount]]/100)))</f>
        <v>42.949914</v>
      </c>
      <c r="AA1671" s="15">
        <f>orders[[#This Row],[discounted price]]*orders[[#This Row],[Quantity ordered new]]</f>
        <v>816.04836599999999</v>
      </c>
      <c r="AB1671" s="18">
        <f t="shared" si="26"/>
        <v>0.69</v>
      </c>
    </row>
    <row r="1672" spans="1:28" ht="12.75" customHeight="1" x14ac:dyDescent="0.3">
      <c r="A1672" s="4">
        <v>25052</v>
      </c>
      <c r="B1672" s="4" t="s">
        <v>56</v>
      </c>
      <c r="C1672" s="21">
        <v>0.03</v>
      </c>
      <c r="D1672" s="15">
        <v>89.99</v>
      </c>
      <c r="E1672" s="15">
        <v>42</v>
      </c>
      <c r="F1672" s="4">
        <v>2951</v>
      </c>
      <c r="G1672" s="4" t="s">
        <v>2680</v>
      </c>
      <c r="H1672" s="4" t="s">
        <v>39</v>
      </c>
      <c r="I1672" s="4" t="s">
        <v>28</v>
      </c>
      <c r="J1672" s="4" t="s">
        <v>41</v>
      </c>
      <c r="K1672" s="4" t="s">
        <v>42</v>
      </c>
      <c r="L1672" s="4" t="s">
        <v>43</v>
      </c>
      <c r="M1672" s="4" t="s">
        <v>2466</v>
      </c>
      <c r="N1672" s="29">
        <v>0.66</v>
      </c>
      <c r="O1672" s="4" t="s">
        <v>33</v>
      </c>
      <c r="P1672" s="4" t="s">
        <v>61</v>
      </c>
      <c r="Q1672" s="4" t="s">
        <v>183</v>
      </c>
      <c r="R1672" s="4" t="s">
        <v>2612</v>
      </c>
      <c r="S1672" s="4">
        <v>67601</v>
      </c>
      <c r="T1672" s="9">
        <v>42050</v>
      </c>
      <c r="U1672" s="9">
        <v>42053</v>
      </c>
      <c r="V1672" s="15">
        <v>-230.9528</v>
      </c>
      <c r="W1672" s="4">
        <v>19</v>
      </c>
      <c r="X1672" s="15">
        <v>1809.75</v>
      </c>
      <c r="Y1672" s="4">
        <v>91397</v>
      </c>
      <c r="Z1672" s="15">
        <f>(orders[[#This Row],[Unit Price]]-(orders[[#This Row],[Unit Price]]*(orders[[#This Row],[Discount]]/100)))</f>
        <v>89.963003</v>
      </c>
      <c r="AA1672" s="15">
        <f>orders[[#This Row],[discounted price]]*orders[[#This Row],[Quantity ordered new]]</f>
        <v>1709.297057</v>
      </c>
      <c r="AB1672" s="18">
        <f t="shared" si="26"/>
        <v>-0.12761585854399779</v>
      </c>
    </row>
    <row r="1673" spans="1:28" ht="12.75" customHeight="1" x14ac:dyDescent="0.3">
      <c r="A1673" s="4">
        <v>25970</v>
      </c>
      <c r="B1673" s="4" t="s">
        <v>56</v>
      </c>
      <c r="C1673" s="21">
        <v>0.08</v>
      </c>
      <c r="D1673" s="15">
        <v>5.74</v>
      </c>
      <c r="E1673" s="15">
        <v>5.01</v>
      </c>
      <c r="F1673" s="4">
        <v>2952</v>
      </c>
      <c r="G1673" s="4" t="s">
        <v>2681</v>
      </c>
      <c r="H1673" s="4" t="s">
        <v>27</v>
      </c>
      <c r="I1673" s="4" t="s">
        <v>28</v>
      </c>
      <c r="J1673" s="4" t="s">
        <v>29</v>
      </c>
      <c r="K1673" s="4" t="s">
        <v>109</v>
      </c>
      <c r="L1673" s="4" t="s">
        <v>59</v>
      </c>
      <c r="M1673" s="4" t="s">
        <v>2061</v>
      </c>
      <c r="N1673" s="29">
        <v>0.39</v>
      </c>
      <c r="O1673" s="4" t="s">
        <v>33</v>
      </c>
      <c r="P1673" s="4" t="s">
        <v>53</v>
      </c>
      <c r="Q1673" s="4" t="s">
        <v>154</v>
      </c>
      <c r="R1673" s="4" t="s">
        <v>2682</v>
      </c>
      <c r="S1673" s="4">
        <v>43123</v>
      </c>
      <c r="T1673" s="9">
        <v>42109</v>
      </c>
      <c r="U1673" s="9">
        <v>42111</v>
      </c>
      <c r="V1673" s="15">
        <v>-61.628039999999999</v>
      </c>
      <c r="W1673" s="4">
        <v>12</v>
      </c>
      <c r="X1673" s="15">
        <v>70.03</v>
      </c>
      <c r="Y1673" s="4">
        <v>91398</v>
      </c>
      <c r="Z1673" s="15">
        <f>(orders[[#This Row],[Unit Price]]-(orders[[#This Row],[Unit Price]]*(orders[[#This Row],[Discount]]/100)))</f>
        <v>5.7354080000000005</v>
      </c>
      <c r="AA1673" s="15">
        <f>orders[[#This Row],[discounted price]]*orders[[#This Row],[Quantity ordered new]]</f>
        <v>68.82489600000001</v>
      </c>
      <c r="AB1673" s="18">
        <f t="shared" si="26"/>
        <v>-0.88002341853491362</v>
      </c>
    </row>
    <row r="1674" spans="1:28" ht="12.75" customHeight="1" x14ac:dyDescent="0.3">
      <c r="A1674" s="4">
        <v>21200</v>
      </c>
      <c r="B1674" s="4" t="s">
        <v>106</v>
      </c>
      <c r="C1674" s="21">
        <v>0.09</v>
      </c>
      <c r="D1674" s="15">
        <v>12.22</v>
      </c>
      <c r="E1674" s="15">
        <v>2.85</v>
      </c>
      <c r="F1674" s="4">
        <v>2954</v>
      </c>
      <c r="G1674" s="4" t="s">
        <v>2683</v>
      </c>
      <c r="H1674" s="4" t="s">
        <v>49</v>
      </c>
      <c r="I1674" s="4" t="s">
        <v>114</v>
      </c>
      <c r="J1674" s="4" t="s">
        <v>41</v>
      </c>
      <c r="K1674" s="4" t="s">
        <v>50</v>
      </c>
      <c r="L1674" s="4" t="s">
        <v>51</v>
      </c>
      <c r="M1674" s="4" t="s">
        <v>2398</v>
      </c>
      <c r="N1674" s="29">
        <v>0.55000000000000004</v>
      </c>
      <c r="O1674" s="4" t="s">
        <v>33</v>
      </c>
      <c r="P1674" s="4" t="s">
        <v>61</v>
      </c>
      <c r="Q1674" s="4" t="s">
        <v>62</v>
      </c>
      <c r="R1674" s="4" t="s">
        <v>2684</v>
      </c>
      <c r="S1674" s="4">
        <v>55119</v>
      </c>
      <c r="T1674" s="9">
        <v>42173</v>
      </c>
      <c r="U1674" s="9">
        <v>42180</v>
      </c>
      <c r="V1674" s="15">
        <v>70.676699999999997</v>
      </c>
      <c r="W1674" s="4">
        <v>9</v>
      </c>
      <c r="X1674" s="15">
        <v>102.43</v>
      </c>
      <c r="Y1674" s="4">
        <v>86427</v>
      </c>
      <c r="Z1674" s="15">
        <f>(orders[[#This Row],[Unit Price]]-(orders[[#This Row],[Unit Price]]*(orders[[#This Row],[Discount]]/100)))</f>
        <v>12.209002</v>
      </c>
      <c r="AA1674" s="15">
        <f>orders[[#This Row],[discounted price]]*orders[[#This Row],[Quantity ordered new]]</f>
        <v>109.881018</v>
      </c>
      <c r="AB1674" s="18">
        <f t="shared" si="26"/>
        <v>0.69</v>
      </c>
    </row>
    <row r="1675" spans="1:28" ht="12.75" customHeight="1" x14ac:dyDescent="0.3">
      <c r="A1675" s="4">
        <v>24817</v>
      </c>
      <c r="B1675" s="4" t="s">
        <v>56</v>
      </c>
      <c r="C1675" s="21">
        <v>0.1</v>
      </c>
      <c r="D1675" s="15">
        <v>37.94</v>
      </c>
      <c r="E1675" s="15">
        <v>5.08</v>
      </c>
      <c r="F1675" s="4">
        <v>2957</v>
      </c>
      <c r="G1675" s="4" t="s">
        <v>2685</v>
      </c>
      <c r="H1675" s="4" t="s">
        <v>27</v>
      </c>
      <c r="I1675" s="4" t="s">
        <v>28</v>
      </c>
      <c r="J1675" s="4" t="s">
        <v>29</v>
      </c>
      <c r="K1675" s="4" t="s">
        <v>93</v>
      </c>
      <c r="L1675" s="4" t="s">
        <v>31</v>
      </c>
      <c r="M1675" s="4" t="s">
        <v>892</v>
      </c>
      <c r="N1675" s="29">
        <v>0.38</v>
      </c>
      <c r="O1675" s="4" t="s">
        <v>33</v>
      </c>
      <c r="P1675" s="4" t="s">
        <v>61</v>
      </c>
      <c r="Q1675" s="4" t="s">
        <v>1858</v>
      </c>
      <c r="R1675" s="4" t="s">
        <v>2686</v>
      </c>
      <c r="S1675" s="4">
        <v>53209</v>
      </c>
      <c r="T1675" s="9">
        <v>42096</v>
      </c>
      <c r="U1675" s="9">
        <v>42098</v>
      </c>
      <c r="V1675" s="15">
        <v>95.054399999999987</v>
      </c>
      <c r="W1675" s="4">
        <v>4</v>
      </c>
      <c r="X1675" s="15">
        <v>137.76</v>
      </c>
      <c r="Y1675" s="4">
        <v>90264</v>
      </c>
      <c r="Z1675" s="15">
        <f>(orders[[#This Row],[Unit Price]]-(orders[[#This Row],[Unit Price]]*(orders[[#This Row],[Discount]]/100)))</f>
        <v>37.902059999999999</v>
      </c>
      <c r="AA1675" s="15">
        <f>orders[[#This Row],[discounted price]]*orders[[#This Row],[Quantity ordered new]]</f>
        <v>151.60824</v>
      </c>
      <c r="AB1675" s="18">
        <f t="shared" si="26"/>
        <v>0.69</v>
      </c>
    </row>
    <row r="1676" spans="1:28" ht="12.75" customHeight="1" x14ac:dyDescent="0.3">
      <c r="A1676" s="4">
        <v>25709</v>
      </c>
      <c r="B1676" s="4" t="s">
        <v>106</v>
      </c>
      <c r="C1676" s="21">
        <v>0.06</v>
      </c>
      <c r="D1676" s="15">
        <v>20.99</v>
      </c>
      <c r="E1676" s="15">
        <v>0.99</v>
      </c>
      <c r="F1676" s="4">
        <v>2958</v>
      </c>
      <c r="G1676" s="4" t="s">
        <v>2687</v>
      </c>
      <c r="H1676" s="4" t="s">
        <v>49</v>
      </c>
      <c r="I1676" s="4" t="s">
        <v>28</v>
      </c>
      <c r="J1676" s="4" t="s">
        <v>77</v>
      </c>
      <c r="K1676" s="4" t="s">
        <v>78</v>
      </c>
      <c r="L1676" s="4" t="s">
        <v>31</v>
      </c>
      <c r="M1676" s="4" t="s">
        <v>2688</v>
      </c>
      <c r="N1676" s="29">
        <v>0.37</v>
      </c>
      <c r="O1676" s="4" t="s">
        <v>33</v>
      </c>
      <c r="P1676" s="4" t="s">
        <v>61</v>
      </c>
      <c r="Q1676" s="4" t="s">
        <v>1858</v>
      </c>
      <c r="R1676" s="4" t="s">
        <v>2689</v>
      </c>
      <c r="S1676" s="4">
        <v>54956</v>
      </c>
      <c r="T1676" s="9">
        <v>42086</v>
      </c>
      <c r="U1676" s="9">
        <v>42091</v>
      </c>
      <c r="V1676" s="15">
        <v>224.96069999999997</v>
      </c>
      <c r="W1676" s="4">
        <v>18</v>
      </c>
      <c r="X1676" s="15">
        <v>326.02999999999997</v>
      </c>
      <c r="Y1676" s="4">
        <v>90265</v>
      </c>
      <c r="Z1676" s="15">
        <f>(orders[[#This Row],[Unit Price]]-(orders[[#This Row],[Unit Price]]*(orders[[#This Row],[Discount]]/100)))</f>
        <v>20.977405999999998</v>
      </c>
      <c r="AA1676" s="15">
        <f>orders[[#This Row],[discounted price]]*orders[[#This Row],[Quantity ordered new]]</f>
        <v>377.59330799999998</v>
      </c>
      <c r="AB1676" s="18">
        <f t="shared" si="26"/>
        <v>0.69</v>
      </c>
    </row>
    <row r="1677" spans="1:28" ht="12.75" customHeight="1" x14ac:dyDescent="0.3">
      <c r="A1677" s="4">
        <v>19923</v>
      </c>
      <c r="B1677" s="4" t="s">
        <v>37</v>
      </c>
      <c r="C1677" s="21">
        <v>0.1</v>
      </c>
      <c r="D1677" s="15">
        <v>36.549999999999997</v>
      </c>
      <c r="E1677" s="15">
        <v>13.89</v>
      </c>
      <c r="F1677" s="4">
        <v>2960</v>
      </c>
      <c r="G1677" s="4" t="s">
        <v>2690</v>
      </c>
      <c r="H1677" s="4" t="s">
        <v>49</v>
      </c>
      <c r="I1677" s="4" t="s">
        <v>28</v>
      </c>
      <c r="J1677" s="4" t="s">
        <v>29</v>
      </c>
      <c r="K1677" s="4" t="s">
        <v>30</v>
      </c>
      <c r="L1677" s="4" t="s">
        <v>31</v>
      </c>
      <c r="M1677" s="4" t="s">
        <v>1290</v>
      </c>
      <c r="N1677" s="29">
        <v>0.41</v>
      </c>
      <c r="O1677" s="4" t="s">
        <v>33</v>
      </c>
      <c r="P1677" s="4" t="s">
        <v>136</v>
      </c>
      <c r="Q1677" s="4" t="s">
        <v>958</v>
      </c>
      <c r="R1677" s="4" t="s">
        <v>2691</v>
      </c>
      <c r="S1677" s="4">
        <v>72956</v>
      </c>
      <c r="T1677" s="9">
        <v>42099</v>
      </c>
      <c r="U1677" s="9">
        <v>42101</v>
      </c>
      <c r="V1677" s="15">
        <v>-89.572000000000003</v>
      </c>
      <c r="W1677" s="4">
        <v>11</v>
      </c>
      <c r="X1677" s="15">
        <v>379.72</v>
      </c>
      <c r="Y1677" s="4">
        <v>90646</v>
      </c>
      <c r="Z1677" s="15">
        <f>(orders[[#This Row],[Unit Price]]-(orders[[#This Row],[Unit Price]]*(orders[[#This Row],[Discount]]/100)))</f>
        <v>36.513449999999999</v>
      </c>
      <c r="AA1677" s="15">
        <f>orders[[#This Row],[discounted price]]*orders[[#This Row],[Quantity ordered new]]</f>
        <v>401.64794999999998</v>
      </c>
      <c r="AB1677" s="18">
        <f t="shared" si="26"/>
        <v>-0.23588960286526914</v>
      </c>
    </row>
    <row r="1678" spans="1:28" ht="12.75" customHeight="1" x14ac:dyDescent="0.3">
      <c r="A1678" s="4">
        <v>20390</v>
      </c>
      <c r="B1678" s="4" t="s">
        <v>25</v>
      </c>
      <c r="C1678" s="21">
        <v>7.0000000000000007E-2</v>
      </c>
      <c r="D1678" s="15">
        <v>4.76</v>
      </c>
      <c r="E1678" s="15">
        <v>0.88</v>
      </c>
      <c r="F1678" s="4">
        <v>2962</v>
      </c>
      <c r="G1678" s="4" t="s">
        <v>2692</v>
      </c>
      <c r="H1678" s="4" t="s">
        <v>27</v>
      </c>
      <c r="I1678" s="4" t="s">
        <v>114</v>
      </c>
      <c r="J1678" s="4" t="s">
        <v>29</v>
      </c>
      <c r="K1678" s="4" t="s">
        <v>93</v>
      </c>
      <c r="L1678" s="4" t="s">
        <v>31</v>
      </c>
      <c r="M1678" s="4" t="s">
        <v>2564</v>
      </c>
      <c r="N1678" s="29">
        <v>0.39</v>
      </c>
      <c r="O1678" s="4" t="s">
        <v>33</v>
      </c>
      <c r="P1678" s="4" t="s">
        <v>34</v>
      </c>
      <c r="Q1678" s="4" t="s">
        <v>255</v>
      </c>
      <c r="R1678" s="4" t="s">
        <v>337</v>
      </c>
      <c r="S1678" s="4">
        <v>80027</v>
      </c>
      <c r="T1678" s="9">
        <v>42131</v>
      </c>
      <c r="U1678" s="9">
        <v>42133</v>
      </c>
      <c r="V1678" s="15">
        <v>33.347699999999996</v>
      </c>
      <c r="W1678" s="4">
        <v>10</v>
      </c>
      <c r="X1678" s="15">
        <v>48.33</v>
      </c>
      <c r="Y1678" s="4">
        <v>88611</v>
      </c>
      <c r="Z1678" s="15">
        <f>(orders[[#This Row],[Unit Price]]-(orders[[#This Row],[Unit Price]]*(orders[[#This Row],[Discount]]/100)))</f>
        <v>4.7566679999999995</v>
      </c>
      <c r="AA1678" s="15">
        <f>orders[[#This Row],[discounted price]]*orders[[#This Row],[Quantity ordered new]]</f>
        <v>47.566679999999991</v>
      </c>
      <c r="AB1678" s="18">
        <f t="shared" si="26"/>
        <v>0.69</v>
      </c>
    </row>
    <row r="1679" spans="1:28" ht="12.75" customHeight="1" x14ac:dyDescent="0.3">
      <c r="A1679" s="4">
        <v>22175</v>
      </c>
      <c r="B1679" s="4" t="s">
        <v>47</v>
      </c>
      <c r="C1679" s="21">
        <v>0.01</v>
      </c>
      <c r="D1679" s="15">
        <v>7.98</v>
      </c>
      <c r="E1679" s="15">
        <v>6.5</v>
      </c>
      <c r="F1679" s="4">
        <v>2963</v>
      </c>
      <c r="G1679" s="4" t="s">
        <v>2693</v>
      </c>
      <c r="H1679" s="4" t="s">
        <v>49</v>
      </c>
      <c r="I1679" s="4" t="s">
        <v>114</v>
      </c>
      <c r="J1679" s="4" t="s">
        <v>29</v>
      </c>
      <c r="K1679" s="4" t="s">
        <v>141</v>
      </c>
      <c r="L1679" s="4" t="s">
        <v>86</v>
      </c>
      <c r="M1679" s="4" t="s">
        <v>2694</v>
      </c>
      <c r="N1679" s="29">
        <v>0.59</v>
      </c>
      <c r="O1679" s="4" t="s">
        <v>33</v>
      </c>
      <c r="P1679" s="4" t="s">
        <v>53</v>
      </c>
      <c r="Q1679" s="4" t="s">
        <v>415</v>
      </c>
      <c r="R1679" s="4" t="s">
        <v>2695</v>
      </c>
      <c r="S1679" s="4">
        <v>21220</v>
      </c>
      <c r="T1679" s="9">
        <v>42177</v>
      </c>
      <c r="U1679" s="9">
        <v>42178</v>
      </c>
      <c r="V1679" s="15">
        <v>-34.591999999999999</v>
      </c>
      <c r="W1679" s="4">
        <v>4</v>
      </c>
      <c r="X1679" s="15">
        <v>34.909999999999997</v>
      </c>
      <c r="Y1679" s="4">
        <v>88612</v>
      </c>
      <c r="Z1679" s="15">
        <f>(orders[[#This Row],[Unit Price]]-(orders[[#This Row],[Unit Price]]*(orders[[#This Row],[Discount]]/100)))</f>
        <v>7.9792020000000008</v>
      </c>
      <c r="AA1679" s="15">
        <f>orders[[#This Row],[discounted price]]*orders[[#This Row],[Quantity ordered new]]</f>
        <v>31.916808000000003</v>
      </c>
      <c r="AB1679" s="18">
        <f t="shared" si="26"/>
        <v>-0.99089086221712985</v>
      </c>
    </row>
    <row r="1680" spans="1:28" ht="12.75" customHeight="1" x14ac:dyDescent="0.3">
      <c r="A1680" s="4">
        <v>25953</v>
      </c>
      <c r="B1680" s="4" t="s">
        <v>25</v>
      </c>
      <c r="C1680" s="21">
        <v>0.06</v>
      </c>
      <c r="D1680" s="15">
        <v>42.98</v>
      </c>
      <c r="E1680" s="15">
        <v>4.62</v>
      </c>
      <c r="F1680" s="4">
        <v>2964</v>
      </c>
      <c r="G1680" s="4" t="s">
        <v>2696</v>
      </c>
      <c r="H1680" s="4" t="s">
        <v>49</v>
      </c>
      <c r="I1680" s="4" t="s">
        <v>114</v>
      </c>
      <c r="J1680" s="4" t="s">
        <v>29</v>
      </c>
      <c r="K1680" s="4" t="s">
        <v>257</v>
      </c>
      <c r="L1680" s="4" t="s">
        <v>59</v>
      </c>
      <c r="M1680" s="4" t="s">
        <v>1888</v>
      </c>
      <c r="N1680" s="29">
        <v>0.56000000000000005</v>
      </c>
      <c r="O1680" s="4" t="s">
        <v>33</v>
      </c>
      <c r="P1680" s="4" t="s">
        <v>53</v>
      </c>
      <c r="Q1680" s="4" t="s">
        <v>154</v>
      </c>
      <c r="R1680" s="4" t="s">
        <v>1961</v>
      </c>
      <c r="S1680" s="4">
        <v>43050</v>
      </c>
      <c r="T1680" s="9">
        <v>42115</v>
      </c>
      <c r="U1680" s="9">
        <v>42117</v>
      </c>
      <c r="V1680" s="15">
        <v>-24.63</v>
      </c>
      <c r="W1680" s="4">
        <v>1</v>
      </c>
      <c r="X1680" s="15">
        <v>47.04</v>
      </c>
      <c r="Y1680" s="4">
        <v>88610</v>
      </c>
      <c r="Z1680" s="15">
        <f>(orders[[#This Row],[Unit Price]]-(orders[[#This Row],[Unit Price]]*(orders[[#This Row],[Discount]]/100)))</f>
        <v>42.954211999999998</v>
      </c>
      <c r="AA1680" s="15">
        <f>orders[[#This Row],[discounted price]]*orders[[#This Row],[Quantity ordered new]]</f>
        <v>42.954211999999998</v>
      </c>
      <c r="AB1680" s="18">
        <f t="shared" si="26"/>
        <v>-0.52359693877551017</v>
      </c>
    </row>
    <row r="1681" spans="1:28" ht="12.75" customHeight="1" x14ac:dyDescent="0.3">
      <c r="A1681" s="4">
        <v>21390</v>
      </c>
      <c r="B1681" s="4" t="s">
        <v>37</v>
      </c>
      <c r="C1681" s="21">
        <v>0.08</v>
      </c>
      <c r="D1681" s="15">
        <v>9.68</v>
      </c>
      <c r="E1681" s="15">
        <v>2.0299999999999998</v>
      </c>
      <c r="F1681" s="4">
        <v>2968</v>
      </c>
      <c r="G1681" s="4" t="s">
        <v>2697</v>
      </c>
      <c r="H1681" s="4" t="s">
        <v>49</v>
      </c>
      <c r="I1681" s="4" t="s">
        <v>58</v>
      </c>
      <c r="J1681" s="4" t="s">
        <v>29</v>
      </c>
      <c r="K1681" s="4" t="s">
        <v>93</v>
      </c>
      <c r="L1681" s="4" t="s">
        <v>31</v>
      </c>
      <c r="M1681" s="4" t="s">
        <v>2698</v>
      </c>
      <c r="N1681" s="29">
        <v>0.37</v>
      </c>
      <c r="O1681" s="4" t="s">
        <v>33</v>
      </c>
      <c r="P1681" s="4" t="s">
        <v>136</v>
      </c>
      <c r="Q1681" s="4" t="s">
        <v>362</v>
      </c>
      <c r="R1681" s="4" t="s">
        <v>2699</v>
      </c>
      <c r="S1681" s="4">
        <v>33021</v>
      </c>
      <c r="T1681" s="9">
        <v>42057</v>
      </c>
      <c r="U1681" s="9">
        <v>42059</v>
      </c>
      <c r="V1681" s="15">
        <v>-536.24199999999996</v>
      </c>
      <c r="W1681" s="4">
        <v>1</v>
      </c>
      <c r="X1681" s="15">
        <v>10.94</v>
      </c>
      <c r="Y1681" s="4">
        <v>86085</v>
      </c>
      <c r="Z1681" s="15">
        <f>(orders[[#This Row],[Unit Price]]-(orders[[#This Row],[Unit Price]]*(orders[[#This Row],[Discount]]/100)))</f>
        <v>9.6722559999999991</v>
      </c>
      <c r="AA1681" s="15">
        <f>orders[[#This Row],[discounted price]]*orders[[#This Row],[Quantity ordered new]]</f>
        <v>9.6722559999999991</v>
      </c>
      <c r="AB1681" s="18">
        <f t="shared" si="26"/>
        <v>-49.016636197440583</v>
      </c>
    </row>
    <row r="1682" spans="1:28" ht="12.75" customHeight="1" x14ac:dyDescent="0.3">
      <c r="A1682" s="4">
        <v>21391</v>
      </c>
      <c r="B1682" s="4" t="s">
        <v>37</v>
      </c>
      <c r="C1682" s="21">
        <v>0.04</v>
      </c>
      <c r="D1682" s="15">
        <v>150.97999999999999</v>
      </c>
      <c r="E1682" s="15">
        <v>16.010000000000002</v>
      </c>
      <c r="F1682" s="4">
        <v>2968</v>
      </c>
      <c r="G1682" s="4" t="s">
        <v>2697</v>
      </c>
      <c r="H1682" s="4" t="s">
        <v>39</v>
      </c>
      <c r="I1682" s="4" t="s">
        <v>58</v>
      </c>
      <c r="J1682" s="4" t="s">
        <v>41</v>
      </c>
      <c r="K1682" s="4" t="s">
        <v>152</v>
      </c>
      <c r="L1682" s="4" t="s">
        <v>121</v>
      </c>
      <c r="M1682" s="4" t="s">
        <v>2700</v>
      </c>
      <c r="N1682" s="29">
        <v>0.7</v>
      </c>
      <c r="O1682" s="4" t="s">
        <v>33</v>
      </c>
      <c r="P1682" s="4" t="s">
        <v>136</v>
      </c>
      <c r="Q1682" s="4" t="s">
        <v>362</v>
      </c>
      <c r="R1682" s="4" t="s">
        <v>2699</v>
      </c>
      <c r="S1682" s="4">
        <v>33021</v>
      </c>
      <c r="T1682" s="9">
        <v>42057</v>
      </c>
      <c r="U1682" s="9">
        <v>42058</v>
      </c>
      <c r="V1682" s="15">
        <v>-125.86000000000001</v>
      </c>
      <c r="W1682" s="4">
        <v>5</v>
      </c>
      <c r="X1682" s="15">
        <v>731.38</v>
      </c>
      <c r="Y1682" s="4">
        <v>86085</v>
      </c>
      <c r="Z1682" s="15">
        <f>(orders[[#This Row],[Unit Price]]-(orders[[#This Row],[Unit Price]]*(orders[[#This Row],[Discount]]/100)))</f>
        <v>150.91960799999998</v>
      </c>
      <c r="AA1682" s="15">
        <f>orders[[#This Row],[discounted price]]*orders[[#This Row],[Quantity ordered new]]</f>
        <v>754.59803999999986</v>
      </c>
      <c r="AB1682" s="18">
        <f t="shared" si="26"/>
        <v>-0.17208564631245046</v>
      </c>
    </row>
    <row r="1683" spans="1:28" ht="12.75" customHeight="1" x14ac:dyDescent="0.3">
      <c r="A1683" s="4">
        <v>18041</v>
      </c>
      <c r="B1683" s="4" t="s">
        <v>25</v>
      </c>
      <c r="C1683" s="21">
        <v>0.06</v>
      </c>
      <c r="D1683" s="15">
        <v>363.25</v>
      </c>
      <c r="E1683" s="15">
        <v>19.989999999999998</v>
      </c>
      <c r="F1683" s="4">
        <v>2968</v>
      </c>
      <c r="G1683" s="4" t="s">
        <v>2697</v>
      </c>
      <c r="H1683" s="4" t="s">
        <v>49</v>
      </c>
      <c r="I1683" s="4" t="s">
        <v>58</v>
      </c>
      <c r="J1683" s="4" t="s">
        <v>29</v>
      </c>
      <c r="K1683" s="4" t="s">
        <v>257</v>
      </c>
      <c r="L1683" s="4" t="s">
        <v>59</v>
      </c>
      <c r="M1683" s="4" t="s">
        <v>1253</v>
      </c>
      <c r="N1683" s="29">
        <v>0.56999999999999995</v>
      </c>
      <c r="O1683" s="4" t="s">
        <v>33</v>
      </c>
      <c r="P1683" s="4" t="s">
        <v>136</v>
      </c>
      <c r="Q1683" s="4" t="s">
        <v>362</v>
      </c>
      <c r="R1683" s="4" t="s">
        <v>2699</v>
      </c>
      <c r="S1683" s="4">
        <v>33021</v>
      </c>
      <c r="T1683" s="9">
        <v>42091</v>
      </c>
      <c r="U1683" s="9">
        <v>42093</v>
      </c>
      <c r="V1683" s="15">
        <v>36.164099999999998</v>
      </c>
      <c r="W1683" s="4">
        <v>1</v>
      </c>
      <c r="X1683" s="15">
        <v>344.87</v>
      </c>
      <c r="Y1683" s="4">
        <v>86086</v>
      </c>
      <c r="Z1683" s="15">
        <f>(orders[[#This Row],[Unit Price]]-(orders[[#This Row],[Unit Price]]*(orders[[#This Row],[Discount]]/100)))</f>
        <v>363.03205000000003</v>
      </c>
      <c r="AA1683" s="15">
        <f>orders[[#This Row],[discounted price]]*orders[[#This Row],[Quantity ordered new]]</f>
        <v>363.03205000000003</v>
      </c>
      <c r="AB1683" s="18">
        <f t="shared" si="26"/>
        <v>0.10486299185200219</v>
      </c>
    </row>
    <row r="1684" spans="1:28" ht="12.75" customHeight="1" x14ac:dyDescent="0.3">
      <c r="A1684" s="4">
        <v>21096</v>
      </c>
      <c r="B1684" s="4" t="s">
        <v>25</v>
      </c>
      <c r="C1684" s="21">
        <v>0.01</v>
      </c>
      <c r="D1684" s="15">
        <v>30.97</v>
      </c>
      <c r="E1684" s="15">
        <v>4</v>
      </c>
      <c r="F1684" s="4">
        <v>2973</v>
      </c>
      <c r="G1684" s="4" t="s">
        <v>2701</v>
      </c>
      <c r="H1684" s="4" t="s">
        <v>49</v>
      </c>
      <c r="I1684" s="4" t="s">
        <v>40</v>
      </c>
      <c r="J1684" s="4" t="s">
        <v>77</v>
      </c>
      <c r="K1684" s="4" t="s">
        <v>180</v>
      </c>
      <c r="L1684" s="4" t="s">
        <v>59</v>
      </c>
      <c r="M1684" s="4" t="s">
        <v>2702</v>
      </c>
      <c r="N1684" s="29">
        <v>0.74</v>
      </c>
      <c r="O1684" s="4" t="s">
        <v>33</v>
      </c>
      <c r="P1684" s="4" t="s">
        <v>61</v>
      </c>
      <c r="Q1684" s="4" t="s">
        <v>1858</v>
      </c>
      <c r="R1684" s="4" t="s">
        <v>2703</v>
      </c>
      <c r="S1684" s="4">
        <v>53151</v>
      </c>
      <c r="T1684" s="9">
        <v>42107</v>
      </c>
      <c r="U1684" s="9">
        <v>42109</v>
      </c>
      <c r="V1684" s="15">
        <v>17.102799999999998</v>
      </c>
      <c r="W1684" s="4">
        <v>17</v>
      </c>
      <c r="X1684" s="15">
        <v>523.05999999999995</v>
      </c>
      <c r="Y1684" s="4">
        <v>87186</v>
      </c>
      <c r="Z1684" s="15">
        <f>(orders[[#This Row],[Unit Price]]-(orders[[#This Row],[Unit Price]]*(orders[[#This Row],[Discount]]/100)))</f>
        <v>30.966902999999999</v>
      </c>
      <c r="AA1684" s="15">
        <f>orders[[#This Row],[discounted price]]*orders[[#This Row],[Quantity ordered new]]</f>
        <v>526.43735099999992</v>
      </c>
      <c r="AB1684" s="18">
        <f t="shared" si="26"/>
        <v>3.2697587274882423E-2</v>
      </c>
    </row>
    <row r="1685" spans="1:28" ht="12.75" customHeight="1" x14ac:dyDescent="0.3">
      <c r="A1685" s="4">
        <v>21097</v>
      </c>
      <c r="B1685" s="4" t="s">
        <v>25</v>
      </c>
      <c r="C1685" s="21">
        <v>0.08</v>
      </c>
      <c r="D1685" s="15">
        <v>125.99</v>
      </c>
      <c r="E1685" s="15">
        <v>7.69</v>
      </c>
      <c r="F1685" s="4">
        <v>2973</v>
      </c>
      <c r="G1685" s="4" t="s">
        <v>2701</v>
      </c>
      <c r="H1685" s="4" t="s">
        <v>49</v>
      </c>
      <c r="I1685" s="4" t="s">
        <v>40</v>
      </c>
      <c r="J1685" s="4" t="s">
        <v>77</v>
      </c>
      <c r="K1685" s="4" t="s">
        <v>78</v>
      </c>
      <c r="L1685" s="4" t="s">
        <v>59</v>
      </c>
      <c r="M1685" s="4" t="s">
        <v>1225</v>
      </c>
      <c r="N1685" s="29">
        <v>0.57999999999999996</v>
      </c>
      <c r="O1685" s="4" t="s">
        <v>33</v>
      </c>
      <c r="P1685" s="4" t="s">
        <v>61</v>
      </c>
      <c r="Q1685" s="4" t="s">
        <v>1858</v>
      </c>
      <c r="R1685" s="4" t="s">
        <v>2703</v>
      </c>
      <c r="S1685" s="4">
        <v>53151</v>
      </c>
      <c r="T1685" s="9">
        <v>42107</v>
      </c>
      <c r="U1685" s="9">
        <v>42109</v>
      </c>
      <c r="V1685" s="15">
        <v>1269.3819599999999</v>
      </c>
      <c r="W1685" s="4">
        <v>23</v>
      </c>
      <c r="X1685" s="15">
        <v>2424.6799999999998</v>
      </c>
      <c r="Y1685" s="4">
        <v>87186</v>
      </c>
      <c r="Z1685" s="15">
        <f>(orders[[#This Row],[Unit Price]]-(orders[[#This Row],[Unit Price]]*(orders[[#This Row],[Discount]]/100)))</f>
        <v>125.889208</v>
      </c>
      <c r="AA1685" s="15">
        <f>orders[[#This Row],[discounted price]]*orders[[#This Row],[Quantity ordered new]]</f>
        <v>2895.4517839999999</v>
      </c>
      <c r="AB1685" s="18">
        <f t="shared" si="26"/>
        <v>0.52352556213603441</v>
      </c>
    </row>
    <row r="1686" spans="1:28" ht="12.75" customHeight="1" x14ac:dyDescent="0.3">
      <c r="A1686" s="4">
        <v>24770</v>
      </c>
      <c r="B1686" s="4" t="s">
        <v>47</v>
      </c>
      <c r="C1686" s="21">
        <v>0.1</v>
      </c>
      <c r="D1686" s="15">
        <v>442.14</v>
      </c>
      <c r="E1686" s="15">
        <v>14.7</v>
      </c>
      <c r="F1686" s="4">
        <v>2973</v>
      </c>
      <c r="G1686" s="4" t="s">
        <v>2701</v>
      </c>
      <c r="H1686" s="4" t="s">
        <v>39</v>
      </c>
      <c r="I1686" s="4" t="s">
        <v>40</v>
      </c>
      <c r="J1686" s="4" t="s">
        <v>77</v>
      </c>
      <c r="K1686" s="4" t="s">
        <v>85</v>
      </c>
      <c r="L1686" s="4" t="s">
        <v>43</v>
      </c>
      <c r="M1686" s="4" t="s">
        <v>336</v>
      </c>
      <c r="N1686" s="29">
        <v>0.56000000000000005</v>
      </c>
      <c r="O1686" s="4" t="s">
        <v>33</v>
      </c>
      <c r="P1686" s="4" t="s">
        <v>61</v>
      </c>
      <c r="Q1686" s="4" t="s">
        <v>1858</v>
      </c>
      <c r="R1686" s="4" t="s">
        <v>2703</v>
      </c>
      <c r="S1686" s="4">
        <v>53151</v>
      </c>
      <c r="T1686" s="9">
        <v>42144</v>
      </c>
      <c r="U1686" s="9">
        <v>42145</v>
      </c>
      <c r="V1686" s="15">
        <v>137.68794000000014</v>
      </c>
      <c r="W1686" s="4">
        <v>6</v>
      </c>
      <c r="X1686" s="15">
        <v>2411.4299999999998</v>
      </c>
      <c r="Y1686" s="4">
        <v>87187</v>
      </c>
      <c r="Z1686" s="15">
        <f>(orders[[#This Row],[Unit Price]]-(orders[[#This Row],[Unit Price]]*(orders[[#This Row],[Discount]]/100)))</f>
        <v>441.69785999999999</v>
      </c>
      <c r="AA1686" s="15">
        <f>orders[[#This Row],[discounted price]]*orders[[#This Row],[Quantity ordered new]]</f>
        <v>2650.1871599999999</v>
      </c>
      <c r="AB1686" s="18">
        <f t="shared" si="26"/>
        <v>5.7098045558029942E-2</v>
      </c>
    </row>
    <row r="1687" spans="1:28" ht="12.75" customHeight="1" x14ac:dyDescent="0.3">
      <c r="A1687" s="4">
        <v>19599</v>
      </c>
      <c r="B1687" s="4" t="s">
        <v>56</v>
      </c>
      <c r="C1687" s="21">
        <v>0.01</v>
      </c>
      <c r="D1687" s="15">
        <v>35.99</v>
      </c>
      <c r="E1687" s="15">
        <v>0.99</v>
      </c>
      <c r="F1687" s="4">
        <v>2976</v>
      </c>
      <c r="G1687" s="4" t="s">
        <v>2704</v>
      </c>
      <c r="H1687" s="4" t="s">
        <v>49</v>
      </c>
      <c r="I1687" s="4" t="s">
        <v>58</v>
      </c>
      <c r="J1687" s="4" t="s">
        <v>77</v>
      </c>
      <c r="K1687" s="4" t="s">
        <v>78</v>
      </c>
      <c r="L1687" s="4" t="s">
        <v>51</v>
      </c>
      <c r="M1687" s="4" t="s">
        <v>2385</v>
      </c>
      <c r="N1687" s="29">
        <v>0.35</v>
      </c>
      <c r="O1687" s="4" t="s">
        <v>33</v>
      </c>
      <c r="P1687" s="4" t="s">
        <v>61</v>
      </c>
      <c r="Q1687" s="4" t="s">
        <v>1858</v>
      </c>
      <c r="R1687" s="4" t="s">
        <v>2705</v>
      </c>
      <c r="S1687" s="4">
        <v>53154</v>
      </c>
      <c r="T1687" s="9">
        <v>42146</v>
      </c>
      <c r="U1687" s="9">
        <v>42147</v>
      </c>
      <c r="V1687" s="15">
        <v>882.48239999999998</v>
      </c>
      <c r="W1687" s="4">
        <v>41</v>
      </c>
      <c r="X1687" s="15">
        <v>1278.96</v>
      </c>
      <c r="Y1687" s="4">
        <v>89047</v>
      </c>
      <c r="Z1687" s="15">
        <f>(orders[[#This Row],[Unit Price]]-(orders[[#This Row],[Unit Price]]*(orders[[#This Row],[Discount]]/100)))</f>
        <v>35.986401000000001</v>
      </c>
      <c r="AA1687" s="15">
        <f>orders[[#This Row],[discounted price]]*orders[[#This Row],[Quantity ordered new]]</f>
        <v>1475.4424410000001</v>
      </c>
      <c r="AB1687" s="18">
        <f t="shared" si="26"/>
        <v>0.69</v>
      </c>
    </row>
    <row r="1688" spans="1:28" ht="12.75" customHeight="1" x14ac:dyDescent="0.3">
      <c r="A1688" s="4">
        <v>20182</v>
      </c>
      <c r="B1688" s="4" t="s">
        <v>47</v>
      </c>
      <c r="C1688" s="21">
        <v>0.09</v>
      </c>
      <c r="D1688" s="15">
        <v>2.94</v>
      </c>
      <c r="E1688" s="15">
        <v>0.7</v>
      </c>
      <c r="F1688" s="4">
        <v>2979</v>
      </c>
      <c r="G1688" s="4" t="s">
        <v>2706</v>
      </c>
      <c r="H1688" s="4" t="s">
        <v>49</v>
      </c>
      <c r="I1688" s="4" t="s">
        <v>28</v>
      </c>
      <c r="J1688" s="4" t="s">
        <v>29</v>
      </c>
      <c r="K1688" s="4" t="s">
        <v>30</v>
      </c>
      <c r="L1688" s="4" t="s">
        <v>31</v>
      </c>
      <c r="M1688" s="4" t="s">
        <v>112</v>
      </c>
      <c r="N1688" s="29">
        <v>0.57999999999999996</v>
      </c>
      <c r="O1688" s="4" t="s">
        <v>33</v>
      </c>
      <c r="P1688" s="4" t="s">
        <v>61</v>
      </c>
      <c r="Q1688" s="4" t="s">
        <v>2659</v>
      </c>
      <c r="R1688" s="4" t="s">
        <v>2707</v>
      </c>
      <c r="S1688" s="4">
        <v>58601</v>
      </c>
      <c r="T1688" s="9">
        <v>42031</v>
      </c>
      <c r="U1688" s="9">
        <v>42032</v>
      </c>
      <c r="V1688" s="15">
        <v>6.3840000000000003</v>
      </c>
      <c r="W1688" s="4">
        <v>9</v>
      </c>
      <c r="X1688" s="15">
        <v>25.22</v>
      </c>
      <c r="Y1688" s="4">
        <v>86544</v>
      </c>
      <c r="Z1688" s="15">
        <f>(orders[[#This Row],[Unit Price]]-(orders[[#This Row],[Unit Price]]*(orders[[#This Row],[Discount]]/100)))</f>
        <v>2.937354</v>
      </c>
      <c r="AA1688" s="15">
        <f>orders[[#This Row],[discounted price]]*orders[[#This Row],[Quantity ordered new]]</f>
        <v>26.436185999999999</v>
      </c>
      <c r="AB1688" s="18">
        <f t="shared" si="26"/>
        <v>0.25313243457573359</v>
      </c>
    </row>
    <row r="1689" spans="1:28" ht="12.75" customHeight="1" x14ac:dyDescent="0.3">
      <c r="A1689" s="4">
        <v>18169</v>
      </c>
      <c r="B1689" s="4" t="s">
        <v>47</v>
      </c>
      <c r="C1689" s="21">
        <v>0.02</v>
      </c>
      <c r="D1689" s="15">
        <v>5.34</v>
      </c>
      <c r="E1689" s="15">
        <v>2.99</v>
      </c>
      <c r="F1689" s="4">
        <v>2979</v>
      </c>
      <c r="G1689" s="4" t="s">
        <v>2706</v>
      </c>
      <c r="H1689" s="4" t="s">
        <v>49</v>
      </c>
      <c r="I1689" s="4" t="s">
        <v>28</v>
      </c>
      <c r="J1689" s="4" t="s">
        <v>29</v>
      </c>
      <c r="K1689" s="4" t="s">
        <v>109</v>
      </c>
      <c r="L1689" s="4" t="s">
        <v>59</v>
      </c>
      <c r="M1689" s="4" t="s">
        <v>822</v>
      </c>
      <c r="N1689" s="29">
        <v>0.38</v>
      </c>
      <c r="O1689" s="4" t="s">
        <v>33</v>
      </c>
      <c r="P1689" s="4" t="s">
        <v>61</v>
      </c>
      <c r="Q1689" s="4" t="s">
        <v>2659</v>
      </c>
      <c r="R1689" s="4" t="s">
        <v>2707</v>
      </c>
      <c r="S1689" s="4">
        <v>58601</v>
      </c>
      <c r="T1689" s="9">
        <v>42061</v>
      </c>
      <c r="U1689" s="9">
        <v>42063</v>
      </c>
      <c r="V1689" s="15">
        <v>5.2955000000000005</v>
      </c>
      <c r="W1689" s="4">
        <v>6</v>
      </c>
      <c r="X1689" s="15">
        <v>34.729999999999997</v>
      </c>
      <c r="Y1689" s="4">
        <v>86545</v>
      </c>
      <c r="Z1689" s="15">
        <f>(orders[[#This Row],[Unit Price]]-(orders[[#This Row],[Unit Price]]*(orders[[#This Row],[Discount]]/100)))</f>
        <v>5.3389319999999998</v>
      </c>
      <c r="AA1689" s="15">
        <f>orders[[#This Row],[discounted price]]*orders[[#This Row],[Quantity ordered new]]</f>
        <v>32.033591999999999</v>
      </c>
      <c r="AB1689" s="18">
        <f t="shared" si="26"/>
        <v>0.15247624532104812</v>
      </c>
    </row>
    <row r="1690" spans="1:28" ht="12.75" customHeight="1" x14ac:dyDescent="0.3">
      <c r="A1690" s="4">
        <v>18170</v>
      </c>
      <c r="B1690" s="4" t="s">
        <v>47</v>
      </c>
      <c r="C1690" s="21">
        <v>0.03</v>
      </c>
      <c r="D1690" s="15">
        <v>40.98</v>
      </c>
      <c r="E1690" s="15">
        <v>7.47</v>
      </c>
      <c r="F1690" s="4">
        <v>2979</v>
      </c>
      <c r="G1690" s="4" t="s">
        <v>2706</v>
      </c>
      <c r="H1690" s="4" t="s">
        <v>49</v>
      </c>
      <c r="I1690" s="4" t="s">
        <v>28</v>
      </c>
      <c r="J1690" s="4" t="s">
        <v>29</v>
      </c>
      <c r="K1690" s="4" t="s">
        <v>109</v>
      </c>
      <c r="L1690" s="4" t="s">
        <v>59</v>
      </c>
      <c r="M1690" s="4" t="s">
        <v>1373</v>
      </c>
      <c r="N1690" s="29">
        <v>0.37</v>
      </c>
      <c r="O1690" s="4" t="s">
        <v>33</v>
      </c>
      <c r="P1690" s="4" t="s">
        <v>61</v>
      </c>
      <c r="Q1690" s="4" t="s">
        <v>2659</v>
      </c>
      <c r="R1690" s="4" t="s">
        <v>2707</v>
      </c>
      <c r="S1690" s="4">
        <v>58601</v>
      </c>
      <c r="T1690" s="9">
        <v>42061</v>
      </c>
      <c r="U1690" s="9">
        <v>42062</v>
      </c>
      <c r="V1690" s="15">
        <v>170.79569999999998</v>
      </c>
      <c r="W1690" s="4">
        <v>6</v>
      </c>
      <c r="X1690" s="15">
        <v>247.53</v>
      </c>
      <c r="Y1690" s="4">
        <v>86545</v>
      </c>
      <c r="Z1690" s="15">
        <f>(orders[[#This Row],[Unit Price]]-(orders[[#This Row],[Unit Price]]*(orders[[#This Row],[Discount]]/100)))</f>
        <v>40.967706</v>
      </c>
      <c r="AA1690" s="15">
        <f>orders[[#This Row],[discounted price]]*orders[[#This Row],[Quantity ordered new]]</f>
        <v>245.80623600000001</v>
      </c>
      <c r="AB1690" s="18">
        <f t="shared" si="26"/>
        <v>0.69</v>
      </c>
    </row>
    <row r="1691" spans="1:28" ht="12.75" customHeight="1" x14ac:dyDescent="0.3">
      <c r="A1691" s="4">
        <v>18133</v>
      </c>
      <c r="B1691" s="4" t="s">
        <v>37</v>
      </c>
      <c r="C1691" s="21">
        <v>0.01</v>
      </c>
      <c r="D1691" s="15">
        <v>5.84</v>
      </c>
      <c r="E1691" s="15">
        <v>0.83</v>
      </c>
      <c r="F1691" s="4">
        <v>2979</v>
      </c>
      <c r="G1691" s="4" t="s">
        <v>2706</v>
      </c>
      <c r="H1691" s="4" t="s">
        <v>49</v>
      </c>
      <c r="I1691" s="4" t="s">
        <v>28</v>
      </c>
      <c r="J1691" s="4" t="s">
        <v>29</v>
      </c>
      <c r="K1691" s="4" t="s">
        <v>30</v>
      </c>
      <c r="L1691" s="4" t="s">
        <v>31</v>
      </c>
      <c r="M1691" s="4" t="s">
        <v>944</v>
      </c>
      <c r="N1691" s="29">
        <v>0.49</v>
      </c>
      <c r="O1691" s="4" t="s">
        <v>33</v>
      </c>
      <c r="P1691" s="4" t="s">
        <v>61</v>
      </c>
      <c r="Q1691" s="4" t="s">
        <v>2659</v>
      </c>
      <c r="R1691" s="4" t="s">
        <v>2707</v>
      </c>
      <c r="S1691" s="4">
        <v>58601</v>
      </c>
      <c r="T1691" s="9">
        <v>42169</v>
      </c>
      <c r="U1691" s="9">
        <v>42171</v>
      </c>
      <c r="V1691" s="15">
        <v>16.091999999999999</v>
      </c>
      <c r="W1691" s="4">
        <v>4</v>
      </c>
      <c r="X1691" s="15">
        <v>23.89</v>
      </c>
      <c r="Y1691" s="4">
        <v>86546</v>
      </c>
      <c r="Z1691" s="15">
        <f>(orders[[#This Row],[Unit Price]]-(orders[[#This Row],[Unit Price]]*(orders[[#This Row],[Discount]]/100)))</f>
        <v>5.8394159999999999</v>
      </c>
      <c r="AA1691" s="15">
        <f>orders[[#This Row],[discounted price]]*orders[[#This Row],[Quantity ordered new]]</f>
        <v>23.357664</v>
      </c>
      <c r="AB1691" s="18">
        <f t="shared" si="26"/>
        <v>0.67358727501046456</v>
      </c>
    </row>
    <row r="1692" spans="1:28" ht="12.75" customHeight="1" x14ac:dyDescent="0.3">
      <c r="A1692" s="4">
        <v>20183</v>
      </c>
      <c r="B1692" s="4" t="s">
        <v>47</v>
      </c>
      <c r="C1692" s="21">
        <v>0.03</v>
      </c>
      <c r="D1692" s="15">
        <v>43.98</v>
      </c>
      <c r="E1692" s="15">
        <v>8.99</v>
      </c>
      <c r="F1692" s="4">
        <v>2980</v>
      </c>
      <c r="G1692" s="4" t="s">
        <v>2708</v>
      </c>
      <c r="H1692" s="4" t="s">
        <v>49</v>
      </c>
      <c r="I1692" s="4" t="s">
        <v>28</v>
      </c>
      <c r="J1692" s="4" t="s">
        <v>29</v>
      </c>
      <c r="K1692" s="4" t="s">
        <v>30</v>
      </c>
      <c r="L1692" s="4" t="s">
        <v>51</v>
      </c>
      <c r="M1692" s="4" t="s">
        <v>1118</v>
      </c>
      <c r="N1692" s="29">
        <v>0.57999999999999996</v>
      </c>
      <c r="O1692" s="4" t="s">
        <v>33</v>
      </c>
      <c r="P1692" s="4" t="s">
        <v>53</v>
      </c>
      <c r="Q1692" s="4" t="s">
        <v>154</v>
      </c>
      <c r="R1692" s="4" t="s">
        <v>2709</v>
      </c>
      <c r="S1692" s="4">
        <v>44870</v>
      </c>
      <c r="T1692" s="9">
        <v>42031</v>
      </c>
      <c r="U1692" s="9">
        <v>42033</v>
      </c>
      <c r="V1692" s="15">
        <v>274.0788</v>
      </c>
      <c r="W1692" s="4">
        <v>10</v>
      </c>
      <c r="X1692" s="15">
        <v>454.4</v>
      </c>
      <c r="Y1692" s="4">
        <v>86544</v>
      </c>
      <c r="Z1692" s="15">
        <f>(orders[[#This Row],[Unit Price]]-(orders[[#This Row],[Unit Price]]*(orders[[#This Row],[Discount]]/100)))</f>
        <v>43.966805999999998</v>
      </c>
      <c r="AA1692" s="15">
        <f>orders[[#This Row],[discounted price]]*orders[[#This Row],[Quantity ordered new]]</f>
        <v>439.66805999999997</v>
      </c>
      <c r="AB1692" s="18">
        <f t="shared" si="26"/>
        <v>0.60316637323943667</v>
      </c>
    </row>
    <row r="1693" spans="1:28" ht="12.75" customHeight="1" x14ac:dyDescent="0.3">
      <c r="A1693" s="4">
        <v>20184</v>
      </c>
      <c r="B1693" s="4" t="s">
        <v>47</v>
      </c>
      <c r="C1693" s="21">
        <v>0.06</v>
      </c>
      <c r="D1693" s="15">
        <v>1.1399999999999999</v>
      </c>
      <c r="E1693" s="15">
        <v>0.7</v>
      </c>
      <c r="F1693" s="4">
        <v>2980</v>
      </c>
      <c r="G1693" s="4" t="s">
        <v>2708</v>
      </c>
      <c r="H1693" s="4" t="s">
        <v>49</v>
      </c>
      <c r="I1693" s="4" t="s">
        <v>28</v>
      </c>
      <c r="J1693" s="4" t="s">
        <v>29</v>
      </c>
      <c r="K1693" s="4" t="s">
        <v>66</v>
      </c>
      <c r="L1693" s="4" t="s">
        <v>31</v>
      </c>
      <c r="M1693" s="4" t="s">
        <v>1010</v>
      </c>
      <c r="N1693" s="29">
        <v>0.38</v>
      </c>
      <c r="O1693" s="4" t="s">
        <v>33</v>
      </c>
      <c r="P1693" s="4" t="s">
        <v>53</v>
      </c>
      <c r="Q1693" s="4" t="s">
        <v>154</v>
      </c>
      <c r="R1693" s="4" t="s">
        <v>2709</v>
      </c>
      <c r="S1693" s="4">
        <v>44870</v>
      </c>
      <c r="T1693" s="9">
        <v>42031</v>
      </c>
      <c r="U1693" s="9">
        <v>42034</v>
      </c>
      <c r="V1693" s="15">
        <v>-3.782</v>
      </c>
      <c r="W1693" s="4">
        <v>13</v>
      </c>
      <c r="X1693" s="15">
        <v>14.53</v>
      </c>
      <c r="Y1693" s="4">
        <v>86544</v>
      </c>
      <c r="Z1693" s="15">
        <f>(orders[[#This Row],[Unit Price]]-(orders[[#This Row],[Unit Price]]*(orders[[#This Row],[Discount]]/100)))</f>
        <v>1.139316</v>
      </c>
      <c r="AA1693" s="15">
        <f>orders[[#This Row],[discounted price]]*orders[[#This Row],[Quantity ordered new]]</f>
        <v>14.811108000000001</v>
      </c>
      <c r="AB1693" s="18">
        <f t="shared" si="26"/>
        <v>-0.26028905712319339</v>
      </c>
    </row>
    <row r="1694" spans="1:28" ht="12.75" customHeight="1" x14ac:dyDescent="0.3">
      <c r="A1694" s="4">
        <v>20435</v>
      </c>
      <c r="B1694" s="4" t="s">
        <v>56</v>
      </c>
      <c r="C1694" s="21">
        <v>7.0000000000000007E-2</v>
      </c>
      <c r="D1694" s="15">
        <v>2.61</v>
      </c>
      <c r="E1694" s="15">
        <v>0.5</v>
      </c>
      <c r="F1694" s="4">
        <v>2980</v>
      </c>
      <c r="G1694" s="4" t="s">
        <v>2708</v>
      </c>
      <c r="H1694" s="4" t="s">
        <v>49</v>
      </c>
      <c r="I1694" s="4" t="s">
        <v>28</v>
      </c>
      <c r="J1694" s="4" t="s">
        <v>29</v>
      </c>
      <c r="K1694" s="4" t="s">
        <v>134</v>
      </c>
      <c r="L1694" s="4" t="s">
        <v>59</v>
      </c>
      <c r="M1694" s="4" t="s">
        <v>1138</v>
      </c>
      <c r="N1694" s="29">
        <v>0.39</v>
      </c>
      <c r="O1694" s="4" t="s">
        <v>33</v>
      </c>
      <c r="P1694" s="4" t="s">
        <v>53</v>
      </c>
      <c r="Q1694" s="4" t="s">
        <v>154</v>
      </c>
      <c r="R1694" s="4" t="s">
        <v>2709</v>
      </c>
      <c r="S1694" s="4">
        <v>44870</v>
      </c>
      <c r="T1694" s="9">
        <v>42060</v>
      </c>
      <c r="U1694" s="9">
        <v>42062</v>
      </c>
      <c r="V1694" s="15">
        <v>10.798499999999999</v>
      </c>
      <c r="W1694" s="4">
        <v>6</v>
      </c>
      <c r="X1694" s="15">
        <v>15.65</v>
      </c>
      <c r="Y1694" s="4">
        <v>86547</v>
      </c>
      <c r="Z1694" s="15">
        <f>(orders[[#This Row],[Unit Price]]-(orders[[#This Row],[Unit Price]]*(orders[[#This Row],[Discount]]/100)))</f>
        <v>2.6081729999999999</v>
      </c>
      <c r="AA1694" s="15">
        <f>orders[[#This Row],[discounted price]]*orders[[#This Row],[Quantity ordered new]]</f>
        <v>15.649037999999999</v>
      </c>
      <c r="AB1694" s="18">
        <f t="shared" si="26"/>
        <v>0.69</v>
      </c>
    </row>
    <row r="1695" spans="1:28" ht="12.75" customHeight="1" x14ac:dyDescent="0.3">
      <c r="A1695" s="4">
        <v>23110</v>
      </c>
      <c r="B1695" s="4" t="s">
        <v>106</v>
      </c>
      <c r="C1695" s="21">
        <v>0.04</v>
      </c>
      <c r="D1695" s="15">
        <v>2.88</v>
      </c>
      <c r="E1695" s="15">
        <v>1.01</v>
      </c>
      <c r="F1695" s="4">
        <v>2980</v>
      </c>
      <c r="G1695" s="4" t="s">
        <v>2708</v>
      </c>
      <c r="H1695" s="4" t="s">
        <v>49</v>
      </c>
      <c r="I1695" s="4" t="s">
        <v>28</v>
      </c>
      <c r="J1695" s="4" t="s">
        <v>29</v>
      </c>
      <c r="K1695" s="4" t="s">
        <v>30</v>
      </c>
      <c r="L1695" s="4" t="s">
        <v>31</v>
      </c>
      <c r="M1695" s="4" t="s">
        <v>794</v>
      </c>
      <c r="N1695" s="29">
        <v>0.55000000000000004</v>
      </c>
      <c r="O1695" s="4" t="s">
        <v>33</v>
      </c>
      <c r="P1695" s="4" t="s">
        <v>53</v>
      </c>
      <c r="Q1695" s="4" t="s">
        <v>154</v>
      </c>
      <c r="R1695" s="4" t="s">
        <v>2709</v>
      </c>
      <c r="S1695" s="4">
        <v>44870</v>
      </c>
      <c r="T1695" s="9">
        <v>42154</v>
      </c>
      <c r="U1695" s="9">
        <v>42159</v>
      </c>
      <c r="V1695" s="15">
        <v>15.246</v>
      </c>
      <c r="W1695" s="4">
        <v>39</v>
      </c>
      <c r="X1695" s="15">
        <v>111.92</v>
      </c>
      <c r="Y1695" s="4">
        <v>86548</v>
      </c>
      <c r="Z1695" s="15">
        <f>(orders[[#This Row],[Unit Price]]-(orders[[#This Row],[Unit Price]]*(orders[[#This Row],[Discount]]/100)))</f>
        <v>2.8788480000000001</v>
      </c>
      <c r="AA1695" s="15">
        <f>orders[[#This Row],[discounted price]]*orders[[#This Row],[Quantity ordered new]]</f>
        <v>112.27507200000001</v>
      </c>
      <c r="AB1695" s="18">
        <f t="shared" si="26"/>
        <v>0.13622230164403146</v>
      </c>
    </row>
    <row r="1696" spans="1:28" ht="12.75" customHeight="1" x14ac:dyDescent="0.3">
      <c r="A1696" s="4">
        <v>20816</v>
      </c>
      <c r="B1696" s="4" t="s">
        <v>47</v>
      </c>
      <c r="C1696" s="21">
        <v>0.09</v>
      </c>
      <c r="D1696" s="15">
        <v>100.98</v>
      </c>
      <c r="E1696" s="15">
        <v>35.840000000000003</v>
      </c>
      <c r="F1696" s="4">
        <v>2987</v>
      </c>
      <c r="G1696" s="4" t="s">
        <v>2710</v>
      </c>
      <c r="H1696" s="4" t="s">
        <v>39</v>
      </c>
      <c r="I1696" s="4" t="s">
        <v>40</v>
      </c>
      <c r="J1696" s="4" t="s">
        <v>41</v>
      </c>
      <c r="K1696" s="4" t="s">
        <v>191</v>
      </c>
      <c r="L1696" s="4" t="s">
        <v>121</v>
      </c>
      <c r="M1696" s="4" t="s">
        <v>260</v>
      </c>
      <c r="N1696" s="29">
        <v>0.62</v>
      </c>
      <c r="O1696" s="4" t="s">
        <v>33</v>
      </c>
      <c r="P1696" s="4" t="s">
        <v>61</v>
      </c>
      <c r="Q1696" s="4" t="s">
        <v>330</v>
      </c>
      <c r="R1696" s="4" t="s">
        <v>2711</v>
      </c>
      <c r="S1696" s="4">
        <v>50265</v>
      </c>
      <c r="T1696" s="9">
        <v>42183</v>
      </c>
      <c r="U1696" s="9">
        <v>42183</v>
      </c>
      <c r="V1696" s="15">
        <v>-103.624</v>
      </c>
      <c r="W1696" s="4">
        <v>17</v>
      </c>
      <c r="X1696" s="15">
        <v>1700.38</v>
      </c>
      <c r="Y1696" s="4">
        <v>91180</v>
      </c>
      <c r="Z1696" s="15">
        <f>(orders[[#This Row],[Unit Price]]-(orders[[#This Row],[Unit Price]]*(orders[[#This Row],[Discount]]/100)))</f>
        <v>100.88911800000001</v>
      </c>
      <c r="AA1696" s="15">
        <f>orders[[#This Row],[discounted price]]*orders[[#This Row],[Quantity ordered new]]</f>
        <v>1715.1150060000002</v>
      </c>
      <c r="AB1696" s="18">
        <f t="shared" si="26"/>
        <v>-6.0941671861583877E-2</v>
      </c>
    </row>
    <row r="1697" spans="1:28" ht="12.75" customHeight="1" x14ac:dyDescent="0.3">
      <c r="A1697" s="4">
        <v>20817</v>
      </c>
      <c r="B1697" s="4" t="s">
        <v>47</v>
      </c>
      <c r="C1697" s="21">
        <v>0.1</v>
      </c>
      <c r="D1697" s="15">
        <v>5.78</v>
      </c>
      <c r="E1697" s="15">
        <v>7.96</v>
      </c>
      <c r="F1697" s="4">
        <v>2987</v>
      </c>
      <c r="G1697" s="4" t="s">
        <v>2710</v>
      </c>
      <c r="H1697" s="4" t="s">
        <v>49</v>
      </c>
      <c r="I1697" s="4" t="s">
        <v>40</v>
      </c>
      <c r="J1697" s="4" t="s">
        <v>29</v>
      </c>
      <c r="K1697" s="4" t="s">
        <v>93</v>
      </c>
      <c r="L1697" s="4" t="s">
        <v>59</v>
      </c>
      <c r="M1697" s="4" t="s">
        <v>2712</v>
      </c>
      <c r="N1697" s="29">
        <v>0.36</v>
      </c>
      <c r="O1697" s="4" t="s">
        <v>33</v>
      </c>
      <c r="P1697" s="4" t="s">
        <v>61</v>
      </c>
      <c r="Q1697" s="4" t="s">
        <v>330</v>
      </c>
      <c r="R1697" s="4" t="s">
        <v>2711</v>
      </c>
      <c r="S1697" s="4">
        <v>50265</v>
      </c>
      <c r="T1697" s="9">
        <v>42183</v>
      </c>
      <c r="U1697" s="9">
        <v>42183</v>
      </c>
      <c r="V1697" s="15">
        <v>-57.823999999999998</v>
      </c>
      <c r="W1697" s="4">
        <v>6</v>
      </c>
      <c r="X1697" s="15">
        <v>35.96</v>
      </c>
      <c r="Y1697" s="4">
        <v>91180</v>
      </c>
      <c r="Z1697" s="15">
        <f>(orders[[#This Row],[Unit Price]]-(orders[[#This Row],[Unit Price]]*(orders[[#This Row],[Discount]]/100)))</f>
        <v>5.7742200000000006</v>
      </c>
      <c r="AA1697" s="15">
        <f>orders[[#This Row],[discounted price]]*orders[[#This Row],[Quantity ordered new]]</f>
        <v>34.645320000000005</v>
      </c>
      <c r="AB1697" s="18">
        <f t="shared" si="26"/>
        <v>-1.6080088987764181</v>
      </c>
    </row>
    <row r="1698" spans="1:28" ht="12.75" customHeight="1" x14ac:dyDescent="0.3">
      <c r="A1698" s="4">
        <v>22473</v>
      </c>
      <c r="B1698" s="4" t="s">
        <v>106</v>
      </c>
      <c r="C1698" s="21">
        <v>0.05</v>
      </c>
      <c r="D1698" s="15">
        <v>70.97</v>
      </c>
      <c r="E1698" s="15">
        <v>3.5</v>
      </c>
      <c r="F1698" s="4">
        <v>2991</v>
      </c>
      <c r="G1698" s="4" t="s">
        <v>2713</v>
      </c>
      <c r="H1698" s="4" t="s">
        <v>49</v>
      </c>
      <c r="I1698" s="4" t="s">
        <v>40</v>
      </c>
      <c r="J1698" s="4" t="s">
        <v>29</v>
      </c>
      <c r="K1698" s="4" t="s">
        <v>257</v>
      </c>
      <c r="L1698" s="4" t="s">
        <v>59</v>
      </c>
      <c r="M1698" s="4" t="s">
        <v>672</v>
      </c>
      <c r="N1698" s="29">
        <v>0.59</v>
      </c>
      <c r="O1698" s="4" t="s">
        <v>33</v>
      </c>
      <c r="P1698" s="4" t="s">
        <v>61</v>
      </c>
      <c r="Q1698" s="4" t="s">
        <v>1858</v>
      </c>
      <c r="R1698" s="4" t="s">
        <v>2714</v>
      </c>
      <c r="S1698" s="4">
        <v>53402</v>
      </c>
      <c r="T1698" s="9">
        <v>42132</v>
      </c>
      <c r="U1698" s="9">
        <v>42137</v>
      </c>
      <c r="V1698" s="15">
        <v>18.218000000000018</v>
      </c>
      <c r="W1698" s="4">
        <v>2</v>
      </c>
      <c r="X1698" s="15">
        <v>141.59</v>
      </c>
      <c r="Y1698" s="4">
        <v>91466</v>
      </c>
      <c r="Z1698" s="15">
        <f>(orders[[#This Row],[Unit Price]]-(orders[[#This Row],[Unit Price]]*(orders[[#This Row],[Discount]]/100)))</f>
        <v>70.934515000000005</v>
      </c>
      <c r="AA1698" s="15">
        <f>orders[[#This Row],[discounted price]]*orders[[#This Row],[Quantity ordered new]]</f>
        <v>141.86903000000001</v>
      </c>
      <c r="AB1698" s="18">
        <f t="shared" si="26"/>
        <v>0.1286672787626246</v>
      </c>
    </row>
    <row r="1699" spans="1:28" ht="12.75" customHeight="1" x14ac:dyDescent="0.3">
      <c r="A1699" s="4">
        <v>22476</v>
      </c>
      <c r="B1699" s="4" t="s">
        <v>106</v>
      </c>
      <c r="C1699" s="21">
        <v>0</v>
      </c>
      <c r="D1699" s="15">
        <v>5.28</v>
      </c>
      <c r="E1699" s="15">
        <v>6.26</v>
      </c>
      <c r="F1699" s="4">
        <v>2992</v>
      </c>
      <c r="G1699" s="4" t="s">
        <v>2715</v>
      </c>
      <c r="H1699" s="4" t="s">
        <v>49</v>
      </c>
      <c r="I1699" s="4" t="s">
        <v>40</v>
      </c>
      <c r="J1699" s="4" t="s">
        <v>29</v>
      </c>
      <c r="K1699" s="4" t="s">
        <v>93</v>
      </c>
      <c r="L1699" s="4" t="s">
        <v>59</v>
      </c>
      <c r="M1699" s="4" t="s">
        <v>1363</v>
      </c>
      <c r="N1699" s="29">
        <v>0.4</v>
      </c>
      <c r="O1699" s="4" t="s">
        <v>33</v>
      </c>
      <c r="P1699" s="4" t="s">
        <v>61</v>
      </c>
      <c r="Q1699" s="4" t="s">
        <v>1858</v>
      </c>
      <c r="R1699" s="4" t="s">
        <v>2716</v>
      </c>
      <c r="S1699" s="4">
        <v>53081</v>
      </c>
      <c r="T1699" s="9">
        <v>42132</v>
      </c>
      <c r="U1699" s="9">
        <v>42139</v>
      </c>
      <c r="V1699" s="15">
        <v>25.058000000000035</v>
      </c>
      <c r="W1699" s="4">
        <v>36</v>
      </c>
      <c r="X1699" s="15">
        <v>203.05</v>
      </c>
      <c r="Y1699" s="4">
        <v>91466</v>
      </c>
      <c r="Z1699" s="15">
        <f>(orders[[#This Row],[Unit Price]]-(orders[[#This Row],[Unit Price]]*(orders[[#This Row],[Discount]]/100)))</f>
        <v>5.28</v>
      </c>
      <c r="AA1699" s="15">
        <f>orders[[#This Row],[discounted price]]*orders[[#This Row],[Quantity ordered new]]</f>
        <v>190.08</v>
      </c>
      <c r="AB1699" s="18">
        <f t="shared" si="26"/>
        <v>0.1234080275794141</v>
      </c>
    </row>
    <row r="1700" spans="1:28" ht="12.75" customHeight="1" x14ac:dyDescent="0.3">
      <c r="A1700" s="4">
        <v>20891</v>
      </c>
      <c r="B1700" s="4" t="s">
        <v>37</v>
      </c>
      <c r="C1700" s="21">
        <v>0.03</v>
      </c>
      <c r="D1700" s="15">
        <v>10.98</v>
      </c>
      <c r="E1700" s="15">
        <v>3.37</v>
      </c>
      <c r="F1700" s="4">
        <v>2999</v>
      </c>
      <c r="G1700" s="4" t="s">
        <v>2717</v>
      </c>
      <c r="H1700" s="4" t="s">
        <v>49</v>
      </c>
      <c r="I1700" s="4" t="s">
        <v>114</v>
      </c>
      <c r="J1700" s="4" t="s">
        <v>29</v>
      </c>
      <c r="K1700" s="4" t="s">
        <v>174</v>
      </c>
      <c r="L1700" s="4" t="s">
        <v>51</v>
      </c>
      <c r="M1700" s="4" t="s">
        <v>225</v>
      </c>
      <c r="N1700" s="29">
        <v>0.56999999999999995</v>
      </c>
      <c r="O1700" s="4" t="s">
        <v>33</v>
      </c>
      <c r="P1700" s="4" t="s">
        <v>61</v>
      </c>
      <c r="Q1700" s="4" t="s">
        <v>300</v>
      </c>
      <c r="R1700" s="4" t="s">
        <v>2718</v>
      </c>
      <c r="S1700" s="4">
        <v>48237</v>
      </c>
      <c r="T1700" s="9">
        <v>42104</v>
      </c>
      <c r="U1700" s="9">
        <v>42105</v>
      </c>
      <c r="V1700" s="15">
        <v>11.82</v>
      </c>
      <c r="W1700" s="4">
        <v>5</v>
      </c>
      <c r="X1700" s="15">
        <v>56.19</v>
      </c>
      <c r="Y1700" s="4">
        <v>87041</v>
      </c>
      <c r="Z1700" s="15">
        <f>(orders[[#This Row],[Unit Price]]-(orders[[#This Row],[Unit Price]]*(orders[[#This Row],[Discount]]/100)))</f>
        <v>10.976706</v>
      </c>
      <c r="AA1700" s="15">
        <f>orders[[#This Row],[discounted price]]*orders[[#This Row],[Quantity ordered new]]</f>
        <v>54.88353</v>
      </c>
      <c r="AB1700" s="18">
        <f t="shared" si="26"/>
        <v>0.21035771489588898</v>
      </c>
    </row>
    <row r="1701" spans="1:28" ht="12.75" customHeight="1" x14ac:dyDescent="0.3">
      <c r="A1701" s="4">
        <v>21499</v>
      </c>
      <c r="B1701" s="4" t="s">
        <v>106</v>
      </c>
      <c r="C1701" s="21">
        <v>0.01</v>
      </c>
      <c r="D1701" s="15">
        <v>10.14</v>
      </c>
      <c r="E1701" s="15">
        <v>2.27</v>
      </c>
      <c r="F1701" s="4">
        <v>3000</v>
      </c>
      <c r="G1701" s="4" t="s">
        <v>2719</v>
      </c>
      <c r="H1701" s="4" t="s">
        <v>49</v>
      </c>
      <c r="I1701" s="4" t="s">
        <v>114</v>
      </c>
      <c r="J1701" s="4" t="s">
        <v>29</v>
      </c>
      <c r="K1701" s="4" t="s">
        <v>93</v>
      </c>
      <c r="L1701" s="4" t="s">
        <v>31</v>
      </c>
      <c r="M1701" s="4" t="s">
        <v>270</v>
      </c>
      <c r="N1701" s="29">
        <v>0.36</v>
      </c>
      <c r="O1701" s="4" t="s">
        <v>33</v>
      </c>
      <c r="P1701" s="4" t="s">
        <v>61</v>
      </c>
      <c r="Q1701" s="4" t="s">
        <v>300</v>
      </c>
      <c r="R1701" s="4" t="s">
        <v>2720</v>
      </c>
      <c r="S1701" s="4">
        <v>48342</v>
      </c>
      <c r="T1701" s="9">
        <v>42030</v>
      </c>
      <c r="U1701" s="9">
        <v>42032</v>
      </c>
      <c r="V1701" s="15">
        <v>28.151999999999997</v>
      </c>
      <c r="W1701" s="4">
        <v>4</v>
      </c>
      <c r="X1701" s="15">
        <v>40.799999999999997</v>
      </c>
      <c r="Y1701" s="4">
        <v>87042</v>
      </c>
      <c r="Z1701" s="15">
        <f>(orders[[#This Row],[Unit Price]]-(orders[[#This Row],[Unit Price]]*(orders[[#This Row],[Discount]]/100)))</f>
        <v>10.138986000000001</v>
      </c>
      <c r="AA1701" s="15">
        <f>orders[[#This Row],[discounted price]]*orders[[#This Row],[Quantity ordered new]]</f>
        <v>40.555944000000004</v>
      </c>
      <c r="AB1701" s="18">
        <f t="shared" si="26"/>
        <v>0.69</v>
      </c>
    </row>
    <row r="1702" spans="1:28" ht="12.75" customHeight="1" x14ac:dyDescent="0.3">
      <c r="A1702" s="4">
        <v>23836</v>
      </c>
      <c r="B1702" s="4" t="s">
        <v>37</v>
      </c>
      <c r="C1702" s="21">
        <v>0.03</v>
      </c>
      <c r="D1702" s="15">
        <v>5.4</v>
      </c>
      <c r="E1702" s="15">
        <v>7.78</v>
      </c>
      <c r="F1702" s="4">
        <v>3001</v>
      </c>
      <c r="G1702" s="4" t="s">
        <v>2721</v>
      </c>
      <c r="H1702" s="4" t="s">
        <v>49</v>
      </c>
      <c r="I1702" s="4" t="s">
        <v>114</v>
      </c>
      <c r="J1702" s="4" t="s">
        <v>29</v>
      </c>
      <c r="K1702" s="4" t="s">
        <v>109</v>
      </c>
      <c r="L1702" s="4" t="s">
        <v>59</v>
      </c>
      <c r="M1702" s="4" t="s">
        <v>310</v>
      </c>
      <c r="N1702" s="29">
        <v>0.37</v>
      </c>
      <c r="O1702" s="4" t="s">
        <v>33</v>
      </c>
      <c r="P1702" s="4" t="s">
        <v>61</v>
      </c>
      <c r="Q1702" s="4" t="s">
        <v>300</v>
      </c>
      <c r="R1702" s="4" t="s">
        <v>2722</v>
      </c>
      <c r="S1702" s="4">
        <v>48060</v>
      </c>
      <c r="T1702" s="9">
        <v>42080</v>
      </c>
      <c r="U1702" s="9">
        <v>42082</v>
      </c>
      <c r="V1702" s="15">
        <v>-237.54400000000001</v>
      </c>
      <c r="W1702" s="4">
        <v>21</v>
      </c>
      <c r="X1702" s="15">
        <v>117.87</v>
      </c>
      <c r="Y1702" s="4">
        <v>87043</v>
      </c>
      <c r="Z1702" s="15">
        <f>(orders[[#This Row],[Unit Price]]-(orders[[#This Row],[Unit Price]]*(orders[[#This Row],[Discount]]/100)))</f>
        <v>5.3983800000000004</v>
      </c>
      <c r="AA1702" s="15">
        <f>orders[[#This Row],[discounted price]]*orders[[#This Row],[Quantity ordered new]]</f>
        <v>113.36598000000001</v>
      </c>
      <c r="AB1702" s="18">
        <f t="shared" si="26"/>
        <v>-2.0153049970306269</v>
      </c>
    </row>
    <row r="1703" spans="1:28" ht="12.75" customHeight="1" x14ac:dyDescent="0.3">
      <c r="A1703" s="4">
        <v>25282</v>
      </c>
      <c r="B1703" s="4" t="s">
        <v>56</v>
      </c>
      <c r="C1703" s="21">
        <v>0.03</v>
      </c>
      <c r="D1703" s="15">
        <v>85.99</v>
      </c>
      <c r="E1703" s="15">
        <v>0.99</v>
      </c>
      <c r="F1703" s="4">
        <v>3003</v>
      </c>
      <c r="G1703" s="4" t="s">
        <v>2723</v>
      </c>
      <c r="H1703" s="4" t="s">
        <v>49</v>
      </c>
      <c r="I1703" s="4" t="s">
        <v>40</v>
      </c>
      <c r="J1703" s="4" t="s">
        <v>77</v>
      </c>
      <c r="K1703" s="4" t="s">
        <v>78</v>
      </c>
      <c r="L1703" s="4" t="s">
        <v>31</v>
      </c>
      <c r="M1703" s="4" t="s">
        <v>417</v>
      </c>
      <c r="N1703" s="29">
        <v>0.55000000000000004</v>
      </c>
      <c r="O1703" s="4" t="s">
        <v>33</v>
      </c>
      <c r="P1703" s="4" t="s">
        <v>34</v>
      </c>
      <c r="Q1703" s="4" t="s">
        <v>1741</v>
      </c>
      <c r="R1703" s="4" t="s">
        <v>2724</v>
      </c>
      <c r="S1703" s="4">
        <v>83814</v>
      </c>
      <c r="T1703" s="9">
        <v>42068</v>
      </c>
      <c r="U1703" s="9">
        <v>42069</v>
      </c>
      <c r="V1703" s="15">
        <v>1037.1044999999999</v>
      </c>
      <c r="W1703" s="4">
        <v>20</v>
      </c>
      <c r="X1703" s="15">
        <v>1503.05</v>
      </c>
      <c r="Y1703" s="4">
        <v>91586</v>
      </c>
      <c r="Z1703" s="15">
        <f>(orders[[#This Row],[Unit Price]]-(orders[[#This Row],[Unit Price]]*(orders[[#This Row],[Discount]]/100)))</f>
        <v>85.964202999999998</v>
      </c>
      <c r="AA1703" s="15">
        <f>orders[[#This Row],[discounted price]]*orders[[#This Row],[Quantity ordered new]]</f>
        <v>1719.28406</v>
      </c>
      <c r="AB1703" s="18">
        <f t="shared" si="26"/>
        <v>0.69</v>
      </c>
    </row>
    <row r="1704" spans="1:28" ht="12.75" customHeight="1" x14ac:dyDescent="0.3">
      <c r="A1704" s="4">
        <v>7664</v>
      </c>
      <c r="B1704" s="4" t="s">
        <v>106</v>
      </c>
      <c r="C1704" s="21">
        <v>0.08</v>
      </c>
      <c r="D1704" s="15">
        <v>6.48</v>
      </c>
      <c r="E1704" s="15">
        <v>6.81</v>
      </c>
      <c r="F1704" s="4">
        <v>3004</v>
      </c>
      <c r="G1704" s="4" t="s">
        <v>2725</v>
      </c>
      <c r="H1704" s="4" t="s">
        <v>49</v>
      </c>
      <c r="I1704" s="4" t="s">
        <v>28</v>
      </c>
      <c r="J1704" s="4" t="s">
        <v>29</v>
      </c>
      <c r="K1704" s="4" t="s">
        <v>93</v>
      </c>
      <c r="L1704" s="4" t="s">
        <v>59</v>
      </c>
      <c r="M1704" s="4" t="s">
        <v>2726</v>
      </c>
      <c r="N1704" s="29">
        <v>0.36</v>
      </c>
      <c r="O1704" s="4" t="s">
        <v>33</v>
      </c>
      <c r="P1704" s="4" t="s">
        <v>34</v>
      </c>
      <c r="Q1704" s="4" t="s">
        <v>45</v>
      </c>
      <c r="R1704" s="4" t="s">
        <v>663</v>
      </c>
      <c r="S1704" s="4">
        <v>90049</v>
      </c>
      <c r="T1704" s="9">
        <v>42045</v>
      </c>
      <c r="U1704" s="9">
        <v>42050</v>
      </c>
      <c r="V1704" s="15">
        <v>-94.59</v>
      </c>
      <c r="W1704" s="4">
        <v>58</v>
      </c>
      <c r="X1704" s="15">
        <v>382.33</v>
      </c>
      <c r="Y1704" s="4">
        <v>54949</v>
      </c>
      <c r="Z1704" s="15">
        <f>(orders[[#This Row],[Unit Price]]-(orders[[#This Row],[Unit Price]]*(orders[[#This Row],[Discount]]/100)))</f>
        <v>6.4748160000000006</v>
      </c>
      <c r="AA1704" s="15">
        <f>orders[[#This Row],[discounted price]]*orders[[#This Row],[Quantity ordered new]]</f>
        <v>375.53932800000001</v>
      </c>
      <c r="AB1704" s="18">
        <f t="shared" si="26"/>
        <v>-0.2474040750137316</v>
      </c>
    </row>
    <row r="1705" spans="1:28" ht="12.75" customHeight="1" x14ac:dyDescent="0.3">
      <c r="A1705" s="4">
        <v>7665</v>
      </c>
      <c r="B1705" s="4" t="s">
        <v>106</v>
      </c>
      <c r="C1705" s="21">
        <v>0.09</v>
      </c>
      <c r="D1705" s="15">
        <v>20.98</v>
      </c>
      <c r="E1705" s="15">
        <v>53.03</v>
      </c>
      <c r="F1705" s="4">
        <v>3004</v>
      </c>
      <c r="G1705" s="4" t="s">
        <v>2725</v>
      </c>
      <c r="H1705" s="4" t="s">
        <v>39</v>
      </c>
      <c r="I1705" s="4" t="s">
        <v>28</v>
      </c>
      <c r="J1705" s="4" t="s">
        <v>29</v>
      </c>
      <c r="K1705" s="4" t="s">
        <v>141</v>
      </c>
      <c r="L1705" s="4" t="s">
        <v>43</v>
      </c>
      <c r="M1705" s="4" t="s">
        <v>617</v>
      </c>
      <c r="N1705" s="29">
        <v>0.78</v>
      </c>
      <c r="O1705" s="4" t="s">
        <v>33</v>
      </c>
      <c r="P1705" s="4" t="s">
        <v>34</v>
      </c>
      <c r="Q1705" s="4" t="s">
        <v>45</v>
      </c>
      <c r="R1705" s="4" t="s">
        <v>663</v>
      </c>
      <c r="S1705" s="4">
        <v>90049</v>
      </c>
      <c r="T1705" s="9">
        <v>42045</v>
      </c>
      <c r="U1705" s="9">
        <v>42052</v>
      </c>
      <c r="V1705" s="15">
        <v>-293.74</v>
      </c>
      <c r="W1705" s="4">
        <v>13</v>
      </c>
      <c r="X1705" s="15">
        <v>356.61</v>
      </c>
      <c r="Y1705" s="4">
        <v>54949</v>
      </c>
      <c r="Z1705" s="15">
        <f>(orders[[#This Row],[Unit Price]]-(orders[[#This Row],[Unit Price]]*(orders[[#This Row],[Discount]]/100)))</f>
        <v>20.961117999999999</v>
      </c>
      <c r="AA1705" s="15">
        <f>orders[[#This Row],[discounted price]]*orders[[#This Row],[Quantity ordered new]]</f>
        <v>272.49453399999999</v>
      </c>
      <c r="AB1705" s="18">
        <f t="shared" si="26"/>
        <v>-0.82370096183505792</v>
      </c>
    </row>
    <row r="1706" spans="1:28" ht="12.75" customHeight="1" x14ac:dyDescent="0.3">
      <c r="A1706" s="4">
        <v>23295</v>
      </c>
      <c r="B1706" s="4" t="s">
        <v>47</v>
      </c>
      <c r="C1706" s="21">
        <v>0.05</v>
      </c>
      <c r="D1706" s="15">
        <v>122.99</v>
      </c>
      <c r="E1706" s="15">
        <v>19.989999999999998</v>
      </c>
      <c r="F1706" s="4">
        <v>3005</v>
      </c>
      <c r="G1706" s="4" t="s">
        <v>2727</v>
      </c>
      <c r="H1706" s="4" t="s">
        <v>27</v>
      </c>
      <c r="I1706" s="4" t="s">
        <v>28</v>
      </c>
      <c r="J1706" s="4" t="s">
        <v>29</v>
      </c>
      <c r="K1706" s="4" t="s">
        <v>109</v>
      </c>
      <c r="L1706" s="4" t="s">
        <v>59</v>
      </c>
      <c r="M1706" s="4" t="s">
        <v>2243</v>
      </c>
      <c r="N1706" s="29">
        <v>0.37</v>
      </c>
      <c r="O1706" s="4" t="s">
        <v>33</v>
      </c>
      <c r="P1706" s="4" t="s">
        <v>34</v>
      </c>
      <c r="Q1706" s="4" t="s">
        <v>1741</v>
      </c>
      <c r="R1706" s="4" t="s">
        <v>2724</v>
      </c>
      <c r="S1706" s="4">
        <v>83814</v>
      </c>
      <c r="T1706" s="9">
        <v>42163</v>
      </c>
      <c r="U1706" s="9">
        <v>42166</v>
      </c>
      <c r="V1706" s="15">
        <v>1039.7540999999999</v>
      </c>
      <c r="W1706" s="4">
        <v>12</v>
      </c>
      <c r="X1706" s="15">
        <v>1506.89</v>
      </c>
      <c r="Y1706" s="4">
        <v>91389</v>
      </c>
      <c r="Z1706" s="15">
        <f>(orders[[#This Row],[Unit Price]]-(orders[[#This Row],[Unit Price]]*(orders[[#This Row],[Discount]]/100)))</f>
        <v>122.928505</v>
      </c>
      <c r="AA1706" s="15">
        <f>orders[[#This Row],[discounted price]]*orders[[#This Row],[Quantity ordered new]]</f>
        <v>1475.1420600000001</v>
      </c>
      <c r="AB1706" s="18">
        <f t="shared" si="26"/>
        <v>0.68999999999999984</v>
      </c>
    </row>
    <row r="1707" spans="1:28" ht="12.75" customHeight="1" x14ac:dyDescent="0.3">
      <c r="A1707" s="4">
        <v>25664</v>
      </c>
      <c r="B1707" s="4" t="s">
        <v>106</v>
      </c>
      <c r="C1707" s="21">
        <v>0.08</v>
      </c>
      <c r="D1707" s="15">
        <v>6.48</v>
      </c>
      <c r="E1707" s="15">
        <v>6.81</v>
      </c>
      <c r="F1707" s="4">
        <v>3006</v>
      </c>
      <c r="G1707" s="4" t="s">
        <v>2728</v>
      </c>
      <c r="H1707" s="4" t="s">
        <v>49</v>
      </c>
      <c r="I1707" s="4" t="s">
        <v>28</v>
      </c>
      <c r="J1707" s="4" t="s">
        <v>29</v>
      </c>
      <c r="K1707" s="4" t="s">
        <v>93</v>
      </c>
      <c r="L1707" s="4" t="s">
        <v>59</v>
      </c>
      <c r="M1707" s="4" t="s">
        <v>2726</v>
      </c>
      <c r="N1707" s="29">
        <v>0.36</v>
      </c>
      <c r="O1707" s="4" t="s">
        <v>33</v>
      </c>
      <c r="P1707" s="4" t="s">
        <v>34</v>
      </c>
      <c r="Q1707" s="4" t="s">
        <v>1741</v>
      </c>
      <c r="R1707" s="4" t="s">
        <v>2729</v>
      </c>
      <c r="S1707" s="4">
        <v>83402</v>
      </c>
      <c r="T1707" s="9">
        <v>42045</v>
      </c>
      <c r="U1707" s="9">
        <v>42050</v>
      </c>
      <c r="V1707" s="15">
        <v>-49.186800000000005</v>
      </c>
      <c r="W1707" s="4">
        <v>14</v>
      </c>
      <c r="X1707" s="15">
        <v>92.29</v>
      </c>
      <c r="Y1707" s="4">
        <v>91388</v>
      </c>
      <c r="Z1707" s="15">
        <f>(orders[[#This Row],[Unit Price]]-(orders[[#This Row],[Unit Price]]*(orders[[#This Row],[Discount]]/100)))</f>
        <v>6.4748160000000006</v>
      </c>
      <c r="AA1707" s="15">
        <f>orders[[#This Row],[discounted price]]*orders[[#This Row],[Quantity ordered new]]</f>
        <v>90.647424000000001</v>
      </c>
      <c r="AB1707" s="18">
        <f t="shared" si="26"/>
        <v>-0.53295915050384657</v>
      </c>
    </row>
    <row r="1708" spans="1:28" ht="12.75" customHeight="1" x14ac:dyDescent="0.3">
      <c r="A1708" s="4">
        <v>25665</v>
      </c>
      <c r="B1708" s="4" t="s">
        <v>106</v>
      </c>
      <c r="C1708" s="21">
        <v>0.09</v>
      </c>
      <c r="D1708" s="15">
        <v>20.98</v>
      </c>
      <c r="E1708" s="15">
        <v>53.03</v>
      </c>
      <c r="F1708" s="4">
        <v>3006</v>
      </c>
      <c r="G1708" s="4" t="s">
        <v>2728</v>
      </c>
      <c r="H1708" s="4" t="s">
        <v>39</v>
      </c>
      <c r="I1708" s="4" t="s">
        <v>28</v>
      </c>
      <c r="J1708" s="4" t="s">
        <v>29</v>
      </c>
      <c r="K1708" s="4" t="s">
        <v>141</v>
      </c>
      <c r="L1708" s="4" t="s">
        <v>43</v>
      </c>
      <c r="M1708" s="4" t="s">
        <v>617</v>
      </c>
      <c r="N1708" s="29">
        <v>0.78</v>
      </c>
      <c r="O1708" s="4" t="s">
        <v>33</v>
      </c>
      <c r="P1708" s="4" t="s">
        <v>34</v>
      </c>
      <c r="Q1708" s="4" t="s">
        <v>1741</v>
      </c>
      <c r="R1708" s="4" t="s">
        <v>2729</v>
      </c>
      <c r="S1708" s="4">
        <v>83402</v>
      </c>
      <c r="T1708" s="9">
        <v>42045</v>
      </c>
      <c r="U1708" s="9">
        <v>42052</v>
      </c>
      <c r="V1708" s="15">
        <v>-152.7448</v>
      </c>
      <c r="W1708" s="4">
        <v>3</v>
      </c>
      <c r="X1708" s="15">
        <v>82.29</v>
      </c>
      <c r="Y1708" s="4">
        <v>91388</v>
      </c>
      <c r="Z1708" s="15">
        <f>(orders[[#This Row],[Unit Price]]-(orders[[#This Row],[Unit Price]]*(orders[[#This Row],[Discount]]/100)))</f>
        <v>20.961117999999999</v>
      </c>
      <c r="AA1708" s="15">
        <f>orders[[#This Row],[discounted price]]*orders[[#This Row],[Quantity ordered new]]</f>
        <v>62.883353999999997</v>
      </c>
      <c r="AB1708" s="18">
        <f t="shared" si="26"/>
        <v>-1.8561769352290678</v>
      </c>
    </row>
    <row r="1709" spans="1:28" ht="12.75" customHeight="1" x14ac:dyDescent="0.3">
      <c r="A1709" s="4">
        <v>23627</v>
      </c>
      <c r="B1709" s="4" t="s">
        <v>47</v>
      </c>
      <c r="C1709" s="21">
        <v>0.05</v>
      </c>
      <c r="D1709" s="15">
        <v>9.99</v>
      </c>
      <c r="E1709" s="15">
        <v>4.78</v>
      </c>
      <c r="F1709" s="4">
        <v>3008</v>
      </c>
      <c r="G1709" s="4" t="s">
        <v>2730</v>
      </c>
      <c r="H1709" s="4" t="s">
        <v>49</v>
      </c>
      <c r="I1709" s="4" t="s">
        <v>40</v>
      </c>
      <c r="J1709" s="4" t="s">
        <v>29</v>
      </c>
      <c r="K1709" s="4" t="s">
        <v>93</v>
      </c>
      <c r="L1709" s="4" t="s">
        <v>59</v>
      </c>
      <c r="M1709" s="4" t="s">
        <v>1811</v>
      </c>
      <c r="N1709" s="29">
        <v>0.4</v>
      </c>
      <c r="O1709" s="4" t="s">
        <v>33</v>
      </c>
      <c r="P1709" s="4" t="s">
        <v>61</v>
      </c>
      <c r="Q1709" s="4" t="s">
        <v>62</v>
      </c>
      <c r="R1709" s="4" t="s">
        <v>2731</v>
      </c>
      <c r="S1709" s="4">
        <v>55343</v>
      </c>
      <c r="T1709" s="9">
        <v>42069</v>
      </c>
      <c r="U1709" s="9">
        <v>42070</v>
      </c>
      <c r="V1709" s="15">
        <v>41.3</v>
      </c>
      <c r="W1709" s="4">
        <v>20</v>
      </c>
      <c r="X1709" s="15">
        <v>203.37</v>
      </c>
      <c r="Y1709" s="4">
        <v>89414</v>
      </c>
      <c r="Z1709" s="15">
        <f>(orders[[#This Row],[Unit Price]]-(orders[[#This Row],[Unit Price]]*(orders[[#This Row],[Discount]]/100)))</f>
        <v>9.985005000000001</v>
      </c>
      <c r="AA1709" s="15">
        <f>orders[[#This Row],[discounted price]]*orders[[#This Row],[Quantity ordered new]]</f>
        <v>199.70010000000002</v>
      </c>
      <c r="AB1709" s="18">
        <f t="shared" si="26"/>
        <v>0.20307813345134482</v>
      </c>
    </row>
    <row r="1710" spans="1:28" ht="12.75" customHeight="1" x14ac:dyDescent="0.3">
      <c r="A1710" s="4">
        <v>24908</v>
      </c>
      <c r="B1710" s="4" t="s">
        <v>25</v>
      </c>
      <c r="C1710" s="21">
        <v>0.01</v>
      </c>
      <c r="D1710" s="15">
        <v>12.28</v>
      </c>
      <c r="E1710" s="15">
        <v>6.47</v>
      </c>
      <c r="F1710" s="4">
        <v>3008</v>
      </c>
      <c r="G1710" s="4" t="s">
        <v>2730</v>
      </c>
      <c r="H1710" s="4" t="s">
        <v>49</v>
      </c>
      <c r="I1710" s="4" t="s">
        <v>40</v>
      </c>
      <c r="J1710" s="4" t="s">
        <v>29</v>
      </c>
      <c r="K1710" s="4" t="s">
        <v>93</v>
      </c>
      <c r="L1710" s="4" t="s">
        <v>59</v>
      </c>
      <c r="M1710" s="4" t="s">
        <v>2732</v>
      </c>
      <c r="N1710" s="29">
        <v>0.38</v>
      </c>
      <c r="O1710" s="4" t="s">
        <v>33</v>
      </c>
      <c r="P1710" s="4" t="s">
        <v>61</v>
      </c>
      <c r="Q1710" s="4" t="s">
        <v>62</v>
      </c>
      <c r="R1710" s="4" t="s">
        <v>2731</v>
      </c>
      <c r="S1710" s="4">
        <v>55343</v>
      </c>
      <c r="T1710" s="9">
        <v>42166</v>
      </c>
      <c r="U1710" s="9">
        <v>42167</v>
      </c>
      <c r="V1710" s="15">
        <v>47.61</v>
      </c>
      <c r="W1710" s="4">
        <v>12</v>
      </c>
      <c r="X1710" s="15">
        <v>160.66</v>
      </c>
      <c r="Y1710" s="4">
        <v>89415</v>
      </c>
      <c r="Z1710" s="15">
        <f>(orders[[#This Row],[Unit Price]]-(orders[[#This Row],[Unit Price]]*(orders[[#This Row],[Discount]]/100)))</f>
        <v>12.278772</v>
      </c>
      <c r="AA1710" s="15">
        <f>orders[[#This Row],[discounted price]]*orders[[#This Row],[Quantity ordered new]]</f>
        <v>147.34526399999999</v>
      </c>
      <c r="AB1710" s="18">
        <f t="shared" si="26"/>
        <v>0.29634009709946468</v>
      </c>
    </row>
    <row r="1711" spans="1:28" ht="12.75" customHeight="1" x14ac:dyDescent="0.3">
      <c r="A1711" s="4">
        <v>7898</v>
      </c>
      <c r="B1711" s="4" t="s">
        <v>47</v>
      </c>
      <c r="C1711" s="21">
        <v>0.03</v>
      </c>
      <c r="D1711" s="15">
        <v>5.98</v>
      </c>
      <c r="E1711" s="15">
        <v>5.35</v>
      </c>
      <c r="F1711" s="4">
        <v>3011</v>
      </c>
      <c r="G1711" s="4" t="s">
        <v>2733</v>
      </c>
      <c r="H1711" s="4" t="s">
        <v>49</v>
      </c>
      <c r="I1711" s="4" t="s">
        <v>28</v>
      </c>
      <c r="J1711" s="4" t="s">
        <v>29</v>
      </c>
      <c r="K1711" s="4" t="s">
        <v>93</v>
      </c>
      <c r="L1711" s="4" t="s">
        <v>59</v>
      </c>
      <c r="M1711" s="4" t="s">
        <v>1437</v>
      </c>
      <c r="N1711" s="29">
        <v>0.4</v>
      </c>
      <c r="O1711" s="4" t="s">
        <v>33</v>
      </c>
      <c r="P1711" s="4" t="s">
        <v>53</v>
      </c>
      <c r="Q1711" s="4" t="s">
        <v>193</v>
      </c>
      <c r="R1711" s="4" t="s">
        <v>194</v>
      </c>
      <c r="S1711" s="4">
        <v>2113</v>
      </c>
      <c r="T1711" s="9">
        <v>42152</v>
      </c>
      <c r="U1711" s="9">
        <v>42153</v>
      </c>
      <c r="V1711" s="15">
        <v>-23.5</v>
      </c>
      <c r="W1711" s="4">
        <v>16</v>
      </c>
      <c r="X1711" s="15">
        <v>107.08</v>
      </c>
      <c r="Y1711" s="4">
        <v>56486</v>
      </c>
      <c r="Z1711" s="15">
        <f>(orders[[#This Row],[Unit Price]]-(orders[[#This Row],[Unit Price]]*(orders[[#This Row],[Discount]]/100)))</f>
        <v>5.9782060000000001</v>
      </c>
      <c r="AA1711" s="15">
        <f>orders[[#This Row],[discounted price]]*orders[[#This Row],[Quantity ordered new]]</f>
        <v>95.651296000000002</v>
      </c>
      <c r="AB1711" s="18">
        <f t="shared" si="26"/>
        <v>-0.21946208442286141</v>
      </c>
    </row>
    <row r="1712" spans="1:28" ht="12.75" customHeight="1" x14ac:dyDescent="0.3">
      <c r="A1712" s="4">
        <v>1041</v>
      </c>
      <c r="B1712" s="4" t="s">
        <v>47</v>
      </c>
      <c r="C1712" s="21">
        <v>0.03</v>
      </c>
      <c r="D1712" s="15">
        <v>300.64999999999998</v>
      </c>
      <c r="E1712" s="15">
        <v>24.49</v>
      </c>
      <c r="F1712" s="4">
        <v>3011</v>
      </c>
      <c r="G1712" s="4" t="s">
        <v>2733</v>
      </c>
      <c r="H1712" s="4" t="s">
        <v>49</v>
      </c>
      <c r="I1712" s="4" t="s">
        <v>28</v>
      </c>
      <c r="J1712" s="4" t="s">
        <v>29</v>
      </c>
      <c r="K1712" s="4" t="s">
        <v>257</v>
      </c>
      <c r="L1712" s="4" t="s">
        <v>236</v>
      </c>
      <c r="M1712" s="4" t="s">
        <v>2734</v>
      </c>
      <c r="N1712" s="29">
        <v>0.52</v>
      </c>
      <c r="O1712" s="4" t="s">
        <v>33</v>
      </c>
      <c r="P1712" s="4" t="s">
        <v>53</v>
      </c>
      <c r="Q1712" s="4" t="s">
        <v>193</v>
      </c>
      <c r="R1712" s="4" t="s">
        <v>194</v>
      </c>
      <c r="S1712" s="4">
        <v>2113</v>
      </c>
      <c r="T1712" s="9">
        <v>42122</v>
      </c>
      <c r="U1712" s="9">
        <v>42124</v>
      </c>
      <c r="V1712" s="15">
        <v>1282.4959999999999</v>
      </c>
      <c r="W1712" s="4">
        <v>32</v>
      </c>
      <c r="X1712" s="15">
        <v>9705.4599999999991</v>
      </c>
      <c r="Y1712" s="4">
        <v>7623</v>
      </c>
      <c r="Z1712" s="15">
        <f>(orders[[#This Row],[Unit Price]]-(orders[[#This Row],[Unit Price]]*(orders[[#This Row],[Discount]]/100)))</f>
        <v>300.55980499999998</v>
      </c>
      <c r="AA1712" s="15">
        <f>orders[[#This Row],[discounted price]]*orders[[#This Row],[Quantity ordered new]]</f>
        <v>9617.9137599999995</v>
      </c>
      <c r="AB1712" s="18">
        <f t="shared" si="26"/>
        <v>0.13214170168132164</v>
      </c>
    </row>
    <row r="1713" spans="1:28" ht="12.75" customHeight="1" x14ac:dyDescent="0.3">
      <c r="A1713" s="4">
        <v>1042</v>
      </c>
      <c r="B1713" s="4" t="s">
        <v>47</v>
      </c>
      <c r="C1713" s="21">
        <v>0.06</v>
      </c>
      <c r="D1713" s="15">
        <v>49.99</v>
      </c>
      <c r="E1713" s="15">
        <v>19.989999999999998</v>
      </c>
      <c r="F1713" s="4">
        <v>3011</v>
      </c>
      <c r="G1713" s="4" t="s">
        <v>2733</v>
      </c>
      <c r="H1713" s="4" t="s">
        <v>49</v>
      </c>
      <c r="I1713" s="4" t="s">
        <v>28</v>
      </c>
      <c r="J1713" s="4" t="s">
        <v>77</v>
      </c>
      <c r="K1713" s="4" t="s">
        <v>180</v>
      </c>
      <c r="L1713" s="4" t="s">
        <v>59</v>
      </c>
      <c r="M1713" s="4" t="s">
        <v>1731</v>
      </c>
      <c r="N1713" s="29">
        <v>0.45</v>
      </c>
      <c r="O1713" s="4" t="s">
        <v>33</v>
      </c>
      <c r="P1713" s="4" t="s">
        <v>53</v>
      </c>
      <c r="Q1713" s="4" t="s">
        <v>193</v>
      </c>
      <c r="R1713" s="4" t="s">
        <v>194</v>
      </c>
      <c r="S1713" s="4">
        <v>2113</v>
      </c>
      <c r="T1713" s="9">
        <v>42122</v>
      </c>
      <c r="U1713" s="9">
        <v>42124</v>
      </c>
      <c r="V1713" s="15">
        <v>17.2</v>
      </c>
      <c r="W1713" s="4">
        <v>67</v>
      </c>
      <c r="X1713" s="15">
        <v>3247.54</v>
      </c>
      <c r="Y1713" s="4">
        <v>7623</v>
      </c>
      <c r="Z1713" s="15">
        <f>(orders[[#This Row],[Unit Price]]-(orders[[#This Row],[Unit Price]]*(orders[[#This Row],[Discount]]/100)))</f>
        <v>49.960006</v>
      </c>
      <c r="AA1713" s="15">
        <f>orders[[#This Row],[discounted price]]*orders[[#This Row],[Quantity ordered new]]</f>
        <v>3347.3204019999998</v>
      </c>
      <c r="AB1713" s="18">
        <f t="shared" si="26"/>
        <v>5.2963165965623209E-3</v>
      </c>
    </row>
    <row r="1714" spans="1:28" ht="12.75" customHeight="1" x14ac:dyDescent="0.3">
      <c r="A1714" s="4">
        <v>1043</v>
      </c>
      <c r="B1714" s="4" t="s">
        <v>47</v>
      </c>
      <c r="C1714" s="21">
        <v>0.1</v>
      </c>
      <c r="D1714" s="15">
        <v>104.85</v>
      </c>
      <c r="E1714" s="15">
        <v>4.6500000000000004</v>
      </c>
      <c r="F1714" s="4">
        <v>3011</v>
      </c>
      <c r="G1714" s="4" t="s">
        <v>2733</v>
      </c>
      <c r="H1714" s="4" t="s">
        <v>49</v>
      </c>
      <c r="I1714" s="4" t="s">
        <v>28</v>
      </c>
      <c r="J1714" s="4" t="s">
        <v>29</v>
      </c>
      <c r="K1714" s="4" t="s">
        <v>93</v>
      </c>
      <c r="L1714" s="4" t="s">
        <v>59</v>
      </c>
      <c r="M1714" s="4" t="s">
        <v>2735</v>
      </c>
      <c r="N1714" s="29">
        <v>0.37</v>
      </c>
      <c r="O1714" s="4" t="s">
        <v>33</v>
      </c>
      <c r="P1714" s="4" t="s">
        <v>53</v>
      </c>
      <c r="Q1714" s="4" t="s">
        <v>193</v>
      </c>
      <c r="R1714" s="4" t="s">
        <v>194</v>
      </c>
      <c r="S1714" s="4">
        <v>2113</v>
      </c>
      <c r="T1714" s="9">
        <v>42122</v>
      </c>
      <c r="U1714" s="9">
        <v>42123</v>
      </c>
      <c r="V1714" s="15">
        <v>1184.1200000000001</v>
      </c>
      <c r="W1714" s="4">
        <v>58</v>
      </c>
      <c r="X1714" s="15">
        <v>5582.63</v>
      </c>
      <c r="Y1714" s="4">
        <v>7623</v>
      </c>
      <c r="Z1714" s="15">
        <f>(orders[[#This Row],[Unit Price]]-(orders[[#This Row],[Unit Price]]*(orders[[#This Row],[Discount]]/100)))</f>
        <v>104.74515</v>
      </c>
      <c r="AA1714" s="15">
        <f>orders[[#This Row],[discounted price]]*orders[[#This Row],[Quantity ordered new]]</f>
        <v>6075.2186999999994</v>
      </c>
      <c r="AB1714" s="18">
        <f t="shared" si="26"/>
        <v>0.21210791329534648</v>
      </c>
    </row>
    <row r="1715" spans="1:28" ht="12.75" customHeight="1" x14ac:dyDescent="0.3">
      <c r="A1715" s="4">
        <v>19041</v>
      </c>
      <c r="B1715" s="4" t="s">
        <v>47</v>
      </c>
      <c r="C1715" s="21">
        <v>0.03</v>
      </c>
      <c r="D1715" s="15">
        <v>300.64999999999998</v>
      </c>
      <c r="E1715" s="15">
        <v>24.49</v>
      </c>
      <c r="F1715" s="4">
        <v>3012</v>
      </c>
      <c r="G1715" s="4" t="s">
        <v>2736</v>
      </c>
      <c r="H1715" s="4" t="s">
        <v>49</v>
      </c>
      <c r="I1715" s="4" t="s">
        <v>28</v>
      </c>
      <c r="J1715" s="4" t="s">
        <v>29</v>
      </c>
      <c r="K1715" s="4" t="s">
        <v>257</v>
      </c>
      <c r="L1715" s="4" t="s">
        <v>236</v>
      </c>
      <c r="M1715" s="4" t="s">
        <v>2734</v>
      </c>
      <c r="N1715" s="29">
        <v>0.52</v>
      </c>
      <c r="O1715" s="4" t="s">
        <v>33</v>
      </c>
      <c r="P1715" s="4" t="s">
        <v>53</v>
      </c>
      <c r="Q1715" s="4" t="s">
        <v>71</v>
      </c>
      <c r="R1715" s="4" t="s">
        <v>2737</v>
      </c>
      <c r="S1715" s="4">
        <v>14609</v>
      </c>
      <c r="T1715" s="9">
        <v>42122</v>
      </c>
      <c r="U1715" s="9">
        <v>42124</v>
      </c>
      <c r="V1715" s="15">
        <v>1474.8703999999998</v>
      </c>
      <c r="W1715" s="4">
        <v>8</v>
      </c>
      <c r="X1715" s="15">
        <v>2426.36</v>
      </c>
      <c r="Y1715" s="4">
        <v>86346</v>
      </c>
      <c r="Z1715" s="15">
        <f>(orders[[#This Row],[Unit Price]]-(orders[[#This Row],[Unit Price]]*(orders[[#This Row],[Discount]]/100)))</f>
        <v>300.55980499999998</v>
      </c>
      <c r="AA1715" s="15">
        <f>orders[[#This Row],[discounted price]]*orders[[#This Row],[Quantity ordered new]]</f>
        <v>2404.4784399999999</v>
      </c>
      <c r="AB1715" s="18">
        <f t="shared" si="26"/>
        <v>0.60785308033432783</v>
      </c>
    </row>
    <row r="1716" spans="1:28" ht="12.75" customHeight="1" x14ac:dyDescent="0.3">
      <c r="A1716" s="4">
        <v>19042</v>
      </c>
      <c r="B1716" s="4" t="s">
        <v>47</v>
      </c>
      <c r="C1716" s="21">
        <v>0.06</v>
      </c>
      <c r="D1716" s="15">
        <v>49.99</v>
      </c>
      <c r="E1716" s="15">
        <v>19.989999999999998</v>
      </c>
      <c r="F1716" s="4">
        <v>3012</v>
      </c>
      <c r="G1716" s="4" t="s">
        <v>2736</v>
      </c>
      <c r="H1716" s="4" t="s">
        <v>49</v>
      </c>
      <c r="I1716" s="4" t="s">
        <v>28</v>
      </c>
      <c r="J1716" s="4" t="s">
        <v>77</v>
      </c>
      <c r="K1716" s="4" t="s">
        <v>180</v>
      </c>
      <c r="L1716" s="4" t="s">
        <v>59</v>
      </c>
      <c r="M1716" s="4" t="s">
        <v>1731</v>
      </c>
      <c r="N1716" s="29">
        <v>0.45</v>
      </c>
      <c r="O1716" s="4" t="s">
        <v>33</v>
      </c>
      <c r="P1716" s="4" t="s">
        <v>53</v>
      </c>
      <c r="Q1716" s="4" t="s">
        <v>71</v>
      </c>
      <c r="R1716" s="4" t="s">
        <v>2737</v>
      </c>
      <c r="S1716" s="4">
        <v>14609</v>
      </c>
      <c r="T1716" s="9">
        <v>42122</v>
      </c>
      <c r="U1716" s="9">
        <v>42124</v>
      </c>
      <c r="V1716" s="15">
        <v>19.78</v>
      </c>
      <c r="W1716" s="4">
        <v>17</v>
      </c>
      <c r="X1716" s="15">
        <v>824</v>
      </c>
      <c r="Y1716" s="4">
        <v>86346</v>
      </c>
      <c r="Z1716" s="15">
        <f>(orders[[#This Row],[Unit Price]]-(orders[[#This Row],[Unit Price]]*(orders[[#This Row],[Discount]]/100)))</f>
        <v>49.960006</v>
      </c>
      <c r="AA1716" s="15">
        <f>orders[[#This Row],[discounted price]]*orders[[#This Row],[Quantity ordered new]]</f>
        <v>849.32010200000002</v>
      </c>
      <c r="AB1716" s="18">
        <f t="shared" si="26"/>
        <v>2.400485436893204E-2</v>
      </c>
    </row>
    <row r="1717" spans="1:28" ht="12.75" customHeight="1" x14ac:dyDescent="0.3">
      <c r="A1717" s="4">
        <v>19043</v>
      </c>
      <c r="B1717" s="4" t="s">
        <v>47</v>
      </c>
      <c r="C1717" s="21">
        <v>0.1</v>
      </c>
      <c r="D1717" s="15">
        <v>104.85</v>
      </c>
      <c r="E1717" s="15">
        <v>4.6500000000000004</v>
      </c>
      <c r="F1717" s="4">
        <v>3012</v>
      </c>
      <c r="G1717" s="4" t="s">
        <v>2736</v>
      </c>
      <c r="H1717" s="4" t="s">
        <v>49</v>
      </c>
      <c r="I1717" s="4" t="s">
        <v>28</v>
      </c>
      <c r="J1717" s="4" t="s">
        <v>29</v>
      </c>
      <c r="K1717" s="4" t="s">
        <v>93</v>
      </c>
      <c r="L1717" s="4" t="s">
        <v>59</v>
      </c>
      <c r="M1717" s="4" t="s">
        <v>2735</v>
      </c>
      <c r="N1717" s="29">
        <v>0.37</v>
      </c>
      <c r="O1717" s="4" t="s">
        <v>33</v>
      </c>
      <c r="P1717" s="4" t="s">
        <v>53</v>
      </c>
      <c r="Q1717" s="4" t="s">
        <v>71</v>
      </c>
      <c r="R1717" s="4" t="s">
        <v>2737</v>
      </c>
      <c r="S1717" s="4">
        <v>14609</v>
      </c>
      <c r="T1717" s="9">
        <v>42122</v>
      </c>
      <c r="U1717" s="9">
        <v>42123</v>
      </c>
      <c r="V1717" s="15">
        <v>929.7956999999999</v>
      </c>
      <c r="W1717" s="4">
        <v>14</v>
      </c>
      <c r="X1717" s="15">
        <v>1347.53</v>
      </c>
      <c r="Y1717" s="4">
        <v>86346</v>
      </c>
      <c r="Z1717" s="15">
        <f>(orders[[#This Row],[Unit Price]]-(orders[[#This Row],[Unit Price]]*(orders[[#This Row],[Discount]]/100)))</f>
        <v>104.74515</v>
      </c>
      <c r="AA1717" s="15">
        <f>orders[[#This Row],[discounted price]]*orders[[#This Row],[Quantity ordered new]]</f>
        <v>1466.4321</v>
      </c>
      <c r="AB1717" s="18">
        <f t="shared" si="26"/>
        <v>0.69</v>
      </c>
    </row>
    <row r="1718" spans="1:28" ht="12.75" customHeight="1" x14ac:dyDescent="0.3">
      <c r="A1718" s="4">
        <v>22064</v>
      </c>
      <c r="B1718" s="4" t="s">
        <v>47</v>
      </c>
      <c r="C1718" s="21">
        <v>0.01</v>
      </c>
      <c r="D1718" s="15">
        <v>5.58</v>
      </c>
      <c r="E1718" s="15">
        <v>5.3</v>
      </c>
      <c r="F1718" s="4">
        <v>3017</v>
      </c>
      <c r="G1718" s="4" t="s">
        <v>2738</v>
      </c>
      <c r="H1718" s="4" t="s">
        <v>49</v>
      </c>
      <c r="I1718" s="4" t="s">
        <v>28</v>
      </c>
      <c r="J1718" s="4" t="s">
        <v>29</v>
      </c>
      <c r="K1718" s="4" t="s">
        <v>69</v>
      </c>
      <c r="L1718" s="4" t="s">
        <v>59</v>
      </c>
      <c r="M1718" s="4" t="s">
        <v>377</v>
      </c>
      <c r="N1718" s="29">
        <v>0.35</v>
      </c>
      <c r="O1718" s="4" t="s">
        <v>33</v>
      </c>
      <c r="P1718" s="4" t="s">
        <v>34</v>
      </c>
      <c r="Q1718" s="4" t="s">
        <v>45</v>
      </c>
      <c r="R1718" s="4" t="s">
        <v>2739</v>
      </c>
      <c r="S1718" s="4">
        <v>92024</v>
      </c>
      <c r="T1718" s="9">
        <v>42013</v>
      </c>
      <c r="U1718" s="9">
        <v>42014</v>
      </c>
      <c r="V1718" s="15">
        <v>-7.25</v>
      </c>
      <c r="W1718" s="4">
        <v>1</v>
      </c>
      <c r="X1718" s="15">
        <v>11.16</v>
      </c>
      <c r="Y1718" s="4">
        <v>89071</v>
      </c>
      <c r="Z1718" s="15">
        <f>(orders[[#This Row],[Unit Price]]-(orders[[#This Row],[Unit Price]]*(orders[[#This Row],[Discount]]/100)))</f>
        <v>5.5794420000000002</v>
      </c>
      <c r="AA1718" s="15">
        <f>orders[[#This Row],[discounted price]]*orders[[#This Row],[Quantity ordered new]]</f>
        <v>5.5794420000000002</v>
      </c>
      <c r="AB1718" s="18">
        <f t="shared" si="26"/>
        <v>-0.64964157706093184</v>
      </c>
    </row>
    <row r="1719" spans="1:28" ht="12.75" customHeight="1" x14ac:dyDescent="0.3">
      <c r="A1719" s="4">
        <v>22065</v>
      </c>
      <c r="B1719" s="4" t="s">
        <v>47</v>
      </c>
      <c r="C1719" s="21">
        <v>0.03</v>
      </c>
      <c r="D1719" s="15">
        <v>3.98</v>
      </c>
      <c r="E1719" s="15">
        <v>0.7</v>
      </c>
      <c r="F1719" s="4">
        <v>3017</v>
      </c>
      <c r="G1719" s="4" t="s">
        <v>2738</v>
      </c>
      <c r="H1719" s="4" t="s">
        <v>49</v>
      </c>
      <c r="I1719" s="4" t="s">
        <v>28</v>
      </c>
      <c r="J1719" s="4" t="s">
        <v>29</v>
      </c>
      <c r="K1719" s="4" t="s">
        <v>30</v>
      </c>
      <c r="L1719" s="4" t="s">
        <v>31</v>
      </c>
      <c r="M1719" s="4" t="s">
        <v>2740</v>
      </c>
      <c r="N1719" s="29">
        <v>0.52</v>
      </c>
      <c r="O1719" s="4" t="s">
        <v>33</v>
      </c>
      <c r="P1719" s="4" t="s">
        <v>34</v>
      </c>
      <c r="Q1719" s="4" t="s">
        <v>45</v>
      </c>
      <c r="R1719" s="4" t="s">
        <v>2739</v>
      </c>
      <c r="S1719" s="4">
        <v>92024</v>
      </c>
      <c r="T1719" s="9">
        <v>42013</v>
      </c>
      <c r="U1719" s="9">
        <v>42014</v>
      </c>
      <c r="V1719" s="15">
        <v>31.201799999999995</v>
      </c>
      <c r="W1719" s="4">
        <v>11</v>
      </c>
      <c r="X1719" s="15">
        <v>45.22</v>
      </c>
      <c r="Y1719" s="4">
        <v>89071</v>
      </c>
      <c r="Z1719" s="15">
        <f>(orders[[#This Row],[Unit Price]]-(orders[[#This Row],[Unit Price]]*(orders[[#This Row],[Discount]]/100)))</f>
        <v>3.9788060000000001</v>
      </c>
      <c r="AA1719" s="15">
        <f>orders[[#This Row],[discounted price]]*orders[[#This Row],[Quantity ordered new]]</f>
        <v>43.766866</v>
      </c>
      <c r="AB1719" s="18">
        <f t="shared" si="26"/>
        <v>0.69</v>
      </c>
    </row>
    <row r="1720" spans="1:28" ht="12.75" customHeight="1" x14ac:dyDescent="0.3">
      <c r="A1720" s="4">
        <v>18950</v>
      </c>
      <c r="B1720" s="4" t="s">
        <v>106</v>
      </c>
      <c r="C1720" s="21">
        <v>0.01</v>
      </c>
      <c r="D1720" s="15">
        <v>4.9800000000000004</v>
      </c>
      <c r="E1720" s="15">
        <v>4.75</v>
      </c>
      <c r="F1720" s="4">
        <v>3035</v>
      </c>
      <c r="G1720" s="4" t="s">
        <v>2741</v>
      </c>
      <c r="H1720" s="4" t="s">
        <v>49</v>
      </c>
      <c r="I1720" s="4" t="s">
        <v>40</v>
      </c>
      <c r="J1720" s="4" t="s">
        <v>29</v>
      </c>
      <c r="K1720" s="4" t="s">
        <v>93</v>
      </c>
      <c r="L1720" s="4" t="s">
        <v>59</v>
      </c>
      <c r="M1720" s="4" t="s">
        <v>2742</v>
      </c>
      <c r="N1720" s="29">
        <v>0.36</v>
      </c>
      <c r="O1720" s="4" t="s">
        <v>33</v>
      </c>
      <c r="P1720" s="4" t="s">
        <v>61</v>
      </c>
      <c r="Q1720" s="4" t="s">
        <v>178</v>
      </c>
      <c r="R1720" s="4" t="s">
        <v>2743</v>
      </c>
      <c r="S1720" s="4">
        <v>60148</v>
      </c>
      <c r="T1720" s="9">
        <v>42019</v>
      </c>
      <c r="U1720" s="9">
        <v>42024</v>
      </c>
      <c r="V1720" s="15">
        <v>-75.900400000000005</v>
      </c>
      <c r="W1720" s="4">
        <v>10</v>
      </c>
      <c r="X1720" s="15">
        <v>52.93</v>
      </c>
      <c r="Y1720" s="4">
        <v>89128</v>
      </c>
      <c r="Z1720" s="15">
        <f>(orders[[#This Row],[Unit Price]]-(orders[[#This Row],[Unit Price]]*(orders[[#This Row],[Discount]]/100)))</f>
        <v>4.9795020000000001</v>
      </c>
      <c r="AA1720" s="15">
        <f>orders[[#This Row],[discounted price]]*orders[[#This Row],[Quantity ordered new]]</f>
        <v>49.795020000000001</v>
      </c>
      <c r="AB1720" s="18">
        <f t="shared" si="26"/>
        <v>-1.4339769506895901</v>
      </c>
    </row>
    <row r="1721" spans="1:28" ht="12.75" customHeight="1" x14ac:dyDescent="0.3">
      <c r="A1721" s="4">
        <v>18951</v>
      </c>
      <c r="B1721" s="4" t="s">
        <v>106</v>
      </c>
      <c r="C1721" s="21">
        <v>0.04</v>
      </c>
      <c r="D1721" s="15">
        <v>6.35</v>
      </c>
      <c r="E1721" s="15">
        <v>1.02</v>
      </c>
      <c r="F1721" s="4">
        <v>3035</v>
      </c>
      <c r="G1721" s="4" t="s">
        <v>2741</v>
      </c>
      <c r="H1721" s="4" t="s">
        <v>49</v>
      </c>
      <c r="I1721" s="4" t="s">
        <v>40</v>
      </c>
      <c r="J1721" s="4" t="s">
        <v>29</v>
      </c>
      <c r="K1721" s="4" t="s">
        <v>93</v>
      </c>
      <c r="L1721" s="4" t="s">
        <v>31</v>
      </c>
      <c r="M1721" s="4" t="s">
        <v>887</v>
      </c>
      <c r="N1721" s="29">
        <v>0.39</v>
      </c>
      <c r="O1721" s="4" t="s">
        <v>33</v>
      </c>
      <c r="P1721" s="4" t="s">
        <v>61</v>
      </c>
      <c r="Q1721" s="4" t="s">
        <v>178</v>
      </c>
      <c r="R1721" s="4" t="s">
        <v>2743</v>
      </c>
      <c r="S1721" s="4">
        <v>60148</v>
      </c>
      <c r="T1721" s="9">
        <v>42019</v>
      </c>
      <c r="U1721" s="9">
        <v>42024</v>
      </c>
      <c r="V1721" s="15">
        <v>52.170899999999996</v>
      </c>
      <c r="W1721" s="4">
        <v>12</v>
      </c>
      <c r="X1721" s="15">
        <v>75.61</v>
      </c>
      <c r="Y1721" s="4">
        <v>89128</v>
      </c>
      <c r="Z1721" s="15">
        <f>(orders[[#This Row],[Unit Price]]-(orders[[#This Row],[Unit Price]]*(orders[[#This Row],[Discount]]/100)))</f>
        <v>6.3474599999999999</v>
      </c>
      <c r="AA1721" s="15">
        <f>orders[[#This Row],[discounted price]]*orders[[#This Row],[Quantity ordered new]]</f>
        <v>76.169520000000006</v>
      </c>
      <c r="AB1721" s="18">
        <f t="shared" si="26"/>
        <v>0.69</v>
      </c>
    </row>
    <row r="1722" spans="1:28" ht="12.75" customHeight="1" x14ac:dyDescent="0.3">
      <c r="A1722" s="4">
        <v>19849</v>
      </c>
      <c r="B1722" s="4" t="s">
        <v>37</v>
      </c>
      <c r="C1722" s="21">
        <v>0.02</v>
      </c>
      <c r="D1722" s="15">
        <v>12.99</v>
      </c>
      <c r="E1722" s="15">
        <v>14.37</v>
      </c>
      <c r="F1722" s="4">
        <v>3036</v>
      </c>
      <c r="G1722" s="4" t="s">
        <v>2744</v>
      </c>
      <c r="H1722" s="4" t="s">
        <v>49</v>
      </c>
      <c r="I1722" s="4" t="s">
        <v>40</v>
      </c>
      <c r="J1722" s="4" t="s">
        <v>41</v>
      </c>
      <c r="K1722" s="4" t="s">
        <v>50</v>
      </c>
      <c r="L1722" s="4" t="s">
        <v>236</v>
      </c>
      <c r="M1722" s="4" t="s">
        <v>568</v>
      </c>
      <c r="N1722" s="29">
        <v>0.73</v>
      </c>
      <c r="O1722" s="4" t="s">
        <v>33</v>
      </c>
      <c r="P1722" s="4" t="s">
        <v>61</v>
      </c>
      <c r="Q1722" s="4" t="s">
        <v>2659</v>
      </c>
      <c r="R1722" s="4" t="s">
        <v>2745</v>
      </c>
      <c r="S1722" s="4">
        <v>58554</v>
      </c>
      <c r="T1722" s="9">
        <v>42020</v>
      </c>
      <c r="U1722" s="9">
        <v>42022</v>
      </c>
      <c r="V1722" s="15">
        <v>-159.86000000000001</v>
      </c>
      <c r="W1722" s="4">
        <v>5</v>
      </c>
      <c r="X1722" s="15">
        <v>67.64</v>
      </c>
      <c r="Y1722" s="4">
        <v>89129</v>
      </c>
      <c r="Z1722" s="15">
        <f>(orders[[#This Row],[Unit Price]]-(orders[[#This Row],[Unit Price]]*(orders[[#This Row],[Discount]]/100)))</f>
        <v>12.987401999999999</v>
      </c>
      <c r="AA1722" s="15">
        <f>orders[[#This Row],[discounted price]]*orders[[#This Row],[Quantity ordered new]]</f>
        <v>64.937010000000001</v>
      </c>
      <c r="AB1722" s="18">
        <f t="shared" si="26"/>
        <v>-2.3633944411590777</v>
      </c>
    </row>
    <row r="1723" spans="1:28" ht="12.75" customHeight="1" x14ac:dyDescent="0.3">
      <c r="A1723" s="4">
        <v>19850</v>
      </c>
      <c r="B1723" s="4" t="s">
        <v>37</v>
      </c>
      <c r="C1723" s="21">
        <v>0.05</v>
      </c>
      <c r="D1723" s="15">
        <v>35.44</v>
      </c>
      <c r="E1723" s="15">
        <v>7.5</v>
      </c>
      <c r="F1723" s="4">
        <v>3036</v>
      </c>
      <c r="G1723" s="4" t="s">
        <v>2744</v>
      </c>
      <c r="H1723" s="4" t="s">
        <v>49</v>
      </c>
      <c r="I1723" s="4" t="s">
        <v>40</v>
      </c>
      <c r="J1723" s="4" t="s">
        <v>29</v>
      </c>
      <c r="K1723" s="4" t="s">
        <v>93</v>
      </c>
      <c r="L1723" s="4" t="s">
        <v>59</v>
      </c>
      <c r="M1723" s="4" t="s">
        <v>2746</v>
      </c>
      <c r="N1723" s="29">
        <v>0.38</v>
      </c>
      <c r="O1723" s="4" t="s">
        <v>33</v>
      </c>
      <c r="P1723" s="4" t="s">
        <v>61</v>
      </c>
      <c r="Q1723" s="4" t="s">
        <v>2659</v>
      </c>
      <c r="R1723" s="4" t="s">
        <v>2745</v>
      </c>
      <c r="S1723" s="4">
        <v>58554</v>
      </c>
      <c r="T1723" s="9">
        <v>42020</v>
      </c>
      <c r="U1723" s="9">
        <v>42022</v>
      </c>
      <c r="V1723" s="15">
        <v>165.88979999999998</v>
      </c>
      <c r="W1723" s="4">
        <v>7</v>
      </c>
      <c r="X1723" s="15">
        <v>240.42</v>
      </c>
      <c r="Y1723" s="4">
        <v>89129</v>
      </c>
      <c r="Z1723" s="15">
        <f>(orders[[#This Row],[Unit Price]]-(orders[[#This Row],[Unit Price]]*(orders[[#This Row],[Discount]]/100)))</f>
        <v>35.422280000000001</v>
      </c>
      <c r="AA1723" s="15">
        <f>orders[[#This Row],[discounted price]]*orders[[#This Row],[Quantity ordered new]]</f>
        <v>247.95596</v>
      </c>
      <c r="AB1723" s="18">
        <f t="shared" si="26"/>
        <v>0.69</v>
      </c>
    </row>
    <row r="1724" spans="1:28" ht="12.75" customHeight="1" x14ac:dyDescent="0.3">
      <c r="A1724" s="4">
        <v>19851</v>
      </c>
      <c r="B1724" s="4" t="s">
        <v>37</v>
      </c>
      <c r="C1724" s="21">
        <v>0.02</v>
      </c>
      <c r="D1724" s="15">
        <v>12.98</v>
      </c>
      <c r="E1724" s="15">
        <v>3.14</v>
      </c>
      <c r="F1724" s="4">
        <v>3036</v>
      </c>
      <c r="G1724" s="4" t="s">
        <v>2744</v>
      </c>
      <c r="H1724" s="4" t="s">
        <v>49</v>
      </c>
      <c r="I1724" s="4" t="s">
        <v>40</v>
      </c>
      <c r="J1724" s="4" t="s">
        <v>29</v>
      </c>
      <c r="K1724" s="4" t="s">
        <v>174</v>
      </c>
      <c r="L1724" s="4" t="s">
        <v>51</v>
      </c>
      <c r="M1724" s="4" t="s">
        <v>175</v>
      </c>
      <c r="N1724" s="29">
        <v>0.6</v>
      </c>
      <c r="O1724" s="4" t="s">
        <v>33</v>
      </c>
      <c r="P1724" s="4" t="s">
        <v>61</v>
      </c>
      <c r="Q1724" s="4" t="s">
        <v>2659</v>
      </c>
      <c r="R1724" s="4" t="s">
        <v>2745</v>
      </c>
      <c r="S1724" s="4">
        <v>58554</v>
      </c>
      <c r="T1724" s="9">
        <v>42020</v>
      </c>
      <c r="U1724" s="9">
        <v>42023</v>
      </c>
      <c r="V1724" s="15">
        <v>75.010000000000005</v>
      </c>
      <c r="W1724" s="4">
        <v>14</v>
      </c>
      <c r="X1724" s="15">
        <v>184.4</v>
      </c>
      <c r="Y1724" s="4">
        <v>89129</v>
      </c>
      <c r="Z1724" s="15">
        <f>(orders[[#This Row],[Unit Price]]-(orders[[#This Row],[Unit Price]]*(orders[[#This Row],[Discount]]/100)))</f>
        <v>12.977404</v>
      </c>
      <c r="AA1724" s="15">
        <f>orders[[#This Row],[discounted price]]*orders[[#This Row],[Quantity ordered new]]</f>
        <v>181.68365599999998</v>
      </c>
      <c r="AB1724" s="18">
        <f t="shared" si="26"/>
        <v>0.40677874186550977</v>
      </c>
    </row>
    <row r="1725" spans="1:28" ht="12.75" customHeight="1" x14ac:dyDescent="0.3">
      <c r="A1725" s="4">
        <v>22201</v>
      </c>
      <c r="B1725" s="4" t="s">
        <v>47</v>
      </c>
      <c r="C1725" s="21">
        <v>0.08</v>
      </c>
      <c r="D1725" s="15">
        <v>178.47</v>
      </c>
      <c r="E1725" s="15">
        <v>19.989999999999998</v>
      </c>
      <c r="F1725" s="4">
        <v>3036</v>
      </c>
      <c r="G1725" s="4" t="s">
        <v>2744</v>
      </c>
      <c r="H1725" s="4" t="s">
        <v>49</v>
      </c>
      <c r="I1725" s="4" t="s">
        <v>40</v>
      </c>
      <c r="J1725" s="4" t="s">
        <v>29</v>
      </c>
      <c r="K1725" s="4" t="s">
        <v>141</v>
      </c>
      <c r="L1725" s="4" t="s">
        <v>59</v>
      </c>
      <c r="M1725" s="4" t="s">
        <v>528</v>
      </c>
      <c r="N1725" s="29">
        <v>0.55000000000000004</v>
      </c>
      <c r="O1725" s="4" t="s">
        <v>33</v>
      </c>
      <c r="P1725" s="4" t="s">
        <v>61</v>
      </c>
      <c r="Q1725" s="4" t="s">
        <v>2659</v>
      </c>
      <c r="R1725" s="4" t="s">
        <v>2745</v>
      </c>
      <c r="S1725" s="4">
        <v>58554</v>
      </c>
      <c r="T1725" s="9">
        <v>42076</v>
      </c>
      <c r="U1725" s="9">
        <v>42079</v>
      </c>
      <c r="V1725" s="15">
        <v>2267.2199999999998</v>
      </c>
      <c r="W1725" s="4">
        <v>22</v>
      </c>
      <c r="X1725" s="15">
        <v>3802.01</v>
      </c>
      <c r="Y1725" s="4">
        <v>89130</v>
      </c>
      <c r="Z1725" s="15">
        <f>(orders[[#This Row],[Unit Price]]-(orders[[#This Row],[Unit Price]]*(orders[[#This Row],[Discount]]/100)))</f>
        <v>178.327224</v>
      </c>
      <c r="AA1725" s="15">
        <f>orders[[#This Row],[discounted price]]*orders[[#This Row],[Quantity ordered new]]</f>
        <v>3923.1989279999998</v>
      </c>
      <c r="AB1725" s="18">
        <f t="shared" si="26"/>
        <v>0.59632141945970674</v>
      </c>
    </row>
    <row r="1726" spans="1:28" ht="12.75" customHeight="1" x14ac:dyDescent="0.3">
      <c r="A1726" s="4">
        <v>19381</v>
      </c>
      <c r="B1726" s="4" t="s">
        <v>37</v>
      </c>
      <c r="C1726" s="21">
        <v>0.08</v>
      </c>
      <c r="D1726" s="15">
        <v>73.98</v>
      </c>
      <c r="E1726" s="15">
        <v>4</v>
      </c>
      <c r="F1726" s="4">
        <v>3041</v>
      </c>
      <c r="G1726" s="4" t="s">
        <v>2747</v>
      </c>
      <c r="H1726" s="4" t="s">
        <v>49</v>
      </c>
      <c r="I1726" s="4" t="s">
        <v>28</v>
      </c>
      <c r="J1726" s="4" t="s">
        <v>77</v>
      </c>
      <c r="K1726" s="4" t="s">
        <v>180</v>
      </c>
      <c r="L1726" s="4" t="s">
        <v>59</v>
      </c>
      <c r="M1726" s="4" t="s">
        <v>372</v>
      </c>
      <c r="N1726" s="29">
        <v>0.77</v>
      </c>
      <c r="O1726" s="4" t="s">
        <v>33</v>
      </c>
      <c r="P1726" s="4" t="s">
        <v>61</v>
      </c>
      <c r="Q1726" s="4" t="s">
        <v>183</v>
      </c>
      <c r="R1726" s="4" t="s">
        <v>2001</v>
      </c>
      <c r="S1726" s="4">
        <v>67846</v>
      </c>
      <c r="T1726" s="9">
        <v>42139</v>
      </c>
      <c r="U1726" s="9">
        <v>42142</v>
      </c>
      <c r="V1726" s="15">
        <v>97.159999999999926</v>
      </c>
      <c r="W1726" s="4">
        <v>17</v>
      </c>
      <c r="X1726" s="15">
        <v>1181.67</v>
      </c>
      <c r="Y1726" s="4">
        <v>86102</v>
      </c>
      <c r="Z1726" s="15">
        <f>(orders[[#This Row],[Unit Price]]-(orders[[#This Row],[Unit Price]]*(orders[[#This Row],[Discount]]/100)))</f>
        <v>73.920816000000002</v>
      </c>
      <c r="AA1726" s="15">
        <f>orders[[#This Row],[discounted price]]*orders[[#This Row],[Quantity ordered new]]</f>
        <v>1256.6538720000001</v>
      </c>
      <c r="AB1726" s="18">
        <f t="shared" si="26"/>
        <v>8.2222617143534085E-2</v>
      </c>
    </row>
    <row r="1727" spans="1:28" ht="12.75" customHeight="1" x14ac:dyDescent="0.3">
      <c r="A1727" s="4">
        <v>19382</v>
      </c>
      <c r="B1727" s="4" t="s">
        <v>37</v>
      </c>
      <c r="C1727" s="21">
        <v>0.02</v>
      </c>
      <c r="D1727" s="15">
        <v>3.68</v>
      </c>
      <c r="E1727" s="15">
        <v>1.32</v>
      </c>
      <c r="F1727" s="4">
        <v>3041</v>
      </c>
      <c r="G1727" s="4" t="s">
        <v>2747</v>
      </c>
      <c r="H1727" s="4" t="s">
        <v>49</v>
      </c>
      <c r="I1727" s="4" t="s">
        <v>28</v>
      </c>
      <c r="J1727" s="4" t="s">
        <v>29</v>
      </c>
      <c r="K1727" s="4" t="s">
        <v>174</v>
      </c>
      <c r="L1727" s="4" t="s">
        <v>31</v>
      </c>
      <c r="M1727" s="4" t="s">
        <v>839</v>
      </c>
      <c r="N1727" s="29">
        <v>0.83</v>
      </c>
      <c r="O1727" s="4" t="s">
        <v>33</v>
      </c>
      <c r="P1727" s="4" t="s">
        <v>61</v>
      </c>
      <c r="Q1727" s="4" t="s">
        <v>183</v>
      </c>
      <c r="R1727" s="4" t="s">
        <v>2001</v>
      </c>
      <c r="S1727" s="4">
        <v>67846</v>
      </c>
      <c r="T1727" s="9">
        <v>42139</v>
      </c>
      <c r="U1727" s="9">
        <v>42141</v>
      </c>
      <c r="V1727" s="15">
        <v>-20.65</v>
      </c>
      <c r="W1727" s="4">
        <v>8</v>
      </c>
      <c r="X1727" s="15">
        <v>29.93</v>
      </c>
      <c r="Y1727" s="4">
        <v>86102</v>
      </c>
      <c r="Z1727" s="15">
        <f>(orders[[#This Row],[Unit Price]]-(orders[[#This Row],[Unit Price]]*(orders[[#This Row],[Discount]]/100)))</f>
        <v>3.6792640000000003</v>
      </c>
      <c r="AA1727" s="15">
        <f>orders[[#This Row],[discounted price]]*orders[[#This Row],[Quantity ordered new]]</f>
        <v>29.434112000000002</v>
      </c>
      <c r="AB1727" s="18">
        <f t="shared" si="26"/>
        <v>-0.68994320080187099</v>
      </c>
    </row>
    <row r="1728" spans="1:28" ht="12.75" customHeight="1" x14ac:dyDescent="0.3">
      <c r="A1728" s="4">
        <v>20049</v>
      </c>
      <c r="B1728" s="4" t="s">
        <v>56</v>
      </c>
      <c r="C1728" s="21">
        <v>7.0000000000000007E-2</v>
      </c>
      <c r="D1728" s="15">
        <v>14.48</v>
      </c>
      <c r="E1728" s="15">
        <v>6.46</v>
      </c>
      <c r="F1728" s="4">
        <v>3042</v>
      </c>
      <c r="G1728" s="4" t="s">
        <v>2748</v>
      </c>
      <c r="H1728" s="4" t="s">
        <v>49</v>
      </c>
      <c r="I1728" s="4" t="s">
        <v>58</v>
      </c>
      <c r="J1728" s="4" t="s">
        <v>29</v>
      </c>
      <c r="K1728" s="4" t="s">
        <v>109</v>
      </c>
      <c r="L1728" s="4" t="s">
        <v>59</v>
      </c>
      <c r="M1728" s="4" t="s">
        <v>2749</v>
      </c>
      <c r="N1728" s="29">
        <v>0.38</v>
      </c>
      <c r="O1728" s="4" t="s">
        <v>33</v>
      </c>
      <c r="P1728" s="4" t="s">
        <v>61</v>
      </c>
      <c r="Q1728" s="4" t="s">
        <v>183</v>
      </c>
      <c r="R1728" s="4" t="s">
        <v>2750</v>
      </c>
      <c r="S1728" s="4">
        <v>67501</v>
      </c>
      <c r="T1728" s="9">
        <v>42039</v>
      </c>
      <c r="U1728" s="9">
        <v>42040</v>
      </c>
      <c r="V1728" s="15">
        <v>67.864000000000004</v>
      </c>
      <c r="W1728" s="4">
        <v>12</v>
      </c>
      <c r="X1728" s="15">
        <v>171.33</v>
      </c>
      <c r="Y1728" s="4">
        <v>86101</v>
      </c>
      <c r="Z1728" s="15">
        <f>(orders[[#This Row],[Unit Price]]-(orders[[#This Row],[Unit Price]]*(orders[[#This Row],[Discount]]/100)))</f>
        <v>14.469864000000001</v>
      </c>
      <c r="AA1728" s="15">
        <f>orders[[#This Row],[discounted price]]*orders[[#This Row],[Quantity ordered new]]</f>
        <v>173.63836800000001</v>
      </c>
      <c r="AB1728" s="18">
        <f t="shared" si="26"/>
        <v>0.39610109146092337</v>
      </c>
    </row>
    <row r="1729" spans="1:28" ht="12.75" customHeight="1" x14ac:dyDescent="0.3">
      <c r="A1729" s="4">
        <v>21475</v>
      </c>
      <c r="B1729" s="4" t="s">
        <v>25</v>
      </c>
      <c r="C1729" s="21">
        <v>0</v>
      </c>
      <c r="D1729" s="15">
        <v>6.48</v>
      </c>
      <c r="E1729" s="15">
        <v>5.19</v>
      </c>
      <c r="F1729" s="4">
        <v>3045</v>
      </c>
      <c r="G1729" s="4" t="s">
        <v>2751</v>
      </c>
      <c r="H1729" s="4" t="s">
        <v>49</v>
      </c>
      <c r="I1729" s="4" t="s">
        <v>58</v>
      </c>
      <c r="J1729" s="4" t="s">
        <v>29</v>
      </c>
      <c r="K1729" s="4" t="s">
        <v>93</v>
      </c>
      <c r="L1729" s="4" t="s">
        <v>59</v>
      </c>
      <c r="M1729" s="4" t="s">
        <v>2752</v>
      </c>
      <c r="N1729" s="29">
        <v>0.37</v>
      </c>
      <c r="O1729" s="4" t="s">
        <v>33</v>
      </c>
      <c r="P1729" s="4" t="s">
        <v>61</v>
      </c>
      <c r="Q1729" s="4" t="s">
        <v>183</v>
      </c>
      <c r="R1729" s="4" t="s">
        <v>2753</v>
      </c>
      <c r="S1729" s="4">
        <v>66048</v>
      </c>
      <c r="T1729" s="9">
        <v>42161</v>
      </c>
      <c r="U1729" s="9">
        <v>42162</v>
      </c>
      <c r="V1729" s="15">
        <v>-14.074999999999999</v>
      </c>
      <c r="W1729" s="4">
        <v>12</v>
      </c>
      <c r="X1729" s="15">
        <v>84.04</v>
      </c>
      <c r="Y1729" s="4">
        <v>86104</v>
      </c>
      <c r="Z1729" s="15">
        <f>(orders[[#This Row],[Unit Price]]-(orders[[#This Row],[Unit Price]]*(orders[[#This Row],[Discount]]/100)))</f>
        <v>6.48</v>
      </c>
      <c r="AA1729" s="15">
        <f>orders[[#This Row],[discounted price]]*orders[[#This Row],[Quantity ordered new]]</f>
        <v>77.760000000000005</v>
      </c>
      <c r="AB1729" s="18">
        <f t="shared" si="26"/>
        <v>-0.16747977153736313</v>
      </c>
    </row>
    <row r="1730" spans="1:28" ht="12.75" customHeight="1" x14ac:dyDescent="0.3">
      <c r="A1730" s="4">
        <v>24415</v>
      </c>
      <c r="B1730" s="4" t="s">
        <v>25</v>
      </c>
      <c r="C1730" s="21">
        <v>0.05</v>
      </c>
      <c r="D1730" s="15">
        <v>120.98</v>
      </c>
      <c r="E1730" s="15">
        <v>30</v>
      </c>
      <c r="F1730" s="4">
        <v>3046</v>
      </c>
      <c r="G1730" s="4" t="s">
        <v>2754</v>
      </c>
      <c r="H1730" s="4" t="s">
        <v>39</v>
      </c>
      <c r="I1730" s="4" t="s">
        <v>58</v>
      </c>
      <c r="J1730" s="4" t="s">
        <v>41</v>
      </c>
      <c r="K1730" s="4" t="s">
        <v>42</v>
      </c>
      <c r="L1730" s="4" t="s">
        <v>43</v>
      </c>
      <c r="M1730" s="4" t="s">
        <v>1342</v>
      </c>
      <c r="N1730" s="29">
        <v>0.64</v>
      </c>
      <c r="O1730" s="4" t="s">
        <v>33</v>
      </c>
      <c r="P1730" s="4" t="s">
        <v>61</v>
      </c>
      <c r="Q1730" s="4" t="s">
        <v>183</v>
      </c>
      <c r="R1730" s="4" t="s">
        <v>2755</v>
      </c>
      <c r="S1730" s="4">
        <v>66209</v>
      </c>
      <c r="T1730" s="9">
        <v>42047</v>
      </c>
      <c r="U1730" s="9">
        <v>42049</v>
      </c>
      <c r="V1730" s="15">
        <v>-78.759200000000007</v>
      </c>
      <c r="W1730" s="4">
        <v>2</v>
      </c>
      <c r="X1730" s="15">
        <v>251.06</v>
      </c>
      <c r="Y1730" s="4">
        <v>86103</v>
      </c>
      <c r="Z1730" s="15">
        <f>(orders[[#This Row],[Unit Price]]-(orders[[#This Row],[Unit Price]]*(orders[[#This Row],[Discount]]/100)))</f>
        <v>120.91951</v>
      </c>
      <c r="AA1730" s="15">
        <f>orders[[#This Row],[discounted price]]*orders[[#This Row],[Quantity ordered new]]</f>
        <v>241.83902</v>
      </c>
      <c r="AB1730" s="18">
        <f t="shared" ref="AB1730:AB1793" si="27">(V1730/X1730)</f>
        <v>-0.31370668366127619</v>
      </c>
    </row>
    <row r="1731" spans="1:28" ht="12.75" customHeight="1" x14ac:dyDescent="0.3">
      <c r="A1731" s="4">
        <v>23188</v>
      </c>
      <c r="B1731" s="4" t="s">
        <v>25</v>
      </c>
      <c r="C1731" s="21">
        <v>0.06</v>
      </c>
      <c r="D1731" s="15">
        <v>276.2</v>
      </c>
      <c r="E1731" s="15">
        <v>24.49</v>
      </c>
      <c r="F1731" s="4">
        <v>3048</v>
      </c>
      <c r="G1731" s="4" t="s">
        <v>2756</v>
      </c>
      <c r="H1731" s="4" t="s">
        <v>27</v>
      </c>
      <c r="I1731" s="4" t="s">
        <v>28</v>
      </c>
      <c r="J1731" s="4" t="s">
        <v>41</v>
      </c>
      <c r="K1731" s="4" t="s">
        <v>42</v>
      </c>
      <c r="L1731" s="4" t="s">
        <v>236</v>
      </c>
      <c r="M1731" s="4" t="s">
        <v>438</v>
      </c>
      <c r="N1731" s="29"/>
      <c r="O1731" s="4" t="s">
        <v>33</v>
      </c>
      <c r="P1731" s="4" t="s">
        <v>34</v>
      </c>
      <c r="Q1731" s="4" t="s">
        <v>45</v>
      </c>
      <c r="R1731" s="4" t="s">
        <v>2757</v>
      </c>
      <c r="S1731" s="4">
        <v>94704</v>
      </c>
      <c r="T1731" s="9">
        <v>42068</v>
      </c>
      <c r="U1731" s="9">
        <v>42070</v>
      </c>
      <c r="V1731" s="15">
        <v>1167.3800000000001</v>
      </c>
      <c r="W1731" s="4">
        <v>10</v>
      </c>
      <c r="X1731" s="15">
        <v>2610.56</v>
      </c>
      <c r="Y1731" s="4">
        <v>89789</v>
      </c>
      <c r="Z1731" s="15">
        <f>(orders[[#This Row],[Unit Price]]-(orders[[#This Row],[Unit Price]]*(orders[[#This Row],[Discount]]/100)))</f>
        <v>276.03427999999997</v>
      </c>
      <c r="AA1731" s="15">
        <f>orders[[#This Row],[discounted price]]*orders[[#This Row],[Quantity ordered new]]</f>
        <v>2760.3427999999994</v>
      </c>
      <c r="AB1731" s="18">
        <f t="shared" si="27"/>
        <v>0.44717608482471199</v>
      </c>
    </row>
    <row r="1732" spans="1:28" ht="12.75" customHeight="1" x14ac:dyDescent="0.3">
      <c r="A1732" s="4">
        <v>25904</v>
      </c>
      <c r="B1732" s="4" t="s">
        <v>56</v>
      </c>
      <c r="C1732" s="21">
        <v>0.06</v>
      </c>
      <c r="D1732" s="15">
        <v>125.99</v>
      </c>
      <c r="E1732" s="15">
        <v>2.5</v>
      </c>
      <c r="F1732" s="4">
        <v>3053</v>
      </c>
      <c r="G1732" s="4" t="s">
        <v>2758</v>
      </c>
      <c r="H1732" s="4" t="s">
        <v>49</v>
      </c>
      <c r="I1732" s="4" t="s">
        <v>28</v>
      </c>
      <c r="J1732" s="4" t="s">
        <v>77</v>
      </c>
      <c r="K1732" s="4" t="s">
        <v>78</v>
      </c>
      <c r="L1732" s="4" t="s">
        <v>59</v>
      </c>
      <c r="M1732" s="4" t="s">
        <v>1148</v>
      </c>
      <c r="N1732" s="29">
        <v>0.6</v>
      </c>
      <c r="O1732" s="4" t="s">
        <v>33</v>
      </c>
      <c r="P1732" s="4" t="s">
        <v>136</v>
      </c>
      <c r="Q1732" s="4" t="s">
        <v>613</v>
      </c>
      <c r="R1732" s="4" t="s">
        <v>319</v>
      </c>
      <c r="S1732" s="4">
        <v>42071</v>
      </c>
      <c r="T1732" s="9">
        <v>42038</v>
      </c>
      <c r="U1732" s="9">
        <v>42040</v>
      </c>
      <c r="V1732" s="15">
        <v>402.06599999999997</v>
      </c>
      <c r="W1732" s="4">
        <v>11</v>
      </c>
      <c r="X1732" s="15">
        <v>1173.76</v>
      </c>
      <c r="Y1732" s="4">
        <v>86662</v>
      </c>
      <c r="Z1732" s="15">
        <f>(orders[[#This Row],[Unit Price]]-(orders[[#This Row],[Unit Price]]*(orders[[#This Row],[Discount]]/100)))</f>
        <v>125.914406</v>
      </c>
      <c r="AA1732" s="15">
        <f>orders[[#This Row],[discounted price]]*orders[[#This Row],[Quantity ordered new]]</f>
        <v>1385.058466</v>
      </c>
      <c r="AB1732" s="18">
        <f t="shared" si="27"/>
        <v>0.34254532442748092</v>
      </c>
    </row>
    <row r="1733" spans="1:28" ht="12.75" customHeight="1" x14ac:dyDescent="0.3">
      <c r="A1733" s="4">
        <v>20516</v>
      </c>
      <c r="B1733" s="4" t="s">
        <v>56</v>
      </c>
      <c r="C1733" s="21">
        <v>7.0000000000000007E-2</v>
      </c>
      <c r="D1733" s="15">
        <v>8.33</v>
      </c>
      <c r="E1733" s="15">
        <v>1.99</v>
      </c>
      <c r="F1733" s="4">
        <v>3063</v>
      </c>
      <c r="G1733" s="4" t="s">
        <v>2759</v>
      </c>
      <c r="H1733" s="4" t="s">
        <v>49</v>
      </c>
      <c r="I1733" s="4" t="s">
        <v>114</v>
      </c>
      <c r="J1733" s="4" t="s">
        <v>77</v>
      </c>
      <c r="K1733" s="4" t="s">
        <v>180</v>
      </c>
      <c r="L1733" s="4" t="s">
        <v>51</v>
      </c>
      <c r="M1733" s="4" t="s">
        <v>414</v>
      </c>
      <c r="N1733" s="29">
        <v>0.52</v>
      </c>
      <c r="O1733" s="4" t="s">
        <v>33</v>
      </c>
      <c r="P1733" s="4" t="s">
        <v>34</v>
      </c>
      <c r="Q1733" s="4" t="s">
        <v>35</v>
      </c>
      <c r="R1733" s="4" t="s">
        <v>2760</v>
      </c>
      <c r="S1733" s="4">
        <v>98034</v>
      </c>
      <c r="T1733" s="9">
        <v>42061</v>
      </c>
      <c r="U1733" s="9">
        <v>42063</v>
      </c>
      <c r="V1733" s="15">
        <v>11.95</v>
      </c>
      <c r="W1733" s="4">
        <v>6</v>
      </c>
      <c r="X1733" s="15">
        <v>50.28</v>
      </c>
      <c r="Y1733" s="4">
        <v>88447</v>
      </c>
      <c r="Z1733" s="15">
        <f>(orders[[#This Row],[Unit Price]]-(orders[[#This Row],[Unit Price]]*(orders[[#This Row],[Discount]]/100)))</f>
        <v>8.3241689999999995</v>
      </c>
      <c r="AA1733" s="15">
        <f>orders[[#This Row],[discounted price]]*orders[[#This Row],[Quantity ordered new]]</f>
        <v>49.945014</v>
      </c>
      <c r="AB1733" s="18">
        <f t="shared" si="27"/>
        <v>0.23766905330151153</v>
      </c>
    </row>
    <row r="1734" spans="1:28" ht="12.75" customHeight="1" x14ac:dyDescent="0.3">
      <c r="A1734" s="4">
        <v>20517</v>
      </c>
      <c r="B1734" s="4" t="s">
        <v>56</v>
      </c>
      <c r="C1734" s="21">
        <v>0.03</v>
      </c>
      <c r="D1734" s="15">
        <v>499.99</v>
      </c>
      <c r="E1734" s="15">
        <v>24.49</v>
      </c>
      <c r="F1734" s="4">
        <v>3063</v>
      </c>
      <c r="G1734" s="4" t="s">
        <v>2759</v>
      </c>
      <c r="H1734" s="4" t="s">
        <v>49</v>
      </c>
      <c r="I1734" s="4" t="s">
        <v>114</v>
      </c>
      <c r="J1734" s="4" t="s">
        <v>77</v>
      </c>
      <c r="K1734" s="4" t="s">
        <v>587</v>
      </c>
      <c r="L1734" s="4" t="s">
        <v>236</v>
      </c>
      <c r="M1734" s="4" t="s">
        <v>2761</v>
      </c>
      <c r="N1734" s="29">
        <v>0.36</v>
      </c>
      <c r="O1734" s="4" t="s">
        <v>33</v>
      </c>
      <c r="P1734" s="4" t="s">
        <v>34</v>
      </c>
      <c r="Q1734" s="4" t="s">
        <v>35</v>
      </c>
      <c r="R1734" s="4" t="s">
        <v>2760</v>
      </c>
      <c r="S1734" s="4">
        <v>98034</v>
      </c>
      <c r="T1734" s="9">
        <v>42061</v>
      </c>
      <c r="U1734" s="9">
        <v>42062</v>
      </c>
      <c r="V1734" s="15">
        <v>1773.6104999999998</v>
      </c>
      <c r="W1734" s="4">
        <v>5</v>
      </c>
      <c r="X1734" s="15">
        <v>2570.4499999999998</v>
      </c>
      <c r="Y1734" s="4">
        <v>88447</v>
      </c>
      <c r="Z1734" s="15">
        <f>(orders[[#This Row],[Unit Price]]-(orders[[#This Row],[Unit Price]]*(orders[[#This Row],[Discount]]/100)))</f>
        <v>499.84000300000002</v>
      </c>
      <c r="AA1734" s="15">
        <f>orders[[#This Row],[discounted price]]*orders[[#This Row],[Quantity ordered new]]</f>
        <v>2499.2000150000003</v>
      </c>
      <c r="AB1734" s="18">
        <f t="shared" si="27"/>
        <v>0.69</v>
      </c>
    </row>
    <row r="1735" spans="1:28" ht="12.75" customHeight="1" x14ac:dyDescent="0.3">
      <c r="A1735" s="4">
        <v>19652</v>
      </c>
      <c r="B1735" s="4" t="s">
        <v>37</v>
      </c>
      <c r="C1735" s="21">
        <v>0.03</v>
      </c>
      <c r="D1735" s="15">
        <v>20.99</v>
      </c>
      <c r="E1735" s="15">
        <v>0.99</v>
      </c>
      <c r="F1735" s="4">
        <v>3063</v>
      </c>
      <c r="G1735" s="4" t="s">
        <v>2759</v>
      </c>
      <c r="H1735" s="4" t="s">
        <v>49</v>
      </c>
      <c r="I1735" s="4" t="s">
        <v>114</v>
      </c>
      <c r="J1735" s="4" t="s">
        <v>77</v>
      </c>
      <c r="K1735" s="4" t="s">
        <v>78</v>
      </c>
      <c r="L1735" s="4" t="s">
        <v>31</v>
      </c>
      <c r="M1735" s="4" t="s">
        <v>596</v>
      </c>
      <c r="N1735" s="29">
        <v>0.56999999999999995</v>
      </c>
      <c r="O1735" s="4" t="s">
        <v>33</v>
      </c>
      <c r="P1735" s="4" t="s">
        <v>34</v>
      </c>
      <c r="Q1735" s="4" t="s">
        <v>35</v>
      </c>
      <c r="R1735" s="4" t="s">
        <v>2760</v>
      </c>
      <c r="S1735" s="4">
        <v>98034</v>
      </c>
      <c r="T1735" s="9">
        <v>42148</v>
      </c>
      <c r="U1735" s="9">
        <v>42150</v>
      </c>
      <c r="V1735" s="15">
        <v>4.1822000000000052</v>
      </c>
      <c r="W1735" s="4">
        <v>9</v>
      </c>
      <c r="X1735" s="15">
        <v>158.87</v>
      </c>
      <c r="Y1735" s="4">
        <v>88449</v>
      </c>
      <c r="Z1735" s="15">
        <f>(orders[[#This Row],[Unit Price]]-(orders[[#This Row],[Unit Price]]*(orders[[#This Row],[Discount]]/100)))</f>
        <v>20.983702999999998</v>
      </c>
      <c r="AA1735" s="15">
        <f>orders[[#This Row],[discounted price]]*orders[[#This Row],[Quantity ordered new]]</f>
        <v>188.85332699999998</v>
      </c>
      <c r="AB1735" s="18">
        <f t="shared" si="27"/>
        <v>2.6324667967520646E-2</v>
      </c>
    </row>
    <row r="1736" spans="1:28" ht="12.75" customHeight="1" x14ac:dyDescent="0.3">
      <c r="A1736" s="4">
        <v>23811</v>
      </c>
      <c r="B1736" s="4" t="s">
        <v>106</v>
      </c>
      <c r="C1736" s="21">
        <v>0.03</v>
      </c>
      <c r="D1736" s="15">
        <v>6.45</v>
      </c>
      <c r="E1736" s="15">
        <v>1.34</v>
      </c>
      <c r="F1736" s="4">
        <v>3064</v>
      </c>
      <c r="G1736" s="4" t="s">
        <v>2762</v>
      </c>
      <c r="H1736" s="4" t="s">
        <v>49</v>
      </c>
      <c r="I1736" s="4" t="s">
        <v>114</v>
      </c>
      <c r="J1736" s="4" t="s">
        <v>29</v>
      </c>
      <c r="K1736" s="4" t="s">
        <v>93</v>
      </c>
      <c r="L1736" s="4" t="s">
        <v>31</v>
      </c>
      <c r="M1736" s="4" t="s">
        <v>2763</v>
      </c>
      <c r="N1736" s="29">
        <v>0.36</v>
      </c>
      <c r="O1736" s="4" t="s">
        <v>33</v>
      </c>
      <c r="P1736" s="4" t="s">
        <v>34</v>
      </c>
      <c r="Q1736" s="4" t="s">
        <v>35</v>
      </c>
      <c r="R1736" s="4" t="s">
        <v>2764</v>
      </c>
      <c r="S1736" s="4">
        <v>98503</v>
      </c>
      <c r="T1736" s="9">
        <v>42018</v>
      </c>
      <c r="U1736" s="9">
        <v>42023</v>
      </c>
      <c r="V1736" s="15">
        <v>39.129899999999999</v>
      </c>
      <c r="W1736" s="4">
        <v>9</v>
      </c>
      <c r="X1736" s="15">
        <v>56.71</v>
      </c>
      <c r="Y1736" s="4">
        <v>88448</v>
      </c>
      <c r="Z1736" s="15">
        <f>(orders[[#This Row],[Unit Price]]-(orders[[#This Row],[Unit Price]]*(orders[[#This Row],[Discount]]/100)))</f>
        <v>6.4480650000000006</v>
      </c>
      <c r="AA1736" s="15">
        <f>orders[[#This Row],[discounted price]]*orders[[#This Row],[Quantity ordered new]]</f>
        <v>58.032585000000005</v>
      </c>
      <c r="AB1736" s="18">
        <f t="shared" si="27"/>
        <v>0.69</v>
      </c>
    </row>
    <row r="1737" spans="1:28" ht="12.75" customHeight="1" x14ac:dyDescent="0.3">
      <c r="A1737" s="4">
        <v>25239</v>
      </c>
      <c r="B1737" s="4" t="s">
        <v>37</v>
      </c>
      <c r="C1737" s="21">
        <v>0.06</v>
      </c>
      <c r="D1737" s="15">
        <v>355.98</v>
      </c>
      <c r="E1737" s="15">
        <v>58.92</v>
      </c>
      <c r="F1737" s="4">
        <v>3067</v>
      </c>
      <c r="G1737" s="4" t="s">
        <v>2765</v>
      </c>
      <c r="H1737" s="4" t="s">
        <v>39</v>
      </c>
      <c r="I1737" s="4" t="s">
        <v>114</v>
      </c>
      <c r="J1737" s="4" t="s">
        <v>41</v>
      </c>
      <c r="K1737" s="4" t="s">
        <v>42</v>
      </c>
      <c r="L1737" s="4" t="s">
        <v>43</v>
      </c>
      <c r="M1737" s="4" t="s">
        <v>1294</v>
      </c>
      <c r="N1737" s="29">
        <v>0.64</v>
      </c>
      <c r="O1737" s="4" t="s">
        <v>33</v>
      </c>
      <c r="P1737" s="4" t="s">
        <v>53</v>
      </c>
      <c r="Q1737" s="4" t="s">
        <v>154</v>
      </c>
      <c r="R1737" s="4" t="s">
        <v>2766</v>
      </c>
      <c r="S1737" s="4">
        <v>44515</v>
      </c>
      <c r="T1737" s="9">
        <v>42065</v>
      </c>
      <c r="U1737" s="9">
        <v>42066</v>
      </c>
      <c r="V1737" s="15">
        <v>1660.92</v>
      </c>
      <c r="W1737" s="4">
        <v>14</v>
      </c>
      <c r="X1737" s="15">
        <v>5086.08</v>
      </c>
      <c r="Y1737" s="4">
        <v>91376</v>
      </c>
      <c r="Z1737" s="15">
        <f>(orders[[#This Row],[Unit Price]]-(orders[[#This Row],[Unit Price]]*(orders[[#This Row],[Discount]]/100)))</f>
        <v>355.766412</v>
      </c>
      <c r="AA1737" s="15">
        <f>orders[[#This Row],[discounted price]]*orders[[#This Row],[Quantity ordered new]]</f>
        <v>4980.7297680000001</v>
      </c>
      <c r="AB1737" s="18">
        <f t="shared" si="27"/>
        <v>0.32656191015477543</v>
      </c>
    </row>
    <row r="1738" spans="1:28" ht="12.75" customHeight="1" x14ac:dyDescent="0.3">
      <c r="A1738" s="4">
        <v>21027</v>
      </c>
      <c r="B1738" s="4" t="s">
        <v>25</v>
      </c>
      <c r="C1738" s="21">
        <v>0.03</v>
      </c>
      <c r="D1738" s="15">
        <v>120.98</v>
      </c>
      <c r="E1738" s="15">
        <v>30</v>
      </c>
      <c r="F1738" s="4">
        <v>3069</v>
      </c>
      <c r="G1738" s="4" t="s">
        <v>2767</v>
      </c>
      <c r="H1738" s="4" t="s">
        <v>39</v>
      </c>
      <c r="I1738" s="4" t="s">
        <v>114</v>
      </c>
      <c r="J1738" s="4" t="s">
        <v>41</v>
      </c>
      <c r="K1738" s="4" t="s">
        <v>42</v>
      </c>
      <c r="L1738" s="4" t="s">
        <v>43</v>
      </c>
      <c r="M1738" s="4" t="s">
        <v>1342</v>
      </c>
      <c r="N1738" s="29">
        <v>0.64</v>
      </c>
      <c r="O1738" s="4" t="s">
        <v>33</v>
      </c>
      <c r="P1738" s="4" t="s">
        <v>61</v>
      </c>
      <c r="Q1738" s="4" t="s">
        <v>62</v>
      </c>
      <c r="R1738" s="4" t="s">
        <v>2768</v>
      </c>
      <c r="S1738" s="4">
        <v>55128</v>
      </c>
      <c r="T1738" s="9">
        <v>42156</v>
      </c>
      <c r="U1738" s="9">
        <v>42158</v>
      </c>
      <c r="V1738" s="15">
        <v>638.02800000000002</v>
      </c>
      <c r="W1738" s="4">
        <v>15</v>
      </c>
      <c r="X1738" s="15">
        <v>1894.45</v>
      </c>
      <c r="Y1738" s="4">
        <v>88191</v>
      </c>
      <c r="Z1738" s="15">
        <f>(orders[[#This Row],[Unit Price]]-(orders[[#This Row],[Unit Price]]*(orders[[#This Row],[Discount]]/100)))</f>
        <v>120.94370600000001</v>
      </c>
      <c r="AA1738" s="15">
        <f>orders[[#This Row],[discounted price]]*orders[[#This Row],[Quantity ordered new]]</f>
        <v>1814.1555900000001</v>
      </c>
      <c r="AB1738" s="18">
        <f t="shared" si="27"/>
        <v>0.33678798595898546</v>
      </c>
    </row>
    <row r="1739" spans="1:28" ht="12.75" customHeight="1" x14ac:dyDescent="0.3">
      <c r="A1739" s="4">
        <v>21028</v>
      </c>
      <c r="B1739" s="4" t="s">
        <v>25</v>
      </c>
      <c r="C1739" s="21">
        <v>0.01</v>
      </c>
      <c r="D1739" s="15">
        <v>15.68</v>
      </c>
      <c r="E1739" s="15">
        <v>3.73</v>
      </c>
      <c r="F1739" s="4">
        <v>3069</v>
      </c>
      <c r="G1739" s="4" t="s">
        <v>2767</v>
      </c>
      <c r="H1739" s="4" t="s">
        <v>49</v>
      </c>
      <c r="I1739" s="4" t="s">
        <v>114</v>
      </c>
      <c r="J1739" s="4" t="s">
        <v>41</v>
      </c>
      <c r="K1739" s="4" t="s">
        <v>50</v>
      </c>
      <c r="L1739" s="4" t="s">
        <v>51</v>
      </c>
      <c r="M1739" s="4" t="s">
        <v>2380</v>
      </c>
      <c r="N1739" s="29">
        <v>0.46</v>
      </c>
      <c r="O1739" s="4" t="s">
        <v>33</v>
      </c>
      <c r="P1739" s="4" t="s">
        <v>61</v>
      </c>
      <c r="Q1739" s="4" t="s">
        <v>62</v>
      </c>
      <c r="R1739" s="4" t="s">
        <v>2768</v>
      </c>
      <c r="S1739" s="4">
        <v>55128</v>
      </c>
      <c r="T1739" s="9">
        <v>42156</v>
      </c>
      <c r="U1739" s="9">
        <v>42158</v>
      </c>
      <c r="V1739" s="15">
        <v>138.49679999999998</v>
      </c>
      <c r="W1739" s="4">
        <v>12</v>
      </c>
      <c r="X1739" s="15">
        <v>200.72</v>
      </c>
      <c r="Y1739" s="4">
        <v>88191</v>
      </c>
      <c r="Z1739" s="15">
        <f>(orders[[#This Row],[Unit Price]]-(orders[[#This Row],[Unit Price]]*(orders[[#This Row],[Discount]]/100)))</f>
        <v>15.678431999999999</v>
      </c>
      <c r="AA1739" s="15">
        <f>orders[[#This Row],[discounted price]]*orders[[#This Row],[Quantity ordered new]]</f>
        <v>188.14118399999998</v>
      </c>
      <c r="AB1739" s="18">
        <f t="shared" si="27"/>
        <v>0.69</v>
      </c>
    </row>
    <row r="1740" spans="1:28" ht="12.75" customHeight="1" x14ac:dyDescent="0.3">
      <c r="A1740" s="4">
        <v>22213</v>
      </c>
      <c r="B1740" s="4" t="s">
        <v>47</v>
      </c>
      <c r="C1740" s="21">
        <v>0.09</v>
      </c>
      <c r="D1740" s="15">
        <v>1.82</v>
      </c>
      <c r="E1740" s="15">
        <v>0.83</v>
      </c>
      <c r="F1740" s="4">
        <v>3069</v>
      </c>
      <c r="G1740" s="4" t="s">
        <v>2767</v>
      </c>
      <c r="H1740" s="4" t="s">
        <v>49</v>
      </c>
      <c r="I1740" s="4" t="s">
        <v>114</v>
      </c>
      <c r="J1740" s="4" t="s">
        <v>29</v>
      </c>
      <c r="K1740" s="4" t="s">
        <v>30</v>
      </c>
      <c r="L1740" s="4" t="s">
        <v>31</v>
      </c>
      <c r="M1740" s="4" t="s">
        <v>2769</v>
      </c>
      <c r="N1740" s="29">
        <v>0.56999999999999995</v>
      </c>
      <c r="O1740" s="4" t="s">
        <v>33</v>
      </c>
      <c r="P1740" s="4" t="s">
        <v>61</v>
      </c>
      <c r="Q1740" s="4" t="s">
        <v>62</v>
      </c>
      <c r="R1740" s="4" t="s">
        <v>2768</v>
      </c>
      <c r="S1740" s="4">
        <v>55128</v>
      </c>
      <c r="T1740" s="9">
        <v>42049</v>
      </c>
      <c r="U1740" s="9">
        <v>42050</v>
      </c>
      <c r="V1740" s="15">
        <v>-6.734</v>
      </c>
      <c r="W1740" s="4">
        <v>22</v>
      </c>
      <c r="X1740" s="15">
        <v>36.82</v>
      </c>
      <c r="Y1740" s="4">
        <v>88192</v>
      </c>
      <c r="Z1740" s="15">
        <f>(orders[[#This Row],[Unit Price]]-(orders[[#This Row],[Unit Price]]*(orders[[#This Row],[Discount]]/100)))</f>
        <v>1.818362</v>
      </c>
      <c r="AA1740" s="15">
        <f>orders[[#This Row],[discounted price]]*orders[[#This Row],[Quantity ordered new]]</f>
        <v>40.003964000000003</v>
      </c>
      <c r="AB1740" s="18">
        <f t="shared" si="27"/>
        <v>-0.18288973384030419</v>
      </c>
    </row>
    <row r="1741" spans="1:28" ht="12.75" customHeight="1" x14ac:dyDescent="0.3">
      <c r="A1741" s="4">
        <v>2063</v>
      </c>
      <c r="B1741" s="4" t="s">
        <v>106</v>
      </c>
      <c r="C1741" s="21">
        <v>0.06</v>
      </c>
      <c r="D1741" s="15">
        <v>19.23</v>
      </c>
      <c r="E1741" s="15">
        <v>6.15</v>
      </c>
      <c r="F1741" s="4">
        <v>3075</v>
      </c>
      <c r="G1741" s="4" t="s">
        <v>2770</v>
      </c>
      <c r="H1741" s="4" t="s">
        <v>49</v>
      </c>
      <c r="I1741" s="4" t="s">
        <v>28</v>
      </c>
      <c r="J1741" s="4" t="s">
        <v>41</v>
      </c>
      <c r="K1741" s="4" t="s">
        <v>50</v>
      </c>
      <c r="L1741" s="4" t="s">
        <v>51</v>
      </c>
      <c r="M1741" s="4" t="s">
        <v>472</v>
      </c>
      <c r="N1741" s="29">
        <v>0.44</v>
      </c>
      <c r="O1741" s="4" t="s">
        <v>33</v>
      </c>
      <c r="P1741" s="4" t="s">
        <v>34</v>
      </c>
      <c r="Q1741" s="4" t="s">
        <v>45</v>
      </c>
      <c r="R1741" s="4" t="s">
        <v>663</v>
      </c>
      <c r="S1741" s="4">
        <v>90061</v>
      </c>
      <c r="T1741" s="9">
        <v>42063</v>
      </c>
      <c r="U1741" s="9">
        <v>42063</v>
      </c>
      <c r="V1741" s="15">
        <v>-25.38</v>
      </c>
      <c r="W1741" s="4">
        <v>4</v>
      </c>
      <c r="X1741" s="15">
        <v>84.6</v>
      </c>
      <c r="Y1741" s="4">
        <v>14756</v>
      </c>
      <c r="Z1741" s="15">
        <f>(orders[[#This Row],[Unit Price]]-(orders[[#This Row],[Unit Price]]*(orders[[#This Row],[Discount]]/100)))</f>
        <v>19.218461999999999</v>
      </c>
      <c r="AA1741" s="15">
        <f>orders[[#This Row],[discounted price]]*orders[[#This Row],[Quantity ordered new]]</f>
        <v>76.873847999999995</v>
      </c>
      <c r="AB1741" s="18">
        <f t="shared" si="27"/>
        <v>-0.3</v>
      </c>
    </row>
    <row r="1742" spans="1:28" ht="12.75" customHeight="1" x14ac:dyDescent="0.3">
      <c r="A1742" s="4">
        <v>19739</v>
      </c>
      <c r="B1742" s="4" t="s">
        <v>56</v>
      </c>
      <c r="C1742" s="21">
        <v>0</v>
      </c>
      <c r="D1742" s="15">
        <v>137.47999999999999</v>
      </c>
      <c r="E1742" s="15">
        <v>32.18</v>
      </c>
      <c r="F1742" s="4">
        <v>3076</v>
      </c>
      <c r="G1742" s="4" t="s">
        <v>2771</v>
      </c>
      <c r="H1742" s="4" t="s">
        <v>39</v>
      </c>
      <c r="I1742" s="4" t="s">
        <v>58</v>
      </c>
      <c r="J1742" s="4" t="s">
        <v>41</v>
      </c>
      <c r="K1742" s="4" t="s">
        <v>191</v>
      </c>
      <c r="L1742" s="4" t="s">
        <v>121</v>
      </c>
      <c r="M1742" s="4" t="s">
        <v>2772</v>
      </c>
      <c r="N1742" s="29">
        <v>0.78</v>
      </c>
      <c r="O1742" s="4" t="s">
        <v>33</v>
      </c>
      <c r="P1742" s="4" t="s">
        <v>53</v>
      </c>
      <c r="Q1742" s="4" t="s">
        <v>154</v>
      </c>
      <c r="R1742" s="4" t="s">
        <v>2773</v>
      </c>
      <c r="S1742" s="4">
        <v>44224</v>
      </c>
      <c r="T1742" s="9">
        <v>42011</v>
      </c>
      <c r="U1742" s="9">
        <v>42012</v>
      </c>
      <c r="V1742" s="15">
        <v>-203.27</v>
      </c>
      <c r="W1742" s="4">
        <v>2</v>
      </c>
      <c r="X1742" s="15">
        <v>296.75</v>
      </c>
      <c r="Y1742" s="4">
        <v>88241</v>
      </c>
      <c r="Z1742" s="15">
        <f>(orders[[#This Row],[Unit Price]]-(orders[[#This Row],[Unit Price]]*(orders[[#This Row],[Discount]]/100)))</f>
        <v>137.47999999999999</v>
      </c>
      <c r="AA1742" s="15">
        <f>orders[[#This Row],[discounted price]]*orders[[#This Row],[Quantity ordered new]]</f>
        <v>274.95999999999998</v>
      </c>
      <c r="AB1742" s="18">
        <f t="shared" si="27"/>
        <v>-0.68498736310025277</v>
      </c>
    </row>
    <row r="1743" spans="1:28" ht="12.75" customHeight="1" x14ac:dyDescent="0.3">
      <c r="A1743" s="4">
        <v>23816</v>
      </c>
      <c r="B1743" s="4" t="s">
        <v>56</v>
      </c>
      <c r="C1743" s="21">
        <v>7.0000000000000007E-2</v>
      </c>
      <c r="D1743" s="15">
        <v>300.97000000000003</v>
      </c>
      <c r="E1743" s="15">
        <v>7.18</v>
      </c>
      <c r="F1743" s="4">
        <v>3077</v>
      </c>
      <c r="G1743" s="4" t="s">
        <v>2774</v>
      </c>
      <c r="H1743" s="4" t="s">
        <v>49</v>
      </c>
      <c r="I1743" s="4" t="s">
        <v>58</v>
      </c>
      <c r="J1743" s="4" t="s">
        <v>77</v>
      </c>
      <c r="K1743" s="4" t="s">
        <v>180</v>
      </c>
      <c r="L1743" s="4" t="s">
        <v>59</v>
      </c>
      <c r="M1743" s="4" t="s">
        <v>1089</v>
      </c>
      <c r="N1743" s="29">
        <v>0.48</v>
      </c>
      <c r="O1743" s="4" t="s">
        <v>33</v>
      </c>
      <c r="P1743" s="4" t="s">
        <v>53</v>
      </c>
      <c r="Q1743" s="4" t="s">
        <v>154</v>
      </c>
      <c r="R1743" s="4" t="s">
        <v>2775</v>
      </c>
      <c r="S1743" s="4">
        <v>44136</v>
      </c>
      <c r="T1743" s="9">
        <v>42131</v>
      </c>
      <c r="U1743" s="9">
        <v>42133</v>
      </c>
      <c r="V1743" s="15">
        <v>-807.59</v>
      </c>
      <c r="W1743" s="4">
        <v>2</v>
      </c>
      <c r="X1743" s="15">
        <v>582.20000000000005</v>
      </c>
      <c r="Y1743" s="4">
        <v>88239</v>
      </c>
      <c r="Z1743" s="15">
        <f>(orders[[#This Row],[Unit Price]]-(orders[[#This Row],[Unit Price]]*(orders[[#This Row],[Discount]]/100)))</f>
        <v>300.759321</v>
      </c>
      <c r="AA1743" s="15">
        <f>orders[[#This Row],[discounted price]]*orders[[#This Row],[Quantity ordered new]]</f>
        <v>601.518642</v>
      </c>
      <c r="AB1743" s="18">
        <f t="shared" si="27"/>
        <v>-1.3871350051528684</v>
      </c>
    </row>
    <row r="1744" spans="1:28" ht="12.75" customHeight="1" x14ac:dyDescent="0.3">
      <c r="A1744" s="4">
        <v>25489</v>
      </c>
      <c r="B1744" s="4" t="s">
        <v>37</v>
      </c>
      <c r="C1744" s="21">
        <v>0.04</v>
      </c>
      <c r="D1744" s="15">
        <v>35.44</v>
      </c>
      <c r="E1744" s="15">
        <v>5.09</v>
      </c>
      <c r="F1744" s="4">
        <v>3078</v>
      </c>
      <c r="G1744" s="4" t="s">
        <v>2776</v>
      </c>
      <c r="H1744" s="4" t="s">
        <v>49</v>
      </c>
      <c r="I1744" s="4" t="s">
        <v>58</v>
      </c>
      <c r="J1744" s="4" t="s">
        <v>29</v>
      </c>
      <c r="K1744" s="4" t="s">
        <v>93</v>
      </c>
      <c r="L1744" s="4" t="s">
        <v>59</v>
      </c>
      <c r="M1744" s="4" t="s">
        <v>2777</v>
      </c>
      <c r="N1744" s="29">
        <v>0.38</v>
      </c>
      <c r="O1744" s="4" t="s">
        <v>33</v>
      </c>
      <c r="P1744" s="4" t="s">
        <v>53</v>
      </c>
      <c r="Q1744" s="4" t="s">
        <v>154</v>
      </c>
      <c r="R1744" s="4" t="s">
        <v>2778</v>
      </c>
      <c r="S1744" s="4">
        <v>43615</v>
      </c>
      <c r="T1744" s="9">
        <v>42166</v>
      </c>
      <c r="U1744" s="9">
        <v>42166</v>
      </c>
      <c r="V1744" s="15">
        <v>118.6317</v>
      </c>
      <c r="W1744" s="4">
        <v>5</v>
      </c>
      <c r="X1744" s="15">
        <v>171.93</v>
      </c>
      <c r="Y1744" s="4">
        <v>88240</v>
      </c>
      <c r="Z1744" s="15">
        <f>(orders[[#This Row],[Unit Price]]-(orders[[#This Row],[Unit Price]]*(orders[[#This Row],[Discount]]/100)))</f>
        <v>35.425823999999999</v>
      </c>
      <c r="AA1744" s="15">
        <f>orders[[#This Row],[discounted price]]*orders[[#This Row],[Quantity ordered new]]</f>
        <v>177.12912</v>
      </c>
      <c r="AB1744" s="18">
        <f t="shared" si="27"/>
        <v>0.69</v>
      </c>
    </row>
    <row r="1745" spans="1:28" ht="12.75" customHeight="1" x14ac:dyDescent="0.3">
      <c r="A1745" s="4">
        <v>25490</v>
      </c>
      <c r="B1745" s="4" t="s">
        <v>37</v>
      </c>
      <c r="C1745" s="21">
        <v>0.08</v>
      </c>
      <c r="D1745" s="15">
        <v>3.98</v>
      </c>
      <c r="E1745" s="15">
        <v>0.7</v>
      </c>
      <c r="F1745" s="4">
        <v>3078</v>
      </c>
      <c r="G1745" s="4" t="s">
        <v>2776</v>
      </c>
      <c r="H1745" s="4" t="s">
        <v>49</v>
      </c>
      <c r="I1745" s="4" t="s">
        <v>58</v>
      </c>
      <c r="J1745" s="4" t="s">
        <v>29</v>
      </c>
      <c r="K1745" s="4" t="s">
        <v>30</v>
      </c>
      <c r="L1745" s="4" t="s">
        <v>31</v>
      </c>
      <c r="M1745" s="4" t="s">
        <v>2740</v>
      </c>
      <c r="N1745" s="29">
        <v>0.52</v>
      </c>
      <c r="O1745" s="4" t="s">
        <v>33</v>
      </c>
      <c r="P1745" s="4" t="s">
        <v>53</v>
      </c>
      <c r="Q1745" s="4" t="s">
        <v>154</v>
      </c>
      <c r="R1745" s="4" t="s">
        <v>2778</v>
      </c>
      <c r="S1745" s="4">
        <v>43615</v>
      </c>
      <c r="T1745" s="9">
        <v>42166</v>
      </c>
      <c r="U1745" s="9">
        <v>42169</v>
      </c>
      <c r="V1745" s="15">
        <v>23.304000000000002</v>
      </c>
      <c r="W1745" s="4">
        <v>9</v>
      </c>
      <c r="X1745" s="15">
        <v>35.19</v>
      </c>
      <c r="Y1745" s="4">
        <v>88240</v>
      </c>
      <c r="Z1745" s="15">
        <f>(orders[[#This Row],[Unit Price]]-(orders[[#This Row],[Unit Price]]*(orders[[#This Row],[Discount]]/100)))</f>
        <v>3.9768159999999999</v>
      </c>
      <c r="AA1745" s="15">
        <f>orders[[#This Row],[discounted price]]*orders[[#This Row],[Quantity ordered new]]</f>
        <v>35.791344000000002</v>
      </c>
      <c r="AB1745" s="18">
        <f t="shared" si="27"/>
        <v>0.66223358908780916</v>
      </c>
    </row>
    <row r="1746" spans="1:28" ht="12.75" customHeight="1" x14ac:dyDescent="0.3">
      <c r="A1746" s="4">
        <v>5816</v>
      </c>
      <c r="B1746" s="4" t="s">
        <v>56</v>
      </c>
      <c r="C1746" s="21">
        <v>7.0000000000000007E-2</v>
      </c>
      <c r="D1746" s="15">
        <v>300.97000000000003</v>
      </c>
      <c r="E1746" s="15">
        <v>7.18</v>
      </c>
      <c r="F1746" s="4">
        <v>3079</v>
      </c>
      <c r="G1746" s="4" t="s">
        <v>2779</v>
      </c>
      <c r="H1746" s="4" t="s">
        <v>49</v>
      </c>
      <c r="I1746" s="4" t="s">
        <v>58</v>
      </c>
      <c r="J1746" s="4" t="s">
        <v>77</v>
      </c>
      <c r="K1746" s="4" t="s">
        <v>180</v>
      </c>
      <c r="L1746" s="4" t="s">
        <v>59</v>
      </c>
      <c r="M1746" s="4" t="s">
        <v>1089</v>
      </c>
      <c r="N1746" s="29">
        <v>0.48</v>
      </c>
      <c r="O1746" s="4" t="s">
        <v>33</v>
      </c>
      <c r="P1746" s="4" t="s">
        <v>53</v>
      </c>
      <c r="Q1746" s="4" t="s">
        <v>234</v>
      </c>
      <c r="R1746" s="4" t="s">
        <v>1319</v>
      </c>
      <c r="S1746" s="4">
        <v>19112</v>
      </c>
      <c r="T1746" s="9">
        <v>42131</v>
      </c>
      <c r="U1746" s="9">
        <v>42133</v>
      </c>
      <c r="V1746" s="15">
        <v>-807.59</v>
      </c>
      <c r="W1746" s="4">
        <v>7</v>
      </c>
      <c r="X1746" s="15">
        <v>2037.69</v>
      </c>
      <c r="Y1746" s="4">
        <v>41253</v>
      </c>
      <c r="Z1746" s="15">
        <f>(orders[[#This Row],[Unit Price]]-(orders[[#This Row],[Unit Price]]*(orders[[#This Row],[Discount]]/100)))</f>
        <v>300.759321</v>
      </c>
      <c r="AA1746" s="15">
        <f>orders[[#This Row],[discounted price]]*orders[[#This Row],[Quantity ordered new]]</f>
        <v>2105.315247</v>
      </c>
      <c r="AB1746" s="18">
        <f t="shared" si="27"/>
        <v>-0.39632623215503832</v>
      </c>
    </row>
    <row r="1747" spans="1:28" ht="12.75" customHeight="1" x14ac:dyDescent="0.3">
      <c r="A1747" s="4">
        <v>7489</v>
      </c>
      <c r="B1747" s="4" t="s">
        <v>37</v>
      </c>
      <c r="C1747" s="21">
        <v>0.04</v>
      </c>
      <c r="D1747" s="15">
        <v>35.44</v>
      </c>
      <c r="E1747" s="15">
        <v>5.09</v>
      </c>
      <c r="F1747" s="4">
        <v>3079</v>
      </c>
      <c r="G1747" s="4" t="s">
        <v>2779</v>
      </c>
      <c r="H1747" s="4" t="s">
        <v>49</v>
      </c>
      <c r="I1747" s="4" t="s">
        <v>58</v>
      </c>
      <c r="J1747" s="4" t="s">
        <v>29</v>
      </c>
      <c r="K1747" s="4" t="s">
        <v>93</v>
      </c>
      <c r="L1747" s="4" t="s">
        <v>59</v>
      </c>
      <c r="M1747" s="4" t="s">
        <v>2777</v>
      </c>
      <c r="N1747" s="29">
        <v>0.38</v>
      </c>
      <c r="O1747" s="4" t="s">
        <v>33</v>
      </c>
      <c r="P1747" s="4" t="s">
        <v>53</v>
      </c>
      <c r="Q1747" s="4" t="s">
        <v>234</v>
      </c>
      <c r="R1747" s="4" t="s">
        <v>1319</v>
      </c>
      <c r="S1747" s="4">
        <v>19112</v>
      </c>
      <c r="T1747" s="9">
        <v>42166</v>
      </c>
      <c r="U1747" s="9">
        <v>42166</v>
      </c>
      <c r="V1747" s="15">
        <v>150.72</v>
      </c>
      <c r="W1747" s="4">
        <v>21</v>
      </c>
      <c r="X1747" s="15">
        <v>722.1</v>
      </c>
      <c r="Y1747" s="4">
        <v>53476</v>
      </c>
      <c r="Z1747" s="15">
        <f>(orders[[#This Row],[Unit Price]]-(orders[[#This Row],[Unit Price]]*(orders[[#This Row],[Discount]]/100)))</f>
        <v>35.425823999999999</v>
      </c>
      <c r="AA1747" s="15">
        <f>orders[[#This Row],[discounted price]]*orders[[#This Row],[Quantity ordered new]]</f>
        <v>743.94230399999992</v>
      </c>
      <c r="AB1747" s="18">
        <f t="shared" si="27"/>
        <v>0.20872455338595761</v>
      </c>
    </row>
    <row r="1748" spans="1:28" ht="12.75" customHeight="1" x14ac:dyDescent="0.3">
      <c r="A1748" s="4">
        <v>7490</v>
      </c>
      <c r="B1748" s="4" t="s">
        <v>37</v>
      </c>
      <c r="C1748" s="21">
        <v>0.08</v>
      </c>
      <c r="D1748" s="15">
        <v>3.98</v>
      </c>
      <c r="E1748" s="15">
        <v>0.7</v>
      </c>
      <c r="F1748" s="4">
        <v>3079</v>
      </c>
      <c r="G1748" s="4" t="s">
        <v>2779</v>
      </c>
      <c r="H1748" s="4" t="s">
        <v>49</v>
      </c>
      <c r="I1748" s="4" t="s">
        <v>58</v>
      </c>
      <c r="J1748" s="4" t="s">
        <v>29</v>
      </c>
      <c r="K1748" s="4" t="s">
        <v>30</v>
      </c>
      <c r="L1748" s="4" t="s">
        <v>31</v>
      </c>
      <c r="M1748" s="4" t="s">
        <v>2740</v>
      </c>
      <c r="N1748" s="29">
        <v>0.52</v>
      </c>
      <c r="O1748" s="4" t="s">
        <v>33</v>
      </c>
      <c r="P1748" s="4" t="s">
        <v>53</v>
      </c>
      <c r="Q1748" s="4" t="s">
        <v>234</v>
      </c>
      <c r="R1748" s="4" t="s">
        <v>1319</v>
      </c>
      <c r="S1748" s="4">
        <v>19112</v>
      </c>
      <c r="T1748" s="9">
        <v>42166</v>
      </c>
      <c r="U1748" s="9">
        <v>42169</v>
      </c>
      <c r="V1748" s="15">
        <v>19.420000000000002</v>
      </c>
      <c r="W1748" s="4">
        <v>36</v>
      </c>
      <c r="X1748" s="15">
        <v>140.78</v>
      </c>
      <c r="Y1748" s="4">
        <v>53476</v>
      </c>
      <c r="Z1748" s="15">
        <f>(orders[[#This Row],[Unit Price]]-(orders[[#This Row],[Unit Price]]*(orders[[#This Row],[Discount]]/100)))</f>
        <v>3.9768159999999999</v>
      </c>
      <c r="AA1748" s="15">
        <f>orders[[#This Row],[discounted price]]*orders[[#This Row],[Quantity ordered new]]</f>
        <v>143.16537600000001</v>
      </c>
      <c r="AB1748" s="18">
        <f t="shared" si="27"/>
        <v>0.13794573092768861</v>
      </c>
    </row>
    <row r="1749" spans="1:28" ht="12.75" customHeight="1" x14ac:dyDescent="0.3">
      <c r="A1749" s="4">
        <v>7491</v>
      </c>
      <c r="B1749" s="4" t="s">
        <v>37</v>
      </c>
      <c r="C1749" s="21">
        <v>0.01</v>
      </c>
      <c r="D1749" s="15">
        <v>1.76</v>
      </c>
      <c r="E1749" s="15">
        <v>0.7</v>
      </c>
      <c r="F1749" s="4">
        <v>3079</v>
      </c>
      <c r="G1749" s="4" t="s">
        <v>2779</v>
      </c>
      <c r="H1749" s="4" t="s">
        <v>49</v>
      </c>
      <c r="I1749" s="4" t="s">
        <v>58</v>
      </c>
      <c r="J1749" s="4" t="s">
        <v>29</v>
      </c>
      <c r="K1749" s="4" t="s">
        <v>30</v>
      </c>
      <c r="L1749" s="4" t="s">
        <v>31</v>
      </c>
      <c r="M1749" s="4" t="s">
        <v>127</v>
      </c>
      <c r="N1749" s="29">
        <v>0.56000000000000005</v>
      </c>
      <c r="O1749" s="4" t="s">
        <v>33</v>
      </c>
      <c r="P1749" s="4" t="s">
        <v>53</v>
      </c>
      <c r="Q1749" s="4" t="s">
        <v>234</v>
      </c>
      <c r="R1749" s="4" t="s">
        <v>1319</v>
      </c>
      <c r="S1749" s="4">
        <v>19112</v>
      </c>
      <c r="T1749" s="9">
        <v>42166</v>
      </c>
      <c r="U1749" s="9">
        <v>42167</v>
      </c>
      <c r="V1749" s="15">
        <v>3.13</v>
      </c>
      <c r="W1749" s="4">
        <v>71</v>
      </c>
      <c r="X1749" s="15">
        <v>129.72</v>
      </c>
      <c r="Y1749" s="4">
        <v>53476</v>
      </c>
      <c r="Z1749" s="15">
        <f>(orders[[#This Row],[Unit Price]]-(orders[[#This Row],[Unit Price]]*(orders[[#This Row],[Discount]]/100)))</f>
        <v>1.7598240000000001</v>
      </c>
      <c r="AA1749" s="15">
        <f>orders[[#This Row],[discounted price]]*orders[[#This Row],[Quantity ordered new]]</f>
        <v>124.94750400000001</v>
      </c>
      <c r="AB1749" s="18">
        <f t="shared" si="27"/>
        <v>2.4128893000308356E-2</v>
      </c>
    </row>
    <row r="1750" spans="1:28" ht="12.75" customHeight="1" x14ac:dyDescent="0.3">
      <c r="A1750" s="4">
        <v>7492</v>
      </c>
      <c r="B1750" s="4" t="s">
        <v>37</v>
      </c>
      <c r="C1750" s="21">
        <v>0.01</v>
      </c>
      <c r="D1750" s="15">
        <v>193.17</v>
      </c>
      <c r="E1750" s="15">
        <v>19.989999999999998</v>
      </c>
      <c r="F1750" s="4">
        <v>3079</v>
      </c>
      <c r="G1750" s="4" t="s">
        <v>2779</v>
      </c>
      <c r="H1750" s="4" t="s">
        <v>27</v>
      </c>
      <c r="I1750" s="4" t="s">
        <v>58</v>
      </c>
      <c r="J1750" s="4" t="s">
        <v>29</v>
      </c>
      <c r="K1750" s="4" t="s">
        <v>141</v>
      </c>
      <c r="L1750" s="4" t="s">
        <v>59</v>
      </c>
      <c r="M1750" s="4" t="s">
        <v>1523</v>
      </c>
      <c r="N1750" s="29">
        <v>0.71</v>
      </c>
      <c r="O1750" s="4" t="s">
        <v>33</v>
      </c>
      <c r="P1750" s="4" t="s">
        <v>53</v>
      </c>
      <c r="Q1750" s="4" t="s">
        <v>234</v>
      </c>
      <c r="R1750" s="4" t="s">
        <v>1319</v>
      </c>
      <c r="S1750" s="4">
        <v>19112</v>
      </c>
      <c r="T1750" s="9">
        <v>42166</v>
      </c>
      <c r="U1750" s="9">
        <v>42166</v>
      </c>
      <c r="V1750" s="15">
        <v>1141.07</v>
      </c>
      <c r="W1750" s="4">
        <v>63</v>
      </c>
      <c r="X1750" s="15">
        <v>12190.98</v>
      </c>
      <c r="Y1750" s="4">
        <v>53476</v>
      </c>
      <c r="Z1750" s="15">
        <f>(orders[[#This Row],[Unit Price]]-(orders[[#This Row],[Unit Price]]*(orders[[#This Row],[Discount]]/100)))</f>
        <v>193.15068299999999</v>
      </c>
      <c r="AA1750" s="15">
        <f>orders[[#This Row],[discounted price]]*orders[[#This Row],[Quantity ordered new]]</f>
        <v>12168.493028999999</v>
      </c>
      <c r="AB1750" s="18">
        <f t="shared" si="27"/>
        <v>9.3599530144418241E-2</v>
      </c>
    </row>
    <row r="1751" spans="1:28" ht="12.75" customHeight="1" x14ac:dyDescent="0.3">
      <c r="A1751" s="4">
        <v>1739</v>
      </c>
      <c r="B1751" s="4" t="s">
        <v>56</v>
      </c>
      <c r="C1751" s="21">
        <v>0</v>
      </c>
      <c r="D1751" s="15">
        <v>137.47999999999999</v>
      </c>
      <c r="E1751" s="15">
        <v>32.18</v>
      </c>
      <c r="F1751" s="4">
        <v>3079</v>
      </c>
      <c r="G1751" s="4" t="s">
        <v>2779</v>
      </c>
      <c r="H1751" s="4" t="s">
        <v>39</v>
      </c>
      <c r="I1751" s="4" t="s">
        <v>58</v>
      </c>
      <c r="J1751" s="4" t="s">
        <v>41</v>
      </c>
      <c r="K1751" s="4" t="s">
        <v>191</v>
      </c>
      <c r="L1751" s="4" t="s">
        <v>121</v>
      </c>
      <c r="M1751" s="4" t="s">
        <v>2772</v>
      </c>
      <c r="N1751" s="29">
        <v>0.78</v>
      </c>
      <c r="O1751" s="4" t="s">
        <v>33</v>
      </c>
      <c r="P1751" s="4" t="s">
        <v>53</v>
      </c>
      <c r="Q1751" s="4" t="s">
        <v>234</v>
      </c>
      <c r="R1751" s="4" t="s">
        <v>1319</v>
      </c>
      <c r="S1751" s="4">
        <v>19112</v>
      </c>
      <c r="T1751" s="9">
        <v>42011</v>
      </c>
      <c r="U1751" s="9">
        <v>42012</v>
      </c>
      <c r="V1751" s="15">
        <v>-203.27</v>
      </c>
      <c r="W1751" s="4">
        <v>10</v>
      </c>
      <c r="X1751" s="15">
        <v>1483.76</v>
      </c>
      <c r="Y1751" s="4">
        <v>12480</v>
      </c>
      <c r="Z1751" s="15">
        <f>(orders[[#This Row],[Unit Price]]-(orders[[#This Row],[Unit Price]]*(orders[[#This Row],[Discount]]/100)))</f>
        <v>137.47999999999999</v>
      </c>
      <c r="AA1751" s="15">
        <f>orders[[#This Row],[discounted price]]*orders[[#This Row],[Quantity ordered new]]</f>
        <v>1374.8</v>
      </c>
      <c r="AB1751" s="18">
        <f t="shared" si="27"/>
        <v>-0.13699654930716559</v>
      </c>
    </row>
    <row r="1752" spans="1:28" ht="12.75" customHeight="1" x14ac:dyDescent="0.3">
      <c r="A1752" s="4">
        <v>6807</v>
      </c>
      <c r="B1752" s="4" t="s">
        <v>47</v>
      </c>
      <c r="C1752" s="21">
        <v>0</v>
      </c>
      <c r="D1752" s="15">
        <v>2.21</v>
      </c>
      <c r="E1752" s="15">
        <v>1</v>
      </c>
      <c r="F1752" s="4">
        <v>3079</v>
      </c>
      <c r="G1752" s="4" t="s">
        <v>2779</v>
      </c>
      <c r="H1752" s="4" t="s">
        <v>27</v>
      </c>
      <c r="I1752" s="4" t="s">
        <v>58</v>
      </c>
      <c r="J1752" s="4" t="s">
        <v>29</v>
      </c>
      <c r="K1752" s="4" t="s">
        <v>30</v>
      </c>
      <c r="L1752" s="4" t="s">
        <v>31</v>
      </c>
      <c r="M1752" s="4" t="s">
        <v>2780</v>
      </c>
      <c r="N1752" s="29">
        <v>0.38</v>
      </c>
      <c r="O1752" s="4" t="s">
        <v>33</v>
      </c>
      <c r="P1752" s="4" t="s">
        <v>53</v>
      </c>
      <c r="Q1752" s="4" t="s">
        <v>234</v>
      </c>
      <c r="R1752" s="4" t="s">
        <v>1319</v>
      </c>
      <c r="S1752" s="4">
        <v>19112</v>
      </c>
      <c r="T1752" s="9">
        <v>42165</v>
      </c>
      <c r="U1752" s="9">
        <v>42166</v>
      </c>
      <c r="V1752" s="15">
        <v>10.01</v>
      </c>
      <c r="W1752" s="4">
        <v>33</v>
      </c>
      <c r="X1752" s="15">
        <v>87.18</v>
      </c>
      <c r="Y1752" s="4">
        <v>48483</v>
      </c>
      <c r="Z1752" s="15">
        <f>(orders[[#This Row],[Unit Price]]-(orders[[#This Row],[Unit Price]]*(orders[[#This Row],[Discount]]/100)))</f>
        <v>2.21</v>
      </c>
      <c r="AA1752" s="15">
        <f>orders[[#This Row],[discounted price]]*orders[[#This Row],[Quantity ordered new]]</f>
        <v>72.929999999999993</v>
      </c>
      <c r="AB1752" s="18">
        <f t="shared" si="27"/>
        <v>0.11481991282404221</v>
      </c>
    </row>
    <row r="1753" spans="1:28" ht="12.75" customHeight="1" x14ac:dyDescent="0.3">
      <c r="A1753" s="4">
        <v>19756</v>
      </c>
      <c r="B1753" s="4" t="s">
        <v>25</v>
      </c>
      <c r="C1753" s="21">
        <v>0</v>
      </c>
      <c r="D1753" s="15">
        <v>65.989999999999995</v>
      </c>
      <c r="E1753" s="15">
        <v>5.99</v>
      </c>
      <c r="F1753" s="4">
        <v>3084</v>
      </c>
      <c r="G1753" s="4" t="s">
        <v>2781</v>
      </c>
      <c r="H1753" s="4" t="s">
        <v>27</v>
      </c>
      <c r="I1753" s="4" t="s">
        <v>58</v>
      </c>
      <c r="J1753" s="4" t="s">
        <v>77</v>
      </c>
      <c r="K1753" s="4" t="s">
        <v>78</v>
      </c>
      <c r="L1753" s="4" t="s">
        <v>59</v>
      </c>
      <c r="M1753" s="4" t="s">
        <v>2452</v>
      </c>
      <c r="N1753" s="29">
        <v>0.57999999999999996</v>
      </c>
      <c r="O1753" s="4" t="s">
        <v>33</v>
      </c>
      <c r="P1753" s="4" t="s">
        <v>34</v>
      </c>
      <c r="Q1753" s="4" t="s">
        <v>35</v>
      </c>
      <c r="R1753" s="4" t="s">
        <v>2764</v>
      </c>
      <c r="S1753" s="4">
        <v>98503</v>
      </c>
      <c r="T1753" s="9">
        <v>42114</v>
      </c>
      <c r="U1753" s="9">
        <v>42116</v>
      </c>
      <c r="V1753" s="15">
        <v>313.81200000000001</v>
      </c>
      <c r="W1753" s="4">
        <v>14</v>
      </c>
      <c r="X1753" s="15">
        <v>798.89</v>
      </c>
      <c r="Y1753" s="4">
        <v>89879</v>
      </c>
      <c r="Z1753" s="15">
        <f>(orders[[#This Row],[Unit Price]]-(orders[[#This Row],[Unit Price]]*(orders[[#This Row],[Discount]]/100)))</f>
        <v>65.989999999999995</v>
      </c>
      <c r="AA1753" s="15">
        <f>orders[[#This Row],[discounted price]]*orders[[#This Row],[Quantity ordered new]]</f>
        <v>923.8599999999999</v>
      </c>
      <c r="AB1753" s="18">
        <f t="shared" si="27"/>
        <v>0.3928100239081726</v>
      </c>
    </row>
    <row r="1754" spans="1:28" ht="12.75" customHeight="1" x14ac:dyDescent="0.3">
      <c r="A1754" s="4">
        <v>20589</v>
      </c>
      <c r="B1754" s="4" t="s">
        <v>37</v>
      </c>
      <c r="C1754" s="21">
        <v>0.01</v>
      </c>
      <c r="D1754" s="15">
        <v>7.1</v>
      </c>
      <c r="E1754" s="15">
        <v>6.05</v>
      </c>
      <c r="F1754" s="4">
        <v>3084</v>
      </c>
      <c r="G1754" s="4" t="s">
        <v>2781</v>
      </c>
      <c r="H1754" s="4" t="s">
        <v>49</v>
      </c>
      <c r="I1754" s="4" t="s">
        <v>58</v>
      </c>
      <c r="J1754" s="4" t="s">
        <v>29</v>
      </c>
      <c r="K1754" s="4" t="s">
        <v>109</v>
      </c>
      <c r="L1754" s="4" t="s">
        <v>59</v>
      </c>
      <c r="M1754" s="4" t="s">
        <v>651</v>
      </c>
      <c r="N1754" s="29">
        <v>0.39</v>
      </c>
      <c r="O1754" s="4" t="s">
        <v>33</v>
      </c>
      <c r="P1754" s="4" t="s">
        <v>34</v>
      </c>
      <c r="Q1754" s="4" t="s">
        <v>35</v>
      </c>
      <c r="R1754" s="4" t="s">
        <v>2764</v>
      </c>
      <c r="S1754" s="4">
        <v>98503</v>
      </c>
      <c r="T1754" s="9">
        <v>42179</v>
      </c>
      <c r="U1754" s="9">
        <v>42180</v>
      </c>
      <c r="V1754" s="15">
        <v>-39.186250000000001</v>
      </c>
      <c r="W1754" s="4">
        <v>18</v>
      </c>
      <c r="X1754" s="15">
        <v>133.19</v>
      </c>
      <c r="Y1754" s="4">
        <v>89880</v>
      </c>
      <c r="Z1754" s="15">
        <f>(orders[[#This Row],[Unit Price]]-(orders[[#This Row],[Unit Price]]*(orders[[#This Row],[Discount]]/100)))</f>
        <v>7.0992899999999999</v>
      </c>
      <c r="AA1754" s="15">
        <f>orders[[#This Row],[discounted price]]*orders[[#This Row],[Quantity ordered new]]</f>
        <v>127.78721999999999</v>
      </c>
      <c r="AB1754" s="18">
        <f t="shared" si="27"/>
        <v>-0.29421315414070126</v>
      </c>
    </row>
    <row r="1755" spans="1:28" ht="12.75" customHeight="1" x14ac:dyDescent="0.3">
      <c r="A1755" s="4">
        <v>20590</v>
      </c>
      <c r="B1755" s="4" t="s">
        <v>37</v>
      </c>
      <c r="C1755" s="21">
        <v>0.05</v>
      </c>
      <c r="D1755" s="15">
        <v>18.97</v>
      </c>
      <c r="E1755" s="15">
        <v>9.0299999999999994</v>
      </c>
      <c r="F1755" s="4">
        <v>3084</v>
      </c>
      <c r="G1755" s="4" t="s">
        <v>2781</v>
      </c>
      <c r="H1755" s="4" t="s">
        <v>49</v>
      </c>
      <c r="I1755" s="4" t="s">
        <v>58</v>
      </c>
      <c r="J1755" s="4" t="s">
        <v>29</v>
      </c>
      <c r="K1755" s="4" t="s">
        <v>93</v>
      </c>
      <c r="L1755" s="4" t="s">
        <v>59</v>
      </c>
      <c r="M1755" s="4" t="s">
        <v>775</v>
      </c>
      <c r="N1755" s="29">
        <v>0.37</v>
      </c>
      <c r="O1755" s="4" t="s">
        <v>33</v>
      </c>
      <c r="P1755" s="4" t="s">
        <v>34</v>
      </c>
      <c r="Q1755" s="4" t="s">
        <v>35</v>
      </c>
      <c r="R1755" s="4" t="s">
        <v>2764</v>
      </c>
      <c r="S1755" s="4">
        <v>98503</v>
      </c>
      <c r="T1755" s="9">
        <v>42179</v>
      </c>
      <c r="U1755" s="9">
        <v>42180</v>
      </c>
      <c r="V1755" s="15">
        <v>-1.89</v>
      </c>
      <c r="W1755" s="4">
        <v>5</v>
      </c>
      <c r="X1755" s="15">
        <v>97.33</v>
      </c>
      <c r="Y1755" s="4">
        <v>89880</v>
      </c>
      <c r="Z1755" s="15">
        <f>(orders[[#This Row],[Unit Price]]-(orders[[#This Row],[Unit Price]]*(orders[[#This Row],[Discount]]/100)))</f>
        <v>18.960514999999997</v>
      </c>
      <c r="AA1755" s="15">
        <f>orders[[#This Row],[discounted price]]*orders[[#This Row],[Quantity ordered new]]</f>
        <v>94.80257499999999</v>
      </c>
      <c r="AB1755" s="18">
        <f t="shared" si="27"/>
        <v>-1.9418473235384773E-2</v>
      </c>
    </row>
    <row r="1756" spans="1:28" ht="12.75" customHeight="1" x14ac:dyDescent="0.3">
      <c r="A1756" s="4">
        <v>20008</v>
      </c>
      <c r="B1756" s="4" t="s">
        <v>25</v>
      </c>
      <c r="C1756" s="21">
        <v>0.05</v>
      </c>
      <c r="D1756" s="15">
        <v>39.99</v>
      </c>
      <c r="E1756" s="15">
        <v>10.25</v>
      </c>
      <c r="F1756" s="4">
        <v>3086</v>
      </c>
      <c r="G1756" s="4" t="s">
        <v>2782</v>
      </c>
      <c r="H1756" s="4" t="s">
        <v>27</v>
      </c>
      <c r="I1756" s="4" t="s">
        <v>114</v>
      </c>
      <c r="J1756" s="4" t="s">
        <v>77</v>
      </c>
      <c r="K1756" s="4" t="s">
        <v>180</v>
      </c>
      <c r="L1756" s="4" t="s">
        <v>59</v>
      </c>
      <c r="M1756" s="4" t="s">
        <v>2783</v>
      </c>
      <c r="N1756" s="29">
        <v>0.55000000000000004</v>
      </c>
      <c r="O1756" s="4" t="s">
        <v>33</v>
      </c>
      <c r="P1756" s="4" t="s">
        <v>136</v>
      </c>
      <c r="Q1756" s="4" t="s">
        <v>362</v>
      </c>
      <c r="R1756" s="4" t="s">
        <v>2784</v>
      </c>
      <c r="S1756" s="4">
        <v>34287</v>
      </c>
      <c r="T1756" s="9">
        <v>42142</v>
      </c>
      <c r="U1756" s="9">
        <v>42143</v>
      </c>
      <c r="V1756" s="15">
        <v>4.29</v>
      </c>
      <c r="W1756" s="4">
        <v>3</v>
      </c>
      <c r="X1756" s="15">
        <v>130.91</v>
      </c>
      <c r="Y1756" s="4">
        <v>88380</v>
      </c>
      <c r="Z1756" s="15">
        <f>(orders[[#This Row],[Unit Price]]-(orders[[#This Row],[Unit Price]]*(orders[[#This Row],[Discount]]/100)))</f>
        <v>39.970005</v>
      </c>
      <c r="AA1756" s="15">
        <f>orders[[#This Row],[discounted price]]*orders[[#This Row],[Quantity ordered new]]</f>
        <v>119.910015</v>
      </c>
      <c r="AB1756" s="18">
        <f t="shared" si="27"/>
        <v>3.2770605759682228E-2</v>
      </c>
    </row>
    <row r="1757" spans="1:28" ht="12.75" customHeight="1" x14ac:dyDescent="0.3">
      <c r="A1757" s="4">
        <v>21085</v>
      </c>
      <c r="B1757" s="4" t="s">
        <v>106</v>
      </c>
      <c r="C1757" s="21">
        <v>7.0000000000000007E-2</v>
      </c>
      <c r="D1757" s="15">
        <v>49.43</v>
      </c>
      <c r="E1757" s="15">
        <v>19.989999999999998</v>
      </c>
      <c r="F1757" s="4">
        <v>3089</v>
      </c>
      <c r="G1757" s="4" t="s">
        <v>2785</v>
      </c>
      <c r="H1757" s="4" t="s">
        <v>49</v>
      </c>
      <c r="I1757" s="4" t="s">
        <v>28</v>
      </c>
      <c r="J1757" s="4" t="s">
        <v>29</v>
      </c>
      <c r="K1757" s="4" t="s">
        <v>257</v>
      </c>
      <c r="L1757" s="4" t="s">
        <v>59</v>
      </c>
      <c r="M1757" s="4" t="s">
        <v>2786</v>
      </c>
      <c r="N1757" s="29">
        <v>0.56999999999999995</v>
      </c>
      <c r="O1757" s="4" t="s">
        <v>33</v>
      </c>
      <c r="P1757" s="4" t="s">
        <v>61</v>
      </c>
      <c r="Q1757" s="4" t="s">
        <v>183</v>
      </c>
      <c r="R1757" s="4" t="s">
        <v>2755</v>
      </c>
      <c r="S1757" s="4">
        <v>66209</v>
      </c>
      <c r="T1757" s="9">
        <v>42028</v>
      </c>
      <c r="U1757" s="9">
        <v>42033</v>
      </c>
      <c r="V1757" s="15">
        <v>-122.77</v>
      </c>
      <c r="W1757" s="4">
        <v>6</v>
      </c>
      <c r="X1757" s="15">
        <v>281.82</v>
      </c>
      <c r="Y1757" s="4">
        <v>91219</v>
      </c>
      <c r="Z1757" s="15">
        <f>(orders[[#This Row],[Unit Price]]-(orders[[#This Row],[Unit Price]]*(orders[[#This Row],[Discount]]/100)))</f>
        <v>49.395398999999998</v>
      </c>
      <c r="AA1757" s="15">
        <f>orders[[#This Row],[discounted price]]*orders[[#This Row],[Quantity ordered new]]</f>
        <v>296.37239399999999</v>
      </c>
      <c r="AB1757" s="18">
        <f t="shared" si="27"/>
        <v>-0.43563267333759137</v>
      </c>
    </row>
    <row r="1758" spans="1:28" ht="12.75" customHeight="1" x14ac:dyDescent="0.3">
      <c r="A1758" s="4">
        <v>20357</v>
      </c>
      <c r="B1758" s="4" t="s">
        <v>47</v>
      </c>
      <c r="C1758" s="21">
        <v>0.09</v>
      </c>
      <c r="D1758" s="15">
        <v>207.48</v>
      </c>
      <c r="E1758" s="15">
        <v>0.99</v>
      </c>
      <c r="F1758" s="4">
        <v>3095</v>
      </c>
      <c r="G1758" s="4" t="s">
        <v>2787</v>
      </c>
      <c r="H1758" s="4" t="s">
        <v>49</v>
      </c>
      <c r="I1758" s="4" t="s">
        <v>114</v>
      </c>
      <c r="J1758" s="4" t="s">
        <v>29</v>
      </c>
      <c r="K1758" s="4" t="s">
        <v>257</v>
      </c>
      <c r="L1758" s="4" t="s">
        <v>59</v>
      </c>
      <c r="M1758" s="4" t="s">
        <v>2143</v>
      </c>
      <c r="N1758" s="29">
        <v>0.55000000000000004</v>
      </c>
      <c r="O1758" s="4" t="s">
        <v>33</v>
      </c>
      <c r="P1758" s="4" t="s">
        <v>53</v>
      </c>
      <c r="Q1758" s="4" t="s">
        <v>154</v>
      </c>
      <c r="R1758" s="4" t="s">
        <v>2788</v>
      </c>
      <c r="S1758" s="4">
        <v>45011</v>
      </c>
      <c r="T1758" s="9">
        <v>42023</v>
      </c>
      <c r="U1758" s="9">
        <v>42025</v>
      </c>
      <c r="V1758" s="15">
        <v>683.9556</v>
      </c>
      <c r="W1758" s="4">
        <v>5</v>
      </c>
      <c r="X1758" s="15">
        <v>991.24</v>
      </c>
      <c r="Y1758" s="4">
        <v>86220</v>
      </c>
      <c r="Z1758" s="15">
        <f>(orders[[#This Row],[Unit Price]]-(orders[[#This Row],[Unit Price]]*(orders[[#This Row],[Discount]]/100)))</f>
        <v>207.29326799999998</v>
      </c>
      <c r="AA1758" s="15">
        <f>orders[[#This Row],[discounted price]]*orders[[#This Row],[Quantity ordered new]]</f>
        <v>1036.4663399999999</v>
      </c>
      <c r="AB1758" s="18">
        <f t="shared" si="27"/>
        <v>0.69</v>
      </c>
    </row>
    <row r="1759" spans="1:28" ht="12.75" customHeight="1" x14ac:dyDescent="0.3">
      <c r="A1759" s="4">
        <v>21235</v>
      </c>
      <c r="B1759" s="4" t="s">
        <v>25</v>
      </c>
      <c r="C1759" s="21">
        <v>0.08</v>
      </c>
      <c r="D1759" s="15">
        <v>40.98</v>
      </c>
      <c r="E1759" s="15">
        <v>7.2</v>
      </c>
      <c r="F1759" s="4">
        <v>3096</v>
      </c>
      <c r="G1759" s="4" t="s">
        <v>2789</v>
      </c>
      <c r="H1759" s="4" t="s">
        <v>27</v>
      </c>
      <c r="I1759" s="4" t="s">
        <v>114</v>
      </c>
      <c r="J1759" s="4" t="s">
        <v>29</v>
      </c>
      <c r="K1759" s="4" t="s">
        <v>257</v>
      </c>
      <c r="L1759" s="4" t="s">
        <v>59</v>
      </c>
      <c r="M1759" s="4" t="s">
        <v>2790</v>
      </c>
      <c r="N1759" s="29">
        <v>0.6</v>
      </c>
      <c r="O1759" s="4" t="s">
        <v>33</v>
      </c>
      <c r="P1759" s="4" t="s">
        <v>53</v>
      </c>
      <c r="Q1759" s="4" t="s">
        <v>154</v>
      </c>
      <c r="R1759" s="4" t="s">
        <v>1734</v>
      </c>
      <c r="S1759" s="4">
        <v>43026</v>
      </c>
      <c r="T1759" s="9">
        <v>42148</v>
      </c>
      <c r="U1759" s="9">
        <v>42149</v>
      </c>
      <c r="V1759" s="15">
        <v>-16.64</v>
      </c>
      <c r="W1759" s="4">
        <v>3</v>
      </c>
      <c r="X1759" s="15">
        <v>119.86</v>
      </c>
      <c r="Y1759" s="4">
        <v>86221</v>
      </c>
      <c r="Z1759" s="15">
        <f>(orders[[#This Row],[Unit Price]]-(orders[[#This Row],[Unit Price]]*(orders[[#This Row],[Discount]]/100)))</f>
        <v>40.947215999999997</v>
      </c>
      <c r="AA1759" s="15">
        <f>orders[[#This Row],[discounted price]]*orders[[#This Row],[Quantity ordered new]]</f>
        <v>122.84164799999999</v>
      </c>
      <c r="AB1759" s="18">
        <f t="shared" si="27"/>
        <v>-0.13882863340563992</v>
      </c>
    </row>
    <row r="1760" spans="1:28" ht="12.75" customHeight="1" x14ac:dyDescent="0.3">
      <c r="A1760" s="4">
        <v>21236</v>
      </c>
      <c r="B1760" s="4" t="s">
        <v>25</v>
      </c>
      <c r="C1760" s="21">
        <v>0.08</v>
      </c>
      <c r="D1760" s="15">
        <v>8.1199999999999992</v>
      </c>
      <c r="E1760" s="15">
        <v>2.83</v>
      </c>
      <c r="F1760" s="4">
        <v>3096</v>
      </c>
      <c r="G1760" s="4" t="s">
        <v>2789</v>
      </c>
      <c r="H1760" s="4" t="s">
        <v>27</v>
      </c>
      <c r="I1760" s="4" t="s">
        <v>114</v>
      </c>
      <c r="J1760" s="4" t="s">
        <v>77</v>
      </c>
      <c r="K1760" s="4" t="s">
        <v>180</v>
      </c>
      <c r="L1760" s="4" t="s">
        <v>51</v>
      </c>
      <c r="M1760" s="4" t="s">
        <v>827</v>
      </c>
      <c r="N1760" s="29">
        <v>0.77</v>
      </c>
      <c r="O1760" s="4" t="s">
        <v>33</v>
      </c>
      <c r="P1760" s="4" t="s">
        <v>53</v>
      </c>
      <c r="Q1760" s="4" t="s">
        <v>154</v>
      </c>
      <c r="R1760" s="4" t="s">
        <v>1734</v>
      </c>
      <c r="S1760" s="4">
        <v>43026</v>
      </c>
      <c r="T1760" s="9">
        <v>42148</v>
      </c>
      <c r="U1760" s="9">
        <v>42149</v>
      </c>
      <c r="V1760" s="15">
        <v>-59.73</v>
      </c>
      <c r="W1760" s="4">
        <v>12</v>
      </c>
      <c r="X1760" s="15">
        <v>98.77</v>
      </c>
      <c r="Y1760" s="4">
        <v>86221</v>
      </c>
      <c r="Z1760" s="15">
        <f>(orders[[#This Row],[Unit Price]]-(orders[[#This Row],[Unit Price]]*(orders[[#This Row],[Discount]]/100)))</f>
        <v>8.1135039999999989</v>
      </c>
      <c r="AA1760" s="15">
        <f>orders[[#This Row],[discounted price]]*orders[[#This Row],[Quantity ordered new]]</f>
        <v>97.362047999999987</v>
      </c>
      <c r="AB1760" s="18">
        <f t="shared" si="27"/>
        <v>-0.60473828085451042</v>
      </c>
    </row>
    <row r="1761" spans="1:28" ht="12.75" customHeight="1" x14ac:dyDescent="0.3">
      <c r="A1761" s="4">
        <v>21237</v>
      </c>
      <c r="B1761" s="4" t="s">
        <v>25</v>
      </c>
      <c r="C1761" s="21">
        <v>0.02</v>
      </c>
      <c r="D1761" s="15">
        <v>262.11</v>
      </c>
      <c r="E1761" s="15">
        <v>62.74</v>
      </c>
      <c r="F1761" s="4">
        <v>3096</v>
      </c>
      <c r="G1761" s="4" t="s">
        <v>2789</v>
      </c>
      <c r="H1761" s="4" t="s">
        <v>39</v>
      </c>
      <c r="I1761" s="4" t="s">
        <v>114</v>
      </c>
      <c r="J1761" s="4" t="s">
        <v>41</v>
      </c>
      <c r="K1761" s="4" t="s">
        <v>152</v>
      </c>
      <c r="L1761" s="4" t="s">
        <v>121</v>
      </c>
      <c r="M1761" s="4" t="s">
        <v>2791</v>
      </c>
      <c r="N1761" s="29">
        <v>0.75</v>
      </c>
      <c r="O1761" s="4" t="s">
        <v>33</v>
      </c>
      <c r="P1761" s="4" t="s">
        <v>53</v>
      </c>
      <c r="Q1761" s="4" t="s">
        <v>154</v>
      </c>
      <c r="R1761" s="4" t="s">
        <v>1734</v>
      </c>
      <c r="S1761" s="4">
        <v>43026</v>
      </c>
      <c r="T1761" s="9">
        <v>42148</v>
      </c>
      <c r="U1761" s="9">
        <v>42149</v>
      </c>
      <c r="V1761" s="15">
        <v>-633.44123700000023</v>
      </c>
      <c r="W1761" s="4">
        <v>9</v>
      </c>
      <c r="X1761" s="15">
        <v>2495.35</v>
      </c>
      <c r="Y1761" s="4">
        <v>86221</v>
      </c>
      <c r="Z1761" s="15">
        <f>(orders[[#This Row],[Unit Price]]-(orders[[#This Row],[Unit Price]]*(orders[[#This Row],[Discount]]/100)))</f>
        <v>262.05757800000003</v>
      </c>
      <c r="AA1761" s="15">
        <f>orders[[#This Row],[discounted price]]*orders[[#This Row],[Quantity ordered new]]</f>
        <v>2358.5182020000002</v>
      </c>
      <c r="AB1761" s="18">
        <f t="shared" si="27"/>
        <v>-0.25384865329512907</v>
      </c>
    </row>
    <row r="1762" spans="1:28" ht="12.75" customHeight="1" x14ac:dyDescent="0.3">
      <c r="A1762" s="4">
        <v>25999</v>
      </c>
      <c r="B1762" s="4" t="s">
        <v>47</v>
      </c>
      <c r="C1762" s="21">
        <v>0.04</v>
      </c>
      <c r="D1762" s="15">
        <v>33.89</v>
      </c>
      <c r="E1762" s="15">
        <v>5.0999999999999996</v>
      </c>
      <c r="F1762" s="4">
        <v>3096</v>
      </c>
      <c r="G1762" s="4" t="s">
        <v>2789</v>
      </c>
      <c r="H1762" s="4" t="s">
        <v>27</v>
      </c>
      <c r="I1762" s="4" t="s">
        <v>114</v>
      </c>
      <c r="J1762" s="4" t="s">
        <v>29</v>
      </c>
      <c r="K1762" s="4" t="s">
        <v>141</v>
      </c>
      <c r="L1762" s="4" t="s">
        <v>59</v>
      </c>
      <c r="M1762" s="4" t="s">
        <v>2792</v>
      </c>
      <c r="N1762" s="29">
        <v>0.6</v>
      </c>
      <c r="O1762" s="4" t="s">
        <v>33</v>
      </c>
      <c r="P1762" s="4" t="s">
        <v>53</v>
      </c>
      <c r="Q1762" s="4" t="s">
        <v>154</v>
      </c>
      <c r="R1762" s="4" t="s">
        <v>1734</v>
      </c>
      <c r="S1762" s="4">
        <v>43026</v>
      </c>
      <c r="T1762" s="9">
        <v>42172</v>
      </c>
      <c r="U1762" s="9">
        <v>42173</v>
      </c>
      <c r="V1762" s="15">
        <v>72.984000000000009</v>
      </c>
      <c r="W1762" s="4">
        <v>6</v>
      </c>
      <c r="X1762" s="15">
        <v>200.83</v>
      </c>
      <c r="Y1762" s="4">
        <v>86222</v>
      </c>
      <c r="Z1762" s="15">
        <f>(orders[[#This Row],[Unit Price]]-(orders[[#This Row],[Unit Price]]*(orders[[#This Row],[Discount]]/100)))</f>
        <v>33.876443999999999</v>
      </c>
      <c r="AA1762" s="15">
        <f>orders[[#This Row],[discounted price]]*orders[[#This Row],[Quantity ordered new]]</f>
        <v>203.25866400000001</v>
      </c>
      <c r="AB1762" s="18">
        <f t="shared" si="27"/>
        <v>0.36341184086042921</v>
      </c>
    </row>
    <row r="1763" spans="1:28" ht="12.75" customHeight="1" x14ac:dyDescent="0.3">
      <c r="A1763" s="4">
        <v>19816</v>
      </c>
      <c r="B1763" s="4" t="s">
        <v>47</v>
      </c>
      <c r="C1763" s="21">
        <v>0.05</v>
      </c>
      <c r="D1763" s="15">
        <v>35.44</v>
      </c>
      <c r="E1763" s="15">
        <v>5.09</v>
      </c>
      <c r="F1763" s="4">
        <v>3098</v>
      </c>
      <c r="G1763" s="4" t="s">
        <v>2793</v>
      </c>
      <c r="H1763" s="4" t="s">
        <v>49</v>
      </c>
      <c r="I1763" s="4" t="s">
        <v>114</v>
      </c>
      <c r="J1763" s="4" t="s">
        <v>29</v>
      </c>
      <c r="K1763" s="4" t="s">
        <v>93</v>
      </c>
      <c r="L1763" s="4" t="s">
        <v>59</v>
      </c>
      <c r="M1763" s="4" t="s">
        <v>2777</v>
      </c>
      <c r="N1763" s="29">
        <v>0.38</v>
      </c>
      <c r="O1763" s="4" t="s">
        <v>33</v>
      </c>
      <c r="P1763" s="4" t="s">
        <v>53</v>
      </c>
      <c r="Q1763" s="4" t="s">
        <v>71</v>
      </c>
      <c r="R1763" s="4" t="s">
        <v>2794</v>
      </c>
      <c r="S1763" s="4">
        <v>11967</v>
      </c>
      <c r="T1763" s="9">
        <v>42102</v>
      </c>
      <c r="U1763" s="9">
        <v>42103</v>
      </c>
      <c r="V1763" s="15">
        <v>240.17519999999996</v>
      </c>
      <c r="W1763" s="4">
        <v>10</v>
      </c>
      <c r="X1763" s="15">
        <v>348.08</v>
      </c>
      <c r="Y1763" s="4">
        <v>89314</v>
      </c>
      <c r="Z1763" s="15">
        <f>(orders[[#This Row],[Unit Price]]-(orders[[#This Row],[Unit Price]]*(orders[[#This Row],[Discount]]/100)))</f>
        <v>35.422280000000001</v>
      </c>
      <c r="AA1763" s="15">
        <f>orders[[#This Row],[discounted price]]*orders[[#This Row],[Quantity ordered new]]</f>
        <v>354.22280000000001</v>
      </c>
      <c r="AB1763" s="18">
        <f t="shared" si="27"/>
        <v>0.69</v>
      </c>
    </row>
    <row r="1764" spans="1:28" ht="12.75" customHeight="1" x14ac:dyDescent="0.3">
      <c r="A1764" s="4">
        <v>22503</v>
      </c>
      <c r="B1764" s="4" t="s">
        <v>106</v>
      </c>
      <c r="C1764" s="21">
        <v>0</v>
      </c>
      <c r="D1764" s="15">
        <v>11.7</v>
      </c>
      <c r="E1764" s="15">
        <v>6.96</v>
      </c>
      <c r="F1764" s="4">
        <v>3098</v>
      </c>
      <c r="G1764" s="4" t="s">
        <v>2793</v>
      </c>
      <c r="H1764" s="4" t="s">
        <v>27</v>
      </c>
      <c r="I1764" s="4" t="s">
        <v>114</v>
      </c>
      <c r="J1764" s="4" t="s">
        <v>29</v>
      </c>
      <c r="K1764" s="4" t="s">
        <v>257</v>
      </c>
      <c r="L1764" s="4" t="s">
        <v>86</v>
      </c>
      <c r="M1764" s="4" t="s">
        <v>1280</v>
      </c>
      <c r="N1764" s="29">
        <v>0.5</v>
      </c>
      <c r="O1764" s="4" t="s">
        <v>33</v>
      </c>
      <c r="P1764" s="4" t="s">
        <v>53</v>
      </c>
      <c r="Q1764" s="4" t="s">
        <v>71</v>
      </c>
      <c r="R1764" s="4" t="s">
        <v>2794</v>
      </c>
      <c r="S1764" s="4">
        <v>11967</v>
      </c>
      <c r="T1764" s="9">
        <v>42172</v>
      </c>
      <c r="U1764" s="9">
        <v>42174</v>
      </c>
      <c r="V1764" s="15">
        <v>-11.248000000000001</v>
      </c>
      <c r="W1764" s="4">
        <v>10</v>
      </c>
      <c r="X1764" s="15">
        <v>131.69</v>
      </c>
      <c r="Y1764" s="4">
        <v>89315</v>
      </c>
      <c r="Z1764" s="15">
        <f>(orders[[#This Row],[Unit Price]]-(orders[[#This Row],[Unit Price]]*(orders[[#This Row],[Discount]]/100)))</f>
        <v>11.7</v>
      </c>
      <c r="AA1764" s="15">
        <f>orders[[#This Row],[discounted price]]*orders[[#This Row],[Quantity ordered new]]</f>
        <v>117</v>
      </c>
      <c r="AB1764" s="18">
        <f t="shared" si="27"/>
        <v>-8.5412711671349395E-2</v>
      </c>
    </row>
    <row r="1765" spans="1:28" ht="12.75" customHeight="1" x14ac:dyDescent="0.3">
      <c r="A1765" s="4">
        <v>18930</v>
      </c>
      <c r="B1765" s="4" t="s">
        <v>106</v>
      </c>
      <c r="C1765" s="21">
        <v>0.06</v>
      </c>
      <c r="D1765" s="15">
        <v>2.89</v>
      </c>
      <c r="E1765" s="15">
        <v>0.5</v>
      </c>
      <c r="F1765" s="4">
        <v>3098</v>
      </c>
      <c r="G1765" s="4" t="s">
        <v>2793</v>
      </c>
      <c r="H1765" s="4" t="s">
        <v>49</v>
      </c>
      <c r="I1765" s="4" t="s">
        <v>114</v>
      </c>
      <c r="J1765" s="4" t="s">
        <v>29</v>
      </c>
      <c r="K1765" s="4" t="s">
        <v>134</v>
      </c>
      <c r="L1765" s="4" t="s">
        <v>59</v>
      </c>
      <c r="M1765" s="4" t="s">
        <v>789</v>
      </c>
      <c r="N1765" s="29">
        <v>0.38</v>
      </c>
      <c r="O1765" s="4" t="s">
        <v>33</v>
      </c>
      <c r="P1765" s="4" t="s">
        <v>53</v>
      </c>
      <c r="Q1765" s="4" t="s">
        <v>71</v>
      </c>
      <c r="R1765" s="4" t="s">
        <v>2794</v>
      </c>
      <c r="S1765" s="4">
        <v>11967</v>
      </c>
      <c r="T1765" s="9">
        <v>42063</v>
      </c>
      <c r="U1765" s="9">
        <v>42063</v>
      </c>
      <c r="V1765" s="15">
        <v>9.611699999999999</v>
      </c>
      <c r="W1765" s="4">
        <v>5</v>
      </c>
      <c r="X1765" s="15">
        <v>13.93</v>
      </c>
      <c r="Y1765" s="4">
        <v>89316</v>
      </c>
      <c r="Z1765" s="15">
        <f>(orders[[#This Row],[Unit Price]]-(orders[[#This Row],[Unit Price]]*(orders[[#This Row],[Discount]]/100)))</f>
        <v>2.8882660000000002</v>
      </c>
      <c r="AA1765" s="15">
        <f>orders[[#This Row],[discounted price]]*orders[[#This Row],[Quantity ordered new]]</f>
        <v>14.441330000000001</v>
      </c>
      <c r="AB1765" s="18">
        <f t="shared" si="27"/>
        <v>0.69</v>
      </c>
    </row>
    <row r="1766" spans="1:28" ht="12.75" customHeight="1" x14ac:dyDescent="0.3">
      <c r="A1766" s="4">
        <v>19805</v>
      </c>
      <c r="B1766" s="4" t="s">
        <v>47</v>
      </c>
      <c r="C1766" s="21">
        <v>7.0000000000000007E-2</v>
      </c>
      <c r="D1766" s="15">
        <v>35.99</v>
      </c>
      <c r="E1766" s="15">
        <v>5</v>
      </c>
      <c r="F1766" s="4">
        <v>3100</v>
      </c>
      <c r="G1766" s="4" t="s">
        <v>2795</v>
      </c>
      <c r="H1766" s="4" t="s">
        <v>49</v>
      </c>
      <c r="I1766" s="4" t="s">
        <v>114</v>
      </c>
      <c r="J1766" s="4" t="s">
        <v>77</v>
      </c>
      <c r="K1766" s="4" t="s">
        <v>78</v>
      </c>
      <c r="L1766" s="4" t="s">
        <v>31</v>
      </c>
      <c r="M1766" s="4" t="s">
        <v>1762</v>
      </c>
      <c r="N1766" s="29">
        <v>0.82</v>
      </c>
      <c r="O1766" s="4" t="s">
        <v>33</v>
      </c>
      <c r="P1766" s="4" t="s">
        <v>136</v>
      </c>
      <c r="Q1766" s="4" t="s">
        <v>362</v>
      </c>
      <c r="R1766" s="4" t="s">
        <v>2796</v>
      </c>
      <c r="S1766" s="4">
        <v>33334</v>
      </c>
      <c r="T1766" s="9">
        <v>42088</v>
      </c>
      <c r="U1766" s="9">
        <v>42090</v>
      </c>
      <c r="V1766" s="15">
        <v>-299.81420000000003</v>
      </c>
      <c r="W1766" s="4">
        <v>1</v>
      </c>
      <c r="X1766" s="15">
        <v>31.71</v>
      </c>
      <c r="Y1766" s="4">
        <v>89988</v>
      </c>
      <c r="Z1766" s="15">
        <f>(orders[[#This Row],[Unit Price]]-(orders[[#This Row],[Unit Price]]*(orders[[#This Row],[Discount]]/100)))</f>
        <v>35.964807</v>
      </c>
      <c r="AA1766" s="15">
        <f>orders[[#This Row],[discounted price]]*orders[[#This Row],[Quantity ordered new]]</f>
        <v>35.964807</v>
      </c>
      <c r="AB1766" s="18">
        <f t="shared" si="27"/>
        <v>-9.4548785871964682</v>
      </c>
    </row>
    <row r="1767" spans="1:28" ht="12.75" customHeight="1" x14ac:dyDescent="0.3">
      <c r="A1767" s="4">
        <v>18087</v>
      </c>
      <c r="B1767" s="4" t="s">
        <v>47</v>
      </c>
      <c r="C1767" s="21">
        <v>0.04</v>
      </c>
      <c r="D1767" s="15">
        <v>3.08</v>
      </c>
      <c r="E1767" s="15">
        <v>0.99</v>
      </c>
      <c r="F1767" s="4">
        <v>3105</v>
      </c>
      <c r="G1767" s="4" t="s">
        <v>2797</v>
      </c>
      <c r="H1767" s="4" t="s">
        <v>49</v>
      </c>
      <c r="I1767" s="4" t="s">
        <v>40</v>
      </c>
      <c r="J1767" s="4" t="s">
        <v>29</v>
      </c>
      <c r="K1767" s="4" t="s">
        <v>134</v>
      </c>
      <c r="L1767" s="4" t="s">
        <v>59</v>
      </c>
      <c r="M1767" s="4" t="s">
        <v>1994</v>
      </c>
      <c r="N1767" s="29">
        <v>0.37</v>
      </c>
      <c r="O1767" s="4" t="s">
        <v>33</v>
      </c>
      <c r="P1767" s="4" t="s">
        <v>136</v>
      </c>
      <c r="Q1767" s="4" t="s">
        <v>613</v>
      </c>
      <c r="R1767" s="4" t="s">
        <v>319</v>
      </c>
      <c r="S1767" s="4">
        <v>42071</v>
      </c>
      <c r="T1767" s="9">
        <v>42083</v>
      </c>
      <c r="U1767" s="9">
        <v>42084</v>
      </c>
      <c r="V1767" s="15">
        <v>13.799999999999999</v>
      </c>
      <c r="W1767" s="4">
        <v>19</v>
      </c>
      <c r="X1767" s="15">
        <v>60.01</v>
      </c>
      <c r="Y1767" s="4">
        <v>86327</v>
      </c>
      <c r="Z1767" s="15">
        <f>(orders[[#This Row],[Unit Price]]-(orders[[#This Row],[Unit Price]]*(orders[[#This Row],[Discount]]/100)))</f>
        <v>3.0787680000000002</v>
      </c>
      <c r="AA1767" s="15">
        <f>orders[[#This Row],[discounted price]]*orders[[#This Row],[Quantity ordered new]]</f>
        <v>58.496592000000007</v>
      </c>
      <c r="AB1767" s="18">
        <f t="shared" si="27"/>
        <v>0.22996167305449092</v>
      </c>
    </row>
    <row r="1768" spans="1:28" ht="12.75" customHeight="1" x14ac:dyDescent="0.3">
      <c r="A1768" s="4">
        <v>18088</v>
      </c>
      <c r="B1768" s="4" t="s">
        <v>47</v>
      </c>
      <c r="C1768" s="21">
        <v>0.02</v>
      </c>
      <c r="D1768" s="15">
        <v>6.48</v>
      </c>
      <c r="E1768" s="15">
        <v>5.9</v>
      </c>
      <c r="F1768" s="4">
        <v>3105</v>
      </c>
      <c r="G1768" s="4" t="s">
        <v>2797</v>
      </c>
      <c r="H1768" s="4" t="s">
        <v>49</v>
      </c>
      <c r="I1768" s="4" t="s">
        <v>40</v>
      </c>
      <c r="J1768" s="4" t="s">
        <v>29</v>
      </c>
      <c r="K1768" s="4" t="s">
        <v>93</v>
      </c>
      <c r="L1768" s="4" t="s">
        <v>59</v>
      </c>
      <c r="M1768" s="4" t="s">
        <v>712</v>
      </c>
      <c r="N1768" s="29">
        <v>0.37</v>
      </c>
      <c r="O1768" s="4" t="s">
        <v>33</v>
      </c>
      <c r="P1768" s="4" t="s">
        <v>136</v>
      </c>
      <c r="Q1768" s="4" t="s">
        <v>613</v>
      </c>
      <c r="R1768" s="4" t="s">
        <v>319</v>
      </c>
      <c r="S1768" s="4">
        <v>42071</v>
      </c>
      <c r="T1768" s="9">
        <v>42083</v>
      </c>
      <c r="U1768" s="9">
        <v>42084</v>
      </c>
      <c r="V1768" s="15">
        <v>4.3919999999999995</v>
      </c>
      <c r="W1768" s="4">
        <v>13</v>
      </c>
      <c r="X1768" s="15">
        <v>90.98</v>
      </c>
      <c r="Y1768" s="4">
        <v>86327</v>
      </c>
      <c r="Z1768" s="15">
        <f>(orders[[#This Row],[Unit Price]]-(orders[[#This Row],[Unit Price]]*(orders[[#This Row],[Discount]]/100)))</f>
        <v>6.4787040000000005</v>
      </c>
      <c r="AA1768" s="15">
        <f>orders[[#This Row],[discounted price]]*orders[[#This Row],[Quantity ordered new]]</f>
        <v>84.223151999999999</v>
      </c>
      <c r="AB1768" s="18">
        <f t="shared" si="27"/>
        <v>4.8274346010112101E-2</v>
      </c>
    </row>
    <row r="1769" spans="1:28" ht="12.75" customHeight="1" x14ac:dyDescent="0.3">
      <c r="A1769" s="4">
        <v>18089</v>
      </c>
      <c r="B1769" s="4" t="s">
        <v>47</v>
      </c>
      <c r="C1769" s="21">
        <v>0.04</v>
      </c>
      <c r="D1769" s="15">
        <v>125.99</v>
      </c>
      <c r="E1769" s="15">
        <v>4.2</v>
      </c>
      <c r="F1769" s="4">
        <v>3105</v>
      </c>
      <c r="G1769" s="4" t="s">
        <v>2797</v>
      </c>
      <c r="H1769" s="4" t="s">
        <v>49</v>
      </c>
      <c r="I1769" s="4" t="s">
        <v>40</v>
      </c>
      <c r="J1769" s="4" t="s">
        <v>77</v>
      </c>
      <c r="K1769" s="4" t="s">
        <v>78</v>
      </c>
      <c r="L1769" s="4" t="s">
        <v>59</v>
      </c>
      <c r="M1769" s="4" t="s">
        <v>2798</v>
      </c>
      <c r="N1769" s="29">
        <v>0.59</v>
      </c>
      <c r="O1769" s="4" t="s">
        <v>33</v>
      </c>
      <c r="P1769" s="4" t="s">
        <v>136</v>
      </c>
      <c r="Q1769" s="4" t="s">
        <v>613</v>
      </c>
      <c r="R1769" s="4" t="s">
        <v>319</v>
      </c>
      <c r="S1769" s="4">
        <v>42071</v>
      </c>
      <c r="T1769" s="9">
        <v>42083</v>
      </c>
      <c r="U1769" s="9">
        <v>42085</v>
      </c>
      <c r="V1769" s="15">
        <v>-236.25</v>
      </c>
      <c r="W1769" s="4">
        <v>12</v>
      </c>
      <c r="X1769" s="15">
        <v>1270.7</v>
      </c>
      <c r="Y1769" s="4">
        <v>86327</v>
      </c>
      <c r="Z1769" s="15">
        <f>(orders[[#This Row],[Unit Price]]-(orders[[#This Row],[Unit Price]]*(orders[[#This Row],[Discount]]/100)))</f>
        <v>125.93960399999999</v>
      </c>
      <c r="AA1769" s="15">
        <f>orders[[#This Row],[discounted price]]*orders[[#This Row],[Quantity ordered new]]</f>
        <v>1511.2752479999999</v>
      </c>
      <c r="AB1769" s="18">
        <f t="shared" si="27"/>
        <v>-0.18592114582513575</v>
      </c>
    </row>
    <row r="1770" spans="1:28" ht="12.75" customHeight="1" x14ac:dyDescent="0.3">
      <c r="A1770" s="4">
        <v>87</v>
      </c>
      <c r="B1770" s="4" t="s">
        <v>47</v>
      </c>
      <c r="C1770" s="21">
        <v>0.04</v>
      </c>
      <c r="D1770" s="15">
        <v>3.08</v>
      </c>
      <c r="E1770" s="15">
        <v>0.99</v>
      </c>
      <c r="F1770" s="4">
        <v>3106</v>
      </c>
      <c r="G1770" s="4" t="s">
        <v>2799</v>
      </c>
      <c r="H1770" s="4" t="s">
        <v>49</v>
      </c>
      <c r="I1770" s="4" t="s">
        <v>40</v>
      </c>
      <c r="J1770" s="4" t="s">
        <v>29</v>
      </c>
      <c r="K1770" s="4" t="s">
        <v>134</v>
      </c>
      <c r="L1770" s="4" t="s">
        <v>59</v>
      </c>
      <c r="M1770" s="4" t="s">
        <v>1994</v>
      </c>
      <c r="N1770" s="29">
        <v>0.37</v>
      </c>
      <c r="O1770" s="4" t="s">
        <v>33</v>
      </c>
      <c r="P1770" s="4" t="s">
        <v>61</v>
      </c>
      <c r="Q1770" s="4" t="s">
        <v>130</v>
      </c>
      <c r="R1770" s="4" t="s">
        <v>2164</v>
      </c>
      <c r="S1770" s="4">
        <v>77041</v>
      </c>
      <c r="T1770" s="9">
        <v>42083</v>
      </c>
      <c r="U1770" s="9">
        <v>42084</v>
      </c>
      <c r="V1770" s="15">
        <v>36.020000000000003</v>
      </c>
      <c r="W1770" s="4">
        <v>75</v>
      </c>
      <c r="X1770" s="15">
        <v>236.87</v>
      </c>
      <c r="Y1770" s="4">
        <v>548</v>
      </c>
      <c r="Z1770" s="15">
        <f>(orders[[#This Row],[Unit Price]]-(orders[[#This Row],[Unit Price]]*(orders[[#This Row],[Discount]]/100)))</f>
        <v>3.0787680000000002</v>
      </c>
      <c r="AA1770" s="15">
        <f>orders[[#This Row],[discounted price]]*orders[[#This Row],[Quantity ordered new]]</f>
        <v>230.9076</v>
      </c>
      <c r="AB1770" s="18">
        <f t="shared" si="27"/>
        <v>0.15206653438595011</v>
      </c>
    </row>
    <row r="1771" spans="1:28" ht="12.75" customHeight="1" x14ac:dyDescent="0.3">
      <c r="A1771" s="4">
        <v>88</v>
      </c>
      <c r="B1771" s="4" t="s">
        <v>47</v>
      </c>
      <c r="C1771" s="21">
        <v>0.02</v>
      </c>
      <c r="D1771" s="15">
        <v>6.48</v>
      </c>
      <c r="E1771" s="15">
        <v>5.9</v>
      </c>
      <c r="F1771" s="4">
        <v>3106</v>
      </c>
      <c r="G1771" s="4" t="s">
        <v>2799</v>
      </c>
      <c r="H1771" s="4" t="s">
        <v>49</v>
      </c>
      <c r="I1771" s="4" t="s">
        <v>40</v>
      </c>
      <c r="J1771" s="4" t="s">
        <v>29</v>
      </c>
      <c r="K1771" s="4" t="s">
        <v>93</v>
      </c>
      <c r="L1771" s="4" t="s">
        <v>59</v>
      </c>
      <c r="M1771" s="4" t="s">
        <v>712</v>
      </c>
      <c r="N1771" s="29">
        <v>0.37</v>
      </c>
      <c r="O1771" s="4" t="s">
        <v>33</v>
      </c>
      <c r="P1771" s="4" t="s">
        <v>61</v>
      </c>
      <c r="Q1771" s="4" t="s">
        <v>130</v>
      </c>
      <c r="R1771" s="4" t="s">
        <v>2164</v>
      </c>
      <c r="S1771" s="4">
        <v>77041</v>
      </c>
      <c r="T1771" s="9">
        <v>42083</v>
      </c>
      <c r="U1771" s="9">
        <v>42084</v>
      </c>
      <c r="V1771" s="15">
        <v>-50.64</v>
      </c>
      <c r="W1771" s="4">
        <v>53</v>
      </c>
      <c r="X1771" s="15">
        <v>370.91</v>
      </c>
      <c r="Y1771" s="4">
        <v>548</v>
      </c>
      <c r="Z1771" s="15">
        <f>(orders[[#This Row],[Unit Price]]-(orders[[#This Row],[Unit Price]]*(orders[[#This Row],[Discount]]/100)))</f>
        <v>6.4787040000000005</v>
      </c>
      <c r="AA1771" s="15">
        <f>orders[[#This Row],[discounted price]]*orders[[#This Row],[Quantity ordered new]]</f>
        <v>343.37131200000005</v>
      </c>
      <c r="AB1771" s="18">
        <f t="shared" si="27"/>
        <v>-0.13652907713461485</v>
      </c>
    </row>
    <row r="1772" spans="1:28" ht="12.75" customHeight="1" x14ac:dyDescent="0.3">
      <c r="A1772" s="4">
        <v>89</v>
      </c>
      <c r="B1772" s="4" t="s">
        <v>47</v>
      </c>
      <c r="C1772" s="21">
        <v>0.04</v>
      </c>
      <c r="D1772" s="15">
        <v>125.99</v>
      </c>
      <c r="E1772" s="15">
        <v>4.2</v>
      </c>
      <c r="F1772" s="4">
        <v>3106</v>
      </c>
      <c r="G1772" s="4" t="s">
        <v>2799</v>
      </c>
      <c r="H1772" s="4" t="s">
        <v>49</v>
      </c>
      <c r="I1772" s="4" t="s">
        <v>40</v>
      </c>
      <c r="J1772" s="4" t="s">
        <v>77</v>
      </c>
      <c r="K1772" s="4" t="s">
        <v>78</v>
      </c>
      <c r="L1772" s="4" t="s">
        <v>59</v>
      </c>
      <c r="M1772" s="4" t="s">
        <v>2798</v>
      </c>
      <c r="N1772" s="29">
        <v>0.59</v>
      </c>
      <c r="O1772" s="4" t="s">
        <v>33</v>
      </c>
      <c r="P1772" s="4" t="s">
        <v>61</v>
      </c>
      <c r="Q1772" s="4" t="s">
        <v>130</v>
      </c>
      <c r="R1772" s="4" t="s">
        <v>2164</v>
      </c>
      <c r="S1772" s="4">
        <v>77041</v>
      </c>
      <c r="T1772" s="9">
        <v>42083</v>
      </c>
      <c r="U1772" s="9">
        <v>42085</v>
      </c>
      <c r="V1772" s="15">
        <v>510.48900000000003</v>
      </c>
      <c r="W1772" s="4">
        <v>47</v>
      </c>
      <c r="X1772" s="15">
        <v>4976.92</v>
      </c>
      <c r="Y1772" s="4">
        <v>548</v>
      </c>
      <c r="Z1772" s="15">
        <f>(orders[[#This Row],[Unit Price]]-(orders[[#This Row],[Unit Price]]*(orders[[#This Row],[Discount]]/100)))</f>
        <v>125.93960399999999</v>
      </c>
      <c r="AA1772" s="15">
        <f>orders[[#This Row],[discounted price]]*orders[[#This Row],[Quantity ordered new]]</f>
        <v>5919.1613879999995</v>
      </c>
      <c r="AB1772" s="18">
        <f t="shared" si="27"/>
        <v>0.1025712689776006</v>
      </c>
    </row>
    <row r="1773" spans="1:28" ht="12.75" customHeight="1" x14ac:dyDescent="0.3">
      <c r="A1773" s="4">
        <v>21120</v>
      </c>
      <c r="B1773" s="4" t="s">
        <v>37</v>
      </c>
      <c r="C1773" s="21">
        <v>7.0000000000000007E-2</v>
      </c>
      <c r="D1773" s="15">
        <v>34.54</v>
      </c>
      <c r="E1773" s="15">
        <v>14.72</v>
      </c>
      <c r="F1773" s="4">
        <v>3113</v>
      </c>
      <c r="G1773" s="4" t="s">
        <v>2800</v>
      </c>
      <c r="H1773" s="4" t="s">
        <v>49</v>
      </c>
      <c r="I1773" s="4" t="s">
        <v>28</v>
      </c>
      <c r="J1773" s="4" t="s">
        <v>29</v>
      </c>
      <c r="K1773" s="4" t="s">
        <v>109</v>
      </c>
      <c r="L1773" s="4" t="s">
        <v>59</v>
      </c>
      <c r="M1773" s="4" t="s">
        <v>2801</v>
      </c>
      <c r="N1773" s="29">
        <v>0.37</v>
      </c>
      <c r="O1773" s="4" t="s">
        <v>33</v>
      </c>
      <c r="P1773" s="4" t="s">
        <v>136</v>
      </c>
      <c r="Q1773" s="4" t="s">
        <v>171</v>
      </c>
      <c r="R1773" s="4" t="s">
        <v>2802</v>
      </c>
      <c r="S1773" s="4">
        <v>70560</v>
      </c>
      <c r="T1773" s="9">
        <v>42141</v>
      </c>
      <c r="U1773" s="9">
        <v>42142</v>
      </c>
      <c r="V1773" s="15">
        <v>-20.182259999999999</v>
      </c>
      <c r="W1773" s="4">
        <v>17</v>
      </c>
      <c r="X1773" s="15">
        <v>574.97</v>
      </c>
      <c r="Y1773" s="4">
        <v>86860</v>
      </c>
      <c r="Z1773" s="15">
        <f>(orders[[#This Row],[Unit Price]]-(orders[[#This Row],[Unit Price]]*(orders[[#This Row],[Discount]]/100)))</f>
        <v>34.515822</v>
      </c>
      <c r="AA1773" s="15">
        <f>orders[[#This Row],[discounted price]]*orders[[#This Row],[Quantity ordered new]]</f>
        <v>586.76897399999996</v>
      </c>
      <c r="AB1773" s="18">
        <f t="shared" si="27"/>
        <v>-3.5101413986816703E-2</v>
      </c>
    </row>
    <row r="1774" spans="1:28" ht="12.75" customHeight="1" x14ac:dyDescent="0.3">
      <c r="A1774" s="4">
        <v>21121</v>
      </c>
      <c r="B1774" s="4" t="s">
        <v>37</v>
      </c>
      <c r="C1774" s="21">
        <v>0.02</v>
      </c>
      <c r="D1774" s="15">
        <v>12.28</v>
      </c>
      <c r="E1774" s="15">
        <v>6.47</v>
      </c>
      <c r="F1774" s="4">
        <v>3113</v>
      </c>
      <c r="G1774" s="4" t="s">
        <v>2800</v>
      </c>
      <c r="H1774" s="4" t="s">
        <v>49</v>
      </c>
      <c r="I1774" s="4" t="s">
        <v>28</v>
      </c>
      <c r="J1774" s="4" t="s">
        <v>29</v>
      </c>
      <c r="K1774" s="4" t="s">
        <v>93</v>
      </c>
      <c r="L1774" s="4" t="s">
        <v>59</v>
      </c>
      <c r="M1774" s="4" t="s">
        <v>2732</v>
      </c>
      <c r="N1774" s="29">
        <v>0.38</v>
      </c>
      <c r="O1774" s="4" t="s">
        <v>33</v>
      </c>
      <c r="P1774" s="4" t="s">
        <v>136</v>
      </c>
      <c r="Q1774" s="4" t="s">
        <v>171</v>
      </c>
      <c r="R1774" s="4" t="s">
        <v>2802</v>
      </c>
      <c r="S1774" s="4">
        <v>70560</v>
      </c>
      <c r="T1774" s="9">
        <v>42141</v>
      </c>
      <c r="U1774" s="9">
        <v>42141</v>
      </c>
      <c r="V1774" s="15">
        <v>-156.97220000000002</v>
      </c>
      <c r="W1774" s="4">
        <v>9</v>
      </c>
      <c r="X1774" s="15">
        <v>115.22</v>
      </c>
      <c r="Y1774" s="4">
        <v>86860</v>
      </c>
      <c r="Z1774" s="15">
        <f>(orders[[#This Row],[Unit Price]]-(orders[[#This Row],[Unit Price]]*(orders[[#This Row],[Discount]]/100)))</f>
        <v>12.277543999999999</v>
      </c>
      <c r="AA1774" s="15">
        <f>orders[[#This Row],[discounted price]]*orders[[#This Row],[Quantity ordered new]]</f>
        <v>110.497896</v>
      </c>
      <c r="AB1774" s="18">
        <f t="shared" si="27"/>
        <v>-1.3623693803159176</v>
      </c>
    </row>
    <row r="1775" spans="1:28" ht="12.75" customHeight="1" x14ac:dyDescent="0.3">
      <c r="A1775" s="4">
        <v>21122</v>
      </c>
      <c r="B1775" s="4" t="s">
        <v>37</v>
      </c>
      <c r="C1775" s="21">
        <v>0.06</v>
      </c>
      <c r="D1775" s="15">
        <v>34.58</v>
      </c>
      <c r="E1775" s="15">
        <v>8.99</v>
      </c>
      <c r="F1775" s="4">
        <v>3113</v>
      </c>
      <c r="G1775" s="4" t="s">
        <v>2800</v>
      </c>
      <c r="H1775" s="4" t="s">
        <v>27</v>
      </c>
      <c r="I1775" s="4" t="s">
        <v>28</v>
      </c>
      <c r="J1775" s="4" t="s">
        <v>29</v>
      </c>
      <c r="K1775" s="4" t="s">
        <v>30</v>
      </c>
      <c r="L1775" s="4" t="s">
        <v>51</v>
      </c>
      <c r="M1775" s="4" t="s">
        <v>2803</v>
      </c>
      <c r="N1775" s="29">
        <v>0.56000000000000005</v>
      </c>
      <c r="O1775" s="4" t="s">
        <v>33</v>
      </c>
      <c r="P1775" s="4" t="s">
        <v>136</v>
      </c>
      <c r="Q1775" s="4" t="s">
        <v>171</v>
      </c>
      <c r="R1775" s="4" t="s">
        <v>2802</v>
      </c>
      <c r="S1775" s="4">
        <v>70560</v>
      </c>
      <c r="T1775" s="9">
        <v>42141</v>
      </c>
      <c r="U1775" s="9">
        <v>42143</v>
      </c>
      <c r="V1775" s="15">
        <v>384.5043</v>
      </c>
      <c r="W1775" s="4">
        <v>13</v>
      </c>
      <c r="X1775" s="15">
        <v>456.58</v>
      </c>
      <c r="Y1775" s="4">
        <v>86860</v>
      </c>
      <c r="Z1775" s="15">
        <f>(orders[[#This Row],[Unit Price]]-(orders[[#This Row],[Unit Price]]*(orders[[#This Row],[Discount]]/100)))</f>
        <v>34.559252000000001</v>
      </c>
      <c r="AA1775" s="15">
        <f>orders[[#This Row],[discounted price]]*orders[[#This Row],[Quantity ordered new]]</f>
        <v>449.27027600000002</v>
      </c>
      <c r="AB1775" s="18">
        <f t="shared" si="27"/>
        <v>0.84214004117569763</v>
      </c>
    </row>
    <row r="1776" spans="1:28" ht="12.75" customHeight="1" x14ac:dyDescent="0.3">
      <c r="A1776" s="4">
        <v>20795</v>
      </c>
      <c r="B1776" s="4" t="s">
        <v>47</v>
      </c>
      <c r="C1776" s="21">
        <v>0.08</v>
      </c>
      <c r="D1776" s="15">
        <v>349.45</v>
      </c>
      <c r="E1776" s="15">
        <v>60</v>
      </c>
      <c r="F1776" s="4">
        <v>3119</v>
      </c>
      <c r="G1776" s="4" t="s">
        <v>2804</v>
      </c>
      <c r="H1776" s="4" t="s">
        <v>39</v>
      </c>
      <c r="I1776" s="4" t="s">
        <v>28</v>
      </c>
      <c r="J1776" s="4" t="s">
        <v>41</v>
      </c>
      <c r="K1776" s="4" t="s">
        <v>152</v>
      </c>
      <c r="L1776" s="4" t="s">
        <v>43</v>
      </c>
      <c r="M1776" s="4" t="s">
        <v>989</v>
      </c>
      <c r="N1776" s="29"/>
      <c r="O1776" s="4" t="s">
        <v>33</v>
      </c>
      <c r="P1776" s="4" t="s">
        <v>136</v>
      </c>
      <c r="Q1776" s="4" t="s">
        <v>362</v>
      </c>
      <c r="R1776" s="4" t="s">
        <v>2805</v>
      </c>
      <c r="S1776" s="4">
        <v>32839</v>
      </c>
      <c r="T1776" s="9">
        <v>42185</v>
      </c>
      <c r="U1776" s="9">
        <v>42187</v>
      </c>
      <c r="V1776" s="15">
        <v>513.08399999999995</v>
      </c>
      <c r="W1776" s="4">
        <v>11</v>
      </c>
      <c r="X1776" s="15">
        <v>3772.19</v>
      </c>
      <c r="Y1776" s="4">
        <v>86432</v>
      </c>
      <c r="Z1776" s="15">
        <f>(orders[[#This Row],[Unit Price]]-(orders[[#This Row],[Unit Price]]*(orders[[#This Row],[Discount]]/100)))</f>
        <v>349.17043999999999</v>
      </c>
      <c r="AA1776" s="15">
        <f>orders[[#This Row],[discounted price]]*orders[[#This Row],[Quantity ordered new]]</f>
        <v>3840.8748399999999</v>
      </c>
      <c r="AB1776" s="18">
        <f t="shared" si="27"/>
        <v>0.13601753888324819</v>
      </c>
    </row>
    <row r="1777" spans="1:28" ht="12.75" customHeight="1" x14ac:dyDescent="0.3">
      <c r="A1777" s="4">
        <v>25473</v>
      </c>
      <c r="B1777" s="4" t="s">
        <v>37</v>
      </c>
      <c r="C1777" s="21">
        <v>0.08</v>
      </c>
      <c r="D1777" s="15">
        <v>315.98</v>
      </c>
      <c r="E1777" s="15">
        <v>19.989999999999998</v>
      </c>
      <c r="F1777" s="4">
        <v>3120</v>
      </c>
      <c r="G1777" s="4" t="s">
        <v>2806</v>
      </c>
      <c r="H1777" s="4" t="s">
        <v>49</v>
      </c>
      <c r="I1777" s="4" t="s">
        <v>40</v>
      </c>
      <c r="J1777" s="4" t="s">
        <v>29</v>
      </c>
      <c r="K1777" s="4" t="s">
        <v>109</v>
      </c>
      <c r="L1777" s="4" t="s">
        <v>59</v>
      </c>
      <c r="M1777" s="4" t="s">
        <v>2807</v>
      </c>
      <c r="N1777" s="29">
        <v>0.38</v>
      </c>
      <c r="O1777" s="4" t="s">
        <v>33</v>
      </c>
      <c r="P1777" s="4" t="s">
        <v>136</v>
      </c>
      <c r="Q1777" s="4" t="s">
        <v>171</v>
      </c>
      <c r="R1777" s="4" t="s">
        <v>2808</v>
      </c>
      <c r="S1777" s="4">
        <v>70117</v>
      </c>
      <c r="T1777" s="9">
        <v>42169</v>
      </c>
      <c r="U1777" s="9">
        <v>42169</v>
      </c>
      <c r="V1777" s="15">
        <v>44.519999999999996</v>
      </c>
      <c r="W1777" s="4">
        <v>9</v>
      </c>
      <c r="X1777" s="15">
        <v>2642.48</v>
      </c>
      <c r="Y1777" s="4">
        <v>90160</v>
      </c>
      <c r="Z1777" s="15">
        <f>(orders[[#This Row],[Unit Price]]-(orders[[#This Row],[Unit Price]]*(orders[[#This Row],[Discount]]/100)))</f>
        <v>315.727216</v>
      </c>
      <c r="AA1777" s="15">
        <f>orders[[#This Row],[discounted price]]*orders[[#This Row],[Quantity ordered new]]</f>
        <v>2841.5449440000002</v>
      </c>
      <c r="AB1777" s="18">
        <f t="shared" si="27"/>
        <v>1.6847809633374709E-2</v>
      </c>
    </row>
    <row r="1778" spans="1:28" ht="12.75" customHeight="1" x14ac:dyDescent="0.3">
      <c r="A1778" s="4">
        <v>23764</v>
      </c>
      <c r="B1778" s="4" t="s">
        <v>106</v>
      </c>
      <c r="C1778" s="21">
        <v>0.02</v>
      </c>
      <c r="D1778" s="15">
        <v>7.1</v>
      </c>
      <c r="E1778" s="15">
        <v>6.05</v>
      </c>
      <c r="F1778" s="4">
        <v>3123</v>
      </c>
      <c r="G1778" s="4" t="s">
        <v>2809</v>
      </c>
      <c r="H1778" s="4" t="s">
        <v>49</v>
      </c>
      <c r="I1778" s="4" t="s">
        <v>40</v>
      </c>
      <c r="J1778" s="4" t="s">
        <v>29</v>
      </c>
      <c r="K1778" s="4" t="s">
        <v>109</v>
      </c>
      <c r="L1778" s="4" t="s">
        <v>59</v>
      </c>
      <c r="M1778" s="4" t="s">
        <v>651</v>
      </c>
      <c r="N1778" s="29">
        <v>0.39</v>
      </c>
      <c r="O1778" s="4" t="s">
        <v>33</v>
      </c>
      <c r="P1778" s="4" t="s">
        <v>61</v>
      </c>
      <c r="Q1778" s="4" t="s">
        <v>178</v>
      </c>
      <c r="R1778" s="4" t="s">
        <v>2810</v>
      </c>
      <c r="S1778" s="4">
        <v>60160</v>
      </c>
      <c r="T1778" s="9">
        <v>42011</v>
      </c>
      <c r="U1778" s="9">
        <v>42013</v>
      </c>
      <c r="V1778" s="15">
        <v>-48.875</v>
      </c>
      <c r="W1778" s="4">
        <v>8</v>
      </c>
      <c r="X1778" s="15">
        <v>61.5</v>
      </c>
      <c r="Y1778" s="4">
        <v>87287</v>
      </c>
      <c r="Z1778" s="15">
        <f>(orders[[#This Row],[Unit Price]]-(orders[[#This Row],[Unit Price]]*(orders[[#This Row],[Discount]]/100)))</f>
        <v>7.0985799999999992</v>
      </c>
      <c r="AA1778" s="15">
        <f>orders[[#This Row],[discounted price]]*orders[[#This Row],[Quantity ordered new]]</f>
        <v>56.788639999999994</v>
      </c>
      <c r="AB1778" s="18">
        <f t="shared" si="27"/>
        <v>-0.79471544715447151</v>
      </c>
    </row>
    <row r="1779" spans="1:28" ht="12.75" customHeight="1" x14ac:dyDescent="0.3">
      <c r="A1779" s="4">
        <v>25060</v>
      </c>
      <c r="B1779" s="4" t="s">
        <v>37</v>
      </c>
      <c r="C1779" s="21">
        <v>0.05</v>
      </c>
      <c r="D1779" s="15">
        <v>120.98</v>
      </c>
      <c r="E1779" s="15">
        <v>9.07</v>
      </c>
      <c r="F1779" s="4">
        <v>3124</v>
      </c>
      <c r="G1779" s="4" t="s">
        <v>2811</v>
      </c>
      <c r="H1779" s="4" t="s">
        <v>49</v>
      </c>
      <c r="I1779" s="4" t="s">
        <v>40</v>
      </c>
      <c r="J1779" s="4" t="s">
        <v>29</v>
      </c>
      <c r="K1779" s="4" t="s">
        <v>109</v>
      </c>
      <c r="L1779" s="4" t="s">
        <v>59</v>
      </c>
      <c r="M1779" s="4" t="s">
        <v>1323</v>
      </c>
      <c r="N1779" s="29">
        <v>0.35</v>
      </c>
      <c r="O1779" s="4" t="s">
        <v>33</v>
      </c>
      <c r="P1779" s="4" t="s">
        <v>61</v>
      </c>
      <c r="Q1779" s="4" t="s">
        <v>178</v>
      </c>
      <c r="R1779" s="4" t="s">
        <v>2812</v>
      </c>
      <c r="S1779" s="4">
        <v>61265</v>
      </c>
      <c r="T1779" s="9">
        <v>42154</v>
      </c>
      <c r="U1779" s="9">
        <v>42155</v>
      </c>
      <c r="V1779" s="15">
        <v>881.04719999999998</v>
      </c>
      <c r="W1779" s="4">
        <v>11</v>
      </c>
      <c r="X1779" s="15">
        <v>1276.8800000000001</v>
      </c>
      <c r="Y1779" s="4">
        <v>87286</v>
      </c>
      <c r="Z1779" s="15">
        <f>(orders[[#This Row],[Unit Price]]-(orders[[#This Row],[Unit Price]]*(orders[[#This Row],[Discount]]/100)))</f>
        <v>120.91951</v>
      </c>
      <c r="AA1779" s="15">
        <f>orders[[#This Row],[discounted price]]*orders[[#This Row],[Quantity ordered new]]</f>
        <v>1330.1146100000001</v>
      </c>
      <c r="AB1779" s="18">
        <f t="shared" si="27"/>
        <v>0.69</v>
      </c>
    </row>
    <row r="1780" spans="1:28" ht="12.75" customHeight="1" x14ac:dyDescent="0.3">
      <c r="A1780" s="4">
        <v>25352</v>
      </c>
      <c r="B1780" s="4" t="s">
        <v>25</v>
      </c>
      <c r="C1780" s="21">
        <v>0.08</v>
      </c>
      <c r="D1780" s="15">
        <v>120.97</v>
      </c>
      <c r="E1780" s="15">
        <v>26.3</v>
      </c>
      <c r="F1780" s="4">
        <v>3125</v>
      </c>
      <c r="G1780" s="4" t="s">
        <v>2813</v>
      </c>
      <c r="H1780" s="4" t="s">
        <v>39</v>
      </c>
      <c r="I1780" s="4" t="s">
        <v>40</v>
      </c>
      <c r="J1780" s="4" t="s">
        <v>77</v>
      </c>
      <c r="K1780" s="4" t="s">
        <v>85</v>
      </c>
      <c r="L1780" s="4" t="s">
        <v>43</v>
      </c>
      <c r="M1780" s="4" t="s">
        <v>2814</v>
      </c>
      <c r="N1780" s="29">
        <v>0.38</v>
      </c>
      <c r="O1780" s="4" t="s">
        <v>33</v>
      </c>
      <c r="P1780" s="4" t="s">
        <v>61</v>
      </c>
      <c r="Q1780" s="4" t="s">
        <v>178</v>
      </c>
      <c r="R1780" s="4" t="s">
        <v>2815</v>
      </c>
      <c r="S1780" s="4">
        <v>60056</v>
      </c>
      <c r="T1780" s="9">
        <v>42009</v>
      </c>
      <c r="U1780" s="9">
        <v>42011</v>
      </c>
      <c r="V1780" s="15">
        <v>-233.840688</v>
      </c>
      <c r="W1780" s="4">
        <v>2</v>
      </c>
      <c r="X1780" s="15">
        <v>233.58</v>
      </c>
      <c r="Y1780" s="4">
        <v>87285</v>
      </c>
      <c r="Z1780" s="15">
        <f>(orders[[#This Row],[Unit Price]]-(orders[[#This Row],[Unit Price]]*(orders[[#This Row],[Discount]]/100)))</f>
        <v>120.87322399999999</v>
      </c>
      <c r="AA1780" s="15">
        <f>orders[[#This Row],[discounted price]]*orders[[#This Row],[Quantity ordered new]]</f>
        <v>241.74644799999999</v>
      </c>
      <c r="AB1780" s="18">
        <f t="shared" si="27"/>
        <v>-1.001116054456717</v>
      </c>
    </row>
    <row r="1781" spans="1:28" ht="12.75" customHeight="1" x14ac:dyDescent="0.3">
      <c r="A1781" s="4">
        <v>24457</v>
      </c>
      <c r="B1781" s="4" t="s">
        <v>106</v>
      </c>
      <c r="C1781" s="21">
        <v>0.08</v>
      </c>
      <c r="D1781" s="15">
        <v>3.69</v>
      </c>
      <c r="E1781" s="15">
        <v>2.5</v>
      </c>
      <c r="F1781" s="4">
        <v>3128</v>
      </c>
      <c r="G1781" s="4" t="s">
        <v>2816</v>
      </c>
      <c r="H1781" s="4" t="s">
        <v>49</v>
      </c>
      <c r="I1781" s="4" t="s">
        <v>58</v>
      </c>
      <c r="J1781" s="4" t="s">
        <v>29</v>
      </c>
      <c r="K1781" s="4" t="s">
        <v>69</v>
      </c>
      <c r="L1781" s="4" t="s">
        <v>59</v>
      </c>
      <c r="M1781" s="4" t="s">
        <v>1358</v>
      </c>
      <c r="N1781" s="29">
        <v>0.39</v>
      </c>
      <c r="O1781" s="4" t="s">
        <v>33</v>
      </c>
      <c r="P1781" s="4" t="s">
        <v>136</v>
      </c>
      <c r="Q1781" s="4" t="s">
        <v>171</v>
      </c>
      <c r="R1781" s="4" t="s">
        <v>2817</v>
      </c>
      <c r="S1781" s="4">
        <v>71109</v>
      </c>
      <c r="T1781" s="9">
        <v>42180</v>
      </c>
      <c r="U1781" s="9">
        <v>42185</v>
      </c>
      <c r="V1781" s="15">
        <v>-139.07600000000002</v>
      </c>
      <c r="W1781" s="4">
        <v>9</v>
      </c>
      <c r="X1781" s="15">
        <v>31.98</v>
      </c>
      <c r="Y1781" s="4">
        <v>89810</v>
      </c>
      <c r="Z1781" s="15">
        <f>(orders[[#This Row],[Unit Price]]-(orders[[#This Row],[Unit Price]]*(orders[[#This Row],[Discount]]/100)))</f>
        <v>3.6870479999999999</v>
      </c>
      <c r="AA1781" s="15">
        <f>orders[[#This Row],[discounted price]]*orders[[#This Row],[Quantity ordered new]]</f>
        <v>33.183431999999996</v>
      </c>
      <c r="AB1781" s="18">
        <f t="shared" si="27"/>
        <v>-4.3488430268918083</v>
      </c>
    </row>
    <row r="1782" spans="1:28" ht="12.75" customHeight="1" x14ac:dyDescent="0.3">
      <c r="A1782" s="4">
        <v>20483</v>
      </c>
      <c r="B1782" s="4" t="s">
        <v>25</v>
      </c>
      <c r="C1782" s="21">
        <v>0.1</v>
      </c>
      <c r="D1782" s="15">
        <v>180.98</v>
      </c>
      <c r="E1782" s="15">
        <v>26.2</v>
      </c>
      <c r="F1782" s="4">
        <v>3132</v>
      </c>
      <c r="G1782" s="4" t="s">
        <v>2818</v>
      </c>
      <c r="H1782" s="4" t="s">
        <v>39</v>
      </c>
      <c r="I1782" s="4" t="s">
        <v>28</v>
      </c>
      <c r="J1782" s="4" t="s">
        <v>41</v>
      </c>
      <c r="K1782" s="4" t="s">
        <v>42</v>
      </c>
      <c r="L1782" s="4" t="s">
        <v>43</v>
      </c>
      <c r="M1782" s="4" t="s">
        <v>241</v>
      </c>
      <c r="N1782" s="29">
        <v>0.59</v>
      </c>
      <c r="O1782" s="4" t="s">
        <v>33</v>
      </c>
      <c r="P1782" s="4" t="s">
        <v>61</v>
      </c>
      <c r="Q1782" s="4" t="s">
        <v>178</v>
      </c>
      <c r="R1782" s="4" t="s">
        <v>2819</v>
      </c>
      <c r="S1782" s="4">
        <v>60060</v>
      </c>
      <c r="T1782" s="9">
        <v>42177</v>
      </c>
      <c r="U1782" s="9">
        <v>42178</v>
      </c>
      <c r="V1782" s="15">
        <v>-64.664000000000001</v>
      </c>
      <c r="W1782" s="4">
        <v>3</v>
      </c>
      <c r="X1782" s="15">
        <v>519.41999999999996</v>
      </c>
      <c r="Y1782" s="4">
        <v>86790</v>
      </c>
      <c r="Z1782" s="15">
        <f>(orders[[#This Row],[Unit Price]]-(orders[[#This Row],[Unit Price]]*(orders[[#This Row],[Discount]]/100)))</f>
        <v>180.79901999999998</v>
      </c>
      <c r="AA1782" s="15">
        <f>orders[[#This Row],[discounted price]]*orders[[#This Row],[Quantity ordered new]]</f>
        <v>542.39706000000001</v>
      </c>
      <c r="AB1782" s="18">
        <f t="shared" si="27"/>
        <v>-0.1244927033999461</v>
      </c>
    </row>
    <row r="1783" spans="1:28" ht="12.75" customHeight="1" x14ac:dyDescent="0.3">
      <c r="A1783" s="4">
        <v>19258</v>
      </c>
      <c r="B1783" s="4" t="s">
        <v>56</v>
      </c>
      <c r="C1783" s="21">
        <v>0.04</v>
      </c>
      <c r="D1783" s="15">
        <v>62.05</v>
      </c>
      <c r="E1783" s="15">
        <v>3.99</v>
      </c>
      <c r="F1783" s="4">
        <v>3132</v>
      </c>
      <c r="G1783" s="4" t="s">
        <v>2818</v>
      </c>
      <c r="H1783" s="4" t="s">
        <v>49</v>
      </c>
      <c r="I1783" s="4" t="s">
        <v>28</v>
      </c>
      <c r="J1783" s="4" t="s">
        <v>29</v>
      </c>
      <c r="K1783" s="4" t="s">
        <v>257</v>
      </c>
      <c r="L1783" s="4" t="s">
        <v>59</v>
      </c>
      <c r="M1783" s="4" t="s">
        <v>2820</v>
      </c>
      <c r="N1783" s="29">
        <v>0.55000000000000004</v>
      </c>
      <c r="O1783" s="4" t="s">
        <v>33</v>
      </c>
      <c r="P1783" s="4" t="s">
        <v>61</v>
      </c>
      <c r="Q1783" s="4" t="s">
        <v>178</v>
      </c>
      <c r="R1783" s="4" t="s">
        <v>2819</v>
      </c>
      <c r="S1783" s="4">
        <v>60060</v>
      </c>
      <c r="T1783" s="9">
        <v>42141</v>
      </c>
      <c r="U1783" s="9">
        <v>42142</v>
      </c>
      <c r="V1783" s="15">
        <v>1644.0767999999998</v>
      </c>
      <c r="W1783" s="4">
        <v>40</v>
      </c>
      <c r="X1783" s="15">
        <v>2382.7199999999998</v>
      </c>
      <c r="Y1783" s="4">
        <v>86794</v>
      </c>
      <c r="Z1783" s="15">
        <f>(orders[[#This Row],[Unit Price]]-(orders[[#This Row],[Unit Price]]*(orders[[#This Row],[Discount]]/100)))</f>
        <v>62.025179999999999</v>
      </c>
      <c r="AA1783" s="15">
        <f>orders[[#This Row],[discounted price]]*orders[[#This Row],[Quantity ordered new]]</f>
        <v>2481.0072</v>
      </c>
      <c r="AB1783" s="18">
        <f t="shared" si="27"/>
        <v>0.69</v>
      </c>
    </row>
    <row r="1784" spans="1:28" ht="12.75" customHeight="1" x14ac:dyDescent="0.3">
      <c r="A1784" s="4">
        <v>22459</v>
      </c>
      <c r="B1784" s="4" t="s">
        <v>56</v>
      </c>
      <c r="C1784" s="21">
        <v>0.1</v>
      </c>
      <c r="D1784" s="15">
        <v>5.81</v>
      </c>
      <c r="E1784" s="15">
        <v>8.49</v>
      </c>
      <c r="F1784" s="4">
        <v>3133</v>
      </c>
      <c r="G1784" s="4" t="s">
        <v>2821</v>
      </c>
      <c r="H1784" s="4" t="s">
        <v>49</v>
      </c>
      <c r="I1784" s="4" t="s">
        <v>28</v>
      </c>
      <c r="J1784" s="4" t="s">
        <v>29</v>
      </c>
      <c r="K1784" s="4" t="s">
        <v>109</v>
      </c>
      <c r="L1784" s="4" t="s">
        <v>59</v>
      </c>
      <c r="M1784" s="4" t="s">
        <v>325</v>
      </c>
      <c r="N1784" s="29">
        <v>0.39</v>
      </c>
      <c r="O1784" s="4" t="s">
        <v>33</v>
      </c>
      <c r="P1784" s="4" t="s">
        <v>61</v>
      </c>
      <c r="Q1784" s="4" t="s">
        <v>178</v>
      </c>
      <c r="R1784" s="4" t="s">
        <v>2822</v>
      </c>
      <c r="S1784" s="4">
        <v>60540</v>
      </c>
      <c r="T1784" s="9">
        <v>42020</v>
      </c>
      <c r="U1784" s="9">
        <v>42021</v>
      </c>
      <c r="V1784" s="15">
        <v>-350.43950000000001</v>
      </c>
      <c r="W1784" s="4">
        <v>12</v>
      </c>
      <c r="X1784" s="15">
        <v>64.959999999999994</v>
      </c>
      <c r="Y1784" s="4">
        <v>86789</v>
      </c>
      <c r="Z1784" s="15">
        <f>(orders[[#This Row],[Unit Price]]-(orders[[#This Row],[Unit Price]]*(orders[[#This Row],[Discount]]/100)))</f>
        <v>5.8041899999999993</v>
      </c>
      <c r="AA1784" s="15">
        <f>orders[[#This Row],[discounted price]]*orders[[#This Row],[Quantity ordered new]]</f>
        <v>69.650279999999995</v>
      </c>
      <c r="AB1784" s="18">
        <f t="shared" si="27"/>
        <v>-5.394696736453203</v>
      </c>
    </row>
    <row r="1785" spans="1:28" ht="12.75" customHeight="1" x14ac:dyDescent="0.3">
      <c r="A1785" s="4">
        <v>22460</v>
      </c>
      <c r="B1785" s="4" t="s">
        <v>56</v>
      </c>
      <c r="C1785" s="21">
        <v>0.03</v>
      </c>
      <c r="D1785" s="15">
        <v>1.81</v>
      </c>
      <c r="E1785" s="15">
        <v>0.75</v>
      </c>
      <c r="F1785" s="4">
        <v>3133</v>
      </c>
      <c r="G1785" s="4" t="s">
        <v>2821</v>
      </c>
      <c r="H1785" s="4" t="s">
        <v>49</v>
      </c>
      <c r="I1785" s="4" t="s">
        <v>28</v>
      </c>
      <c r="J1785" s="4" t="s">
        <v>29</v>
      </c>
      <c r="K1785" s="4" t="s">
        <v>66</v>
      </c>
      <c r="L1785" s="4" t="s">
        <v>31</v>
      </c>
      <c r="M1785" s="4" t="s">
        <v>2823</v>
      </c>
      <c r="N1785" s="29">
        <v>0.52</v>
      </c>
      <c r="O1785" s="4" t="s">
        <v>33</v>
      </c>
      <c r="P1785" s="4" t="s">
        <v>61</v>
      </c>
      <c r="Q1785" s="4" t="s">
        <v>178</v>
      </c>
      <c r="R1785" s="4" t="s">
        <v>2822</v>
      </c>
      <c r="S1785" s="4">
        <v>60540</v>
      </c>
      <c r="T1785" s="9">
        <v>42020</v>
      </c>
      <c r="U1785" s="9">
        <v>42021</v>
      </c>
      <c r="V1785" s="15">
        <v>4.2027999999999999</v>
      </c>
      <c r="W1785" s="4">
        <v>10</v>
      </c>
      <c r="X1785" s="15">
        <v>19.14</v>
      </c>
      <c r="Y1785" s="4">
        <v>86789</v>
      </c>
      <c r="Z1785" s="15">
        <f>(orders[[#This Row],[Unit Price]]-(orders[[#This Row],[Unit Price]]*(orders[[#This Row],[Discount]]/100)))</f>
        <v>1.8094570000000001</v>
      </c>
      <c r="AA1785" s="15">
        <f>orders[[#This Row],[discounted price]]*orders[[#This Row],[Quantity ordered new]]</f>
        <v>18.094570000000001</v>
      </c>
      <c r="AB1785" s="18">
        <f t="shared" si="27"/>
        <v>0.21958202716823405</v>
      </c>
    </row>
    <row r="1786" spans="1:28" ht="12.75" customHeight="1" x14ac:dyDescent="0.3">
      <c r="A1786" s="4">
        <v>21719</v>
      </c>
      <c r="B1786" s="4" t="s">
        <v>47</v>
      </c>
      <c r="C1786" s="21">
        <v>0.08</v>
      </c>
      <c r="D1786" s="15">
        <v>5.4</v>
      </c>
      <c r="E1786" s="15">
        <v>7.78</v>
      </c>
      <c r="F1786" s="4">
        <v>3133</v>
      </c>
      <c r="G1786" s="4" t="s">
        <v>2821</v>
      </c>
      <c r="H1786" s="4" t="s">
        <v>49</v>
      </c>
      <c r="I1786" s="4" t="s">
        <v>28</v>
      </c>
      <c r="J1786" s="4" t="s">
        <v>29</v>
      </c>
      <c r="K1786" s="4" t="s">
        <v>109</v>
      </c>
      <c r="L1786" s="4" t="s">
        <v>59</v>
      </c>
      <c r="M1786" s="4" t="s">
        <v>310</v>
      </c>
      <c r="N1786" s="29">
        <v>0.37</v>
      </c>
      <c r="O1786" s="4" t="s">
        <v>33</v>
      </c>
      <c r="P1786" s="4" t="s">
        <v>61</v>
      </c>
      <c r="Q1786" s="4" t="s">
        <v>178</v>
      </c>
      <c r="R1786" s="4" t="s">
        <v>2822</v>
      </c>
      <c r="S1786" s="4">
        <v>60540</v>
      </c>
      <c r="T1786" s="9">
        <v>42067</v>
      </c>
      <c r="U1786" s="9">
        <v>42067</v>
      </c>
      <c r="V1786" s="15">
        <v>-44.067999999999998</v>
      </c>
      <c r="W1786" s="4">
        <v>4</v>
      </c>
      <c r="X1786" s="15">
        <v>25.35</v>
      </c>
      <c r="Y1786" s="4">
        <v>86792</v>
      </c>
      <c r="Z1786" s="15">
        <f>(orders[[#This Row],[Unit Price]]-(orders[[#This Row],[Unit Price]]*(orders[[#This Row],[Discount]]/100)))</f>
        <v>5.3956800000000005</v>
      </c>
      <c r="AA1786" s="15">
        <f>orders[[#This Row],[discounted price]]*orders[[#This Row],[Quantity ordered new]]</f>
        <v>21.582720000000002</v>
      </c>
      <c r="AB1786" s="18">
        <f t="shared" si="27"/>
        <v>-1.7383826429980274</v>
      </c>
    </row>
    <row r="1787" spans="1:28" ht="12.75" customHeight="1" x14ac:dyDescent="0.3">
      <c r="A1787" s="4">
        <v>21720</v>
      </c>
      <c r="B1787" s="4" t="s">
        <v>47</v>
      </c>
      <c r="C1787" s="21">
        <v>0.09</v>
      </c>
      <c r="D1787" s="15">
        <v>8.4600000000000009</v>
      </c>
      <c r="E1787" s="15">
        <v>8.99</v>
      </c>
      <c r="F1787" s="4">
        <v>3133</v>
      </c>
      <c r="G1787" s="4" t="s">
        <v>2821</v>
      </c>
      <c r="H1787" s="4" t="s">
        <v>27</v>
      </c>
      <c r="I1787" s="4" t="s">
        <v>28</v>
      </c>
      <c r="J1787" s="4" t="s">
        <v>77</v>
      </c>
      <c r="K1787" s="4" t="s">
        <v>180</v>
      </c>
      <c r="L1787" s="4" t="s">
        <v>51</v>
      </c>
      <c r="M1787" s="4" t="s">
        <v>2824</v>
      </c>
      <c r="N1787" s="29">
        <v>0.79</v>
      </c>
      <c r="O1787" s="4" t="s">
        <v>33</v>
      </c>
      <c r="P1787" s="4" t="s">
        <v>61</v>
      </c>
      <c r="Q1787" s="4" t="s">
        <v>178</v>
      </c>
      <c r="R1787" s="4" t="s">
        <v>2822</v>
      </c>
      <c r="S1787" s="4">
        <v>60540</v>
      </c>
      <c r="T1787" s="9">
        <v>42067</v>
      </c>
      <c r="U1787" s="9">
        <v>42070</v>
      </c>
      <c r="V1787" s="15">
        <v>-100.51</v>
      </c>
      <c r="W1787" s="4">
        <v>5</v>
      </c>
      <c r="X1787" s="15">
        <v>45.03</v>
      </c>
      <c r="Y1787" s="4">
        <v>86792</v>
      </c>
      <c r="Z1787" s="15">
        <f>(orders[[#This Row],[Unit Price]]-(orders[[#This Row],[Unit Price]]*(orders[[#This Row],[Discount]]/100)))</f>
        <v>8.4523860000000006</v>
      </c>
      <c r="AA1787" s="15">
        <f>orders[[#This Row],[discounted price]]*orders[[#This Row],[Quantity ordered new]]</f>
        <v>42.261930000000007</v>
      </c>
      <c r="AB1787" s="18">
        <f t="shared" si="27"/>
        <v>-2.2320675105485233</v>
      </c>
    </row>
    <row r="1788" spans="1:28" ht="12.75" customHeight="1" x14ac:dyDescent="0.3">
      <c r="A1788" s="4">
        <v>21721</v>
      </c>
      <c r="B1788" s="4" t="s">
        <v>47</v>
      </c>
      <c r="C1788" s="21">
        <v>0.21</v>
      </c>
      <c r="D1788" s="15">
        <v>14.98</v>
      </c>
      <c r="E1788" s="15">
        <v>8.99</v>
      </c>
      <c r="F1788" s="4">
        <v>3133</v>
      </c>
      <c r="G1788" s="4" t="s">
        <v>2821</v>
      </c>
      <c r="H1788" s="4" t="s">
        <v>49</v>
      </c>
      <c r="I1788" s="4" t="s">
        <v>28</v>
      </c>
      <c r="J1788" s="4" t="s">
        <v>41</v>
      </c>
      <c r="K1788" s="4" t="s">
        <v>50</v>
      </c>
      <c r="L1788" s="4" t="s">
        <v>51</v>
      </c>
      <c r="M1788" s="4" t="s">
        <v>2598</v>
      </c>
      <c r="N1788" s="29">
        <v>0.39</v>
      </c>
      <c r="O1788" s="4" t="s">
        <v>33</v>
      </c>
      <c r="P1788" s="4" t="s">
        <v>61</v>
      </c>
      <c r="Q1788" s="4" t="s">
        <v>178</v>
      </c>
      <c r="R1788" s="4" t="s">
        <v>2822</v>
      </c>
      <c r="S1788" s="4">
        <v>60540</v>
      </c>
      <c r="T1788" s="9">
        <v>42067</v>
      </c>
      <c r="U1788" s="9">
        <v>42068</v>
      </c>
      <c r="V1788" s="15">
        <v>-17.75</v>
      </c>
      <c r="W1788" s="4">
        <v>10</v>
      </c>
      <c r="X1788" s="15">
        <v>153.87</v>
      </c>
      <c r="Y1788" s="4">
        <v>86792</v>
      </c>
      <c r="Z1788" s="15">
        <f>(orders[[#This Row],[Unit Price]]-(orders[[#This Row],[Unit Price]]*(orders[[#This Row],[Discount]]/100)))</f>
        <v>14.948542</v>
      </c>
      <c r="AA1788" s="15">
        <f>orders[[#This Row],[discounted price]]*orders[[#This Row],[Quantity ordered new]]</f>
        <v>149.48542</v>
      </c>
      <c r="AB1788" s="18">
        <f t="shared" si="27"/>
        <v>-0.1153571196464548</v>
      </c>
    </row>
    <row r="1789" spans="1:28" ht="12.75" customHeight="1" x14ac:dyDescent="0.3">
      <c r="A1789" s="4">
        <v>21722</v>
      </c>
      <c r="B1789" s="4" t="s">
        <v>47</v>
      </c>
      <c r="C1789" s="21">
        <v>0.04</v>
      </c>
      <c r="D1789" s="15">
        <v>155.99</v>
      </c>
      <c r="E1789" s="15">
        <v>8.08</v>
      </c>
      <c r="F1789" s="4">
        <v>3133</v>
      </c>
      <c r="G1789" s="4" t="s">
        <v>2821</v>
      </c>
      <c r="H1789" s="4" t="s">
        <v>49</v>
      </c>
      <c r="I1789" s="4" t="s">
        <v>28</v>
      </c>
      <c r="J1789" s="4" t="s">
        <v>77</v>
      </c>
      <c r="K1789" s="4" t="s">
        <v>78</v>
      </c>
      <c r="L1789" s="4" t="s">
        <v>59</v>
      </c>
      <c r="M1789" s="4" t="s">
        <v>2825</v>
      </c>
      <c r="N1789" s="29">
        <v>0.6</v>
      </c>
      <c r="O1789" s="4" t="s">
        <v>33</v>
      </c>
      <c r="P1789" s="4" t="s">
        <v>61</v>
      </c>
      <c r="Q1789" s="4" t="s">
        <v>178</v>
      </c>
      <c r="R1789" s="4" t="s">
        <v>2822</v>
      </c>
      <c r="S1789" s="4">
        <v>60540</v>
      </c>
      <c r="T1789" s="9">
        <v>42067</v>
      </c>
      <c r="U1789" s="9">
        <v>42068</v>
      </c>
      <c r="V1789" s="15">
        <v>1374.9480000000001</v>
      </c>
      <c r="W1789" s="4">
        <v>22</v>
      </c>
      <c r="X1789" s="15">
        <v>2800.33</v>
      </c>
      <c r="Y1789" s="4">
        <v>86792</v>
      </c>
      <c r="Z1789" s="15">
        <f>(orders[[#This Row],[Unit Price]]-(orders[[#This Row],[Unit Price]]*(orders[[#This Row],[Discount]]/100)))</f>
        <v>155.927604</v>
      </c>
      <c r="AA1789" s="15">
        <f>orders[[#This Row],[discounted price]]*orders[[#This Row],[Quantity ordered new]]</f>
        <v>3430.4072879999999</v>
      </c>
      <c r="AB1789" s="18">
        <f t="shared" si="27"/>
        <v>0.49099498987619322</v>
      </c>
    </row>
    <row r="1790" spans="1:28" ht="12.75" customHeight="1" x14ac:dyDescent="0.3">
      <c r="A1790" s="4">
        <v>23898</v>
      </c>
      <c r="B1790" s="4" t="s">
        <v>47</v>
      </c>
      <c r="C1790" s="21">
        <v>0.03</v>
      </c>
      <c r="D1790" s="15">
        <v>150.88999999999999</v>
      </c>
      <c r="E1790" s="15">
        <v>60.2</v>
      </c>
      <c r="F1790" s="4">
        <v>3136</v>
      </c>
      <c r="G1790" s="4" t="s">
        <v>2826</v>
      </c>
      <c r="H1790" s="4" t="s">
        <v>39</v>
      </c>
      <c r="I1790" s="4" t="s">
        <v>114</v>
      </c>
      <c r="J1790" s="4" t="s">
        <v>41</v>
      </c>
      <c r="K1790" s="4" t="s">
        <v>42</v>
      </c>
      <c r="L1790" s="4" t="s">
        <v>43</v>
      </c>
      <c r="M1790" s="4" t="s">
        <v>1186</v>
      </c>
      <c r="N1790" s="29">
        <v>0.77</v>
      </c>
      <c r="O1790" s="4" t="s">
        <v>33</v>
      </c>
      <c r="P1790" s="4" t="s">
        <v>53</v>
      </c>
      <c r="Q1790" s="4" t="s">
        <v>188</v>
      </c>
      <c r="R1790" s="4" t="s">
        <v>433</v>
      </c>
      <c r="S1790" s="4">
        <v>4073</v>
      </c>
      <c r="T1790" s="9">
        <v>42057</v>
      </c>
      <c r="U1790" s="9">
        <v>42057</v>
      </c>
      <c r="V1790" s="15">
        <v>-677.87199999999996</v>
      </c>
      <c r="W1790" s="4">
        <v>23</v>
      </c>
      <c r="X1790" s="15">
        <v>3596.03</v>
      </c>
      <c r="Y1790" s="4">
        <v>86791</v>
      </c>
      <c r="Z1790" s="15">
        <f>(orders[[#This Row],[Unit Price]]-(orders[[#This Row],[Unit Price]]*(orders[[#This Row],[Discount]]/100)))</f>
        <v>150.84473299999999</v>
      </c>
      <c r="AA1790" s="15">
        <f>orders[[#This Row],[discounted price]]*orders[[#This Row],[Quantity ordered new]]</f>
        <v>3469.4288589999996</v>
      </c>
      <c r="AB1790" s="18">
        <f t="shared" si="27"/>
        <v>-0.18850565762799529</v>
      </c>
    </row>
    <row r="1791" spans="1:28" ht="12.75" customHeight="1" x14ac:dyDescent="0.3">
      <c r="A1791" s="4">
        <v>24691</v>
      </c>
      <c r="B1791" s="4" t="s">
        <v>37</v>
      </c>
      <c r="C1791" s="21">
        <v>0.09</v>
      </c>
      <c r="D1791" s="15">
        <v>304.99</v>
      </c>
      <c r="E1791" s="15">
        <v>19.989999999999998</v>
      </c>
      <c r="F1791" s="4">
        <v>3137</v>
      </c>
      <c r="G1791" s="4" t="s">
        <v>2827</v>
      </c>
      <c r="H1791" s="4" t="s">
        <v>49</v>
      </c>
      <c r="I1791" s="4" t="s">
        <v>28</v>
      </c>
      <c r="J1791" s="4" t="s">
        <v>29</v>
      </c>
      <c r="K1791" s="4" t="s">
        <v>109</v>
      </c>
      <c r="L1791" s="4" t="s">
        <v>59</v>
      </c>
      <c r="M1791" s="4" t="s">
        <v>2625</v>
      </c>
      <c r="N1791" s="29">
        <v>0.4</v>
      </c>
      <c r="O1791" s="4" t="s">
        <v>33</v>
      </c>
      <c r="P1791" s="4" t="s">
        <v>53</v>
      </c>
      <c r="Q1791" s="4" t="s">
        <v>197</v>
      </c>
      <c r="R1791" s="4" t="s">
        <v>2828</v>
      </c>
      <c r="S1791" s="4">
        <v>3246</v>
      </c>
      <c r="T1791" s="9">
        <v>42163</v>
      </c>
      <c r="U1791" s="9">
        <v>42164</v>
      </c>
      <c r="V1791" s="15">
        <v>1623.9494999999999</v>
      </c>
      <c r="W1791" s="4">
        <v>8</v>
      </c>
      <c r="X1791" s="15">
        <v>2353.5500000000002</v>
      </c>
      <c r="Y1791" s="4">
        <v>86795</v>
      </c>
      <c r="Z1791" s="15">
        <f>(orders[[#This Row],[Unit Price]]-(orders[[#This Row],[Unit Price]]*(orders[[#This Row],[Discount]]/100)))</f>
        <v>304.715509</v>
      </c>
      <c r="AA1791" s="15">
        <f>orders[[#This Row],[discounted price]]*orders[[#This Row],[Quantity ordered new]]</f>
        <v>2437.724072</v>
      </c>
      <c r="AB1791" s="18">
        <f t="shared" si="27"/>
        <v>0.69</v>
      </c>
    </row>
    <row r="1792" spans="1:28" ht="12.75" customHeight="1" x14ac:dyDescent="0.3">
      <c r="A1792" s="4">
        <v>23706</v>
      </c>
      <c r="B1792" s="4" t="s">
        <v>37</v>
      </c>
      <c r="C1792" s="21">
        <v>0.05</v>
      </c>
      <c r="D1792" s="15">
        <v>4.0599999999999996</v>
      </c>
      <c r="E1792" s="15">
        <v>6.89</v>
      </c>
      <c r="F1792" s="4">
        <v>3138</v>
      </c>
      <c r="G1792" s="4" t="s">
        <v>2829</v>
      </c>
      <c r="H1792" s="4" t="s">
        <v>27</v>
      </c>
      <c r="I1792" s="4" t="s">
        <v>28</v>
      </c>
      <c r="J1792" s="4" t="s">
        <v>29</v>
      </c>
      <c r="K1792" s="4" t="s">
        <v>257</v>
      </c>
      <c r="L1792" s="4" t="s">
        <v>59</v>
      </c>
      <c r="M1792" s="4" t="s">
        <v>910</v>
      </c>
      <c r="N1792" s="29">
        <v>0.6</v>
      </c>
      <c r="O1792" s="4" t="s">
        <v>33</v>
      </c>
      <c r="P1792" s="4" t="s">
        <v>53</v>
      </c>
      <c r="Q1792" s="4" t="s">
        <v>197</v>
      </c>
      <c r="R1792" s="4" t="s">
        <v>2830</v>
      </c>
      <c r="S1792" s="4">
        <v>3053</v>
      </c>
      <c r="T1792" s="9">
        <v>42174</v>
      </c>
      <c r="U1792" s="9">
        <v>42176</v>
      </c>
      <c r="V1792" s="15">
        <v>-122.83499999999999</v>
      </c>
      <c r="W1792" s="4">
        <v>22</v>
      </c>
      <c r="X1792" s="15">
        <v>92.57</v>
      </c>
      <c r="Y1792" s="4">
        <v>86796</v>
      </c>
      <c r="Z1792" s="15">
        <f>(orders[[#This Row],[Unit Price]]-(orders[[#This Row],[Unit Price]]*(orders[[#This Row],[Discount]]/100)))</f>
        <v>4.0579699999999992</v>
      </c>
      <c r="AA1792" s="15">
        <f>orders[[#This Row],[discounted price]]*orders[[#This Row],[Quantity ordered new]]</f>
        <v>89.275339999999986</v>
      </c>
      <c r="AB1792" s="18">
        <f t="shared" si="27"/>
        <v>-1.3269417737928055</v>
      </c>
    </row>
    <row r="1793" spans="1:28" ht="12.75" customHeight="1" x14ac:dyDescent="0.3">
      <c r="A1793" s="4">
        <v>23427</v>
      </c>
      <c r="B1793" s="4" t="s">
        <v>47</v>
      </c>
      <c r="C1793" s="21">
        <v>0.09</v>
      </c>
      <c r="D1793" s="15">
        <v>280.98</v>
      </c>
      <c r="E1793" s="15">
        <v>57</v>
      </c>
      <c r="F1793" s="4">
        <v>3139</v>
      </c>
      <c r="G1793" s="4" t="s">
        <v>2831</v>
      </c>
      <c r="H1793" s="4" t="s">
        <v>39</v>
      </c>
      <c r="I1793" s="4" t="s">
        <v>40</v>
      </c>
      <c r="J1793" s="4" t="s">
        <v>41</v>
      </c>
      <c r="K1793" s="4" t="s">
        <v>42</v>
      </c>
      <c r="L1793" s="4" t="s">
        <v>43</v>
      </c>
      <c r="M1793" s="4" t="s">
        <v>670</v>
      </c>
      <c r="N1793" s="29">
        <v>0.78</v>
      </c>
      <c r="O1793" s="4" t="s">
        <v>33</v>
      </c>
      <c r="P1793" s="4" t="s">
        <v>53</v>
      </c>
      <c r="Q1793" s="4" t="s">
        <v>54</v>
      </c>
      <c r="R1793" s="4" t="s">
        <v>868</v>
      </c>
      <c r="S1793" s="4">
        <v>7016</v>
      </c>
      <c r="T1793" s="9">
        <v>42126</v>
      </c>
      <c r="U1793" s="9">
        <v>42129</v>
      </c>
      <c r="V1793" s="15">
        <v>252.48800000000028</v>
      </c>
      <c r="W1793" s="4">
        <v>31</v>
      </c>
      <c r="X1793" s="15">
        <v>7974.21</v>
      </c>
      <c r="Y1793" s="4">
        <v>86793</v>
      </c>
      <c r="Z1793" s="15">
        <f>(orders[[#This Row],[Unit Price]]-(orders[[#This Row],[Unit Price]]*(orders[[#This Row],[Discount]]/100)))</f>
        <v>280.72711800000002</v>
      </c>
      <c r="AA1793" s="15">
        <f>orders[[#This Row],[discounted price]]*orders[[#This Row],[Quantity ordered new]]</f>
        <v>8702.5406579999999</v>
      </c>
      <c r="AB1793" s="18">
        <f t="shared" si="27"/>
        <v>3.1663073834273275E-2</v>
      </c>
    </row>
    <row r="1794" spans="1:28" ht="12.75" customHeight="1" x14ac:dyDescent="0.3">
      <c r="A1794" s="4">
        <v>18917</v>
      </c>
      <c r="B1794" s="4" t="s">
        <v>106</v>
      </c>
      <c r="C1794" s="21">
        <v>0.09</v>
      </c>
      <c r="D1794" s="15">
        <v>6.84</v>
      </c>
      <c r="E1794" s="15">
        <v>8.3699999999999992</v>
      </c>
      <c r="F1794" s="4">
        <v>3141</v>
      </c>
      <c r="G1794" s="4" t="s">
        <v>2832</v>
      </c>
      <c r="H1794" s="4" t="s">
        <v>49</v>
      </c>
      <c r="I1794" s="4" t="s">
        <v>114</v>
      </c>
      <c r="J1794" s="4" t="s">
        <v>29</v>
      </c>
      <c r="K1794" s="4" t="s">
        <v>174</v>
      </c>
      <c r="L1794" s="4" t="s">
        <v>51</v>
      </c>
      <c r="M1794" s="4" t="s">
        <v>1697</v>
      </c>
      <c r="N1794" s="29">
        <v>0.57999999999999996</v>
      </c>
      <c r="O1794" s="4" t="s">
        <v>33</v>
      </c>
      <c r="P1794" s="4" t="s">
        <v>61</v>
      </c>
      <c r="Q1794" s="4" t="s">
        <v>130</v>
      </c>
      <c r="R1794" s="4" t="s">
        <v>2073</v>
      </c>
      <c r="S1794" s="4">
        <v>77506</v>
      </c>
      <c r="T1794" s="9">
        <v>42156</v>
      </c>
      <c r="U1794" s="9">
        <v>42163</v>
      </c>
      <c r="V1794" s="15">
        <v>-88.584999999999994</v>
      </c>
      <c r="W1794" s="4">
        <v>13</v>
      </c>
      <c r="X1794" s="15">
        <v>87.1</v>
      </c>
      <c r="Y1794" s="4">
        <v>86369</v>
      </c>
      <c r="Z1794" s="15">
        <f>(orders[[#This Row],[Unit Price]]-(orders[[#This Row],[Unit Price]]*(orders[[#This Row],[Discount]]/100)))</f>
        <v>6.833844</v>
      </c>
      <c r="AA1794" s="15">
        <f>orders[[#This Row],[discounted price]]*orders[[#This Row],[Quantity ordered new]]</f>
        <v>88.839972000000003</v>
      </c>
      <c r="AB1794" s="18">
        <f t="shared" ref="AB1794:AB1857" si="28">(V1794/X1794)</f>
        <v>-1.0170493685419058</v>
      </c>
    </row>
    <row r="1795" spans="1:28" ht="12.75" customHeight="1" x14ac:dyDescent="0.3">
      <c r="A1795" s="4">
        <v>18918</v>
      </c>
      <c r="B1795" s="4" t="s">
        <v>106</v>
      </c>
      <c r="C1795" s="21">
        <v>7.0000000000000007E-2</v>
      </c>
      <c r="D1795" s="15">
        <v>48.91</v>
      </c>
      <c r="E1795" s="15">
        <v>35</v>
      </c>
      <c r="F1795" s="4">
        <v>3141</v>
      </c>
      <c r="G1795" s="4" t="s">
        <v>2832</v>
      </c>
      <c r="H1795" s="4" t="s">
        <v>27</v>
      </c>
      <c r="I1795" s="4" t="s">
        <v>114</v>
      </c>
      <c r="J1795" s="4" t="s">
        <v>29</v>
      </c>
      <c r="K1795" s="4" t="s">
        <v>141</v>
      </c>
      <c r="L1795" s="4" t="s">
        <v>236</v>
      </c>
      <c r="M1795" s="4" t="s">
        <v>1692</v>
      </c>
      <c r="N1795" s="29">
        <v>0.83</v>
      </c>
      <c r="O1795" s="4" t="s">
        <v>33</v>
      </c>
      <c r="P1795" s="4" t="s">
        <v>61</v>
      </c>
      <c r="Q1795" s="4" t="s">
        <v>130</v>
      </c>
      <c r="R1795" s="4" t="s">
        <v>2073</v>
      </c>
      <c r="S1795" s="4">
        <v>77506</v>
      </c>
      <c r="T1795" s="9">
        <v>42156</v>
      </c>
      <c r="U1795" s="9">
        <v>42158</v>
      </c>
      <c r="V1795" s="15">
        <v>-485.68</v>
      </c>
      <c r="W1795" s="4">
        <v>15</v>
      </c>
      <c r="X1795" s="15">
        <v>736.86</v>
      </c>
      <c r="Y1795" s="4">
        <v>86369</v>
      </c>
      <c r="Z1795" s="15">
        <f>(orders[[#This Row],[Unit Price]]-(orders[[#This Row],[Unit Price]]*(orders[[#This Row],[Discount]]/100)))</f>
        <v>48.875762999999999</v>
      </c>
      <c r="AA1795" s="15">
        <f>orders[[#This Row],[discounted price]]*orders[[#This Row],[Quantity ordered new]]</f>
        <v>733.13644499999998</v>
      </c>
      <c r="AB1795" s="18">
        <f t="shared" si="28"/>
        <v>-0.65912113562956332</v>
      </c>
    </row>
    <row r="1796" spans="1:28" ht="12.75" customHeight="1" x14ac:dyDescent="0.3">
      <c r="A1796" s="4">
        <v>26039</v>
      </c>
      <c r="B1796" s="4" t="s">
        <v>56</v>
      </c>
      <c r="C1796" s="21">
        <v>0.02</v>
      </c>
      <c r="D1796" s="15">
        <v>15.42</v>
      </c>
      <c r="E1796" s="15">
        <v>5.41</v>
      </c>
      <c r="F1796" s="4">
        <v>3143</v>
      </c>
      <c r="G1796" s="4" t="s">
        <v>2833</v>
      </c>
      <c r="H1796" s="4" t="s">
        <v>49</v>
      </c>
      <c r="I1796" s="4" t="s">
        <v>114</v>
      </c>
      <c r="J1796" s="4" t="s">
        <v>29</v>
      </c>
      <c r="K1796" s="4" t="s">
        <v>141</v>
      </c>
      <c r="L1796" s="4" t="s">
        <v>59</v>
      </c>
      <c r="M1796" s="4" t="s">
        <v>2834</v>
      </c>
      <c r="N1796" s="29">
        <v>0.59</v>
      </c>
      <c r="O1796" s="4" t="s">
        <v>33</v>
      </c>
      <c r="P1796" s="4" t="s">
        <v>61</v>
      </c>
      <c r="Q1796" s="4" t="s">
        <v>130</v>
      </c>
      <c r="R1796" s="4" t="s">
        <v>2835</v>
      </c>
      <c r="S1796" s="4">
        <v>78660</v>
      </c>
      <c r="T1796" s="9">
        <v>42087</v>
      </c>
      <c r="U1796" s="9">
        <v>42088</v>
      </c>
      <c r="V1796" s="15">
        <v>-16.37</v>
      </c>
      <c r="W1796" s="4">
        <v>2</v>
      </c>
      <c r="X1796" s="15">
        <v>33.840000000000003</v>
      </c>
      <c r="Y1796" s="4">
        <v>86368</v>
      </c>
      <c r="Z1796" s="15">
        <f>(orders[[#This Row],[Unit Price]]-(orders[[#This Row],[Unit Price]]*(orders[[#This Row],[Discount]]/100)))</f>
        <v>15.416916000000001</v>
      </c>
      <c r="AA1796" s="15">
        <f>orders[[#This Row],[discounted price]]*orders[[#This Row],[Quantity ordered new]]</f>
        <v>30.833832000000001</v>
      </c>
      <c r="AB1796" s="18">
        <f t="shared" si="28"/>
        <v>-0.48374704491725767</v>
      </c>
    </row>
    <row r="1797" spans="1:28" ht="12.75" customHeight="1" x14ac:dyDescent="0.3">
      <c r="A1797" s="4">
        <v>19193</v>
      </c>
      <c r="B1797" s="4" t="s">
        <v>47</v>
      </c>
      <c r="C1797" s="21">
        <v>0.03</v>
      </c>
      <c r="D1797" s="15">
        <v>3.36</v>
      </c>
      <c r="E1797" s="15">
        <v>6.27</v>
      </c>
      <c r="F1797" s="4">
        <v>3146</v>
      </c>
      <c r="G1797" s="4" t="s">
        <v>2836</v>
      </c>
      <c r="H1797" s="4" t="s">
        <v>49</v>
      </c>
      <c r="I1797" s="4" t="s">
        <v>28</v>
      </c>
      <c r="J1797" s="4" t="s">
        <v>29</v>
      </c>
      <c r="K1797" s="4" t="s">
        <v>109</v>
      </c>
      <c r="L1797" s="4" t="s">
        <v>59</v>
      </c>
      <c r="M1797" s="4" t="s">
        <v>586</v>
      </c>
      <c r="N1797" s="29">
        <v>0.4</v>
      </c>
      <c r="O1797" s="4" t="s">
        <v>33</v>
      </c>
      <c r="P1797" s="4" t="s">
        <v>61</v>
      </c>
      <c r="Q1797" s="4" t="s">
        <v>130</v>
      </c>
      <c r="R1797" s="4" t="s">
        <v>2837</v>
      </c>
      <c r="S1797" s="4">
        <v>78577</v>
      </c>
      <c r="T1797" s="9">
        <v>42008</v>
      </c>
      <c r="U1797" s="9">
        <v>42009</v>
      </c>
      <c r="V1797" s="15">
        <v>-94.258600000000001</v>
      </c>
      <c r="W1797" s="4">
        <v>4</v>
      </c>
      <c r="X1797" s="15">
        <v>14.9</v>
      </c>
      <c r="Y1797" s="4">
        <v>85850</v>
      </c>
      <c r="Z1797" s="15">
        <f>(orders[[#This Row],[Unit Price]]-(orders[[#This Row],[Unit Price]]*(orders[[#This Row],[Discount]]/100)))</f>
        <v>3.3589919999999998</v>
      </c>
      <c r="AA1797" s="15">
        <f>orders[[#This Row],[discounted price]]*orders[[#This Row],[Quantity ordered new]]</f>
        <v>13.435967999999999</v>
      </c>
      <c r="AB1797" s="18">
        <f t="shared" si="28"/>
        <v>-6.3260805369127517</v>
      </c>
    </row>
    <row r="1798" spans="1:28" ht="12.75" customHeight="1" x14ac:dyDescent="0.3">
      <c r="A1798" s="4">
        <v>19194</v>
      </c>
      <c r="B1798" s="4" t="s">
        <v>47</v>
      </c>
      <c r="C1798" s="21">
        <v>7.0000000000000007E-2</v>
      </c>
      <c r="D1798" s="15">
        <v>3.71</v>
      </c>
      <c r="E1798" s="15">
        <v>1.93</v>
      </c>
      <c r="F1798" s="4">
        <v>3146</v>
      </c>
      <c r="G1798" s="4" t="s">
        <v>2836</v>
      </c>
      <c r="H1798" s="4" t="s">
        <v>27</v>
      </c>
      <c r="I1798" s="4" t="s">
        <v>28</v>
      </c>
      <c r="J1798" s="4" t="s">
        <v>29</v>
      </c>
      <c r="K1798" s="4" t="s">
        <v>93</v>
      </c>
      <c r="L1798" s="4" t="s">
        <v>31</v>
      </c>
      <c r="M1798" s="4" t="s">
        <v>2838</v>
      </c>
      <c r="N1798" s="29">
        <v>0.35</v>
      </c>
      <c r="O1798" s="4" t="s">
        <v>33</v>
      </c>
      <c r="P1798" s="4" t="s">
        <v>61</v>
      </c>
      <c r="Q1798" s="4" t="s">
        <v>130</v>
      </c>
      <c r="R1798" s="4" t="s">
        <v>2837</v>
      </c>
      <c r="S1798" s="4">
        <v>78577</v>
      </c>
      <c r="T1798" s="9">
        <v>42008</v>
      </c>
      <c r="U1798" s="9">
        <v>42010</v>
      </c>
      <c r="V1798" s="15">
        <v>6.3308</v>
      </c>
      <c r="W1798" s="4">
        <v>11</v>
      </c>
      <c r="X1798" s="15">
        <v>39.64</v>
      </c>
      <c r="Y1798" s="4">
        <v>85850</v>
      </c>
      <c r="Z1798" s="15">
        <f>(orders[[#This Row],[Unit Price]]-(orders[[#This Row],[Unit Price]]*(orders[[#This Row],[Discount]]/100)))</f>
        <v>3.7074029999999998</v>
      </c>
      <c r="AA1798" s="15">
        <f>orders[[#This Row],[discounted price]]*orders[[#This Row],[Quantity ordered new]]</f>
        <v>40.781433</v>
      </c>
      <c r="AB1798" s="18">
        <f t="shared" si="28"/>
        <v>0.15970736629667004</v>
      </c>
    </row>
    <row r="1799" spans="1:28" ht="12.75" customHeight="1" x14ac:dyDescent="0.3">
      <c r="A1799" s="4">
        <v>24200</v>
      </c>
      <c r="B1799" s="4" t="s">
        <v>56</v>
      </c>
      <c r="C1799" s="21">
        <v>0.06</v>
      </c>
      <c r="D1799" s="15">
        <v>19.989999999999998</v>
      </c>
      <c r="E1799" s="15">
        <v>11.17</v>
      </c>
      <c r="F1799" s="4">
        <v>3148</v>
      </c>
      <c r="G1799" s="4" t="s">
        <v>2839</v>
      </c>
      <c r="H1799" s="4" t="s">
        <v>49</v>
      </c>
      <c r="I1799" s="4" t="s">
        <v>28</v>
      </c>
      <c r="J1799" s="4" t="s">
        <v>41</v>
      </c>
      <c r="K1799" s="4" t="s">
        <v>50</v>
      </c>
      <c r="L1799" s="4" t="s">
        <v>236</v>
      </c>
      <c r="M1799" s="4" t="s">
        <v>508</v>
      </c>
      <c r="N1799" s="29">
        <v>0.6</v>
      </c>
      <c r="O1799" s="4" t="s">
        <v>33</v>
      </c>
      <c r="P1799" s="4" t="s">
        <v>34</v>
      </c>
      <c r="Q1799" s="4" t="s">
        <v>1741</v>
      </c>
      <c r="R1799" s="4" t="s">
        <v>2840</v>
      </c>
      <c r="S1799" s="4">
        <v>83854</v>
      </c>
      <c r="T1799" s="9">
        <v>42018</v>
      </c>
      <c r="U1799" s="9">
        <v>42018</v>
      </c>
      <c r="V1799" s="15">
        <v>-66.823599999999999</v>
      </c>
      <c r="W1799" s="4">
        <v>7</v>
      </c>
      <c r="X1799" s="15">
        <v>139.49</v>
      </c>
      <c r="Y1799" s="4">
        <v>89716</v>
      </c>
      <c r="Z1799" s="15">
        <f>(orders[[#This Row],[Unit Price]]-(orders[[#This Row],[Unit Price]]*(orders[[#This Row],[Discount]]/100)))</f>
        <v>19.978005999999997</v>
      </c>
      <c r="AA1799" s="15">
        <f>orders[[#This Row],[discounted price]]*orders[[#This Row],[Quantity ordered new]]</f>
        <v>139.84604199999998</v>
      </c>
      <c r="AB1799" s="18">
        <f t="shared" si="28"/>
        <v>-0.47905656319449419</v>
      </c>
    </row>
    <row r="1800" spans="1:28" ht="12.75" customHeight="1" x14ac:dyDescent="0.3">
      <c r="A1800" s="4">
        <v>24202</v>
      </c>
      <c r="B1800" s="4" t="s">
        <v>56</v>
      </c>
      <c r="C1800" s="21">
        <v>0.06</v>
      </c>
      <c r="D1800" s="15">
        <v>320.98</v>
      </c>
      <c r="E1800" s="15">
        <v>58.95</v>
      </c>
      <c r="F1800" s="4">
        <v>3149</v>
      </c>
      <c r="G1800" s="4" t="s">
        <v>2841</v>
      </c>
      <c r="H1800" s="4" t="s">
        <v>39</v>
      </c>
      <c r="I1800" s="4" t="s">
        <v>28</v>
      </c>
      <c r="J1800" s="4" t="s">
        <v>41</v>
      </c>
      <c r="K1800" s="4" t="s">
        <v>42</v>
      </c>
      <c r="L1800" s="4" t="s">
        <v>43</v>
      </c>
      <c r="M1800" s="4" t="s">
        <v>2842</v>
      </c>
      <c r="N1800" s="29">
        <v>0.56999999999999995</v>
      </c>
      <c r="O1800" s="4" t="s">
        <v>33</v>
      </c>
      <c r="P1800" s="4" t="s">
        <v>34</v>
      </c>
      <c r="Q1800" s="4" t="s">
        <v>1741</v>
      </c>
      <c r="R1800" s="4" t="s">
        <v>2843</v>
      </c>
      <c r="S1800" s="4">
        <v>83440</v>
      </c>
      <c r="T1800" s="9">
        <v>42018</v>
      </c>
      <c r="U1800" s="9">
        <v>42020</v>
      </c>
      <c r="V1800" s="15">
        <v>971.62200000000007</v>
      </c>
      <c r="W1800" s="4">
        <v>6</v>
      </c>
      <c r="X1800" s="15">
        <v>1952.43</v>
      </c>
      <c r="Y1800" s="4">
        <v>89716</v>
      </c>
      <c r="Z1800" s="15">
        <f>(orders[[#This Row],[Unit Price]]-(orders[[#This Row],[Unit Price]]*(orders[[#This Row],[Discount]]/100)))</f>
        <v>320.78741200000002</v>
      </c>
      <c r="AA1800" s="15">
        <f>orders[[#This Row],[discounted price]]*orders[[#This Row],[Quantity ordered new]]</f>
        <v>1924.7244720000001</v>
      </c>
      <c r="AB1800" s="18">
        <f t="shared" si="28"/>
        <v>0.49764754690309004</v>
      </c>
    </row>
    <row r="1801" spans="1:28" ht="12.75" customHeight="1" x14ac:dyDescent="0.3">
      <c r="A1801" s="4">
        <v>19625</v>
      </c>
      <c r="B1801" s="4" t="s">
        <v>37</v>
      </c>
      <c r="C1801" s="21">
        <v>0.01</v>
      </c>
      <c r="D1801" s="15">
        <v>145.97999999999999</v>
      </c>
      <c r="E1801" s="15">
        <v>46.2</v>
      </c>
      <c r="F1801" s="4">
        <v>3151</v>
      </c>
      <c r="G1801" s="4" t="s">
        <v>2844</v>
      </c>
      <c r="H1801" s="4" t="s">
        <v>39</v>
      </c>
      <c r="I1801" s="4" t="s">
        <v>28</v>
      </c>
      <c r="J1801" s="4" t="s">
        <v>41</v>
      </c>
      <c r="K1801" s="4" t="s">
        <v>152</v>
      </c>
      <c r="L1801" s="4" t="s">
        <v>121</v>
      </c>
      <c r="M1801" s="4" t="s">
        <v>2845</v>
      </c>
      <c r="N1801" s="29">
        <v>0.69</v>
      </c>
      <c r="O1801" s="4" t="s">
        <v>33</v>
      </c>
      <c r="P1801" s="4" t="s">
        <v>34</v>
      </c>
      <c r="Q1801" s="4" t="s">
        <v>45</v>
      </c>
      <c r="R1801" s="4" t="s">
        <v>2846</v>
      </c>
      <c r="S1801" s="4">
        <v>92277</v>
      </c>
      <c r="T1801" s="9">
        <v>42158</v>
      </c>
      <c r="U1801" s="9">
        <v>42158</v>
      </c>
      <c r="V1801" s="15">
        <v>-134.512</v>
      </c>
      <c r="W1801" s="4">
        <v>9</v>
      </c>
      <c r="X1801" s="15">
        <v>1370.79</v>
      </c>
      <c r="Y1801" s="4">
        <v>88543</v>
      </c>
      <c r="Z1801" s="15">
        <f>(orders[[#This Row],[Unit Price]]-(orders[[#This Row],[Unit Price]]*(orders[[#This Row],[Discount]]/100)))</f>
        <v>145.96540199999998</v>
      </c>
      <c r="AA1801" s="15">
        <f>orders[[#This Row],[discounted price]]*orders[[#This Row],[Quantity ordered new]]</f>
        <v>1313.6886179999999</v>
      </c>
      <c r="AB1801" s="18">
        <f t="shared" si="28"/>
        <v>-9.8127357217371008E-2</v>
      </c>
    </row>
    <row r="1802" spans="1:28" ht="12.75" customHeight="1" x14ac:dyDescent="0.3">
      <c r="A1802" s="4">
        <v>19618</v>
      </c>
      <c r="B1802" s="4" t="s">
        <v>47</v>
      </c>
      <c r="C1802" s="21">
        <v>0.01</v>
      </c>
      <c r="D1802" s="15">
        <v>3502.14</v>
      </c>
      <c r="E1802" s="15">
        <v>8.73</v>
      </c>
      <c r="F1802" s="4">
        <v>3151</v>
      </c>
      <c r="G1802" s="4" t="s">
        <v>2844</v>
      </c>
      <c r="H1802" s="4" t="s">
        <v>39</v>
      </c>
      <c r="I1802" s="4" t="s">
        <v>28</v>
      </c>
      <c r="J1802" s="4" t="s">
        <v>77</v>
      </c>
      <c r="K1802" s="4" t="s">
        <v>85</v>
      </c>
      <c r="L1802" s="4" t="s">
        <v>121</v>
      </c>
      <c r="M1802" s="4" t="s">
        <v>122</v>
      </c>
      <c r="N1802" s="29">
        <v>0.56999999999999995</v>
      </c>
      <c r="O1802" s="4" t="s">
        <v>33</v>
      </c>
      <c r="P1802" s="4" t="s">
        <v>34</v>
      </c>
      <c r="Q1802" s="4" t="s">
        <v>45</v>
      </c>
      <c r="R1802" s="4" t="s">
        <v>2846</v>
      </c>
      <c r="S1802" s="4">
        <v>92277</v>
      </c>
      <c r="T1802" s="9">
        <v>42039</v>
      </c>
      <c r="U1802" s="9">
        <v>42040</v>
      </c>
      <c r="V1802" s="15">
        <v>-4075.9339920000002</v>
      </c>
      <c r="W1802" s="4">
        <v>1</v>
      </c>
      <c r="X1802" s="15">
        <v>3501.79</v>
      </c>
      <c r="Y1802" s="4">
        <v>88544</v>
      </c>
      <c r="Z1802" s="15">
        <f>(orders[[#This Row],[Unit Price]]-(orders[[#This Row],[Unit Price]]*(orders[[#This Row],[Discount]]/100)))</f>
        <v>3501.7897859999998</v>
      </c>
      <c r="AA1802" s="15">
        <f>orders[[#This Row],[discounted price]]*orders[[#This Row],[Quantity ordered new]]</f>
        <v>3501.7897859999998</v>
      </c>
      <c r="AB1802" s="18">
        <f t="shared" si="28"/>
        <v>-1.1639572881297851</v>
      </c>
    </row>
    <row r="1803" spans="1:28" ht="12.75" customHeight="1" x14ac:dyDescent="0.3">
      <c r="A1803" s="4">
        <v>19619</v>
      </c>
      <c r="B1803" s="4" t="s">
        <v>47</v>
      </c>
      <c r="C1803" s="21">
        <v>0.06</v>
      </c>
      <c r="D1803" s="15">
        <v>15.73</v>
      </c>
      <c r="E1803" s="15">
        <v>7.42</v>
      </c>
      <c r="F1803" s="4">
        <v>3151</v>
      </c>
      <c r="G1803" s="4" t="s">
        <v>2844</v>
      </c>
      <c r="H1803" s="4" t="s">
        <v>49</v>
      </c>
      <c r="I1803" s="4" t="s">
        <v>28</v>
      </c>
      <c r="J1803" s="4" t="s">
        <v>29</v>
      </c>
      <c r="K1803" s="4" t="s">
        <v>174</v>
      </c>
      <c r="L1803" s="4" t="s">
        <v>51</v>
      </c>
      <c r="M1803" s="4" t="s">
        <v>2157</v>
      </c>
      <c r="N1803" s="29">
        <v>0.56000000000000005</v>
      </c>
      <c r="O1803" s="4" t="s">
        <v>33</v>
      </c>
      <c r="P1803" s="4" t="s">
        <v>34</v>
      </c>
      <c r="Q1803" s="4" t="s">
        <v>45</v>
      </c>
      <c r="R1803" s="4" t="s">
        <v>2846</v>
      </c>
      <c r="S1803" s="4">
        <v>92277</v>
      </c>
      <c r="T1803" s="9">
        <v>42039</v>
      </c>
      <c r="U1803" s="9">
        <v>42040</v>
      </c>
      <c r="V1803" s="15">
        <v>-18.558799999999998</v>
      </c>
      <c r="W1803" s="4">
        <v>4</v>
      </c>
      <c r="X1803" s="15">
        <v>63.04</v>
      </c>
      <c r="Y1803" s="4">
        <v>88544</v>
      </c>
      <c r="Z1803" s="15">
        <f>(orders[[#This Row],[Unit Price]]-(orders[[#This Row],[Unit Price]]*(orders[[#This Row],[Discount]]/100)))</f>
        <v>15.720562000000001</v>
      </c>
      <c r="AA1803" s="15">
        <f>orders[[#This Row],[discounted price]]*orders[[#This Row],[Quantity ordered new]]</f>
        <v>62.882248000000004</v>
      </c>
      <c r="AB1803" s="18">
        <f t="shared" si="28"/>
        <v>-0.2943972081218274</v>
      </c>
    </row>
    <row r="1804" spans="1:28" ht="12.75" customHeight="1" x14ac:dyDescent="0.3">
      <c r="A1804" s="4">
        <v>23322</v>
      </c>
      <c r="B1804" s="4" t="s">
        <v>37</v>
      </c>
      <c r="C1804" s="21">
        <v>0.05</v>
      </c>
      <c r="D1804" s="15">
        <v>25.99</v>
      </c>
      <c r="E1804" s="15">
        <v>5.37</v>
      </c>
      <c r="F1804" s="4">
        <v>3151</v>
      </c>
      <c r="G1804" s="4" t="s">
        <v>2844</v>
      </c>
      <c r="H1804" s="4" t="s">
        <v>27</v>
      </c>
      <c r="I1804" s="4" t="s">
        <v>28</v>
      </c>
      <c r="J1804" s="4" t="s">
        <v>29</v>
      </c>
      <c r="K1804" s="4" t="s">
        <v>30</v>
      </c>
      <c r="L1804" s="4" t="s">
        <v>59</v>
      </c>
      <c r="M1804" s="4" t="s">
        <v>1639</v>
      </c>
      <c r="N1804" s="29">
        <v>0.56000000000000005</v>
      </c>
      <c r="O1804" s="4" t="s">
        <v>33</v>
      </c>
      <c r="P1804" s="4" t="s">
        <v>34</v>
      </c>
      <c r="Q1804" s="4" t="s">
        <v>45</v>
      </c>
      <c r="R1804" s="4" t="s">
        <v>2846</v>
      </c>
      <c r="S1804" s="4">
        <v>92277</v>
      </c>
      <c r="T1804" s="9">
        <v>42051</v>
      </c>
      <c r="U1804" s="9">
        <v>42053</v>
      </c>
      <c r="V1804" s="15">
        <v>220.35719999999998</v>
      </c>
      <c r="W1804" s="4">
        <v>18</v>
      </c>
      <c r="X1804" s="15">
        <v>451.35</v>
      </c>
      <c r="Y1804" s="4">
        <v>88545</v>
      </c>
      <c r="Z1804" s="15">
        <f>(orders[[#This Row],[Unit Price]]-(orders[[#This Row],[Unit Price]]*(orders[[#This Row],[Discount]]/100)))</f>
        <v>25.977004999999998</v>
      </c>
      <c r="AA1804" s="15">
        <f>orders[[#This Row],[discounted price]]*orders[[#This Row],[Quantity ordered new]]</f>
        <v>467.58608999999996</v>
      </c>
      <c r="AB1804" s="18">
        <f t="shared" si="28"/>
        <v>0.48821801262878023</v>
      </c>
    </row>
    <row r="1805" spans="1:28" ht="12.75" customHeight="1" x14ac:dyDescent="0.3">
      <c r="A1805" s="4">
        <v>24723</v>
      </c>
      <c r="B1805" s="4" t="s">
        <v>56</v>
      </c>
      <c r="C1805" s="21">
        <v>0.04</v>
      </c>
      <c r="D1805" s="15">
        <v>17.239999999999998</v>
      </c>
      <c r="E1805" s="15">
        <v>3.26</v>
      </c>
      <c r="F1805" s="4">
        <v>3151</v>
      </c>
      <c r="G1805" s="4" t="s">
        <v>2844</v>
      </c>
      <c r="H1805" s="4" t="s">
        <v>49</v>
      </c>
      <c r="I1805" s="4" t="s">
        <v>40</v>
      </c>
      <c r="J1805" s="4" t="s">
        <v>29</v>
      </c>
      <c r="K1805" s="4" t="s">
        <v>174</v>
      </c>
      <c r="L1805" s="4" t="s">
        <v>51</v>
      </c>
      <c r="M1805" s="4" t="s">
        <v>2847</v>
      </c>
      <c r="N1805" s="29">
        <v>0.56000000000000005</v>
      </c>
      <c r="O1805" s="4" t="s">
        <v>33</v>
      </c>
      <c r="P1805" s="4" t="s">
        <v>34</v>
      </c>
      <c r="Q1805" s="4" t="s">
        <v>45</v>
      </c>
      <c r="R1805" s="4" t="s">
        <v>2846</v>
      </c>
      <c r="S1805" s="4">
        <v>92277</v>
      </c>
      <c r="T1805" s="9">
        <v>42063</v>
      </c>
      <c r="U1805" s="9">
        <v>42063</v>
      </c>
      <c r="V1805" s="15">
        <v>47.73</v>
      </c>
      <c r="W1805" s="4">
        <v>7</v>
      </c>
      <c r="X1805" s="15">
        <v>119.6</v>
      </c>
      <c r="Y1805" s="4">
        <v>88546</v>
      </c>
      <c r="Z1805" s="15">
        <f>(orders[[#This Row],[Unit Price]]-(orders[[#This Row],[Unit Price]]*(orders[[#This Row],[Discount]]/100)))</f>
        <v>17.233103999999997</v>
      </c>
      <c r="AA1805" s="15">
        <f>orders[[#This Row],[discounted price]]*orders[[#This Row],[Quantity ordered new]]</f>
        <v>120.63172799999998</v>
      </c>
      <c r="AB1805" s="18">
        <f t="shared" si="28"/>
        <v>0.39908026755852843</v>
      </c>
    </row>
    <row r="1806" spans="1:28" ht="12.75" customHeight="1" x14ac:dyDescent="0.3">
      <c r="A1806" s="4">
        <v>24329</v>
      </c>
      <c r="B1806" s="4" t="s">
        <v>56</v>
      </c>
      <c r="C1806" s="21">
        <v>0.02</v>
      </c>
      <c r="D1806" s="15">
        <v>5.98</v>
      </c>
      <c r="E1806" s="15">
        <v>1.49</v>
      </c>
      <c r="F1806" s="4">
        <v>3151</v>
      </c>
      <c r="G1806" s="4" t="s">
        <v>2844</v>
      </c>
      <c r="H1806" s="4" t="s">
        <v>49</v>
      </c>
      <c r="I1806" s="4" t="s">
        <v>28</v>
      </c>
      <c r="J1806" s="4" t="s">
        <v>29</v>
      </c>
      <c r="K1806" s="4" t="s">
        <v>109</v>
      </c>
      <c r="L1806" s="4" t="s">
        <v>59</v>
      </c>
      <c r="M1806" s="4" t="s">
        <v>1020</v>
      </c>
      <c r="N1806" s="29">
        <v>0.39</v>
      </c>
      <c r="O1806" s="4" t="s">
        <v>33</v>
      </c>
      <c r="P1806" s="4" t="s">
        <v>34</v>
      </c>
      <c r="Q1806" s="4" t="s">
        <v>45</v>
      </c>
      <c r="R1806" s="4" t="s">
        <v>2846</v>
      </c>
      <c r="S1806" s="4">
        <v>92277</v>
      </c>
      <c r="T1806" s="9">
        <v>42074</v>
      </c>
      <c r="U1806" s="9">
        <v>42075</v>
      </c>
      <c r="V1806" s="15">
        <v>28.526000000000003</v>
      </c>
      <c r="W1806" s="4">
        <v>10</v>
      </c>
      <c r="X1806" s="15">
        <v>59.9</v>
      </c>
      <c r="Y1806" s="4">
        <v>88547</v>
      </c>
      <c r="Z1806" s="15">
        <f>(orders[[#This Row],[Unit Price]]-(orders[[#This Row],[Unit Price]]*(orders[[#This Row],[Discount]]/100)))</f>
        <v>5.9788040000000002</v>
      </c>
      <c r="AA1806" s="15">
        <f>orders[[#This Row],[discounted price]]*orders[[#This Row],[Quantity ordered new]]</f>
        <v>59.788040000000002</v>
      </c>
      <c r="AB1806" s="18">
        <f t="shared" si="28"/>
        <v>0.47622704507512525</v>
      </c>
    </row>
    <row r="1807" spans="1:28" ht="12.75" customHeight="1" x14ac:dyDescent="0.3">
      <c r="A1807" s="4">
        <v>21734</v>
      </c>
      <c r="B1807" s="4" t="s">
        <v>25</v>
      </c>
      <c r="C1807" s="21">
        <v>0.01</v>
      </c>
      <c r="D1807" s="15">
        <v>99.23</v>
      </c>
      <c r="E1807" s="15">
        <v>8.99</v>
      </c>
      <c r="F1807" s="4">
        <v>3151</v>
      </c>
      <c r="G1807" s="4" t="s">
        <v>2844</v>
      </c>
      <c r="H1807" s="4" t="s">
        <v>49</v>
      </c>
      <c r="I1807" s="4" t="s">
        <v>28</v>
      </c>
      <c r="J1807" s="4" t="s">
        <v>41</v>
      </c>
      <c r="K1807" s="4" t="s">
        <v>50</v>
      </c>
      <c r="L1807" s="4" t="s">
        <v>51</v>
      </c>
      <c r="M1807" s="4" t="s">
        <v>454</v>
      </c>
      <c r="N1807" s="29">
        <v>0.35</v>
      </c>
      <c r="O1807" s="4" t="s">
        <v>33</v>
      </c>
      <c r="P1807" s="4" t="s">
        <v>34</v>
      </c>
      <c r="Q1807" s="4" t="s">
        <v>45</v>
      </c>
      <c r="R1807" s="4" t="s">
        <v>2846</v>
      </c>
      <c r="S1807" s="4">
        <v>92277</v>
      </c>
      <c r="T1807" s="9">
        <v>42092</v>
      </c>
      <c r="U1807" s="9">
        <v>42096</v>
      </c>
      <c r="V1807" s="15">
        <v>-87.46</v>
      </c>
      <c r="W1807" s="4">
        <v>1</v>
      </c>
      <c r="X1807" s="15">
        <v>99.22</v>
      </c>
      <c r="Y1807" s="4">
        <v>88548</v>
      </c>
      <c r="Z1807" s="15">
        <f>(orders[[#This Row],[Unit Price]]-(orders[[#This Row],[Unit Price]]*(orders[[#This Row],[Discount]]/100)))</f>
        <v>99.220077000000003</v>
      </c>
      <c r="AA1807" s="15">
        <f>orders[[#This Row],[discounted price]]*orders[[#This Row],[Quantity ordered new]]</f>
        <v>99.220077000000003</v>
      </c>
      <c r="AB1807" s="18">
        <f t="shared" si="28"/>
        <v>-0.88147550896996563</v>
      </c>
    </row>
    <row r="1808" spans="1:28" ht="12.75" customHeight="1" x14ac:dyDescent="0.3">
      <c r="A1808" s="4">
        <v>21436</v>
      </c>
      <c r="B1808" s="4" t="s">
        <v>25</v>
      </c>
      <c r="C1808" s="21">
        <v>0.08</v>
      </c>
      <c r="D1808" s="15">
        <v>150.97999999999999</v>
      </c>
      <c r="E1808" s="15">
        <v>13.99</v>
      </c>
      <c r="F1808" s="4">
        <v>3154</v>
      </c>
      <c r="G1808" s="4" t="s">
        <v>2848</v>
      </c>
      <c r="H1808" s="4" t="s">
        <v>27</v>
      </c>
      <c r="I1808" s="4" t="s">
        <v>28</v>
      </c>
      <c r="J1808" s="4" t="s">
        <v>77</v>
      </c>
      <c r="K1808" s="4" t="s">
        <v>85</v>
      </c>
      <c r="L1808" s="4" t="s">
        <v>86</v>
      </c>
      <c r="M1808" s="4" t="s">
        <v>627</v>
      </c>
      <c r="N1808" s="29">
        <v>0.38</v>
      </c>
      <c r="O1808" s="4" t="s">
        <v>33</v>
      </c>
      <c r="P1808" s="4" t="s">
        <v>136</v>
      </c>
      <c r="Q1808" s="4" t="s">
        <v>362</v>
      </c>
      <c r="R1808" s="4" t="s">
        <v>2849</v>
      </c>
      <c r="S1808" s="4">
        <v>33710</v>
      </c>
      <c r="T1808" s="9">
        <v>42030</v>
      </c>
      <c r="U1808" s="9">
        <v>42031</v>
      </c>
      <c r="V1808" s="15">
        <v>-3.9479999999999995</v>
      </c>
      <c r="W1808" s="4">
        <v>8</v>
      </c>
      <c r="X1808" s="15">
        <v>1183.82</v>
      </c>
      <c r="Y1808" s="4">
        <v>86899</v>
      </c>
      <c r="Z1808" s="15">
        <f>(orders[[#This Row],[Unit Price]]-(orders[[#This Row],[Unit Price]]*(orders[[#This Row],[Discount]]/100)))</f>
        <v>150.859216</v>
      </c>
      <c r="AA1808" s="15">
        <f>orders[[#This Row],[discounted price]]*orders[[#This Row],[Quantity ordered new]]</f>
        <v>1206.873728</v>
      </c>
      <c r="AB1808" s="18">
        <f t="shared" si="28"/>
        <v>-3.3349664644962912E-3</v>
      </c>
    </row>
    <row r="1809" spans="1:28" ht="12.75" customHeight="1" x14ac:dyDescent="0.3">
      <c r="A1809" s="4">
        <v>20253</v>
      </c>
      <c r="B1809" s="4" t="s">
        <v>47</v>
      </c>
      <c r="C1809" s="21">
        <v>0.03</v>
      </c>
      <c r="D1809" s="15">
        <v>17.7</v>
      </c>
      <c r="E1809" s="15">
        <v>9.4700000000000006</v>
      </c>
      <c r="F1809" s="4">
        <v>3154</v>
      </c>
      <c r="G1809" s="4" t="s">
        <v>2848</v>
      </c>
      <c r="H1809" s="4" t="s">
        <v>49</v>
      </c>
      <c r="I1809" s="4" t="s">
        <v>114</v>
      </c>
      <c r="J1809" s="4" t="s">
        <v>29</v>
      </c>
      <c r="K1809" s="4" t="s">
        <v>141</v>
      </c>
      <c r="L1809" s="4" t="s">
        <v>59</v>
      </c>
      <c r="M1809" s="4" t="s">
        <v>1569</v>
      </c>
      <c r="N1809" s="29">
        <v>0.59</v>
      </c>
      <c r="O1809" s="4" t="s">
        <v>33</v>
      </c>
      <c r="P1809" s="4" t="s">
        <v>136</v>
      </c>
      <c r="Q1809" s="4" t="s">
        <v>362</v>
      </c>
      <c r="R1809" s="4" t="s">
        <v>2849</v>
      </c>
      <c r="S1809" s="4">
        <v>33710</v>
      </c>
      <c r="T1809" s="9">
        <v>42152</v>
      </c>
      <c r="U1809" s="9">
        <v>42154</v>
      </c>
      <c r="V1809" s="15">
        <v>28.182599999999997</v>
      </c>
      <c r="W1809" s="4">
        <v>11</v>
      </c>
      <c r="X1809" s="15">
        <v>201.77</v>
      </c>
      <c r="Y1809" s="4">
        <v>86900</v>
      </c>
      <c r="Z1809" s="15">
        <f>(orders[[#This Row],[Unit Price]]-(orders[[#This Row],[Unit Price]]*(orders[[#This Row],[Discount]]/100)))</f>
        <v>17.694689999999998</v>
      </c>
      <c r="AA1809" s="15">
        <f>orders[[#This Row],[discounted price]]*orders[[#This Row],[Quantity ordered new]]</f>
        <v>194.64158999999998</v>
      </c>
      <c r="AB1809" s="18">
        <f t="shared" si="28"/>
        <v>0.13967685979085095</v>
      </c>
    </row>
    <row r="1810" spans="1:28" ht="12.75" customHeight="1" x14ac:dyDescent="0.3">
      <c r="A1810" s="4">
        <v>18635</v>
      </c>
      <c r="B1810" s="4" t="s">
        <v>47</v>
      </c>
      <c r="C1810" s="21">
        <v>0.04</v>
      </c>
      <c r="D1810" s="15">
        <v>21.38</v>
      </c>
      <c r="E1810" s="15">
        <v>8.99</v>
      </c>
      <c r="F1810" s="4">
        <v>3154</v>
      </c>
      <c r="G1810" s="4" t="s">
        <v>2848</v>
      </c>
      <c r="H1810" s="4" t="s">
        <v>49</v>
      </c>
      <c r="I1810" s="4" t="s">
        <v>28</v>
      </c>
      <c r="J1810" s="4" t="s">
        <v>29</v>
      </c>
      <c r="K1810" s="4" t="s">
        <v>30</v>
      </c>
      <c r="L1810" s="4" t="s">
        <v>51</v>
      </c>
      <c r="M1810" s="4" t="s">
        <v>2199</v>
      </c>
      <c r="N1810" s="29">
        <v>0.59</v>
      </c>
      <c r="O1810" s="4" t="s">
        <v>33</v>
      </c>
      <c r="P1810" s="4" t="s">
        <v>136</v>
      </c>
      <c r="Q1810" s="4" t="s">
        <v>362</v>
      </c>
      <c r="R1810" s="4" t="s">
        <v>2849</v>
      </c>
      <c r="S1810" s="4">
        <v>33710</v>
      </c>
      <c r="T1810" s="9">
        <v>42093</v>
      </c>
      <c r="U1810" s="9">
        <v>42093</v>
      </c>
      <c r="V1810" s="15">
        <v>-51.66</v>
      </c>
      <c r="W1810" s="4">
        <v>21</v>
      </c>
      <c r="X1810" s="15">
        <v>443.66</v>
      </c>
      <c r="Y1810" s="4">
        <v>86901</v>
      </c>
      <c r="Z1810" s="15">
        <f>(orders[[#This Row],[Unit Price]]-(orders[[#This Row],[Unit Price]]*(orders[[#This Row],[Discount]]/100)))</f>
        <v>21.371447999999997</v>
      </c>
      <c r="AA1810" s="15">
        <f>orders[[#This Row],[discounted price]]*orders[[#This Row],[Quantity ordered new]]</f>
        <v>448.80040799999995</v>
      </c>
      <c r="AB1810" s="18">
        <f t="shared" si="28"/>
        <v>-0.11644051751341115</v>
      </c>
    </row>
    <row r="1811" spans="1:28" ht="12.75" customHeight="1" x14ac:dyDescent="0.3">
      <c r="A1811" s="4">
        <v>23392</v>
      </c>
      <c r="B1811" s="4" t="s">
        <v>47</v>
      </c>
      <c r="C1811" s="21">
        <v>0.02</v>
      </c>
      <c r="D1811" s="15">
        <v>60.22</v>
      </c>
      <c r="E1811" s="15">
        <v>3.5</v>
      </c>
      <c r="F1811" s="4">
        <v>3155</v>
      </c>
      <c r="G1811" s="4" t="s">
        <v>2850</v>
      </c>
      <c r="H1811" s="4" t="s">
        <v>49</v>
      </c>
      <c r="I1811" s="4" t="s">
        <v>28</v>
      </c>
      <c r="J1811" s="4" t="s">
        <v>29</v>
      </c>
      <c r="K1811" s="4" t="s">
        <v>257</v>
      </c>
      <c r="L1811" s="4" t="s">
        <v>59</v>
      </c>
      <c r="M1811" s="4" t="s">
        <v>2851</v>
      </c>
      <c r="N1811" s="29">
        <v>0.56999999999999995</v>
      </c>
      <c r="O1811" s="4" t="s">
        <v>33</v>
      </c>
      <c r="P1811" s="4" t="s">
        <v>136</v>
      </c>
      <c r="Q1811" s="4" t="s">
        <v>362</v>
      </c>
      <c r="R1811" s="4" t="s">
        <v>433</v>
      </c>
      <c r="S1811" s="4">
        <v>32771</v>
      </c>
      <c r="T1811" s="9">
        <v>42024</v>
      </c>
      <c r="U1811" s="9">
        <v>42025</v>
      </c>
      <c r="V1811" s="15">
        <v>-193.91399999999999</v>
      </c>
      <c r="W1811" s="4">
        <v>9</v>
      </c>
      <c r="X1811" s="15">
        <v>541.76</v>
      </c>
      <c r="Y1811" s="4">
        <v>86898</v>
      </c>
      <c r="Z1811" s="15">
        <f>(orders[[#This Row],[Unit Price]]-(orders[[#This Row],[Unit Price]]*(orders[[#This Row],[Discount]]/100)))</f>
        <v>60.207955999999996</v>
      </c>
      <c r="AA1811" s="15">
        <f>orders[[#This Row],[discounted price]]*orders[[#This Row],[Quantity ordered new]]</f>
        <v>541.87160399999993</v>
      </c>
      <c r="AB1811" s="18">
        <f t="shared" si="28"/>
        <v>-0.35793340224453629</v>
      </c>
    </row>
    <row r="1812" spans="1:28" ht="12.75" customHeight="1" x14ac:dyDescent="0.3">
      <c r="A1812" s="4">
        <v>21437</v>
      </c>
      <c r="B1812" s="4" t="s">
        <v>25</v>
      </c>
      <c r="C1812" s="21">
        <v>0.03</v>
      </c>
      <c r="D1812" s="15">
        <v>25.98</v>
      </c>
      <c r="E1812" s="15">
        <v>14.36</v>
      </c>
      <c r="F1812" s="4">
        <v>3155</v>
      </c>
      <c r="G1812" s="4" t="s">
        <v>2850</v>
      </c>
      <c r="H1812" s="4" t="s">
        <v>39</v>
      </c>
      <c r="I1812" s="4" t="s">
        <v>28</v>
      </c>
      <c r="J1812" s="4" t="s">
        <v>41</v>
      </c>
      <c r="K1812" s="4" t="s">
        <v>42</v>
      </c>
      <c r="L1812" s="4" t="s">
        <v>43</v>
      </c>
      <c r="M1812" s="4" t="s">
        <v>1001</v>
      </c>
      <c r="N1812" s="29">
        <v>0.6</v>
      </c>
      <c r="O1812" s="4" t="s">
        <v>33</v>
      </c>
      <c r="P1812" s="4" t="s">
        <v>136</v>
      </c>
      <c r="Q1812" s="4" t="s">
        <v>362</v>
      </c>
      <c r="R1812" s="4" t="s">
        <v>433</v>
      </c>
      <c r="S1812" s="4">
        <v>32771</v>
      </c>
      <c r="T1812" s="9">
        <v>42030</v>
      </c>
      <c r="U1812" s="9">
        <v>42031</v>
      </c>
      <c r="V1812" s="15">
        <v>57.545999999999999</v>
      </c>
      <c r="W1812" s="4">
        <v>4</v>
      </c>
      <c r="X1812" s="15">
        <v>107.66</v>
      </c>
      <c r="Y1812" s="4">
        <v>86899</v>
      </c>
      <c r="Z1812" s="15">
        <f>(orders[[#This Row],[Unit Price]]-(orders[[#This Row],[Unit Price]]*(orders[[#This Row],[Discount]]/100)))</f>
        <v>25.972206</v>
      </c>
      <c r="AA1812" s="15">
        <f>orders[[#This Row],[discounted price]]*orders[[#This Row],[Quantity ordered new]]</f>
        <v>103.888824</v>
      </c>
      <c r="AB1812" s="18">
        <f t="shared" si="28"/>
        <v>0.53451606910644622</v>
      </c>
    </row>
    <row r="1813" spans="1:28" ht="12.75" customHeight="1" x14ac:dyDescent="0.3">
      <c r="A1813" s="4">
        <v>21438</v>
      </c>
      <c r="B1813" s="4" t="s">
        <v>25</v>
      </c>
      <c r="C1813" s="21">
        <v>0.1</v>
      </c>
      <c r="D1813" s="15">
        <v>32.479999999999997</v>
      </c>
      <c r="E1813" s="15">
        <v>35</v>
      </c>
      <c r="F1813" s="4">
        <v>3155</v>
      </c>
      <c r="G1813" s="4" t="s">
        <v>2850</v>
      </c>
      <c r="H1813" s="4" t="s">
        <v>49</v>
      </c>
      <c r="I1813" s="4" t="s">
        <v>28</v>
      </c>
      <c r="J1813" s="4" t="s">
        <v>29</v>
      </c>
      <c r="K1813" s="4" t="s">
        <v>141</v>
      </c>
      <c r="L1813" s="4" t="s">
        <v>236</v>
      </c>
      <c r="M1813" s="4" t="s">
        <v>668</v>
      </c>
      <c r="N1813" s="29">
        <v>0.81</v>
      </c>
      <c r="O1813" s="4" t="s">
        <v>33</v>
      </c>
      <c r="P1813" s="4" t="s">
        <v>136</v>
      </c>
      <c r="Q1813" s="4" t="s">
        <v>362</v>
      </c>
      <c r="R1813" s="4" t="s">
        <v>433</v>
      </c>
      <c r="S1813" s="4">
        <v>32771</v>
      </c>
      <c r="T1813" s="9">
        <v>42030</v>
      </c>
      <c r="U1813" s="9">
        <v>42031</v>
      </c>
      <c r="V1813" s="15">
        <v>-333.42540000000002</v>
      </c>
      <c r="W1813" s="4">
        <v>10</v>
      </c>
      <c r="X1813" s="15">
        <v>318.83</v>
      </c>
      <c r="Y1813" s="4">
        <v>86899</v>
      </c>
      <c r="Z1813" s="15">
        <f>(orders[[#This Row],[Unit Price]]-(orders[[#This Row],[Unit Price]]*(orders[[#This Row],[Discount]]/100)))</f>
        <v>32.447519999999997</v>
      </c>
      <c r="AA1813" s="15">
        <f>orders[[#This Row],[discounted price]]*orders[[#This Row],[Quantity ordered new]]</f>
        <v>324.47519999999997</v>
      </c>
      <c r="AB1813" s="18">
        <f t="shared" si="28"/>
        <v>-1.0457780008154818</v>
      </c>
    </row>
    <row r="1814" spans="1:28" ht="12.75" customHeight="1" x14ac:dyDescent="0.3">
      <c r="A1814" s="4">
        <v>22015</v>
      </c>
      <c r="B1814" s="4" t="s">
        <v>47</v>
      </c>
      <c r="C1814" s="21">
        <v>0.05</v>
      </c>
      <c r="D1814" s="15">
        <v>159.99</v>
      </c>
      <c r="E1814" s="15">
        <v>5.5</v>
      </c>
      <c r="F1814" s="4">
        <v>3155</v>
      </c>
      <c r="G1814" s="4" t="s">
        <v>2850</v>
      </c>
      <c r="H1814" s="4" t="s">
        <v>49</v>
      </c>
      <c r="I1814" s="4" t="s">
        <v>114</v>
      </c>
      <c r="J1814" s="4" t="s">
        <v>77</v>
      </c>
      <c r="K1814" s="4" t="s">
        <v>180</v>
      </c>
      <c r="L1814" s="4" t="s">
        <v>59</v>
      </c>
      <c r="M1814" s="4" t="s">
        <v>2852</v>
      </c>
      <c r="N1814" s="29">
        <v>0.49</v>
      </c>
      <c r="O1814" s="4" t="s">
        <v>33</v>
      </c>
      <c r="P1814" s="4" t="s">
        <v>136</v>
      </c>
      <c r="Q1814" s="4" t="s">
        <v>362</v>
      </c>
      <c r="R1814" s="4" t="s">
        <v>433</v>
      </c>
      <c r="S1814" s="4">
        <v>32771</v>
      </c>
      <c r="T1814" s="9">
        <v>42113</v>
      </c>
      <c r="U1814" s="9">
        <v>42115</v>
      </c>
      <c r="V1814" s="15">
        <v>12.264000000000001</v>
      </c>
      <c r="W1814" s="4">
        <v>23</v>
      </c>
      <c r="X1814" s="15">
        <v>3600.65</v>
      </c>
      <c r="Y1814" s="4">
        <v>86902</v>
      </c>
      <c r="Z1814" s="15">
        <f>(orders[[#This Row],[Unit Price]]-(orders[[#This Row],[Unit Price]]*(orders[[#This Row],[Discount]]/100)))</f>
        <v>159.91000500000001</v>
      </c>
      <c r="AA1814" s="15">
        <f>orders[[#This Row],[discounted price]]*orders[[#This Row],[Quantity ordered new]]</f>
        <v>3677.9301150000001</v>
      </c>
      <c r="AB1814" s="18">
        <f t="shared" si="28"/>
        <v>3.4060516851124106E-3</v>
      </c>
    </row>
    <row r="1815" spans="1:28" ht="12.75" customHeight="1" x14ac:dyDescent="0.3">
      <c r="A1815" s="4">
        <v>19374</v>
      </c>
      <c r="B1815" s="4" t="s">
        <v>37</v>
      </c>
      <c r="C1815" s="21">
        <v>7.0000000000000007E-2</v>
      </c>
      <c r="D1815" s="15">
        <v>280.98</v>
      </c>
      <c r="E1815" s="15">
        <v>57</v>
      </c>
      <c r="F1815" s="4">
        <v>3167</v>
      </c>
      <c r="G1815" s="4" t="s">
        <v>2853</v>
      </c>
      <c r="H1815" s="4" t="s">
        <v>39</v>
      </c>
      <c r="I1815" s="4" t="s">
        <v>28</v>
      </c>
      <c r="J1815" s="4" t="s">
        <v>41</v>
      </c>
      <c r="K1815" s="4" t="s">
        <v>42</v>
      </c>
      <c r="L1815" s="4" t="s">
        <v>43</v>
      </c>
      <c r="M1815" s="4" t="s">
        <v>670</v>
      </c>
      <c r="N1815" s="29">
        <v>0.78</v>
      </c>
      <c r="O1815" s="4" t="s">
        <v>33</v>
      </c>
      <c r="P1815" s="4" t="s">
        <v>136</v>
      </c>
      <c r="Q1815" s="4" t="s">
        <v>362</v>
      </c>
      <c r="R1815" s="4" t="s">
        <v>2854</v>
      </c>
      <c r="S1815" s="4">
        <v>32004</v>
      </c>
      <c r="T1815" s="9">
        <v>42174</v>
      </c>
      <c r="U1815" s="9">
        <v>42175</v>
      </c>
      <c r="V1815" s="15">
        <v>-283.9914</v>
      </c>
      <c r="W1815" s="4">
        <v>14</v>
      </c>
      <c r="X1815" s="15">
        <v>3936.61</v>
      </c>
      <c r="Y1815" s="4">
        <v>86491</v>
      </c>
      <c r="Z1815" s="15">
        <f>(orders[[#This Row],[Unit Price]]-(orders[[#This Row],[Unit Price]]*(orders[[#This Row],[Discount]]/100)))</f>
        <v>280.78331400000002</v>
      </c>
      <c r="AA1815" s="15">
        <f>orders[[#This Row],[discounted price]]*orders[[#This Row],[Quantity ordered new]]</f>
        <v>3930.9663960000003</v>
      </c>
      <c r="AB1815" s="18">
        <f t="shared" si="28"/>
        <v>-7.2141106180190567E-2</v>
      </c>
    </row>
    <row r="1816" spans="1:28" ht="12.75" customHeight="1" x14ac:dyDescent="0.3">
      <c r="A1816" s="4">
        <v>19375</v>
      </c>
      <c r="B1816" s="4" t="s">
        <v>37</v>
      </c>
      <c r="C1816" s="21">
        <v>0</v>
      </c>
      <c r="D1816" s="15">
        <v>4.9800000000000004</v>
      </c>
      <c r="E1816" s="15">
        <v>7.44</v>
      </c>
      <c r="F1816" s="4">
        <v>3167</v>
      </c>
      <c r="G1816" s="4" t="s">
        <v>2853</v>
      </c>
      <c r="H1816" s="4" t="s">
        <v>49</v>
      </c>
      <c r="I1816" s="4" t="s">
        <v>28</v>
      </c>
      <c r="J1816" s="4" t="s">
        <v>29</v>
      </c>
      <c r="K1816" s="4" t="s">
        <v>93</v>
      </c>
      <c r="L1816" s="4" t="s">
        <v>59</v>
      </c>
      <c r="M1816" s="4" t="s">
        <v>384</v>
      </c>
      <c r="N1816" s="29">
        <v>0.36</v>
      </c>
      <c r="O1816" s="4" t="s">
        <v>33</v>
      </c>
      <c r="P1816" s="4" t="s">
        <v>136</v>
      </c>
      <c r="Q1816" s="4" t="s">
        <v>362</v>
      </c>
      <c r="R1816" s="4" t="s">
        <v>2854</v>
      </c>
      <c r="S1816" s="4">
        <v>32004</v>
      </c>
      <c r="T1816" s="9">
        <v>42174</v>
      </c>
      <c r="U1816" s="9">
        <v>42176</v>
      </c>
      <c r="V1816" s="15">
        <v>-195.34200000000001</v>
      </c>
      <c r="W1816" s="4">
        <v>15</v>
      </c>
      <c r="X1816" s="15">
        <v>78.31</v>
      </c>
      <c r="Y1816" s="4">
        <v>86491</v>
      </c>
      <c r="Z1816" s="15">
        <f>(orders[[#This Row],[Unit Price]]-(orders[[#This Row],[Unit Price]]*(orders[[#This Row],[Discount]]/100)))</f>
        <v>4.9800000000000004</v>
      </c>
      <c r="AA1816" s="15">
        <f>orders[[#This Row],[discounted price]]*orders[[#This Row],[Quantity ordered new]]</f>
        <v>74.7</v>
      </c>
      <c r="AB1816" s="18">
        <f t="shared" si="28"/>
        <v>-2.4944706933980334</v>
      </c>
    </row>
    <row r="1817" spans="1:28" ht="12.75" customHeight="1" x14ac:dyDescent="0.3">
      <c r="A1817" s="4">
        <v>19376</v>
      </c>
      <c r="B1817" s="4" t="s">
        <v>37</v>
      </c>
      <c r="C1817" s="21">
        <v>0.1</v>
      </c>
      <c r="D1817" s="15">
        <v>3.98</v>
      </c>
      <c r="E1817" s="15">
        <v>0.83</v>
      </c>
      <c r="F1817" s="4">
        <v>3167</v>
      </c>
      <c r="G1817" s="4" t="s">
        <v>2853</v>
      </c>
      <c r="H1817" s="4" t="s">
        <v>49</v>
      </c>
      <c r="I1817" s="4" t="s">
        <v>28</v>
      </c>
      <c r="J1817" s="4" t="s">
        <v>29</v>
      </c>
      <c r="K1817" s="4" t="s">
        <v>30</v>
      </c>
      <c r="L1817" s="4" t="s">
        <v>31</v>
      </c>
      <c r="M1817" s="4" t="s">
        <v>1404</v>
      </c>
      <c r="N1817" s="29">
        <v>0.51</v>
      </c>
      <c r="O1817" s="4" t="s">
        <v>33</v>
      </c>
      <c r="P1817" s="4" t="s">
        <v>136</v>
      </c>
      <c r="Q1817" s="4" t="s">
        <v>362</v>
      </c>
      <c r="R1817" s="4" t="s">
        <v>2854</v>
      </c>
      <c r="S1817" s="4">
        <v>32004</v>
      </c>
      <c r="T1817" s="9">
        <v>42174</v>
      </c>
      <c r="U1817" s="9">
        <v>42176</v>
      </c>
      <c r="V1817" s="15">
        <v>-89.70920000000001</v>
      </c>
      <c r="W1817" s="4">
        <v>11</v>
      </c>
      <c r="X1817" s="15">
        <v>42.46</v>
      </c>
      <c r="Y1817" s="4">
        <v>86491</v>
      </c>
      <c r="Z1817" s="15">
        <f>(orders[[#This Row],[Unit Price]]-(orders[[#This Row],[Unit Price]]*(orders[[#This Row],[Discount]]/100)))</f>
        <v>3.9760200000000001</v>
      </c>
      <c r="AA1817" s="15">
        <f>orders[[#This Row],[discounted price]]*orders[[#This Row],[Quantity ordered new]]</f>
        <v>43.736220000000003</v>
      </c>
      <c r="AB1817" s="18">
        <f t="shared" si="28"/>
        <v>-2.112793217145549</v>
      </c>
    </row>
    <row r="1818" spans="1:28" ht="12.75" customHeight="1" x14ac:dyDescent="0.3">
      <c r="A1818" s="4">
        <v>25683</v>
      </c>
      <c r="B1818" s="4" t="s">
        <v>47</v>
      </c>
      <c r="C1818" s="21">
        <v>0.08</v>
      </c>
      <c r="D1818" s="15">
        <v>7.28</v>
      </c>
      <c r="E1818" s="15">
        <v>11.15</v>
      </c>
      <c r="F1818" s="4">
        <v>3169</v>
      </c>
      <c r="G1818" s="4" t="s">
        <v>2855</v>
      </c>
      <c r="H1818" s="4" t="s">
        <v>27</v>
      </c>
      <c r="I1818" s="4" t="s">
        <v>58</v>
      </c>
      <c r="J1818" s="4" t="s">
        <v>29</v>
      </c>
      <c r="K1818" s="4" t="s">
        <v>93</v>
      </c>
      <c r="L1818" s="4" t="s">
        <v>59</v>
      </c>
      <c r="M1818" s="4" t="s">
        <v>854</v>
      </c>
      <c r="N1818" s="29">
        <v>0.37</v>
      </c>
      <c r="O1818" s="4" t="s">
        <v>33</v>
      </c>
      <c r="P1818" s="4" t="s">
        <v>136</v>
      </c>
      <c r="Q1818" s="4" t="s">
        <v>362</v>
      </c>
      <c r="R1818" s="4" t="s">
        <v>2856</v>
      </c>
      <c r="S1818" s="4">
        <v>32127</v>
      </c>
      <c r="T1818" s="9">
        <v>42107</v>
      </c>
      <c r="U1818" s="9">
        <v>42108</v>
      </c>
      <c r="V1818" s="15">
        <v>-44.415000000000006</v>
      </c>
      <c r="W1818" s="4">
        <v>1</v>
      </c>
      <c r="X1818" s="15">
        <v>14.66</v>
      </c>
      <c r="Y1818" s="4">
        <v>86490</v>
      </c>
      <c r="Z1818" s="15">
        <f>(orders[[#This Row],[Unit Price]]-(orders[[#This Row],[Unit Price]]*(orders[[#This Row],[Discount]]/100)))</f>
        <v>7.2741760000000006</v>
      </c>
      <c r="AA1818" s="15">
        <f>orders[[#This Row],[discounted price]]*orders[[#This Row],[Quantity ordered new]]</f>
        <v>7.2741760000000006</v>
      </c>
      <c r="AB1818" s="18">
        <f t="shared" si="28"/>
        <v>-3.0296725784447478</v>
      </c>
    </row>
    <row r="1819" spans="1:28" ht="12.75" customHeight="1" x14ac:dyDescent="0.3">
      <c r="A1819" s="4">
        <v>26055</v>
      </c>
      <c r="B1819" s="4" t="s">
        <v>56</v>
      </c>
      <c r="C1819" s="21">
        <v>0.1</v>
      </c>
      <c r="D1819" s="15">
        <v>7.28</v>
      </c>
      <c r="E1819" s="15">
        <v>5.47</v>
      </c>
      <c r="F1819" s="4">
        <v>3170</v>
      </c>
      <c r="G1819" s="4" t="s">
        <v>2857</v>
      </c>
      <c r="H1819" s="4" t="s">
        <v>49</v>
      </c>
      <c r="I1819" s="4" t="s">
        <v>28</v>
      </c>
      <c r="J1819" s="4" t="s">
        <v>29</v>
      </c>
      <c r="K1819" s="4" t="s">
        <v>93</v>
      </c>
      <c r="L1819" s="4" t="s">
        <v>59</v>
      </c>
      <c r="M1819" s="4" t="s">
        <v>2858</v>
      </c>
      <c r="N1819" s="29">
        <v>0.35</v>
      </c>
      <c r="O1819" s="4" t="s">
        <v>33</v>
      </c>
      <c r="P1819" s="4" t="s">
        <v>136</v>
      </c>
      <c r="Q1819" s="4" t="s">
        <v>362</v>
      </c>
      <c r="R1819" s="4" t="s">
        <v>2859</v>
      </c>
      <c r="S1819" s="4">
        <v>34952</v>
      </c>
      <c r="T1819" s="9">
        <v>42048</v>
      </c>
      <c r="U1819" s="9">
        <v>42048</v>
      </c>
      <c r="V1819" s="15">
        <v>167.334</v>
      </c>
      <c r="W1819" s="4">
        <v>12</v>
      </c>
      <c r="X1819" s="15">
        <v>83.14</v>
      </c>
      <c r="Y1819" s="4">
        <v>86489</v>
      </c>
      <c r="Z1819" s="15">
        <f>(orders[[#This Row],[Unit Price]]-(orders[[#This Row],[Unit Price]]*(orders[[#This Row],[Discount]]/100)))</f>
        <v>7.2727200000000005</v>
      </c>
      <c r="AA1819" s="15">
        <f>orders[[#This Row],[discounted price]]*orders[[#This Row],[Quantity ordered new]]</f>
        <v>87.27264000000001</v>
      </c>
      <c r="AB1819" s="18">
        <f t="shared" si="28"/>
        <v>2.0126774115949</v>
      </c>
    </row>
    <row r="1820" spans="1:28" ht="12.75" customHeight="1" x14ac:dyDescent="0.3">
      <c r="A1820" s="4">
        <v>21961</v>
      </c>
      <c r="B1820" s="4" t="s">
        <v>25</v>
      </c>
      <c r="C1820" s="21">
        <v>0.06</v>
      </c>
      <c r="D1820" s="15">
        <v>10.97</v>
      </c>
      <c r="E1820" s="15">
        <v>6.5</v>
      </c>
      <c r="F1820" s="4">
        <v>3176</v>
      </c>
      <c r="G1820" s="4" t="s">
        <v>2860</v>
      </c>
      <c r="H1820" s="4" t="s">
        <v>49</v>
      </c>
      <c r="I1820" s="4" t="s">
        <v>114</v>
      </c>
      <c r="J1820" s="4" t="s">
        <v>77</v>
      </c>
      <c r="K1820" s="4" t="s">
        <v>180</v>
      </c>
      <c r="L1820" s="4" t="s">
        <v>59</v>
      </c>
      <c r="M1820" s="4" t="s">
        <v>2861</v>
      </c>
      <c r="N1820" s="29">
        <v>0.64</v>
      </c>
      <c r="O1820" s="4" t="s">
        <v>33</v>
      </c>
      <c r="P1820" s="4" t="s">
        <v>136</v>
      </c>
      <c r="Q1820" s="4" t="s">
        <v>362</v>
      </c>
      <c r="R1820" s="4" t="s">
        <v>2862</v>
      </c>
      <c r="S1820" s="4">
        <v>32216</v>
      </c>
      <c r="T1820" s="9">
        <v>42128</v>
      </c>
      <c r="U1820" s="9">
        <v>42130</v>
      </c>
      <c r="V1820" s="15">
        <v>65.597999999999999</v>
      </c>
      <c r="W1820" s="4">
        <v>19</v>
      </c>
      <c r="X1820" s="15">
        <v>215.25</v>
      </c>
      <c r="Y1820" s="4">
        <v>90820</v>
      </c>
      <c r="Z1820" s="15">
        <f>(orders[[#This Row],[Unit Price]]-(orders[[#This Row],[Unit Price]]*(orders[[#This Row],[Discount]]/100)))</f>
        <v>10.963418000000001</v>
      </c>
      <c r="AA1820" s="15">
        <f>orders[[#This Row],[discounted price]]*orders[[#This Row],[Quantity ordered new]]</f>
        <v>208.30494200000001</v>
      </c>
      <c r="AB1820" s="18">
        <f t="shared" si="28"/>
        <v>0.30475261324041814</v>
      </c>
    </row>
    <row r="1821" spans="1:28" ht="12.75" customHeight="1" x14ac:dyDescent="0.3">
      <c r="A1821" s="4">
        <v>20964</v>
      </c>
      <c r="B1821" s="4" t="s">
        <v>106</v>
      </c>
      <c r="C1821" s="21">
        <v>0.02</v>
      </c>
      <c r="D1821" s="15">
        <v>58.14</v>
      </c>
      <c r="E1821" s="15">
        <v>36.61</v>
      </c>
      <c r="F1821" s="4">
        <v>3176</v>
      </c>
      <c r="G1821" s="4" t="s">
        <v>2860</v>
      </c>
      <c r="H1821" s="4" t="s">
        <v>39</v>
      </c>
      <c r="I1821" s="4" t="s">
        <v>114</v>
      </c>
      <c r="J1821" s="4" t="s">
        <v>41</v>
      </c>
      <c r="K1821" s="4" t="s">
        <v>191</v>
      </c>
      <c r="L1821" s="4" t="s">
        <v>121</v>
      </c>
      <c r="M1821" s="4" t="s">
        <v>1035</v>
      </c>
      <c r="N1821" s="29">
        <v>0.61</v>
      </c>
      <c r="O1821" s="4" t="s">
        <v>33</v>
      </c>
      <c r="P1821" s="4" t="s">
        <v>136</v>
      </c>
      <c r="Q1821" s="4" t="s">
        <v>362</v>
      </c>
      <c r="R1821" s="4" t="s">
        <v>2862</v>
      </c>
      <c r="S1821" s="4">
        <v>32216</v>
      </c>
      <c r="T1821" s="9">
        <v>42180</v>
      </c>
      <c r="U1821" s="9">
        <v>42186</v>
      </c>
      <c r="V1821" s="15">
        <v>0.25800000000000001</v>
      </c>
      <c r="W1821" s="4">
        <v>22</v>
      </c>
      <c r="X1821" s="15">
        <v>1358.02</v>
      </c>
      <c r="Y1821" s="4">
        <v>90821</v>
      </c>
      <c r="Z1821" s="15">
        <f>(orders[[#This Row],[Unit Price]]-(orders[[#This Row],[Unit Price]]*(orders[[#This Row],[Discount]]/100)))</f>
        <v>58.128371999999999</v>
      </c>
      <c r="AA1821" s="15">
        <f>orders[[#This Row],[discounted price]]*orders[[#This Row],[Quantity ordered new]]</f>
        <v>1278.8241840000001</v>
      </c>
      <c r="AB1821" s="18">
        <f t="shared" si="28"/>
        <v>1.8998247448491186E-4</v>
      </c>
    </row>
    <row r="1822" spans="1:28" ht="12.75" customHeight="1" x14ac:dyDescent="0.3">
      <c r="A1822" s="4">
        <v>20965</v>
      </c>
      <c r="B1822" s="4" t="s">
        <v>106</v>
      </c>
      <c r="C1822" s="21">
        <v>0.03</v>
      </c>
      <c r="D1822" s="15">
        <v>15.57</v>
      </c>
      <c r="E1822" s="15">
        <v>1.39</v>
      </c>
      <c r="F1822" s="4">
        <v>3176</v>
      </c>
      <c r="G1822" s="4" t="s">
        <v>2860</v>
      </c>
      <c r="H1822" s="4" t="s">
        <v>49</v>
      </c>
      <c r="I1822" s="4" t="s">
        <v>114</v>
      </c>
      <c r="J1822" s="4" t="s">
        <v>29</v>
      </c>
      <c r="K1822" s="4" t="s">
        <v>69</v>
      </c>
      <c r="L1822" s="4" t="s">
        <v>59</v>
      </c>
      <c r="M1822" s="4" t="s">
        <v>723</v>
      </c>
      <c r="N1822" s="29">
        <v>0.38</v>
      </c>
      <c r="O1822" s="4" t="s">
        <v>33</v>
      </c>
      <c r="P1822" s="4" t="s">
        <v>136</v>
      </c>
      <c r="Q1822" s="4" t="s">
        <v>362</v>
      </c>
      <c r="R1822" s="4" t="s">
        <v>2862</v>
      </c>
      <c r="S1822" s="4">
        <v>32216</v>
      </c>
      <c r="T1822" s="9">
        <v>42180</v>
      </c>
      <c r="U1822" s="9">
        <v>42186</v>
      </c>
      <c r="V1822" s="15">
        <v>63.222000000000001</v>
      </c>
      <c r="W1822" s="4">
        <v>22</v>
      </c>
      <c r="X1822" s="15">
        <v>358.84</v>
      </c>
      <c r="Y1822" s="4">
        <v>90821</v>
      </c>
      <c r="Z1822" s="15">
        <f>(orders[[#This Row],[Unit Price]]-(orders[[#This Row],[Unit Price]]*(orders[[#This Row],[Discount]]/100)))</f>
        <v>15.565329</v>
      </c>
      <c r="AA1822" s="15">
        <f>orders[[#This Row],[discounted price]]*orders[[#This Row],[Quantity ordered new]]</f>
        <v>342.43723799999998</v>
      </c>
      <c r="AB1822" s="18">
        <f t="shared" si="28"/>
        <v>0.17618437186489802</v>
      </c>
    </row>
    <row r="1823" spans="1:28" ht="12.75" customHeight="1" x14ac:dyDescent="0.3">
      <c r="A1823" s="4">
        <v>24493</v>
      </c>
      <c r="B1823" s="4" t="s">
        <v>37</v>
      </c>
      <c r="C1823" s="21">
        <v>0.1</v>
      </c>
      <c r="D1823" s="15">
        <v>62.18</v>
      </c>
      <c r="E1823" s="15">
        <v>10.84</v>
      </c>
      <c r="F1823" s="4">
        <v>3177</v>
      </c>
      <c r="G1823" s="4" t="s">
        <v>2863</v>
      </c>
      <c r="H1823" s="4" t="s">
        <v>49</v>
      </c>
      <c r="I1823" s="4" t="s">
        <v>114</v>
      </c>
      <c r="J1823" s="4" t="s">
        <v>41</v>
      </c>
      <c r="K1823" s="4" t="s">
        <v>50</v>
      </c>
      <c r="L1823" s="4" t="s">
        <v>86</v>
      </c>
      <c r="M1823" s="4" t="s">
        <v>1390</v>
      </c>
      <c r="N1823" s="29">
        <v>0.63</v>
      </c>
      <c r="O1823" s="4" t="s">
        <v>33</v>
      </c>
      <c r="P1823" s="4" t="s">
        <v>136</v>
      </c>
      <c r="Q1823" s="4" t="s">
        <v>362</v>
      </c>
      <c r="R1823" s="4" t="s">
        <v>2864</v>
      </c>
      <c r="S1823" s="4">
        <v>33458</v>
      </c>
      <c r="T1823" s="9">
        <v>42077</v>
      </c>
      <c r="U1823" s="9">
        <v>42079</v>
      </c>
      <c r="V1823" s="15">
        <v>-29.666000000000004</v>
      </c>
      <c r="W1823" s="4">
        <v>9</v>
      </c>
      <c r="X1823" s="15">
        <v>511.57</v>
      </c>
      <c r="Y1823" s="4">
        <v>90818</v>
      </c>
      <c r="Z1823" s="15">
        <f>(orders[[#This Row],[Unit Price]]-(orders[[#This Row],[Unit Price]]*(orders[[#This Row],[Discount]]/100)))</f>
        <v>62.117820000000002</v>
      </c>
      <c r="AA1823" s="15">
        <f>orders[[#This Row],[discounted price]]*orders[[#This Row],[Quantity ordered new]]</f>
        <v>559.06038000000001</v>
      </c>
      <c r="AB1823" s="18">
        <f t="shared" si="28"/>
        <v>-5.7990108880505119E-2</v>
      </c>
    </row>
    <row r="1824" spans="1:28" ht="12.75" customHeight="1" x14ac:dyDescent="0.3">
      <c r="A1824" s="4">
        <v>22086</v>
      </c>
      <c r="B1824" s="4" t="s">
        <v>47</v>
      </c>
      <c r="C1824" s="21">
        <v>0.06</v>
      </c>
      <c r="D1824" s="15">
        <v>1.68</v>
      </c>
      <c r="E1824" s="15">
        <v>1</v>
      </c>
      <c r="F1824" s="4">
        <v>3177</v>
      </c>
      <c r="G1824" s="4" t="s">
        <v>2863</v>
      </c>
      <c r="H1824" s="4" t="s">
        <v>49</v>
      </c>
      <c r="I1824" s="4" t="s">
        <v>114</v>
      </c>
      <c r="J1824" s="4" t="s">
        <v>29</v>
      </c>
      <c r="K1824" s="4" t="s">
        <v>30</v>
      </c>
      <c r="L1824" s="4" t="s">
        <v>31</v>
      </c>
      <c r="M1824" s="4" t="s">
        <v>2548</v>
      </c>
      <c r="N1824" s="29">
        <v>0.35</v>
      </c>
      <c r="O1824" s="4" t="s">
        <v>33</v>
      </c>
      <c r="P1824" s="4" t="s">
        <v>136</v>
      </c>
      <c r="Q1824" s="4" t="s">
        <v>362</v>
      </c>
      <c r="R1824" s="4" t="s">
        <v>2864</v>
      </c>
      <c r="S1824" s="4">
        <v>33458</v>
      </c>
      <c r="T1824" s="9">
        <v>42094</v>
      </c>
      <c r="U1824" s="9">
        <v>42096</v>
      </c>
      <c r="V1824" s="15">
        <v>-1319.5</v>
      </c>
      <c r="W1824" s="4">
        <v>5</v>
      </c>
      <c r="X1824" s="15">
        <v>8.65</v>
      </c>
      <c r="Y1824" s="4">
        <v>90819</v>
      </c>
      <c r="Z1824" s="15">
        <f>(orders[[#This Row],[Unit Price]]-(orders[[#This Row],[Unit Price]]*(orders[[#This Row],[Discount]]/100)))</f>
        <v>1.678992</v>
      </c>
      <c r="AA1824" s="15">
        <f>orders[[#This Row],[discounted price]]*orders[[#This Row],[Quantity ordered new]]</f>
        <v>8.3949600000000011</v>
      </c>
      <c r="AB1824" s="18">
        <f t="shared" si="28"/>
        <v>-152.54335260115607</v>
      </c>
    </row>
    <row r="1825" spans="1:28" ht="12.75" customHeight="1" x14ac:dyDescent="0.3">
      <c r="A1825" s="4">
        <v>21554</v>
      </c>
      <c r="B1825" s="4" t="s">
        <v>106</v>
      </c>
      <c r="C1825" s="21">
        <v>7.0000000000000007E-2</v>
      </c>
      <c r="D1825" s="15">
        <v>35.44</v>
      </c>
      <c r="E1825" s="15">
        <v>7.5</v>
      </c>
      <c r="F1825" s="4">
        <v>3179</v>
      </c>
      <c r="G1825" s="4" t="s">
        <v>2865</v>
      </c>
      <c r="H1825" s="4" t="s">
        <v>49</v>
      </c>
      <c r="I1825" s="4" t="s">
        <v>28</v>
      </c>
      <c r="J1825" s="4" t="s">
        <v>29</v>
      </c>
      <c r="K1825" s="4" t="s">
        <v>93</v>
      </c>
      <c r="L1825" s="4" t="s">
        <v>59</v>
      </c>
      <c r="M1825" s="4" t="s">
        <v>2746</v>
      </c>
      <c r="N1825" s="29">
        <v>0.38</v>
      </c>
      <c r="O1825" s="4" t="s">
        <v>33</v>
      </c>
      <c r="P1825" s="4" t="s">
        <v>61</v>
      </c>
      <c r="Q1825" s="4" t="s">
        <v>62</v>
      </c>
      <c r="R1825" s="4" t="s">
        <v>2866</v>
      </c>
      <c r="S1825" s="4">
        <v>55060</v>
      </c>
      <c r="T1825" s="9">
        <v>42167</v>
      </c>
      <c r="U1825" s="9">
        <v>42174</v>
      </c>
      <c r="V1825" s="15">
        <v>262.2</v>
      </c>
      <c r="W1825" s="4">
        <v>11</v>
      </c>
      <c r="X1825" s="15">
        <v>380</v>
      </c>
      <c r="Y1825" s="4">
        <v>86989</v>
      </c>
      <c r="Z1825" s="15">
        <f>(orders[[#This Row],[Unit Price]]-(orders[[#This Row],[Unit Price]]*(orders[[#This Row],[Discount]]/100)))</f>
        <v>35.415191999999998</v>
      </c>
      <c r="AA1825" s="15">
        <f>orders[[#This Row],[discounted price]]*orders[[#This Row],[Quantity ordered new]]</f>
        <v>389.56711199999995</v>
      </c>
      <c r="AB1825" s="18">
        <f t="shared" si="28"/>
        <v>0.69</v>
      </c>
    </row>
    <row r="1826" spans="1:28" ht="12.75" customHeight="1" x14ac:dyDescent="0.3">
      <c r="A1826" s="4">
        <v>24464</v>
      </c>
      <c r="B1826" s="4" t="s">
        <v>25</v>
      </c>
      <c r="C1826" s="21">
        <v>0.08</v>
      </c>
      <c r="D1826" s="15">
        <v>170.98</v>
      </c>
      <c r="E1826" s="15">
        <v>35.89</v>
      </c>
      <c r="F1826" s="4">
        <v>3187</v>
      </c>
      <c r="G1826" s="4" t="s">
        <v>2867</v>
      </c>
      <c r="H1826" s="4" t="s">
        <v>39</v>
      </c>
      <c r="I1826" s="4" t="s">
        <v>58</v>
      </c>
      <c r="J1826" s="4" t="s">
        <v>41</v>
      </c>
      <c r="K1826" s="4" t="s">
        <v>191</v>
      </c>
      <c r="L1826" s="4" t="s">
        <v>121</v>
      </c>
      <c r="M1826" s="4" t="s">
        <v>1047</v>
      </c>
      <c r="N1826" s="29">
        <v>0.66</v>
      </c>
      <c r="O1826" s="4" t="s">
        <v>33</v>
      </c>
      <c r="P1826" s="4" t="s">
        <v>136</v>
      </c>
      <c r="Q1826" s="4" t="s">
        <v>362</v>
      </c>
      <c r="R1826" s="4" t="s">
        <v>2868</v>
      </c>
      <c r="S1826" s="4">
        <v>33569</v>
      </c>
      <c r="T1826" s="9">
        <v>42065</v>
      </c>
      <c r="U1826" s="9">
        <v>42067</v>
      </c>
      <c r="V1826" s="15">
        <v>-119.812</v>
      </c>
      <c r="W1826" s="4">
        <v>1</v>
      </c>
      <c r="X1826" s="15">
        <v>199.48</v>
      </c>
      <c r="Y1826" s="4">
        <v>89025</v>
      </c>
      <c r="Z1826" s="15">
        <f>(orders[[#This Row],[Unit Price]]-(orders[[#This Row],[Unit Price]]*(orders[[#This Row],[Discount]]/100)))</f>
        <v>170.84321599999998</v>
      </c>
      <c r="AA1826" s="15">
        <f>orders[[#This Row],[discounted price]]*orders[[#This Row],[Quantity ordered new]]</f>
        <v>170.84321599999998</v>
      </c>
      <c r="AB1826" s="18">
        <f t="shared" si="28"/>
        <v>-0.60062161620212551</v>
      </c>
    </row>
    <row r="1827" spans="1:28" ht="12.75" customHeight="1" x14ac:dyDescent="0.3">
      <c r="A1827" s="4">
        <v>20127</v>
      </c>
      <c r="B1827" s="4" t="s">
        <v>47</v>
      </c>
      <c r="C1827" s="21">
        <v>0.01</v>
      </c>
      <c r="D1827" s="15">
        <v>20.99</v>
      </c>
      <c r="E1827" s="15">
        <v>4.8099999999999996</v>
      </c>
      <c r="F1827" s="4">
        <v>3191</v>
      </c>
      <c r="G1827" s="4" t="s">
        <v>2869</v>
      </c>
      <c r="H1827" s="4" t="s">
        <v>49</v>
      </c>
      <c r="I1827" s="4" t="s">
        <v>28</v>
      </c>
      <c r="J1827" s="4" t="s">
        <v>77</v>
      </c>
      <c r="K1827" s="4" t="s">
        <v>78</v>
      </c>
      <c r="L1827" s="4" t="s">
        <v>86</v>
      </c>
      <c r="M1827" s="4" t="s">
        <v>475</v>
      </c>
      <c r="N1827" s="29">
        <v>0.57999999999999996</v>
      </c>
      <c r="O1827" s="4" t="s">
        <v>33</v>
      </c>
      <c r="P1827" s="4" t="s">
        <v>61</v>
      </c>
      <c r="Q1827" s="4" t="s">
        <v>1858</v>
      </c>
      <c r="R1827" s="4" t="s">
        <v>2870</v>
      </c>
      <c r="S1827" s="4">
        <v>54481</v>
      </c>
      <c r="T1827" s="9">
        <v>42081</v>
      </c>
      <c r="U1827" s="9">
        <v>42081</v>
      </c>
      <c r="V1827" s="15">
        <v>-9.1079999999999988</v>
      </c>
      <c r="W1827" s="4">
        <v>5</v>
      </c>
      <c r="X1827" s="15">
        <v>93.81</v>
      </c>
      <c r="Y1827" s="4">
        <v>86447</v>
      </c>
      <c r="Z1827" s="15">
        <f>(orders[[#This Row],[Unit Price]]-(orders[[#This Row],[Unit Price]]*(orders[[#This Row],[Discount]]/100)))</f>
        <v>20.987900999999997</v>
      </c>
      <c r="AA1827" s="15">
        <f>orders[[#This Row],[discounted price]]*orders[[#This Row],[Quantity ordered new]]</f>
        <v>104.93950499999998</v>
      </c>
      <c r="AB1827" s="18">
        <f t="shared" si="28"/>
        <v>-9.7089862488007661E-2</v>
      </c>
    </row>
    <row r="1828" spans="1:28" ht="12.75" customHeight="1" x14ac:dyDescent="0.3">
      <c r="A1828" s="4">
        <v>20303</v>
      </c>
      <c r="B1828" s="4" t="s">
        <v>25</v>
      </c>
      <c r="C1828" s="21">
        <v>0.09</v>
      </c>
      <c r="D1828" s="15">
        <v>35.94</v>
      </c>
      <c r="E1828" s="15">
        <v>6.66</v>
      </c>
      <c r="F1828" s="4">
        <v>3191</v>
      </c>
      <c r="G1828" s="4" t="s">
        <v>2869</v>
      </c>
      <c r="H1828" s="4" t="s">
        <v>49</v>
      </c>
      <c r="I1828" s="4" t="s">
        <v>28</v>
      </c>
      <c r="J1828" s="4" t="s">
        <v>29</v>
      </c>
      <c r="K1828" s="4" t="s">
        <v>69</v>
      </c>
      <c r="L1828" s="4" t="s">
        <v>59</v>
      </c>
      <c r="M1828" s="4" t="s">
        <v>73</v>
      </c>
      <c r="N1828" s="29">
        <v>0.4</v>
      </c>
      <c r="O1828" s="4" t="s">
        <v>33</v>
      </c>
      <c r="P1828" s="4" t="s">
        <v>61</v>
      </c>
      <c r="Q1828" s="4" t="s">
        <v>1858</v>
      </c>
      <c r="R1828" s="4" t="s">
        <v>2870</v>
      </c>
      <c r="S1828" s="4">
        <v>54481</v>
      </c>
      <c r="T1828" s="9">
        <v>42104</v>
      </c>
      <c r="U1828" s="9">
        <v>42106</v>
      </c>
      <c r="V1828" s="15">
        <v>172.56439999999998</v>
      </c>
      <c r="W1828" s="4">
        <v>9</v>
      </c>
      <c r="X1828" s="15">
        <v>312.22000000000003</v>
      </c>
      <c r="Y1828" s="4">
        <v>86448</v>
      </c>
      <c r="Z1828" s="15">
        <f>(orders[[#This Row],[Unit Price]]-(orders[[#This Row],[Unit Price]]*(orders[[#This Row],[Discount]]/100)))</f>
        <v>35.907654000000001</v>
      </c>
      <c r="AA1828" s="15">
        <f>orders[[#This Row],[discounted price]]*orders[[#This Row],[Quantity ordered new]]</f>
        <v>323.16888599999999</v>
      </c>
      <c r="AB1828" s="18">
        <f t="shared" si="28"/>
        <v>0.55270130036512699</v>
      </c>
    </row>
    <row r="1829" spans="1:28" ht="12.75" customHeight="1" x14ac:dyDescent="0.3">
      <c r="A1829" s="4">
        <v>22846</v>
      </c>
      <c r="B1829" s="4" t="s">
        <v>56</v>
      </c>
      <c r="C1829" s="21">
        <v>0.1</v>
      </c>
      <c r="D1829" s="15">
        <v>4.9800000000000004</v>
      </c>
      <c r="E1829" s="15">
        <v>7.54</v>
      </c>
      <c r="F1829" s="4">
        <v>3194</v>
      </c>
      <c r="G1829" s="4" t="s">
        <v>2871</v>
      </c>
      <c r="H1829" s="4" t="s">
        <v>49</v>
      </c>
      <c r="I1829" s="4" t="s">
        <v>114</v>
      </c>
      <c r="J1829" s="4" t="s">
        <v>29</v>
      </c>
      <c r="K1829" s="4" t="s">
        <v>93</v>
      </c>
      <c r="L1829" s="4" t="s">
        <v>59</v>
      </c>
      <c r="M1829" s="4" t="s">
        <v>2872</v>
      </c>
      <c r="N1829" s="29">
        <v>0.38</v>
      </c>
      <c r="O1829" s="4" t="s">
        <v>33</v>
      </c>
      <c r="P1829" s="4" t="s">
        <v>136</v>
      </c>
      <c r="Q1829" s="4" t="s">
        <v>362</v>
      </c>
      <c r="R1829" s="4" t="s">
        <v>951</v>
      </c>
      <c r="S1829" s="4">
        <v>34609</v>
      </c>
      <c r="T1829" s="9">
        <v>42073</v>
      </c>
      <c r="U1829" s="9">
        <v>42074</v>
      </c>
      <c r="V1829" s="15">
        <v>45.077999999999996</v>
      </c>
      <c r="W1829" s="4">
        <v>9</v>
      </c>
      <c r="X1829" s="15">
        <v>43.84</v>
      </c>
      <c r="Y1829" s="4">
        <v>89805</v>
      </c>
      <c r="Z1829" s="15">
        <f>(orders[[#This Row],[Unit Price]]-(orders[[#This Row],[Unit Price]]*(orders[[#This Row],[Discount]]/100)))</f>
        <v>4.9750200000000007</v>
      </c>
      <c r="AA1829" s="15">
        <f>orders[[#This Row],[discounted price]]*orders[[#This Row],[Quantity ordered new]]</f>
        <v>44.775180000000006</v>
      </c>
      <c r="AB1829" s="18">
        <f t="shared" si="28"/>
        <v>1.0282390510948904</v>
      </c>
    </row>
    <row r="1830" spans="1:28" ht="12.75" customHeight="1" x14ac:dyDescent="0.3">
      <c r="A1830" s="4">
        <v>22847</v>
      </c>
      <c r="B1830" s="4" t="s">
        <v>56</v>
      </c>
      <c r="C1830" s="21">
        <v>0</v>
      </c>
      <c r="D1830" s="15">
        <v>22.84</v>
      </c>
      <c r="E1830" s="15">
        <v>8.18</v>
      </c>
      <c r="F1830" s="4">
        <v>3194</v>
      </c>
      <c r="G1830" s="4" t="s">
        <v>2871</v>
      </c>
      <c r="H1830" s="4" t="s">
        <v>49</v>
      </c>
      <c r="I1830" s="4" t="s">
        <v>114</v>
      </c>
      <c r="J1830" s="4" t="s">
        <v>29</v>
      </c>
      <c r="K1830" s="4" t="s">
        <v>93</v>
      </c>
      <c r="L1830" s="4" t="s">
        <v>59</v>
      </c>
      <c r="M1830" s="4" t="s">
        <v>1842</v>
      </c>
      <c r="N1830" s="29">
        <v>0.39</v>
      </c>
      <c r="O1830" s="4" t="s">
        <v>33</v>
      </c>
      <c r="P1830" s="4" t="s">
        <v>136</v>
      </c>
      <c r="Q1830" s="4" t="s">
        <v>362</v>
      </c>
      <c r="R1830" s="4" t="s">
        <v>951</v>
      </c>
      <c r="S1830" s="4">
        <v>34609</v>
      </c>
      <c r="T1830" s="9">
        <v>42073</v>
      </c>
      <c r="U1830" s="9">
        <v>42075</v>
      </c>
      <c r="V1830" s="15">
        <v>-110.376</v>
      </c>
      <c r="W1830" s="4">
        <v>6</v>
      </c>
      <c r="X1830" s="15">
        <v>141.74</v>
      </c>
      <c r="Y1830" s="4">
        <v>89805</v>
      </c>
      <c r="Z1830" s="15">
        <f>(orders[[#This Row],[Unit Price]]-(orders[[#This Row],[Unit Price]]*(orders[[#This Row],[Discount]]/100)))</f>
        <v>22.84</v>
      </c>
      <c r="AA1830" s="15">
        <f>orders[[#This Row],[discounted price]]*orders[[#This Row],[Quantity ordered new]]</f>
        <v>137.04</v>
      </c>
      <c r="AB1830" s="18">
        <f t="shared" si="28"/>
        <v>-0.7787216029349513</v>
      </c>
    </row>
    <row r="1831" spans="1:28" ht="12.75" customHeight="1" x14ac:dyDescent="0.3">
      <c r="A1831" s="4">
        <v>3406</v>
      </c>
      <c r="B1831" s="4" t="s">
        <v>37</v>
      </c>
      <c r="C1831" s="21">
        <v>0.03</v>
      </c>
      <c r="D1831" s="15">
        <v>200.97</v>
      </c>
      <c r="E1831" s="15">
        <v>15.59</v>
      </c>
      <c r="F1831" s="4">
        <v>3196</v>
      </c>
      <c r="G1831" s="4" t="s">
        <v>2873</v>
      </c>
      <c r="H1831" s="4" t="s">
        <v>39</v>
      </c>
      <c r="I1831" s="4" t="s">
        <v>40</v>
      </c>
      <c r="J1831" s="4" t="s">
        <v>77</v>
      </c>
      <c r="K1831" s="4" t="s">
        <v>85</v>
      </c>
      <c r="L1831" s="4" t="s">
        <v>43</v>
      </c>
      <c r="M1831" s="4" t="s">
        <v>1333</v>
      </c>
      <c r="N1831" s="29">
        <v>0.36</v>
      </c>
      <c r="O1831" s="4" t="s">
        <v>33</v>
      </c>
      <c r="P1831" s="4" t="s">
        <v>34</v>
      </c>
      <c r="Q1831" s="4" t="s">
        <v>45</v>
      </c>
      <c r="R1831" s="4" t="s">
        <v>276</v>
      </c>
      <c r="S1831" s="4">
        <v>94109</v>
      </c>
      <c r="T1831" s="9">
        <v>42037</v>
      </c>
      <c r="U1831" s="9">
        <v>42038</v>
      </c>
      <c r="V1831" s="15">
        <v>1951.3</v>
      </c>
      <c r="W1831" s="4">
        <v>43</v>
      </c>
      <c r="X1831" s="15">
        <v>8717.75</v>
      </c>
      <c r="Y1831" s="4">
        <v>24294</v>
      </c>
      <c r="Z1831" s="15">
        <f>(orders[[#This Row],[Unit Price]]-(orders[[#This Row],[Unit Price]]*(orders[[#This Row],[Discount]]/100)))</f>
        <v>200.90970899999999</v>
      </c>
      <c r="AA1831" s="15">
        <f>orders[[#This Row],[discounted price]]*orders[[#This Row],[Quantity ordered new]]</f>
        <v>8639.1174869999995</v>
      </c>
      <c r="AB1831" s="18">
        <f t="shared" si="28"/>
        <v>0.22383069025838087</v>
      </c>
    </row>
    <row r="1832" spans="1:28" ht="12.75" customHeight="1" x14ac:dyDescent="0.3">
      <c r="A1832" s="4">
        <v>21406</v>
      </c>
      <c r="B1832" s="4" t="s">
        <v>37</v>
      </c>
      <c r="C1832" s="21">
        <v>0.03</v>
      </c>
      <c r="D1832" s="15">
        <v>200.97</v>
      </c>
      <c r="E1832" s="15">
        <v>15.59</v>
      </c>
      <c r="F1832" s="4">
        <v>3197</v>
      </c>
      <c r="G1832" s="4" t="s">
        <v>2874</v>
      </c>
      <c r="H1832" s="4" t="s">
        <v>39</v>
      </c>
      <c r="I1832" s="4" t="s">
        <v>40</v>
      </c>
      <c r="J1832" s="4" t="s">
        <v>77</v>
      </c>
      <c r="K1832" s="4" t="s">
        <v>85</v>
      </c>
      <c r="L1832" s="4" t="s">
        <v>43</v>
      </c>
      <c r="M1832" s="4" t="s">
        <v>1333</v>
      </c>
      <c r="N1832" s="29">
        <v>0.36</v>
      </c>
      <c r="O1832" s="4" t="s">
        <v>33</v>
      </c>
      <c r="P1832" s="4" t="s">
        <v>61</v>
      </c>
      <c r="Q1832" s="4" t="s">
        <v>178</v>
      </c>
      <c r="R1832" s="4" t="s">
        <v>2875</v>
      </c>
      <c r="S1832" s="4">
        <v>60062</v>
      </c>
      <c r="T1832" s="9">
        <v>42037</v>
      </c>
      <c r="U1832" s="9">
        <v>42038</v>
      </c>
      <c r="V1832" s="15">
        <v>1538.7827999999997</v>
      </c>
      <c r="W1832" s="4">
        <v>11</v>
      </c>
      <c r="X1832" s="15">
        <v>2230.12</v>
      </c>
      <c r="Y1832" s="4">
        <v>90850</v>
      </c>
      <c r="Z1832" s="15">
        <f>(orders[[#This Row],[Unit Price]]-(orders[[#This Row],[Unit Price]]*(orders[[#This Row],[Discount]]/100)))</f>
        <v>200.90970899999999</v>
      </c>
      <c r="AA1832" s="15">
        <f>orders[[#This Row],[discounted price]]*orders[[#This Row],[Quantity ordered new]]</f>
        <v>2210.0067989999998</v>
      </c>
      <c r="AB1832" s="18">
        <f t="shared" si="28"/>
        <v>0.69</v>
      </c>
    </row>
    <row r="1833" spans="1:28" ht="12.75" customHeight="1" x14ac:dyDescent="0.3">
      <c r="A1833" s="4">
        <v>18437</v>
      </c>
      <c r="B1833" s="4" t="s">
        <v>106</v>
      </c>
      <c r="C1833" s="21">
        <v>7.0000000000000007E-2</v>
      </c>
      <c r="D1833" s="15">
        <v>5.98</v>
      </c>
      <c r="E1833" s="15">
        <v>0.96</v>
      </c>
      <c r="F1833" s="4">
        <v>3205</v>
      </c>
      <c r="G1833" s="4" t="s">
        <v>2876</v>
      </c>
      <c r="H1833" s="4" t="s">
        <v>49</v>
      </c>
      <c r="I1833" s="4" t="s">
        <v>114</v>
      </c>
      <c r="J1833" s="4" t="s">
        <v>29</v>
      </c>
      <c r="K1833" s="4" t="s">
        <v>30</v>
      </c>
      <c r="L1833" s="4" t="s">
        <v>31</v>
      </c>
      <c r="M1833" s="4" t="s">
        <v>1819</v>
      </c>
      <c r="N1833" s="29">
        <v>0.6</v>
      </c>
      <c r="O1833" s="4" t="s">
        <v>33</v>
      </c>
      <c r="P1833" s="4" t="s">
        <v>34</v>
      </c>
      <c r="Q1833" s="4" t="s">
        <v>1741</v>
      </c>
      <c r="R1833" s="4" t="s">
        <v>2843</v>
      </c>
      <c r="S1833" s="4">
        <v>83440</v>
      </c>
      <c r="T1833" s="9">
        <v>42093</v>
      </c>
      <c r="U1833" s="9">
        <v>42097</v>
      </c>
      <c r="V1833" s="15">
        <v>32.83</v>
      </c>
      <c r="W1833" s="4">
        <v>10</v>
      </c>
      <c r="X1833" s="15">
        <v>56.4</v>
      </c>
      <c r="Y1833" s="4">
        <v>87933</v>
      </c>
      <c r="Z1833" s="15">
        <f>(orders[[#This Row],[Unit Price]]-(orders[[#This Row],[Unit Price]]*(orders[[#This Row],[Discount]]/100)))</f>
        <v>5.9758140000000006</v>
      </c>
      <c r="AA1833" s="15">
        <f>orders[[#This Row],[discounted price]]*orders[[#This Row],[Quantity ordered new]]</f>
        <v>59.758140000000004</v>
      </c>
      <c r="AB1833" s="18">
        <f t="shared" si="28"/>
        <v>0.58209219858156025</v>
      </c>
    </row>
    <row r="1834" spans="1:28" ht="12.75" customHeight="1" x14ac:dyDescent="0.3">
      <c r="A1834" s="4">
        <v>18438</v>
      </c>
      <c r="B1834" s="4" t="s">
        <v>106</v>
      </c>
      <c r="C1834" s="21">
        <v>0.01</v>
      </c>
      <c r="D1834" s="15">
        <v>39.979999999999997</v>
      </c>
      <c r="E1834" s="15">
        <v>4</v>
      </c>
      <c r="F1834" s="4">
        <v>3206</v>
      </c>
      <c r="G1834" s="4" t="s">
        <v>2877</v>
      </c>
      <c r="H1834" s="4" t="s">
        <v>49</v>
      </c>
      <c r="I1834" s="4" t="s">
        <v>114</v>
      </c>
      <c r="J1834" s="4" t="s">
        <v>77</v>
      </c>
      <c r="K1834" s="4" t="s">
        <v>180</v>
      </c>
      <c r="L1834" s="4" t="s">
        <v>59</v>
      </c>
      <c r="M1834" s="4" t="s">
        <v>252</v>
      </c>
      <c r="N1834" s="29">
        <v>0.7</v>
      </c>
      <c r="O1834" s="4" t="s">
        <v>33</v>
      </c>
      <c r="P1834" s="4" t="s">
        <v>34</v>
      </c>
      <c r="Q1834" s="4" t="s">
        <v>1741</v>
      </c>
      <c r="R1834" s="4" t="s">
        <v>2878</v>
      </c>
      <c r="S1834" s="4">
        <v>83301</v>
      </c>
      <c r="T1834" s="9">
        <v>42093</v>
      </c>
      <c r="U1834" s="9">
        <v>42098</v>
      </c>
      <c r="V1834" s="15">
        <v>51.590000000000053</v>
      </c>
      <c r="W1834" s="4">
        <v>6</v>
      </c>
      <c r="X1834" s="15">
        <v>257.52</v>
      </c>
      <c r="Y1834" s="4">
        <v>87933</v>
      </c>
      <c r="Z1834" s="15">
        <f>(orders[[#This Row],[Unit Price]]-(orders[[#This Row],[Unit Price]]*(orders[[#This Row],[Discount]]/100)))</f>
        <v>39.976001999999994</v>
      </c>
      <c r="AA1834" s="15">
        <f>orders[[#This Row],[discounted price]]*orders[[#This Row],[Quantity ordered new]]</f>
        <v>239.85601199999996</v>
      </c>
      <c r="AB1834" s="18">
        <f t="shared" si="28"/>
        <v>0.20033395464429971</v>
      </c>
    </row>
    <row r="1835" spans="1:28" ht="12.75" customHeight="1" x14ac:dyDescent="0.3">
      <c r="A1835" s="4">
        <v>21229</v>
      </c>
      <c r="B1835" s="4" t="s">
        <v>37</v>
      </c>
      <c r="C1835" s="21">
        <v>0.06</v>
      </c>
      <c r="D1835" s="15">
        <v>218.08</v>
      </c>
      <c r="E1835" s="15">
        <v>18.059999999999999</v>
      </c>
      <c r="F1835" s="4">
        <v>3206</v>
      </c>
      <c r="G1835" s="4" t="s">
        <v>2877</v>
      </c>
      <c r="H1835" s="4" t="s">
        <v>27</v>
      </c>
      <c r="I1835" s="4" t="s">
        <v>114</v>
      </c>
      <c r="J1835" s="4" t="s">
        <v>41</v>
      </c>
      <c r="K1835" s="4" t="s">
        <v>42</v>
      </c>
      <c r="L1835" s="4" t="s">
        <v>236</v>
      </c>
      <c r="M1835" s="4" t="s">
        <v>1499</v>
      </c>
      <c r="N1835" s="29">
        <v>0.56999999999999995</v>
      </c>
      <c r="O1835" s="4" t="s">
        <v>33</v>
      </c>
      <c r="P1835" s="4" t="s">
        <v>34</v>
      </c>
      <c r="Q1835" s="4" t="s">
        <v>1741</v>
      </c>
      <c r="R1835" s="4" t="s">
        <v>2878</v>
      </c>
      <c r="S1835" s="4">
        <v>83301</v>
      </c>
      <c r="T1835" s="9">
        <v>42145</v>
      </c>
      <c r="U1835" s="9">
        <v>42147</v>
      </c>
      <c r="V1835" s="15">
        <v>969.42</v>
      </c>
      <c r="W1835" s="4">
        <v>7</v>
      </c>
      <c r="X1835" s="15">
        <v>1488.51</v>
      </c>
      <c r="Y1835" s="4">
        <v>87934</v>
      </c>
      <c r="Z1835" s="15">
        <f>(orders[[#This Row],[Unit Price]]-(orders[[#This Row],[Unit Price]]*(orders[[#This Row],[Discount]]/100)))</f>
        <v>217.94915200000003</v>
      </c>
      <c r="AA1835" s="15">
        <f>orders[[#This Row],[discounted price]]*orders[[#This Row],[Quantity ordered new]]</f>
        <v>1525.6440640000001</v>
      </c>
      <c r="AB1835" s="18">
        <f t="shared" si="28"/>
        <v>0.65126871838281231</v>
      </c>
    </row>
    <row r="1836" spans="1:28" ht="12.75" customHeight="1" x14ac:dyDescent="0.3">
      <c r="A1836" s="4">
        <v>20156</v>
      </c>
      <c r="B1836" s="4" t="s">
        <v>37</v>
      </c>
      <c r="C1836" s="21">
        <v>0.05</v>
      </c>
      <c r="D1836" s="15">
        <v>35.44</v>
      </c>
      <c r="E1836" s="15">
        <v>5.09</v>
      </c>
      <c r="F1836" s="4">
        <v>3206</v>
      </c>
      <c r="G1836" s="4" t="s">
        <v>2877</v>
      </c>
      <c r="H1836" s="4" t="s">
        <v>49</v>
      </c>
      <c r="I1836" s="4" t="s">
        <v>114</v>
      </c>
      <c r="J1836" s="4" t="s">
        <v>29</v>
      </c>
      <c r="K1836" s="4" t="s">
        <v>93</v>
      </c>
      <c r="L1836" s="4" t="s">
        <v>59</v>
      </c>
      <c r="M1836" s="4" t="s">
        <v>2777</v>
      </c>
      <c r="N1836" s="29">
        <v>0.38</v>
      </c>
      <c r="O1836" s="4" t="s">
        <v>33</v>
      </c>
      <c r="P1836" s="4" t="s">
        <v>34</v>
      </c>
      <c r="Q1836" s="4" t="s">
        <v>1741</v>
      </c>
      <c r="R1836" s="4" t="s">
        <v>2878</v>
      </c>
      <c r="S1836" s="4">
        <v>83301</v>
      </c>
      <c r="T1836" s="9">
        <v>42152</v>
      </c>
      <c r="U1836" s="9">
        <v>42153</v>
      </c>
      <c r="V1836" s="15">
        <v>553.33169999999996</v>
      </c>
      <c r="W1836" s="4">
        <v>23</v>
      </c>
      <c r="X1836" s="15">
        <v>801.93</v>
      </c>
      <c r="Y1836" s="4">
        <v>87935</v>
      </c>
      <c r="Z1836" s="15">
        <f>(orders[[#This Row],[Unit Price]]-(orders[[#This Row],[Unit Price]]*(orders[[#This Row],[Discount]]/100)))</f>
        <v>35.422280000000001</v>
      </c>
      <c r="AA1836" s="15">
        <f>orders[[#This Row],[discounted price]]*orders[[#This Row],[Quantity ordered new]]</f>
        <v>814.71244000000002</v>
      </c>
      <c r="AB1836" s="18">
        <f t="shared" si="28"/>
        <v>0.69</v>
      </c>
    </row>
    <row r="1837" spans="1:28" ht="12.75" customHeight="1" x14ac:dyDescent="0.3">
      <c r="A1837" s="4">
        <v>24637</v>
      </c>
      <c r="B1837" s="4" t="s">
        <v>47</v>
      </c>
      <c r="C1837" s="21">
        <v>0.03</v>
      </c>
      <c r="D1837" s="15">
        <v>4.9800000000000004</v>
      </c>
      <c r="E1837" s="15">
        <v>4.62</v>
      </c>
      <c r="F1837" s="4">
        <v>3209</v>
      </c>
      <c r="G1837" s="4" t="s">
        <v>2879</v>
      </c>
      <c r="H1837" s="4" t="s">
        <v>27</v>
      </c>
      <c r="I1837" s="4" t="s">
        <v>28</v>
      </c>
      <c r="J1837" s="4" t="s">
        <v>77</v>
      </c>
      <c r="K1837" s="4" t="s">
        <v>180</v>
      </c>
      <c r="L1837" s="4" t="s">
        <v>51</v>
      </c>
      <c r="M1837" s="4" t="s">
        <v>411</v>
      </c>
      <c r="N1837" s="29">
        <v>0.64</v>
      </c>
      <c r="O1837" s="4" t="s">
        <v>33</v>
      </c>
      <c r="P1837" s="4" t="s">
        <v>34</v>
      </c>
      <c r="Q1837" s="4" t="s">
        <v>45</v>
      </c>
      <c r="R1837" s="4" t="s">
        <v>2880</v>
      </c>
      <c r="S1837" s="4">
        <v>90210</v>
      </c>
      <c r="T1837" s="9">
        <v>42183</v>
      </c>
      <c r="U1837" s="9">
        <v>42184</v>
      </c>
      <c r="V1837" s="15">
        <v>-30.45</v>
      </c>
      <c r="W1837" s="4">
        <v>8</v>
      </c>
      <c r="X1837" s="15">
        <v>44.24</v>
      </c>
      <c r="Y1837" s="4">
        <v>90739</v>
      </c>
      <c r="Z1837" s="15">
        <f>(orders[[#This Row],[Unit Price]]-(orders[[#This Row],[Unit Price]]*(orders[[#This Row],[Discount]]/100)))</f>
        <v>4.9785060000000003</v>
      </c>
      <c r="AA1837" s="15">
        <f>orders[[#This Row],[discounted price]]*orders[[#This Row],[Quantity ordered new]]</f>
        <v>39.828048000000003</v>
      </c>
      <c r="AB1837" s="18">
        <f t="shared" si="28"/>
        <v>-0.68829113924050633</v>
      </c>
    </row>
    <row r="1838" spans="1:28" ht="12.75" customHeight="1" x14ac:dyDescent="0.3">
      <c r="A1838" s="4">
        <v>22804</v>
      </c>
      <c r="B1838" s="4" t="s">
        <v>25</v>
      </c>
      <c r="C1838" s="21">
        <v>0.1</v>
      </c>
      <c r="D1838" s="15">
        <v>7.31</v>
      </c>
      <c r="E1838" s="15">
        <v>0.49</v>
      </c>
      <c r="F1838" s="4">
        <v>3211</v>
      </c>
      <c r="G1838" s="4" t="s">
        <v>2881</v>
      </c>
      <c r="H1838" s="4" t="s">
        <v>49</v>
      </c>
      <c r="I1838" s="4" t="s">
        <v>28</v>
      </c>
      <c r="J1838" s="4" t="s">
        <v>29</v>
      </c>
      <c r="K1838" s="4" t="s">
        <v>134</v>
      </c>
      <c r="L1838" s="4" t="s">
        <v>59</v>
      </c>
      <c r="M1838" s="4" t="s">
        <v>1071</v>
      </c>
      <c r="N1838" s="29">
        <v>0.38</v>
      </c>
      <c r="O1838" s="4" t="s">
        <v>33</v>
      </c>
      <c r="P1838" s="4" t="s">
        <v>61</v>
      </c>
      <c r="Q1838" s="4" t="s">
        <v>178</v>
      </c>
      <c r="R1838" s="4" t="s">
        <v>2882</v>
      </c>
      <c r="S1838" s="4">
        <v>60101</v>
      </c>
      <c r="T1838" s="9">
        <v>42050</v>
      </c>
      <c r="U1838" s="9">
        <v>42051</v>
      </c>
      <c r="V1838" s="15">
        <v>55.020599999999995</v>
      </c>
      <c r="W1838" s="4">
        <v>12</v>
      </c>
      <c r="X1838" s="15">
        <v>79.739999999999995</v>
      </c>
      <c r="Y1838" s="4">
        <v>91522</v>
      </c>
      <c r="Z1838" s="15">
        <f>(orders[[#This Row],[Unit Price]]-(orders[[#This Row],[Unit Price]]*(orders[[#This Row],[Discount]]/100)))</f>
        <v>7.3026899999999992</v>
      </c>
      <c r="AA1838" s="15">
        <f>orders[[#This Row],[discounted price]]*orders[[#This Row],[Quantity ordered new]]</f>
        <v>87.632279999999994</v>
      </c>
      <c r="AB1838" s="18">
        <f t="shared" si="28"/>
        <v>0.69</v>
      </c>
    </row>
    <row r="1839" spans="1:28" ht="12.75" customHeight="1" x14ac:dyDescent="0.3">
      <c r="A1839" s="4">
        <v>22805</v>
      </c>
      <c r="B1839" s="4" t="s">
        <v>25</v>
      </c>
      <c r="C1839" s="21">
        <v>0.1</v>
      </c>
      <c r="D1839" s="15">
        <v>20.99</v>
      </c>
      <c r="E1839" s="15">
        <v>2.5</v>
      </c>
      <c r="F1839" s="4">
        <v>3211</v>
      </c>
      <c r="G1839" s="4" t="s">
        <v>2881</v>
      </c>
      <c r="H1839" s="4" t="s">
        <v>49</v>
      </c>
      <c r="I1839" s="4" t="s">
        <v>28</v>
      </c>
      <c r="J1839" s="4" t="s">
        <v>77</v>
      </c>
      <c r="K1839" s="4" t="s">
        <v>78</v>
      </c>
      <c r="L1839" s="4" t="s">
        <v>31</v>
      </c>
      <c r="M1839" s="4" t="s">
        <v>1170</v>
      </c>
      <c r="N1839" s="29">
        <v>0.81</v>
      </c>
      <c r="O1839" s="4" t="s">
        <v>33</v>
      </c>
      <c r="P1839" s="4" t="s">
        <v>61</v>
      </c>
      <c r="Q1839" s="4" t="s">
        <v>178</v>
      </c>
      <c r="R1839" s="4" t="s">
        <v>2882</v>
      </c>
      <c r="S1839" s="4">
        <v>60101</v>
      </c>
      <c r="T1839" s="9">
        <v>42050</v>
      </c>
      <c r="U1839" s="9">
        <v>42051</v>
      </c>
      <c r="V1839" s="15">
        <v>-43.65504</v>
      </c>
      <c r="W1839" s="4">
        <v>23</v>
      </c>
      <c r="X1839" s="15">
        <v>392.45</v>
      </c>
      <c r="Y1839" s="4">
        <v>91522</v>
      </c>
      <c r="Z1839" s="15">
        <f>(orders[[#This Row],[Unit Price]]-(orders[[#This Row],[Unit Price]]*(orders[[#This Row],[Discount]]/100)))</f>
        <v>20.969009999999997</v>
      </c>
      <c r="AA1839" s="15">
        <f>orders[[#This Row],[discounted price]]*orders[[#This Row],[Quantity ordered new]]</f>
        <v>482.28722999999991</v>
      </c>
      <c r="AB1839" s="18">
        <f t="shared" si="28"/>
        <v>-0.11123720219136196</v>
      </c>
    </row>
    <row r="1840" spans="1:28" ht="12.75" customHeight="1" x14ac:dyDescent="0.3">
      <c r="A1840" s="4">
        <v>23736</v>
      </c>
      <c r="B1840" s="4" t="s">
        <v>37</v>
      </c>
      <c r="C1840" s="21">
        <v>0.03</v>
      </c>
      <c r="D1840" s="15">
        <v>6.68</v>
      </c>
      <c r="E1840" s="15">
        <v>1.5</v>
      </c>
      <c r="F1840" s="4">
        <v>3221</v>
      </c>
      <c r="G1840" s="4" t="s">
        <v>2883</v>
      </c>
      <c r="H1840" s="4" t="s">
        <v>49</v>
      </c>
      <c r="I1840" s="4" t="s">
        <v>28</v>
      </c>
      <c r="J1840" s="4" t="s">
        <v>29</v>
      </c>
      <c r="K1840" s="4" t="s">
        <v>30</v>
      </c>
      <c r="L1840" s="4" t="s">
        <v>31</v>
      </c>
      <c r="M1840" s="4" t="s">
        <v>2023</v>
      </c>
      <c r="N1840" s="29">
        <v>0.48</v>
      </c>
      <c r="O1840" s="4" t="s">
        <v>33</v>
      </c>
      <c r="P1840" s="4" t="s">
        <v>136</v>
      </c>
      <c r="Q1840" s="4" t="s">
        <v>362</v>
      </c>
      <c r="R1840" s="4" t="s">
        <v>2884</v>
      </c>
      <c r="S1840" s="4">
        <v>33322</v>
      </c>
      <c r="T1840" s="9">
        <v>42106</v>
      </c>
      <c r="U1840" s="9">
        <v>42107</v>
      </c>
      <c r="V1840" s="15">
        <v>-577.30400000000009</v>
      </c>
      <c r="W1840" s="4">
        <v>7</v>
      </c>
      <c r="X1840" s="15">
        <v>48.32</v>
      </c>
      <c r="Y1840" s="4">
        <v>90815</v>
      </c>
      <c r="Z1840" s="15">
        <f>(orders[[#This Row],[Unit Price]]-(orders[[#This Row],[Unit Price]]*(orders[[#This Row],[Discount]]/100)))</f>
        <v>6.6779959999999994</v>
      </c>
      <c r="AA1840" s="15">
        <f>orders[[#This Row],[discounted price]]*orders[[#This Row],[Quantity ordered new]]</f>
        <v>46.745971999999995</v>
      </c>
      <c r="AB1840" s="18">
        <f t="shared" si="28"/>
        <v>-11.947516556291392</v>
      </c>
    </row>
    <row r="1841" spans="1:28" ht="12.75" customHeight="1" x14ac:dyDescent="0.3">
      <c r="A1841" s="4">
        <v>25605</v>
      </c>
      <c r="B1841" s="4" t="s">
        <v>25</v>
      </c>
      <c r="C1841" s="21">
        <v>0.04</v>
      </c>
      <c r="D1841" s="15">
        <v>39.479999999999997</v>
      </c>
      <c r="E1841" s="15">
        <v>1.99</v>
      </c>
      <c r="F1841" s="4">
        <v>3222</v>
      </c>
      <c r="G1841" s="4" t="s">
        <v>2885</v>
      </c>
      <c r="H1841" s="4" t="s">
        <v>27</v>
      </c>
      <c r="I1841" s="4" t="s">
        <v>28</v>
      </c>
      <c r="J1841" s="4" t="s">
        <v>77</v>
      </c>
      <c r="K1841" s="4" t="s">
        <v>180</v>
      </c>
      <c r="L1841" s="4" t="s">
        <v>51</v>
      </c>
      <c r="M1841" s="4" t="s">
        <v>705</v>
      </c>
      <c r="N1841" s="29">
        <v>0.54</v>
      </c>
      <c r="O1841" s="4" t="s">
        <v>33</v>
      </c>
      <c r="P1841" s="4" t="s">
        <v>136</v>
      </c>
      <c r="Q1841" s="4" t="s">
        <v>362</v>
      </c>
      <c r="R1841" s="4" t="s">
        <v>2886</v>
      </c>
      <c r="S1841" s="4">
        <v>32303</v>
      </c>
      <c r="T1841" s="9">
        <v>42082</v>
      </c>
      <c r="U1841" s="9">
        <v>42082</v>
      </c>
      <c r="V1841" s="15">
        <v>-1535.4864000000002</v>
      </c>
      <c r="W1841" s="4">
        <v>8</v>
      </c>
      <c r="X1841" s="15">
        <v>332.16</v>
      </c>
      <c r="Y1841" s="4">
        <v>90814</v>
      </c>
      <c r="Z1841" s="15">
        <f>(orders[[#This Row],[Unit Price]]-(orders[[#This Row],[Unit Price]]*(orders[[#This Row],[Discount]]/100)))</f>
        <v>39.464207999999999</v>
      </c>
      <c r="AA1841" s="15">
        <f>orders[[#This Row],[discounted price]]*orders[[#This Row],[Quantity ordered new]]</f>
        <v>315.71366399999999</v>
      </c>
      <c r="AB1841" s="18">
        <f t="shared" si="28"/>
        <v>-4.6227312138728331</v>
      </c>
    </row>
    <row r="1842" spans="1:28" ht="12.75" customHeight="1" x14ac:dyDescent="0.3">
      <c r="A1842" s="4">
        <v>25606</v>
      </c>
      <c r="B1842" s="4" t="s">
        <v>25</v>
      </c>
      <c r="C1842" s="21">
        <v>0</v>
      </c>
      <c r="D1842" s="15">
        <v>8.1199999999999992</v>
      </c>
      <c r="E1842" s="15">
        <v>2.83</v>
      </c>
      <c r="F1842" s="4">
        <v>3222</v>
      </c>
      <c r="G1842" s="4" t="s">
        <v>2885</v>
      </c>
      <c r="H1842" s="4" t="s">
        <v>49</v>
      </c>
      <c r="I1842" s="4" t="s">
        <v>28</v>
      </c>
      <c r="J1842" s="4" t="s">
        <v>77</v>
      </c>
      <c r="K1842" s="4" t="s">
        <v>180</v>
      </c>
      <c r="L1842" s="4" t="s">
        <v>51</v>
      </c>
      <c r="M1842" s="4" t="s">
        <v>827</v>
      </c>
      <c r="N1842" s="29">
        <v>0.77</v>
      </c>
      <c r="O1842" s="4" t="s">
        <v>33</v>
      </c>
      <c r="P1842" s="4" t="s">
        <v>136</v>
      </c>
      <c r="Q1842" s="4" t="s">
        <v>362</v>
      </c>
      <c r="R1842" s="4" t="s">
        <v>2886</v>
      </c>
      <c r="S1842" s="4">
        <v>32303</v>
      </c>
      <c r="T1842" s="9">
        <v>42082</v>
      </c>
      <c r="U1842" s="9">
        <v>42083</v>
      </c>
      <c r="V1842" s="15">
        <v>-159.32</v>
      </c>
      <c r="W1842" s="4">
        <v>17</v>
      </c>
      <c r="X1842" s="15">
        <v>147.62</v>
      </c>
      <c r="Y1842" s="4">
        <v>90814</v>
      </c>
      <c r="Z1842" s="15">
        <f>(orders[[#This Row],[Unit Price]]-(orders[[#This Row],[Unit Price]]*(orders[[#This Row],[Discount]]/100)))</f>
        <v>8.1199999999999992</v>
      </c>
      <c r="AA1842" s="15">
        <f>orders[[#This Row],[discounted price]]*orders[[#This Row],[Quantity ordered new]]</f>
        <v>138.04</v>
      </c>
      <c r="AB1842" s="18">
        <f t="shared" si="28"/>
        <v>-1.0792575531770763</v>
      </c>
    </row>
    <row r="1843" spans="1:28" ht="12.75" customHeight="1" x14ac:dyDescent="0.3">
      <c r="A1843" s="4">
        <v>19517</v>
      </c>
      <c r="B1843" s="4" t="s">
        <v>47</v>
      </c>
      <c r="C1843" s="21">
        <v>0.06</v>
      </c>
      <c r="D1843" s="15">
        <v>60.98</v>
      </c>
      <c r="E1843" s="15">
        <v>30</v>
      </c>
      <c r="F1843" s="4">
        <v>3224</v>
      </c>
      <c r="G1843" s="4" t="s">
        <v>2887</v>
      </c>
      <c r="H1843" s="4" t="s">
        <v>39</v>
      </c>
      <c r="I1843" s="4" t="s">
        <v>58</v>
      </c>
      <c r="J1843" s="4" t="s">
        <v>41</v>
      </c>
      <c r="K1843" s="4" t="s">
        <v>42</v>
      </c>
      <c r="L1843" s="4" t="s">
        <v>43</v>
      </c>
      <c r="M1843" s="4" t="s">
        <v>2888</v>
      </c>
      <c r="N1843" s="29">
        <v>0.7</v>
      </c>
      <c r="O1843" s="4" t="s">
        <v>33</v>
      </c>
      <c r="P1843" s="4" t="s">
        <v>136</v>
      </c>
      <c r="Q1843" s="4" t="s">
        <v>244</v>
      </c>
      <c r="R1843" s="4" t="s">
        <v>2889</v>
      </c>
      <c r="S1843" s="4">
        <v>37066</v>
      </c>
      <c r="T1843" s="9">
        <v>42095</v>
      </c>
      <c r="U1843" s="9">
        <v>42096</v>
      </c>
      <c r="V1843" s="15">
        <v>-74.088000000000008</v>
      </c>
      <c r="W1843" s="4">
        <v>2</v>
      </c>
      <c r="X1843" s="15">
        <v>125.9</v>
      </c>
      <c r="Y1843" s="4">
        <v>86508</v>
      </c>
      <c r="Z1843" s="15">
        <f>(orders[[#This Row],[Unit Price]]-(orders[[#This Row],[Unit Price]]*(orders[[#This Row],[Discount]]/100)))</f>
        <v>60.943411999999995</v>
      </c>
      <c r="AA1843" s="15">
        <f>orders[[#This Row],[discounted price]]*orders[[#This Row],[Quantity ordered new]]</f>
        <v>121.88682399999999</v>
      </c>
      <c r="AB1843" s="18">
        <f t="shared" si="28"/>
        <v>-0.5884670373312153</v>
      </c>
    </row>
    <row r="1844" spans="1:28" ht="12.75" customHeight="1" x14ac:dyDescent="0.3">
      <c r="A1844" s="4">
        <v>22291</v>
      </c>
      <c r="B1844" s="4" t="s">
        <v>37</v>
      </c>
      <c r="C1844" s="21">
        <v>0.1</v>
      </c>
      <c r="D1844" s="15">
        <v>208.16</v>
      </c>
      <c r="E1844" s="15">
        <v>68.02</v>
      </c>
      <c r="F1844" s="4">
        <v>3225</v>
      </c>
      <c r="G1844" s="4" t="s">
        <v>2890</v>
      </c>
      <c r="H1844" s="4" t="s">
        <v>39</v>
      </c>
      <c r="I1844" s="4" t="s">
        <v>58</v>
      </c>
      <c r="J1844" s="4" t="s">
        <v>29</v>
      </c>
      <c r="K1844" s="4" t="s">
        <v>257</v>
      </c>
      <c r="L1844" s="4" t="s">
        <v>43</v>
      </c>
      <c r="M1844" s="4" t="s">
        <v>2891</v>
      </c>
      <c r="N1844" s="29">
        <v>0.57999999999999996</v>
      </c>
      <c r="O1844" s="4" t="s">
        <v>33</v>
      </c>
      <c r="P1844" s="4" t="s">
        <v>136</v>
      </c>
      <c r="Q1844" s="4" t="s">
        <v>244</v>
      </c>
      <c r="R1844" s="4" t="s">
        <v>2892</v>
      </c>
      <c r="S1844" s="4">
        <v>38138</v>
      </c>
      <c r="T1844" s="9">
        <v>42018</v>
      </c>
      <c r="U1844" s="9">
        <v>42018</v>
      </c>
      <c r="V1844" s="15">
        <v>-137.52199999999999</v>
      </c>
      <c r="W1844" s="4">
        <v>4</v>
      </c>
      <c r="X1844" s="15">
        <v>768.81</v>
      </c>
      <c r="Y1844" s="4">
        <v>86507</v>
      </c>
      <c r="Z1844" s="15">
        <f>(orders[[#This Row],[Unit Price]]-(orders[[#This Row],[Unit Price]]*(orders[[#This Row],[Discount]]/100)))</f>
        <v>207.95184</v>
      </c>
      <c r="AA1844" s="15">
        <f>orders[[#This Row],[discounted price]]*orders[[#This Row],[Quantity ordered new]]</f>
        <v>831.80736000000002</v>
      </c>
      <c r="AB1844" s="18">
        <f t="shared" si="28"/>
        <v>-0.17887644541564235</v>
      </c>
    </row>
    <row r="1845" spans="1:28" ht="12.75" customHeight="1" x14ac:dyDescent="0.3">
      <c r="A1845" s="4">
        <v>22292</v>
      </c>
      <c r="B1845" s="4" t="s">
        <v>37</v>
      </c>
      <c r="C1845" s="21">
        <v>7.0000000000000007E-2</v>
      </c>
      <c r="D1845" s="15">
        <v>90.48</v>
      </c>
      <c r="E1845" s="15">
        <v>19.989999999999998</v>
      </c>
      <c r="F1845" s="4">
        <v>3226</v>
      </c>
      <c r="G1845" s="4" t="s">
        <v>2893</v>
      </c>
      <c r="H1845" s="4" t="s">
        <v>49</v>
      </c>
      <c r="I1845" s="4" t="s">
        <v>58</v>
      </c>
      <c r="J1845" s="4" t="s">
        <v>29</v>
      </c>
      <c r="K1845" s="4" t="s">
        <v>69</v>
      </c>
      <c r="L1845" s="4" t="s">
        <v>59</v>
      </c>
      <c r="M1845" s="4" t="s">
        <v>1840</v>
      </c>
      <c r="N1845" s="29">
        <v>0.4</v>
      </c>
      <c r="O1845" s="4" t="s">
        <v>33</v>
      </c>
      <c r="P1845" s="4" t="s">
        <v>136</v>
      </c>
      <c r="Q1845" s="4" t="s">
        <v>244</v>
      </c>
      <c r="R1845" s="4" t="s">
        <v>2894</v>
      </c>
      <c r="S1845" s="4">
        <v>37075</v>
      </c>
      <c r="T1845" s="9">
        <v>42018</v>
      </c>
      <c r="U1845" s="9">
        <v>42019</v>
      </c>
      <c r="V1845" s="15">
        <v>-11.815999999999999</v>
      </c>
      <c r="W1845" s="4">
        <v>2</v>
      </c>
      <c r="X1845" s="15">
        <v>183.39</v>
      </c>
      <c r="Y1845" s="4">
        <v>86507</v>
      </c>
      <c r="Z1845" s="15">
        <f>(orders[[#This Row],[Unit Price]]-(orders[[#This Row],[Unit Price]]*(orders[[#This Row],[Discount]]/100)))</f>
        <v>90.416663999999997</v>
      </c>
      <c r="AA1845" s="15">
        <f>orders[[#This Row],[discounted price]]*orders[[#This Row],[Quantity ordered new]]</f>
        <v>180.83332799999999</v>
      </c>
      <c r="AB1845" s="18">
        <f t="shared" si="28"/>
        <v>-6.4430994056382571E-2</v>
      </c>
    </row>
    <row r="1846" spans="1:28" ht="12.75" customHeight="1" x14ac:dyDescent="0.3">
      <c r="A1846" s="4">
        <v>22293</v>
      </c>
      <c r="B1846" s="4" t="s">
        <v>37</v>
      </c>
      <c r="C1846" s="21">
        <v>0.01</v>
      </c>
      <c r="D1846" s="15">
        <v>9.48</v>
      </c>
      <c r="E1846" s="15">
        <v>7.29</v>
      </c>
      <c r="F1846" s="4">
        <v>3226</v>
      </c>
      <c r="G1846" s="4" t="s">
        <v>2893</v>
      </c>
      <c r="H1846" s="4" t="s">
        <v>27</v>
      </c>
      <c r="I1846" s="4" t="s">
        <v>58</v>
      </c>
      <c r="J1846" s="4" t="s">
        <v>41</v>
      </c>
      <c r="K1846" s="4" t="s">
        <v>50</v>
      </c>
      <c r="L1846" s="4" t="s">
        <v>51</v>
      </c>
      <c r="M1846" s="4" t="s">
        <v>52</v>
      </c>
      <c r="N1846" s="29">
        <v>0.45</v>
      </c>
      <c r="O1846" s="4" t="s">
        <v>33</v>
      </c>
      <c r="P1846" s="4" t="s">
        <v>136</v>
      </c>
      <c r="Q1846" s="4" t="s">
        <v>244</v>
      </c>
      <c r="R1846" s="4" t="s">
        <v>2894</v>
      </c>
      <c r="S1846" s="4">
        <v>37075</v>
      </c>
      <c r="T1846" s="9">
        <v>42018</v>
      </c>
      <c r="U1846" s="9">
        <v>42020</v>
      </c>
      <c r="V1846" s="15">
        <v>238.93379999999999</v>
      </c>
      <c r="W1846" s="4">
        <v>1</v>
      </c>
      <c r="X1846" s="15">
        <v>12.9</v>
      </c>
      <c r="Y1846" s="4">
        <v>86507</v>
      </c>
      <c r="Z1846" s="15">
        <f>(orders[[#This Row],[Unit Price]]-(orders[[#This Row],[Unit Price]]*(orders[[#This Row],[Discount]]/100)))</f>
        <v>9.4790520000000011</v>
      </c>
      <c r="AA1846" s="15">
        <f>orders[[#This Row],[discounted price]]*orders[[#This Row],[Quantity ordered new]]</f>
        <v>9.4790520000000011</v>
      </c>
      <c r="AB1846" s="18">
        <f t="shared" si="28"/>
        <v>18.521999999999998</v>
      </c>
    </row>
    <row r="1847" spans="1:28" ht="12.75" customHeight="1" x14ac:dyDescent="0.3">
      <c r="A1847" s="4">
        <v>22294</v>
      </c>
      <c r="B1847" s="4" t="s">
        <v>37</v>
      </c>
      <c r="C1847" s="21">
        <v>0.02</v>
      </c>
      <c r="D1847" s="15">
        <v>4.28</v>
      </c>
      <c r="E1847" s="15">
        <v>0.94</v>
      </c>
      <c r="F1847" s="4">
        <v>3226</v>
      </c>
      <c r="G1847" s="4" t="s">
        <v>2893</v>
      </c>
      <c r="H1847" s="4" t="s">
        <v>49</v>
      </c>
      <c r="I1847" s="4" t="s">
        <v>58</v>
      </c>
      <c r="J1847" s="4" t="s">
        <v>29</v>
      </c>
      <c r="K1847" s="4" t="s">
        <v>30</v>
      </c>
      <c r="L1847" s="4" t="s">
        <v>31</v>
      </c>
      <c r="M1847" s="4" t="s">
        <v>1647</v>
      </c>
      <c r="N1847" s="29">
        <v>0.56000000000000005</v>
      </c>
      <c r="O1847" s="4" t="s">
        <v>33</v>
      </c>
      <c r="P1847" s="4" t="s">
        <v>136</v>
      </c>
      <c r="Q1847" s="4" t="s">
        <v>244</v>
      </c>
      <c r="R1847" s="4" t="s">
        <v>2894</v>
      </c>
      <c r="S1847" s="4">
        <v>37075</v>
      </c>
      <c r="T1847" s="9">
        <v>42018</v>
      </c>
      <c r="U1847" s="9">
        <v>42019</v>
      </c>
      <c r="V1847" s="15">
        <v>-105.126</v>
      </c>
      <c r="W1847" s="4">
        <v>4</v>
      </c>
      <c r="X1847" s="15">
        <v>17.89</v>
      </c>
      <c r="Y1847" s="4">
        <v>86507</v>
      </c>
      <c r="Z1847" s="15">
        <f>(orders[[#This Row],[Unit Price]]-(orders[[#This Row],[Unit Price]]*(orders[[#This Row],[Discount]]/100)))</f>
        <v>4.2791440000000005</v>
      </c>
      <c r="AA1847" s="15">
        <f>orders[[#This Row],[discounted price]]*orders[[#This Row],[Quantity ordered new]]</f>
        <v>17.116576000000002</v>
      </c>
      <c r="AB1847" s="18">
        <f t="shared" si="28"/>
        <v>-5.8762437115707096</v>
      </c>
    </row>
    <row r="1848" spans="1:28" ht="12.75" customHeight="1" x14ac:dyDescent="0.3">
      <c r="A1848" s="4">
        <v>24343</v>
      </c>
      <c r="B1848" s="4" t="s">
        <v>56</v>
      </c>
      <c r="C1848" s="21">
        <v>0.06</v>
      </c>
      <c r="D1848" s="15">
        <v>22.24</v>
      </c>
      <c r="E1848" s="15">
        <v>1.99</v>
      </c>
      <c r="F1848" s="4">
        <v>3226</v>
      </c>
      <c r="G1848" s="4" t="s">
        <v>2893</v>
      </c>
      <c r="H1848" s="4" t="s">
        <v>49</v>
      </c>
      <c r="I1848" s="4" t="s">
        <v>58</v>
      </c>
      <c r="J1848" s="4" t="s">
        <v>77</v>
      </c>
      <c r="K1848" s="4" t="s">
        <v>180</v>
      </c>
      <c r="L1848" s="4" t="s">
        <v>51</v>
      </c>
      <c r="M1848" s="4" t="s">
        <v>2895</v>
      </c>
      <c r="N1848" s="29">
        <v>0.43</v>
      </c>
      <c r="O1848" s="4" t="s">
        <v>33</v>
      </c>
      <c r="P1848" s="4" t="s">
        <v>136</v>
      </c>
      <c r="Q1848" s="4" t="s">
        <v>244</v>
      </c>
      <c r="R1848" s="4" t="s">
        <v>2894</v>
      </c>
      <c r="S1848" s="4">
        <v>37075</v>
      </c>
      <c r="T1848" s="9">
        <v>42183</v>
      </c>
      <c r="U1848" s="9">
        <v>42185</v>
      </c>
      <c r="V1848" s="15">
        <v>95.387999999999991</v>
      </c>
      <c r="W1848" s="4">
        <v>12</v>
      </c>
      <c r="X1848" s="15">
        <v>255.88</v>
      </c>
      <c r="Y1848" s="4">
        <v>86509</v>
      </c>
      <c r="Z1848" s="15">
        <f>(orders[[#This Row],[Unit Price]]-(orders[[#This Row],[Unit Price]]*(orders[[#This Row],[Discount]]/100)))</f>
        <v>22.226655999999998</v>
      </c>
      <c r="AA1848" s="15">
        <f>orders[[#This Row],[discounted price]]*orders[[#This Row],[Quantity ordered new]]</f>
        <v>266.71987200000001</v>
      </c>
      <c r="AB1848" s="18">
        <f t="shared" si="28"/>
        <v>0.37278411755510393</v>
      </c>
    </row>
    <row r="1849" spans="1:28" ht="12.75" customHeight="1" x14ac:dyDescent="0.3">
      <c r="A1849" s="4">
        <v>18940</v>
      </c>
      <c r="B1849" s="4" t="s">
        <v>37</v>
      </c>
      <c r="C1849" s="21">
        <v>0.01</v>
      </c>
      <c r="D1849" s="15">
        <v>24.95</v>
      </c>
      <c r="E1849" s="15">
        <v>2.99</v>
      </c>
      <c r="F1849" s="4">
        <v>3229</v>
      </c>
      <c r="G1849" s="4" t="s">
        <v>2896</v>
      </c>
      <c r="H1849" s="4" t="s">
        <v>49</v>
      </c>
      <c r="I1849" s="4" t="s">
        <v>58</v>
      </c>
      <c r="J1849" s="4" t="s">
        <v>29</v>
      </c>
      <c r="K1849" s="4" t="s">
        <v>109</v>
      </c>
      <c r="L1849" s="4" t="s">
        <v>59</v>
      </c>
      <c r="M1849" s="4" t="s">
        <v>2897</v>
      </c>
      <c r="N1849" s="29">
        <v>0.39</v>
      </c>
      <c r="O1849" s="4" t="s">
        <v>33</v>
      </c>
      <c r="P1849" s="4" t="s">
        <v>61</v>
      </c>
      <c r="Q1849" s="4" t="s">
        <v>1858</v>
      </c>
      <c r="R1849" s="4" t="s">
        <v>2898</v>
      </c>
      <c r="S1849" s="4">
        <v>54880</v>
      </c>
      <c r="T1849" s="9">
        <v>42025</v>
      </c>
      <c r="U1849" s="9">
        <v>42026</v>
      </c>
      <c r="V1849" s="15">
        <v>261.38579999999996</v>
      </c>
      <c r="W1849" s="4">
        <v>15</v>
      </c>
      <c r="X1849" s="15">
        <v>378.82</v>
      </c>
      <c r="Y1849" s="4">
        <v>87435</v>
      </c>
      <c r="Z1849" s="15">
        <f>(orders[[#This Row],[Unit Price]]-(orders[[#This Row],[Unit Price]]*(orders[[#This Row],[Discount]]/100)))</f>
        <v>24.947505</v>
      </c>
      <c r="AA1849" s="15">
        <f>orders[[#This Row],[discounted price]]*orders[[#This Row],[Quantity ordered new]]</f>
        <v>374.21257500000002</v>
      </c>
      <c r="AB1849" s="18">
        <f t="shared" si="28"/>
        <v>0.69</v>
      </c>
    </row>
    <row r="1850" spans="1:28" ht="12.75" customHeight="1" x14ac:dyDescent="0.3">
      <c r="A1850" s="4">
        <v>18941</v>
      </c>
      <c r="B1850" s="4" t="s">
        <v>37</v>
      </c>
      <c r="C1850" s="21">
        <v>0</v>
      </c>
      <c r="D1850" s="15">
        <v>15.98</v>
      </c>
      <c r="E1850" s="15">
        <v>8.99</v>
      </c>
      <c r="F1850" s="4">
        <v>3230</v>
      </c>
      <c r="G1850" s="4" t="s">
        <v>2899</v>
      </c>
      <c r="H1850" s="4" t="s">
        <v>49</v>
      </c>
      <c r="I1850" s="4" t="s">
        <v>58</v>
      </c>
      <c r="J1850" s="4" t="s">
        <v>77</v>
      </c>
      <c r="K1850" s="4" t="s">
        <v>180</v>
      </c>
      <c r="L1850" s="4" t="s">
        <v>51</v>
      </c>
      <c r="M1850" s="4" t="s">
        <v>2900</v>
      </c>
      <c r="N1850" s="29">
        <v>0.64</v>
      </c>
      <c r="O1850" s="4" t="s">
        <v>33</v>
      </c>
      <c r="P1850" s="4" t="s">
        <v>61</v>
      </c>
      <c r="Q1850" s="4" t="s">
        <v>1858</v>
      </c>
      <c r="R1850" s="4" t="s">
        <v>2901</v>
      </c>
      <c r="S1850" s="4">
        <v>53186</v>
      </c>
      <c r="T1850" s="9">
        <v>42025</v>
      </c>
      <c r="U1850" s="9">
        <v>42027</v>
      </c>
      <c r="V1850" s="15">
        <v>-135.46</v>
      </c>
      <c r="W1850" s="4">
        <v>9</v>
      </c>
      <c r="X1850" s="15">
        <v>152.18</v>
      </c>
      <c r="Y1850" s="4">
        <v>87435</v>
      </c>
      <c r="Z1850" s="15">
        <f>(orders[[#This Row],[Unit Price]]-(orders[[#This Row],[Unit Price]]*(orders[[#This Row],[Discount]]/100)))</f>
        <v>15.98</v>
      </c>
      <c r="AA1850" s="15">
        <f>orders[[#This Row],[discounted price]]*orders[[#This Row],[Quantity ordered new]]</f>
        <v>143.82</v>
      </c>
      <c r="AB1850" s="18">
        <f t="shared" si="28"/>
        <v>-0.89013010908135104</v>
      </c>
    </row>
    <row r="1851" spans="1:28" ht="12.75" customHeight="1" x14ac:dyDescent="0.3">
      <c r="A1851" s="4">
        <v>19062</v>
      </c>
      <c r="B1851" s="4" t="s">
        <v>47</v>
      </c>
      <c r="C1851" s="21">
        <v>0.06</v>
      </c>
      <c r="D1851" s="15">
        <v>4.91</v>
      </c>
      <c r="E1851" s="15">
        <v>5.68</v>
      </c>
      <c r="F1851" s="4">
        <v>3230</v>
      </c>
      <c r="G1851" s="4" t="s">
        <v>2899</v>
      </c>
      <c r="H1851" s="4" t="s">
        <v>27</v>
      </c>
      <c r="I1851" s="4" t="s">
        <v>58</v>
      </c>
      <c r="J1851" s="4" t="s">
        <v>29</v>
      </c>
      <c r="K1851" s="4" t="s">
        <v>109</v>
      </c>
      <c r="L1851" s="4" t="s">
        <v>59</v>
      </c>
      <c r="M1851" s="4" t="s">
        <v>1396</v>
      </c>
      <c r="N1851" s="29">
        <v>0.36</v>
      </c>
      <c r="O1851" s="4" t="s">
        <v>33</v>
      </c>
      <c r="P1851" s="4" t="s">
        <v>61</v>
      </c>
      <c r="Q1851" s="4" t="s">
        <v>1858</v>
      </c>
      <c r="R1851" s="4" t="s">
        <v>2901</v>
      </c>
      <c r="S1851" s="4">
        <v>53186</v>
      </c>
      <c r="T1851" s="9">
        <v>42168</v>
      </c>
      <c r="U1851" s="9">
        <v>42168</v>
      </c>
      <c r="V1851" s="15">
        <v>-31.68825</v>
      </c>
      <c r="W1851" s="4">
        <v>10</v>
      </c>
      <c r="X1851" s="15">
        <v>53.89</v>
      </c>
      <c r="Y1851" s="4">
        <v>87436</v>
      </c>
      <c r="Z1851" s="15">
        <f>(orders[[#This Row],[Unit Price]]-(orders[[#This Row],[Unit Price]]*(orders[[#This Row],[Discount]]/100)))</f>
        <v>4.9070540000000005</v>
      </c>
      <c r="AA1851" s="15">
        <f>orders[[#This Row],[discounted price]]*orders[[#This Row],[Quantity ordered new]]</f>
        <v>49.070540000000008</v>
      </c>
      <c r="AB1851" s="18">
        <f t="shared" si="28"/>
        <v>-0.58801725737613653</v>
      </c>
    </row>
    <row r="1852" spans="1:28" ht="12.75" customHeight="1" x14ac:dyDescent="0.3">
      <c r="A1852" s="4">
        <v>19063</v>
      </c>
      <c r="B1852" s="4" t="s">
        <v>47</v>
      </c>
      <c r="C1852" s="21">
        <v>7.0000000000000007E-2</v>
      </c>
      <c r="D1852" s="15">
        <v>48.94</v>
      </c>
      <c r="E1852" s="15">
        <v>5.86</v>
      </c>
      <c r="F1852" s="4">
        <v>3230</v>
      </c>
      <c r="G1852" s="4" t="s">
        <v>2899</v>
      </c>
      <c r="H1852" s="4" t="s">
        <v>27</v>
      </c>
      <c r="I1852" s="4" t="s">
        <v>58</v>
      </c>
      <c r="J1852" s="4" t="s">
        <v>29</v>
      </c>
      <c r="K1852" s="4" t="s">
        <v>93</v>
      </c>
      <c r="L1852" s="4" t="s">
        <v>59</v>
      </c>
      <c r="M1852" s="4" t="s">
        <v>2902</v>
      </c>
      <c r="N1852" s="29">
        <v>0.35</v>
      </c>
      <c r="O1852" s="4" t="s">
        <v>33</v>
      </c>
      <c r="P1852" s="4" t="s">
        <v>61</v>
      </c>
      <c r="Q1852" s="4" t="s">
        <v>1858</v>
      </c>
      <c r="R1852" s="4" t="s">
        <v>2901</v>
      </c>
      <c r="S1852" s="4">
        <v>53186</v>
      </c>
      <c r="T1852" s="9">
        <v>42168</v>
      </c>
      <c r="U1852" s="9">
        <v>42169</v>
      </c>
      <c r="V1852" s="15">
        <v>690.70379999999989</v>
      </c>
      <c r="W1852" s="4">
        <v>21</v>
      </c>
      <c r="X1852" s="15">
        <v>1001.02</v>
      </c>
      <c r="Y1852" s="4">
        <v>87436</v>
      </c>
      <c r="Z1852" s="15">
        <f>(orders[[#This Row],[Unit Price]]-(orders[[#This Row],[Unit Price]]*(orders[[#This Row],[Discount]]/100)))</f>
        <v>48.905741999999996</v>
      </c>
      <c r="AA1852" s="15">
        <f>orders[[#This Row],[discounted price]]*orders[[#This Row],[Quantity ordered new]]</f>
        <v>1027.0205819999999</v>
      </c>
      <c r="AB1852" s="18">
        <f t="shared" si="28"/>
        <v>0.69</v>
      </c>
    </row>
    <row r="1853" spans="1:28" ht="12.75" customHeight="1" x14ac:dyDescent="0.3">
      <c r="A1853" s="4">
        <v>19179</v>
      </c>
      <c r="B1853" s="4" t="s">
        <v>106</v>
      </c>
      <c r="C1853" s="21">
        <v>0.06</v>
      </c>
      <c r="D1853" s="15">
        <v>115.99</v>
      </c>
      <c r="E1853" s="15">
        <v>5.92</v>
      </c>
      <c r="F1853" s="4">
        <v>3238</v>
      </c>
      <c r="G1853" s="4" t="s">
        <v>2903</v>
      </c>
      <c r="H1853" s="4" t="s">
        <v>49</v>
      </c>
      <c r="I1853" s="4" t="s">
        <v>28</v>
      </c>
      <c r="J1853" s="4" t="s">
        <v>77</v>
      </c>
      <c r="K1853" s="4" t="s">
        <v>78</v>
      </c>
      <c r="L1853" s="4" t="s">
        <v>59</v>
      </c>
      <c r="M1853" s="4" t="s">
        <v>1772</v>
      </c>
      <c r="N1853" s="29">
        <v>0.57999999999999996</v>
      </c>
      <c r="O1853" s="4" t="s">
        <v>33</v>
      </c>
      <c r="P1853" s="4" t="s">
        <v>34</v>
      </c>
      <c r="Q1853" s="4" t="s">
        <v>102</v>
      </c>
      <c r="R1853" s="4" t="s">
        <v>2904</v>
      </c>
      <c r="S1853" s="4">
        <v>97330</v>
      </c>
      <c r="T1853" s="9">
        <v>42159</v>
      </c>
      <c r="U1853" s="9">
        <v>42161</v>
      </c>
      <c r="V1853" s="15">
        <v>-13.068000000000001</v>
      </c>
      <c r="W1853" s="4">
        <v>5</v>
      </c>
      <c r="X1853" s="15">
        <v>495.82</v>
      </c>
      <c r="Y1853" s="4">
        <v>89564</v>
      </c>
      <c r="Z1853" s="15">
        <f>(orders[[#This Row],[Unit Price]]-(orders[[#This Row],[Unit Price]]*(orders[[#This Row],[Discount]]/100)))</f>
        <v>115.920406</v>
      </c>
      <c r="AA1853" s="15">
        <f>orders[[#This Row],[discounted price]]*orders[[#This Row],[Quantity ordered new]]</f>
        <v>579.60203000000001</v>
      </c>
      <c r="AB1853" s="18">
        <f t="shared" si="28"/>
        <v>-2.6356338993989759E-2</v>
      </c>
    </row>
    <row r="1854" spans="1:28" ht="12.75" customHeight="1" x14ac:dyDescent="0.3">
      <c r="A1854" s="4">
        <v>23084</v>
      </c>
      <c r="B1854" s="4" t="s">
        <v>25</v>
      </c>
      <c r="C1854" s="21">
        <v>0</v>
      </c>
      <c r="D1854" s="15">
        <v>7.28</v>
      </c>
      <c r="E1854" s="15">
        <v>3.52</v>
      </c>
      <c r="F1854" s="4">
        <v>3243</v>
      </c>
      <c r="G1854" s="4" t="s">
        <v>2905</v>
      </c>
      <c r="H1854" s="4" t="s">
        <v>49</v>
      </c>
      <c r="I1854" s="4" t="s">
        <v>58</v>
      </c>
      <c r="J1854" s="4" t="s">
        <v>77</v>
      </c>
      <c r="K1854" s="4" t="s">
        <v>180</v>
      </c>
      <c r="L1854" s="4" t="s">
        <v>51</v>
      </c>
      <c r="M1854" s="4" t="s">
        <v>2906</v>
      </c>
      <c r="N1854" s="29">
        <v>0.68</v>
      </c>
      <c r="O1854" s="4" t="s">
        <v>33</v>
      </c>
      <c r="P1854" s="4" t="s">
        <v>53</v>
      </c>
      <c r="Q1854" s="4" t="s">
        <v>228</v>
      </c>
      <c r="R1854" s="4" t="s">
        <v>916</v>
      </c>
      <c r="S1854" s="4">
        <v>6010</v>
      </c>
      <c r="T1854" s="9">
        <v>42165</v>
      </c>
      <c r="U1854" s="9">
        <v>42165</v>
      </c>
      <c r="V1854" s="15">
        <v>-25.103999999999999</v>
      </c>
      <c r="W1854" s="4">
        <v>3</v>
      </c>
      <c r="X1854" s="15">
        <v>24.44</v>
      </c>
      <c r="Y1854" s="4">
        <v>88329</v>
      </c>
      <c r="Z1854" s="15">
        <f>(orders[[#This Row],[Unit Price]]-(orders[[#This Row],[Unit Price]]*(orders[[#This Row],[Discount]]/100)))</f>
        <v>7.28</v>
      </c>
      <c r="AA1854" s="15">
        <f>orders[[#This Row],[discounted price]]*orders[[#This Row],[Quantity ordered new]]</f>
        <v>21.84</v>
      </c>
      <c r="AB1854" s="18">
        <f t="shared" si="28"/>
        <v>-1.0271685761047462</v>
      </c>
    </row>
    <row r="1855" spans="1:28" ht="12.75" customHeight="1" x14ac:dyDescent="0.3">
      <c r="A1855" s="4">
        <v>23267</v>
      </c>
      <c r="B1855" s="4" t="s">
        <v>106</v>
      </c>
      <c r="C1855" s="21">
        <v>0.06</v>
      </c>
      <c r="D1855" s="15">
        <v>5.18</v>
      </c>
      <c r="E1855" s="15">
        <v>2.04</v>
      </c>
      <c r="F1855" s="4">
        <v>3246</v>
      </c>
      <c r="G1855" s="4" t="s">
        <v>2907</v>
      </c>
      <c r="H1855" s="4" t="s">
        <v>49</v>
      </c>
      <c r="I1855" s="4" t="s">
        <v>58</v>
      </c>
      <c r="J1855" s="4" t="s">
        <v>29</v>
      </c>
      <c r="K1855" s="4" t="s">
        <v>93</v>
      </c>
      <c r="L1855" s="4" t="s">
        <v>31</v>
      </c>
      <c r="M1855" s="4" t="s">
        <v>167</v>
      </c>
      <c r="N1855" s="29">
        <v>0.36</v>
      </c>
      <c r="O1855" s="4" t="s">
        <v>33</v>
      </c>
      <c r="P1855" s="4" t="s">
        <v>53</v>
      </c>
      <c r="Q1855" s="4" t="s">
        <v>197</v>
      </c>
      <c r="R1855" s="4" t="s">
        <v>2908</v>
      </c>
      <c r="S1855" s="4">
        <v>3051</v>
      </c>
      <c r="T1855" s="9">
        <v>42095</v>
      </c>
      <c r="U1855" s="9">
        <v>42095</v>
      </c>
      <c r="V1855" s="15">
        <v>1.9504000000000001</v>
      </c>
      <c r="W1855" s="4">
        <v>4</v>
      </c>
      <c r="X1855" s="15">
        <v>21.86</v>
      </c>
      <c r="Y1855" s="4">
        <v>88330</v>
      </c>
      <c r="Z1855" s="15">
        <f>(orders[[#This Row],[Unit Price]]-(orders[[#This Row],[Unit Price]]*(orders[[#This Row],[Discount]]/100)))</f>
        <v>5.1768919999999996</v>
      </c>
      <c r="AA1855" s="15">
        <f>orders[[#This Row],[discounted price]]*orders[[#This Row],[Quantity ordered new]]</f>
        <v>20.707567999999998</v>
      </c>
      <c r="AB1855" s="18">
        <f t="shared" si="28"/>
        <v>8.9222323879231485E-2</v>
      </c>
    </row>
    <row r="1856" spans="1:28" ht="12.75" customHeight="1" x14ac:dyDescent="0.3">
      <c r="A1856" s="4">
        <v>18265</v>
      </c>
      <c r="B1856" s="4" t="s">
        <v>25</v>
      </c>
      <c r="C1856" s="21">
        <v>7.0000000000000007E-2</v>
      </c>
      <c r="D1856" s="15">
        <v>2.78</v>
      </c>
      <c r="E1856" s="15">
        <v>1.49</v>
      </c>
      <c r="F1856" s="4">
        <v>3248</v>
      </c>
      <c r="G1856" s="4" t="s">
        <v>2909</v>
      </c>
      <c r="H1856" s="4" t="s">
        <v>49</v>
      </c>
      <c r="I1856" s="4" t="s">
        <v>58</v>
      </c>
      <c r="J1856" s="4" t="s">
        <v>29</v>
      </c>
      <c r="K1856" s="4" t="s">
        <v>109</v>
      </c>
      <c r="L1856" s="4" t="s">
        <v>59</v>
      </c>
      <c r="M1856" s="4" t="s">
        <v>772</v>
      </c>
      <c r="N1856" s="29">
        <v>0.36</v>
      </c>
      <c r="O1856" s="4" t="s">
        <v>33</v>
      </c>
      <c r="P1856" s="4" t="s">
        <v>136</v>
      </c>
      <c r="Q1856" s="4" t="s">
        <v>171</v>
      </c>
      <c r="R1856" s="4" t="s">
        <v>2910</v>
      </c>
      <c r="S1856" s="4">
        <v>70458</v>
      </c>
      <c r="T1856" s="9">
        <v>42131</v>
      </c>
      <c r="U1856" s="9">
        <v>42132</v>
      </c>
      <c r="V1856" s="15">
        <v>-340.53109999999998</v>
      </c>
      <c r="W1856" s="4">
        <v>17</v>
      </c>
      <c r="X1856" s="15">
        <v>47.12</v>
      </c>
      <c r="Y1856" s="4">
        <v>87297</v>
      </c>
      <c r="Z1856" s="15">
        <f>(orders[[#This Row],[Unit Price]]-(orders[[#This Row],[Unit Price]]*(orders[[#This Row],[Discount]]/100)))</f>
        <v>2.778054</v>
      </c>
      <c r="AA1856" s="15">
        <f>orders[[#This Row],[discounted price]]*orders[[#This Row],[Quantity ordered new]]</f>
        <v>47.226917999999998</v>
      </c>
      <c r="AB1856" s="18">
        <f t="shared" si="28"/>
        <v>-7.2268909168081494</v>
      </c>
    </row>
    <row r="1857" spans="1:28" ht="12.75" customHeight="1" x14ac:dyDescent="0.3">
      <c r="A1857" s="4">
        <v>25820</v>
      </c>
      <c r="B1857" s="4" t="s">
        <v>25</v>
      </c>
      <c r="C1857" s="21">
        <v>0.03</v>
      </c>
      <c r="D1857" s="15">
        <v>42.8</v>
      </c>
      <c r="E1857" s="15">
        <v>2.99</v>
      </c>
      <c r="F1857" s="4">
        <v>3249</v>
      </c>
      <c r="G1857" s="4" t="s">
        <v>2911</v>
      </c>
      <c r="H1857" s="4" t="s">
        <v>49</v>
      </c>
      <c r="I1857" s="4" t="s">
        <v>28</v>
      </c>
      <c r="J1857" s="4" t="s">
        <v>29</v>
      </c>
      <c r="K1857" s="4" t="s">
        <v>109</v>
      </c>
      <c r="L1857" s="4" t="s">
        <v>59</v>
      </c>
      <c r="M1857" s="4" t="s">
        <v>2912</v>
      </c>
      <c r="N1857" s="29">
        <v>0.36</v>
      </c>
      <c r="O1857" s="4" t="s">
        <v>33</v>
      </c>
      <c r="P1857" s="4" t="s">
        <v>53</v>
      </c>
      <c r="Q1857" s="4" t="s">
        <v>415</v>
      </c>
      <c r="R1857" s="4" t="s">
        <v>2913</v>
      </c>
      <c r="S1857" s="4">
        <v>21403</v>
      </c>
      <c r="T1857" s="9">
        <v>42147</v>
      </c>
      <c r="U1857" s="9">
        <v>42148</v>
      </c>
      <c r="V1857" s="15">
        <v>462.92099999999994</v>
      </c>
      <c r="W1857" s="4">
        <v>16</v>
      </c>
      <c r="X1857" s="15">
        <v>670.9</v>
      </c>
      <c r="Y1857" s="4">
        <v>87298</v>
      </c>
      <c r="Z1857" s="15">
        <f>(orders[[#This Row],[Unit Price]]-(orders[[#This Row],[Unit Price]]*(orders[[#This Row],[Discount]]/100)))</f>
        <v>42.78716</v>
      </c>
      <c r="AA1857" s="15">
        <f>orders[[#This Row],[discounted price]]*orders[[#This Row],[Quantity ordered new]]</f>
        <v>684.59456</v>
      </c>
      <c r="AB1857" s="18">
        <f t="shared" si="28"/>
        <v>0.69</v>
      </c>
    </row>
    <row r="1858" spans="1:28" ht="12.75" customHeight="1" x14ac:dyDescent="0.3">
      <c r="A1858" s="4">
        <v>5511</v>
      </c>
      <c r="B1858" s="4" t="s">
        <v>47</v>
      </c>
      <c r="C1858" s="21">
        <v>0.02</v>
      </c>
      <c r="D1858" s="15">
        <v>5.28</v>
      </c>
      <c r="E1858" s="15">
        <v>6.26</v>
      </c>
      <c r="F1858" s="4">
        <v>3251</v>
      </c>
      <c r="G1858" s="4" t="s">
        <v>2914</v>
      </c>
      <c r="H1858" s="4" t="s">
        <v>49</v>
      </c>
      <c r="I1858" s="4" t="s">
        <v>28</v>
      </c>
      <c r="J1858" s="4" t="s">
        <v>29</v>
      </c>
      <c r="K1858" s="4" t="s">
        <v>93</v>
      </c>
      <c r="L1858" s="4" t="s">
        <v>59</v>
      </c>
      <c r="M1858" s="4" t="s">
        <v>1363</v>
      </c>
      <c r="N1858" s="29">
        <v>0.4</v>
      </c>
      <c r="O1858" s="4" t="s">
        <v>33</v>
      </c>
      <c r="P1858" s="4" t="s">
        <v>53</v>
      </c>
      <c r="Q1858" s="4" t="s">
        <v>71</v>
      </c>
      <c r="R1858" s="4" t="s">
        <v>90</v>
      </c>
      <c r="S1858" s="4">
        <v>10112</v>
      </c>
      <c r="T1858" s="9">
        <v>42166</v>
      </c>
      <c r="U1858" s="9">
        <v>42167</v>
      </c>
      <c r="V1858" s="15">
        <v>-131.16</v>
      </c>
      <c r="W1858" s="4">
        <v>76</v>
      </c>
      <c r="X1858" s="15">
        <v>412.72</v>
      </c>
      <c r="Y1858" s="4">
        <v>39076</v>
      </c>
      <c r="Z1858" s="15">
        <f>(orders[[#This Row],[Unit Price]]-(orders[[#This Row],[Unit Price]]*(orders[[#This Row],[Discount]]/100)))</f>
        <v>5.2789440000000001</v>
      </c>
      <c r="AA1858" s="15">
        <f>orders[[#This Row],[discounted price]]*orders[[#This Row],[Quantity ordered new]]</f>
        <v>401.19974400000001</v>
      </c>
      <c r="AB1858" s="18">
        <f t="shared" ref="AB1858:AB1921" si="29">(V1858/X1858)</f>
        <v>-0.31779414615235507</v>
      </c>
    </row>
    <row r="1859" spans="1:28" ht="12.75" customHeight="1" x14ac:dyDescent="0.3">
      <c r="A1859" s="4">
        <v>23324</v>
      </c>
      <c r="B1859" s="4" t="s">
        <v>47</v>
      </c>
      <c r="C1859" s="21">
        <v>0.01</v>
      </c>
      <c r="D1859" s="15">
        <v>11.34</v>
      </c>
      <c r="E1859" s="15">
        <v>5.01</v>
      </c>
      <c r="F1859" s="4">
        <v>3252</v>
      </c>
      <c r="G1859" s="4" t="s">
        <v>2915</v>
      </c>
      <c r="H1859" s="4" t="s">
        <v>49</v>
      </c>
      <c r="I1859" s="4" t="s">
        <v>58</v>
      </c>
      <c r="J1859" s="4" t="s">
        <v>29</v>
      </c>
      <c r="K1859" s="4" t="s">
        <v>93</v>
      </c>
      <c r="L1859" s="4" t="s">
        <v>59</v>
      </c>
      <c r="M1859" s="4" t="s">
        <v>576</v>
      </c>
      <c r="N1859" s="29">
        <v>0.36</v>
      </c>
      <c r="O1859" s="4" t="s">
        <v>33</v>
      </c>
      <c r="P1859" s="4" t="s">
        <v>53</v>
      </c>
      <c r="Q1859" s="4" t="s">
        <v>71</v>
      </c>
      <c r="R1859" s="4" t="s">
        <v>2916</v>
      </c>
      <c r="S1859" s="4">
        <v>12306</v>
      </c>
      <c r="T1859" s="9">
        <v>42093</v>
      </c>
      <c r="U1859" s="9">
        <v>42095</v>
      </c>
      <c r="V1859" s="15">
        <v>-11.83</v>
      </c>
      <c r="W1859" s="4">
        <v>1</v>
      </c>
      <c r="X1859" s="15">
        <v>14.52</v>
      </c>
      <c r="Y1859" s="4">
        <v>87296</v>
      </c>
      <c r="Z1859" s="15">
        <f>(orders[[#This Row],[Unit Price]]-(orders[[#This Row],[Unit Price]]*(orders[[#This Row],[Discount]]/100)))</f>
        <v>11.338865999999999</v>
      </c>
      <c r="AA1859" s="15">
        <f>orders[[#This Row],[discounted price]]*orders[[#This Row],[Quantity ordered new]]</f>
        <v>11.338865999999999</v>
      </c>
      <c r="AB1859" s="18">
        <f t="shared" si="29"/>
        <v>-0.81473829201101933</v>
      </c>
    </row>
    <row r="1860" spans="1:28" ht="12.75" customHeight="1" x14ac:dyDescent="0.3">
      <c r="A1860" s="4">
        <v>23511</v>
      </c>
      <c r="B1860" s="4" t="s">
        <v>47</v>
      </c>
      <c r="C1860" s="21">
        <v>0.02</v>
      </c>
      <c r="D1860" s="15">
        <v>5.28</v>
      </c>
      <c r="E1860" s="15">
        <v>6.26</v>
      </c>
      <c r="F1860" s="4">
        <v>3252</v>
      </c>
      <c r="G1860" s="4" t="s">
        <v>2915</v>
      </c>
      <c r="H1860" s="4" t="s">
        <v>49</v>
      </c>
      <c r="I1860" s="4" t="s">
        <v>28</v>
      </c>
      <c r="J1860" s="4" t="s">
        <v>29</v>
      </c>
      <c r="K1860" s="4" t="s">
        <v>93</v>
      </c>
      <c r="L1860" s="4" t="s">
        <v>59</v>
      </c>
      <c r="M1860" s="4" t="s">
        <v>1363</v>
      </c>
      <c r="N1860" s="29">
        <v>0.4</v>
      </c>
      <c r="O1860" s="4" t="s">
        <v>33</v>
      </c>
      <c r="P1860" s="4" t="s">
        <v>53</v>
      </c>
      <c r="Q1860" s="4" t="s">
        <v>71</v>
      </c>
      <c r="R1860" s="4" t="s">
        <v>2916</v>
      </c>
      <c r="S1860" s="4">
        <v>12306</v>
      </c>
      <c r="T1860" s="9">
        <v>42166</v>
      </c>
      <c r="U1860" s="9">
        <v>42167</v>
      </c>
      <c r="V1860" s="15">
        <v>-65.58</v>
      </c>
      <c r="W1860" s="4">
        <v>19</v>
      </c>
      <c r="X1860" s="15">
        <v>103.18</v>
      </c>
      <c r="Y1860" s="4">
        <v>87299</v>
      </c>
      <c r="Z1860" s="15">
        <f>(orders[[#This Row],[Unit Price]]-(orders[[#This Row],[Unit Price]]*(orders[[#This Row],[Discount]]/100)))</f>
        <v>5.2789440000000001</v>
      </c>
      <c r="AA1860" s="15">
        <f>orders[[#This Row],[discounted price]]*orders[[#This Row],[Quantity ordered new]]</f>
        <v>100.299936</v>
      </c>
      <c r="AB1860" s="18">
        <f t="shared" si="29"/>
        <v>-0.63558829230471015</v>
      </c>
    </row>
    <row r="1861" spans="1:28" ht="12.75" customHeight="1" x14ac:dyDescent="0.3">
      <c r="A1861" s="4">
        <v>21046</v>
      </c>
      <c r="B1861" s="4" t="s">
        <v>47</v>
      </c>
      <c r="C1861" s="21">
        <v>0.06</v>
      </c>
      <c r="D1861" s="15">
        <v>47.98</v>
      </c>
      <c r="E1861" s="15">
        <v>3.61</v>
      </c>
      <c r="F1861" s="4">
        <v>3255</v>
      </c>
      <c r="G1861" s="4" t="s">
        <v>2917</v>
      </c>
      <c r="H1861" s="4" t="s">
        <v>49</v>
      </c>
      <c r="I1861" s="4" t="s">
        <v>40</v>
      </c>
      <c r="J1861" s="4" t="s">
        <v>77</v>
      </c>
      <c r="K1861" s="4" t="s">
        <v>180</v>
      </c>
      <c r="L1861" s="4" t="s">
        <v>51</v>
      </c>
      <c r="M1861" s="4" t="s">
        <v>1013</v>
      </c>
      <c r="N1861" s="29">
        <v>0.71</v>
      </c>
      <c r="O1861" s="4" t="s">
        <v>33</v>
      </c>
      <c r="P1861" s="4" t="s">
        <v>136</v>
      </c>
      <c r="Q1861" s="4" t="s">
        <v>362</v>
      </c>
      <c r="R1861" s="4" t="s">
        <v>2918</v>
      </c>
      <c r="S1861" s="4">
        <v>33319</v>
      </c>
      <c r="T1861" s="9">
        <v>42053</v>
      </c>
      <c r="U1861" s="9">
        <v>42055</v>
      </c>
      <c r="V1861" s="15">
        <v>596.80799999999999</v>
      </c>
      <c r="W1861" s="4">
        <v>2</v>
      </c>
      <c r="X1861" s="15">
        <v>97.96</v>
      </c>
      <c r="Y1861" s="4">
        <v>90488</v>
      </c>
      <c r="Z1861" s="15">
        <f>(orders[[#This Row],[Unit Price]]-(orders[[#This Row],[Unit Price]]*(orders[[#This Row],[Discount]]/100)))</f>
        <v>47.951211999999998</v>
      </c>
      <c r="AA1861" s="15">
        <f>orders[[#This Row],[discounted price]]*orders[[#This Row],[Quantity ordered new]]</f>
        <v>95.902423999999996</v>
      </c>
      <c r="AB1861" s="18">
        <f t="shared" si="29"/>
        <v>6.0923642302980809</v>
      </c>
    </row>
    <row r="1862" spans="1:28" ht="12.75" customHeight="1" x14ac:dyDescent="0.3">
      <c r="A1862" s="4">
        <v>18728</v>
      </c>
      <c r="B1862" s="4" t="s">
        <v>37</v>
      </c>
      <c r="C1862" s="21">
        <v>0.01</v>
      </c>
      <c r="D1862" s="15">
        <v>349.45</v>
      </c>
      <c r="E1862" s="15">
        <v>60</v>
      </c>
      <c r="F1862" s="4">
        <v>3257</v>
      </c>
      <c r="G1862" s="4" t="s">
        <v>2919</v>
      </c>
      <c r="H1862" s="4" t="s">
        <v>39</v>
      </c>
      <c r="I1862" s="4" t="s">
        <v>114</v>
      </c>
      <c r="J1862" s="4" t="s">
        <v>41</v>
      </c>
      <c r="K1862" s="4" t="s">
        <v>152</v>
      </c>
      <c r="L1862" s="4" t="s">
        <v>43</v>
      </c>
      <c r="M1862" s="4" t="s">
        <v>989</v>
      </c>
      <c r="N1862" s="29"/>
      <c r="O1862" s="4" t="s">
        <v>33</v>
      </c>
      <c r="P1862" s="4" t="s">
        <v>34</v>
      </c>
      <c r="Q1862" s="4" t="s">
        <v>35</v>
      </c>
      <c r="R1862" s="4" t="s">
        <v>2920</v>
      </c>
      <c r="S1862" s="4">
        <v>98632</v>
      </c>
      <c r="T1862" s="9">
        <v>42150</v>
      </c>
      <c r="U1862" s="9">
        <v>42151</v>
      </c>
      <c r="V1862" s="15">
        <v>3739.3928999999998</v>
      </c>
      <c r="W1862" s="4">
        <v>15</v>
      </c>
      <c r="X1862" s="15">
        <v>5419.41</v>
      </c>
      <c r="Y1862" s="4">
        <v>88825</v>
      </c>
      <c r="Z1862" s="15">
        <f>(orders[[#This Row],[Unit Price]]-(orders[[#This Row],[Unit Price]]*(orders[[#This Row],[Discount]]/100)))</f>
        <v>349.415055</v>
      </c>
      <c r="AA1862" s="15">
        <f>orders[[#This Row],[discounted price]]*orders[[#This Row],[Quantity ordered new]]</f>
        <v>5241.2258249999995</v>
      </c>
      <c r="AB1862" s="18">
        <f t="shared" si="29"/>
        <v>0.69</v>
      </c>
    </row>
    <row r="1863" spans="1:28" ht="12.75" customHeight="1" x14ac:dyDescent="0.3">
      <c r="A1863" s="4">
        <v>21852</v>
      </c>
      <c r="B1863" s="4" t="s">
        <v>56</v>
      </c>
      <c r="C1863" s="21">
        <v>0</v>
      </c>
      <c r="D1863" s="15">
        <v>25.38</v>
      </c>
      <c r="E1863" s="15">
        <v>8.99</v>
      </c>
      <c r="F1863" s="4">
        <v>3257</v>
      </c>
      <c r="G1863" s="4" t="s">
        <v>2919</v>
      </c>
      <c r="H1863" s="4" t="s">
        <v>49</v>
      </c>
      <c r="I1863" s="4" t="s">
        <v>114</v>
      </c>
      <c r="J1863" s="4" t="s">
        <v>41</v>
      </c>
      <c r="K1863" s="4" t="s">
        <v>50</v>
      </c>
      <c r="L1863" s="4" t="s">
        <v>51</v>
      </c>
      <c r="M1863" s="4" t="s">
        <v>762</v>
      </c>
      <c r="N1863" s="29">
        <v>0.5</v>
      </c>
      <c r="O1863" s="4" t="s">
        <v>33</v>
      </c>
      <c r="P1863" s="4" t="s">
        <v>34</v>
      </c>
      <c r="Q1863" s="4" t="s">
        <v>35</v>
      </c>
      <c r="R1863" s="4" t="s">
        <v>2920</v>
      </c>
      <c r="S1863" s="4">
        <v>98632</v>
      </c>
      <c r="T1863" s="9">
        <v>42137</v>
      </c>
      <c r="U1863" s="9">
        <v>42139</v>
      </c>
      <c r="V1863" s="15">
        <v>470.33799999999997</v>
      </c>
      <c r="W1863" s="4">
        <v>26</v>
      </c>
      <c r="X1863" s="15">
        <v>700.41</v>
      </c>
      <c r="Y1863" s="4">
        <v>88826</v>
      </c>
      <c r="Z1863" s="15">
        <f>(orders[[#This Row],[Unit Price]]-(orders[[#This Row],[Unit Price]]*(orders[[#This Row],[Discount]]/100)))</f>
        <v>25.38</v>
      </c>
      <c r="AA1863" s="15">
        <f>orders[[#This Row],[discounted price]]*orders[[#This Row],[Quantity ordered new]]</f>
        <v>659.88</v>
      </c>
      <c r="AB1863" s="18">
        <f t="shared" si="29"/>
        <v>0.67151811082080493</v>
      </c>
    </row>
    <row r="1864" spans="1:28" ht="12.75" customHeight="1" x14ac:dyDescent="0.3">
      <c r="A1864" s="4">
        <v>23010</v>
      </c>
      <c r="B1864" s="4" t="s">
        <v>37</v>
      </c>
      <c r="C1864" s="21">
        <v>0.02</v>
      </c>
      <c r="D1864" s="15">
        <v>55.94</v>
      </c>
      <c r="E1864" s="15">
        <v>6.55</v>
      </c>
      <c r="F1864" s="4">
        <v>3258</v>
      </c>
      <c r="G1864" s="4" t="s">
        <v>2921</v>
      </c>
      <c r="H1864" s="4" t="s">
        <v>49</v>
      </c>
      <c r="I1864" s="4" t="s">
        <v>114</v>
      </c>
      <c r="J1864" s="4" t="s">
        <v>77</v>
      </c>
      <c r="K1864" s="4" t="s">
        <v>180</v>
      </c>
      <c r="L1864" s="4" t="s">
        <v>59</v>
      </c>
      <c r="M1864" s="4" t="s">
        <v>1156</v>
      </c>
      <c r="N1864" s="29">
        <v>0.68</v>
      </c>
      <c r="O1864" s="4" t="s">
        <v>33</v>
      </c>
      <c r="P1864" s="4" t="s">
        <v>34</v>
      </c>
      <c r="Q1864" s="4" t="s">
        <v>35</v>
      </c>
      <c r="R1864" s="4" t="s">
        <v>2922</v>
      </c>
      <c r="S1864" s="4">
        <v>98037</v>
      </c>
      <c r="T1864" s="9">
        <v>42084</v>
      </c>
      <c r="U1864" s="9">
        <v>42086</v>
      </c>
      <c r="V1864" s="15">
        <v>401.85</v>
      </c>
      <c r="W1864" s="4">
        <v>11</v>
      </c>
      <c r="X1864" s="15">
        <v>646.88</v>
      </c>
      <c r="Y1864" s="4">
        <v>88824</v>
      </c>
      <c r="Z1864" s="15">
        <f>(orders[[#This Row],[Unit Price]]-(orders[[#This Row],[Unit Price]]*(orders[[#This Row],[Discount]]/100)))</f>
        <v>55.928812000000001</v>
      </c>
      <c r="AA1864" s="15">
        <f>orders[[#This Row],[discounted price]]*orders[[#This Row],[Quantity ordered new]]</f>
        <v>615.21693200000004</v>
      </c>
      <c r="AB1864" s="18">
        <f t="shared" si="29"/>
        <v>0.62121258966114279</v>
      </c>
    </row>
    <row r="1865" spans="1:28" ht="12.75" customHeight="1" x14ac:dyDescent="0.3">
      <c r="A1865" s="4">
        <v>22576</v>
      </c>
      <c r="B1865" s="4" t="s">
        <v>37</v>
      </c>
      <c r="C1865" s="21">
        <v>7.0000000000000007E-2</v>
      </c>
      <c r="D1865" s="15">
        <v>105.34</v>
      </c>
      <c r="E1865" s="15">
        <v>24.49</v>
      </c>
      <c r="F1865" s="4">
        <v>3261</v>
      </c>
      <c r="G1865" s="4" t="s">
        <v>2923</v>
      </c>
      <c r="H1865" s="4" t="s">
        <v>27</v>
      </c>
      <c r="I1865" s="4" t="s">
        <v>114</v>
      </c>
      <c r="J1865" s="4" t="s">
        <v>41</v>
      </c>
      <c r="K1865" s="4" t="s">
        <v>50</v>
      </c>
      <c r="L1865" s="4" t="s">
        <v>236</v>
      </c>
      <c r="M1865" s="4" t="s">
        <v>2608</v>
      </c>
      <c r="N1865" s="29">
        <v>0.61</v>
      </c>
      <c r="O1865" s="4" t="s">
        <v>33</v>
      </c>
      <c r="P1865" s="4" t="s">
        <v>61</v>
      </c>
      <c r="Q1865" s="4" t="s">
        <v>300</v>
      </c>
      <c r="R1865" s="4" t="s">
        <v>2924</v>
      </c>
      <c r="S1865" s="4">
        <v>49221</v>
      </c>
      <c r="T1865" s="9">
        <v>42180</v>
      </c>
      <c r="U1865" s="9">
        <v>42181</v>
      </c>
      <c r="V1865" s="15">
        <v>710.67239999999993</v>
      </c>
      <c r="W1865" s="4">
        <v>10</v>
      </c>
      <c r="X1865" s="15">
        <v>1029.96</v>
      </c>
      <c r="Y1865" s="4">
        <v>90296</v>
      </c>
      <c r="Z1865" s="15">
        <f>(orders[[#This Row],[Unit Price]]-(orders[[#This Row],[Unit Price]]*(orders[[#This Row],[Discount]]/100)))</f>
        <v>105.266262</v>
      </c>
      <c r="AA1865" s="15">
        <f>orders[[#This Row],[discounted price]]*orders[[#This Row],[Quantity ordered new]]</f>
        <v>1052.6626200000001</v>
      </c>
      <c r="AB1865" s="18">
        <f t="shared" si="29"/>
        <v>0.69</v>
      </c>
    </row>
    <row r="1866" spans="1:28" ht="12.75" customHeight="1" x14ac:dyDescent="0.3">
      <c r="A1866" s="4">
        <v>19214</v>
      </c>
      <c r="B1866" s="4" t="s">
        <v>56</v>
      </c>
      <c r="C1866" s="21">
        <v>0.04</v>
      </c>
      <c r="D1866" s="15">
        <v>9.99</v>
      </c>
      <c r="E1866" s="15">
        <v>11.59</v>
      </c>
      <c r="F1866" s="4">
        <v>3264</v>
      </c>
      <c r="G1866" s="4" t="s">
        <v>2925</v>
      </c>
      <c r="H1866" s="4" t="s">
        <v>49</v>
      </c>
      <c r="I1866" s="4" t="s">
        <v>28</v>
      </c>
      <c r="J1866" s="4" t="s">
        <v>29</v>
      </c>
      <c r="K1866" s="4" t="s">
        <v>93</v>
      </c>
      <c r="L1866" s="4" t="s">
        <v>59</v>
      </c>
      <c r="M1866" s="4" t="s">
        <v>1911</v>
      </c>
      <c r="N1866" s="29">
        <v>0.4</v>
      </c>
      <c r="O1866" s="4" t="s">
        <v>33</v>
      </c>
      <c r="P1866" s="4" t="s">
        <v>34</v>
      </c>
      <c r="Q1866" s="4" t="s">
        <v>45</v>
      </c>
      <c r="R1866" s="4" t="s">
        <v>2926</v>
      </c>
      <c r="S1866" s="4">
        <v>95501</v>
      </c>
      <c r="T1866" s="9">
        <v>42143</v>
      </c>
      <c r="U1866" s="9">
        <v>42145</v>
      </c>
      <c r="V1866" s="15">
        <v>-92.32</v>
      </c>
      <c r="W1866" s="4">
        <v>5</v>
      </c>
      <c r="X1866" s="15">
        <v>52.09</v>
      </c>
      <c r="Y1866" s="4">
        <v>89835</v>
      </c>
      <c r="Z1866" s="15">
        <f>(orders[[#This Row],[Unit Price]]-(orders[[#This Row],[Unit Price]]*(orders[[#This Row],[Discount]]/100)))</f>
        <v>9.9860039999999994</v>
      </c>
      <c r="AA1866" s="15">
        <f>orders[[#This Row],[discounted price]]*orders[[#This Row],[Quantity ordered new]]</f>
        <v>49.930019999999999</v>
      </c>
      <c r="AB1866" s="18">
        <f t="shared" si="29"/>
        <v>-1.7723171434056437</v>
      </c>
    </row>
    <row r="1867" spans="1:28" ht="12.75" customHeight="1" x14ac:dyDescent="0.3">
      <c r="A1867" s="4">
        <v>21459</v>
      </c>
      <c r="B1867" s="4" t="s">
        <v>47</v>
      </c>
      <c r="C1867" s="21">
        <v>0</v>
      </c>
      <c r="D1867" s="15">
        <v>122.99</v>
      </c>
      <c r="E1867" s="15">
        <v>70.2</v>
      </c>
      <c r="F1867" s="4">
        <v>3266</v>
      </c>
      <c r="G1867" s="4" t="s">
        <v>2927</v>
      </c>
      <c r="H1867" s="4" t="s">
        <v>39</v>
      </c>
      <c r="I1867" s="4" t="s">
        <v>28</v>
      </c>
      <c r="J1867" s="4" t="s">
        <v>41</v>
      </c>
      <c r="K1867" s="4" t="s">
        <v>42</v>
      </c>
      <c r="L1867" s="4" t="s">
        <v>43</v>
      </c>
      <c r="M1867" s="4" t="s">
        <v>147</v>
      </c>
      <c r="N1867" s="29">
        <v>0.74</v>
      </c>
      <c r="O1867" s="4" t="s">
        <v>33</v>
      </c>
      <c r="P1867" s="4" t="s">
        <v>53</v>
      </c>
      <c r="Q1867" s="4" t="s">
        <v>188</v>
      </c>
      <c r="R1867" s="4" t="s">
        <v>433</v>
      </c>
      <c r="S1867" s="4">
        <v>4073</v>
      </c>
      <c r="T1867" s="9">
        <v>42032</v>
      </c>
      <c r="U1867" s="9">
        <v>42033</v>
      </c>
      <c r="V1867" s="15">
        <v>-1764.29</v>
      </c>
      <c r="W1867" s="4">
        <v>14</v>
      </c>
      <c r="X1867" s="15">
        <v>1794.88</v>
      </c>
      <c r="Y1867" s="4">
        <v>89836</v>
      </c>
      <c r="Z1867" s="15">
        <f>(orders[[#This Row],[Unit Price]]-(orders[[#This Row],[Unit Price]]*(orders[[#This Row],[Discount]]/100)))</f>
        <v>122.99</v>
      </c>
      <c r="AA1867" s="15">
        <f>orders[[#This Row],[discounted price]]*orders[[#This Row],[Quantity ordered new]]</f>
        <v>1721.86</v>
      </c>
      <c r="AB1867" s="18">
        <f t="shared" si="29"/>
        <v>-0.98295707791050091</v>
      </c>
    </row>
    <row r="1868" spans="1:28" ht="12.75" customHeight="1" x14ac:dyDescent="0.3">
      <c r="A1868" s="4">
        <v>21458</v>
      </c>
      <c r="B1868" s="4" t="s">
        <v>47</v>
      </c>
      <c r="C1868" s="21">
        <v>0.01</v>
      </c>
      <c r="D1868" s="15">
        <v>60.97</v>
      </c>
      <c r="E1868" s="15">
        <v>4.5</v>
      </c>
      <c r="F1868" s="4">
        <v>3269</v>
      </c>
      <c r="G1868" s="4" t="s">
        <v>2928</v>
      </c>
      <c r="H1868" s="4" t="s">
        <v>27</v>
      </c>
      <c r="I1868" s="4" t="s">
        <v>28</v>
      </c>
      <c r="J1868" s="4" t="s">
        <v>29</v>
      </c>
      <c r="K1868" s="4" t="s">
        <v>257</v>
      </c>
      <c r="L1868" s="4" t="s">
        <v>59</v>
      </c>
      <c r="M1868" s="4" t="s">
        <v>2132</v>
      </c>
      <c r="N1868" s="29">
        <v>0.56000000000000005</v>
      </c>
      <c r="O1868" s="4" t="s">
        <v>33</v>
      </c>
      <c r="P1868" s="4" t="s">
        <v>53</v>
      </c>
      <c r="Q1868" s="4" t="s">
        <v>54</v>
      </c>
      <c r="R1868" s="4" t="s">
        <v>2929</v>
      </c>
      <c r="S1868" s="4">
        <v>7060</v>
      </c>
      <c r="T1868" s="9">
        <v>42032</v>
      </c>
      <c r="U1868" s="9">
        <v>42034</v>
      </c>
      <c r="V1868" s="15">
        <v>527.87759999999992</v>
      </c>
      <c r="W1868" s="4">
        <v>12</v>
      </c>
      <c r="X1868" s="15">
        <v>765.04</v>
      </c>
      <c r="Y1868" s="4">
        <v>89836</v>
      </c>
      <c r="Z1868" s="15">
        <f>(orders[[#This Row],[Unit Price]]-(orders[[#This Row],[Unit Price]]*(orders[[#This Row],[Discount]]/100)))</f>
        <v>60.963903000000002</v>
      </c>
      <c r="AA1868" s="15">
        <f>orders[[#This Row],[discounted price]]*orders[[#This Row],[Quantity ordered new]]</f>
        <v>731.56683599999997</v>
      </c>
      <c r="AB1868" s="18">
        <f t="shared" si="29"/>
        <v>0.69</v>
      </c>
    </row>
    <row r="1869" spans="1:28" ht="12.75" customHeight="1" x14ac:dyDescent="0.3">
      <c r="A1869" s="4">
        <v>19047</v>
      </c>
      <c r="B1869" s="4" t="s">
        <v>106</v>
      </c>
      <c r="C1869" s="21">
        <v>0.02</v>
      </c>
      <c r="D1869" s="15">
        <v>13.48</v>
      </c>
      <c r="E1869" s="15">
        <v>4.51</v>
      </c>
      <c r="F1869" s="4">
        <v>3275</v>
      </c>
      <c r="G1869" s="4" t="s">
        <v>2930</v>
      </c>
      <c r="H1869" s="4" t="s">
        <v>49</v>
      </c>
      <c r="I1869" s="4" t="s">
        <v>40</v>
      </c>
      <c r="J1869" s="4" t="s">
        <v>29</v>
      </c>
      <c r="K1869" s="4" t="s">
        <v>141</v>
      </c>
      <c r="L1869" s="4" t="s">
        <v>59</v>
      </c>
      <c r="M1869" s="4" t="s">
        <v>2503</v>
      </c>
      <c r="N1869" s="29">
        <v>0.59</v>
      </c>
      <c r="O1869" s="4" t="s">
        <v>33</v>
      </c>
      <c r="P1869" s="4" t="s">
        <v>34</v>
      </c>
      <c r="Q1869" s="4" t="s">
        <v>35</v>
      </c>
      <c r="R1869" s="4" t="s">
        <v>1961</v>
      </c>
      <c r="S1869" s="4">
        <v>98273</v>
      </c>
      <c r="T1869" s="9">
        <v>42084</v>
      </c>
      <c r="U1869" s="9">
        <v>42086</v>
      </c>
      <c r="V1869" s="15">
        <v>34.520000000000003</v>
      </c>
      <c r="W1869" s="4">
        <v>9</v>
      </c>
      <c r="X1869" s="15">
        <v>127.12</v>
      </c>
      <c r="Y1869" s="4">
        <v>86233</v>
      </c>
      <c r="Z1869" s="15">
        <f>(orders[[#This Row],[Unit Price]]-(orders[[#This Row],[Unit Price]]*(orders[[#This Row],[Discount]]/100)))</f>
        <v>13.477304</v>
      </c>
      <c r="AA1869" s="15">
        <f>orders[[#This Row],[discounted price]]*orders[[#This Row],[Quantity ordered new]]</f>
        <v>121.29573600000001</v>
      </c>
      <c r="AB1869" s="18">
        <f t="shared" si="29"/>
        <v>0.27155443675267465</v>
      </c>
    </row>
    <row r="1870" spans="1:28" ht="12.75" customHeight="1" x14ac:dyDescent="0.3">
      <c r="A1870" s="4">
        <v>19232</v>
      </c>
      <c r="B1870" s="4" t="s">
        <v>106</v>
      </c>
      <c r="C1870" s="21">
        <v>0.04</v>
      </c>
      <c r="D1870" s="15">
        <v>449.99</v>
      </c>
      <c r="E1870" s="15">
        <v>24.49</v>
      </c>
      <c r="F1870" s="4">
        <v>3275</v>
      </c>
      <c r="G1870" s="4" t="s">
        <v>2930</v>
      </c>
      <c r="H1870" s="4" t="s">
        <v>49</v>
      </c>
      <c r="I1870" s="4" t="s">
        <v>58</v>
      </c>
      <c r="J1870" s="4" t="s">
        <v>77</v>
      </c>
      <c r="K1870" s="4" t="s">
        <v>587</v>
      </c>
      <c r="L1870" s="4" t="s">
        <v>236</v>
      </c>
      <c r="M1870" s="4" t="s">
        <v>2931</v>
      </c>
      <c r="N1870" s="29">
        <v>0.52</v>
      </c>
      <c r="O1870" s="4" t="s">
        <v>33</v>
      </c>
      <c r="P1870" s="4" t="s">
        <v>34</v>
      </c>
      <c r="Q1870" s="4" t="s">
        <v>35</v>
      </c>
      <c r="R1870" s="4" t="s">
        <v>1961</v>
      </c>
      <c r="S1870" s="4">
        <v>98273</v>
      </c>
      <c r="T1870" s="9">
        <v>42005</v>
      </c>
      <c r="U1870" s="9">
        <v>42009</v>
      </c>
      <c r="V1870" s="15">
        <v>3576.8840999999998</v>
      </c>
      <c r="W1870" s="4">
        <v>12</v>
      </c>
      <c r="X1870" s="15">
        <v>5183.8900000000003</v>
      </c>
      <c r="Y1870" s="4">
        <v>86234</v>
      </c>
      <c r="Z1870" s="15">
        <f>(orders[[#This Row],[Unit Price]]-(orders[[#This Row],[Unit Price]]*(orders[[#This Row],[Discount]]/100)))</f>
        <v>449.81000399999999</v>
      </c>
      <c r="AA1870" s="15">
        <f>orders[[#This Row],[discounted price]]*orders[[#This Row],[Quantity ordered new]]</f>
        <v>5397.7200480000001</v>
      </c>
      <c r="AB1870" s="18">
        <f t="shared" si="29"/>
        <v>0.69</v>
      </c>
    </row>
    <row r="1871" spans="1:28" ht="12.75" customHeight="1" x14ac:dyDescent="0.3">
      <c r="A1871" s="4">
        <v>19233</v>
      </c>
      <c r="B1871" s="4" t="s">
        <v>106</v>
      </c>
      <c r="C1871" s="21">
        <v>0.01</v>
      </c>
      <c r="D1871" s="15">
        <v>5.84</v>
      </c>
      <c r="E1871" s="15">
        <v>1.2</v>
      </c>
      <c r="F1871" s="4">
        <v>3275</v>
      </c>
      <c r="G1871" s="4" t="s">
        <v>2930</v>
      </c>
      <c r="H1871" s="4" t="s">
        <v>49</v>
      </c>
      <c r="I1871" s="4" t="s">
        <v>58</v>
      </c>
      <c r="J1871" s="4" t="s">
        <v>29</v>
      </c>
      <c r="K1871" s="4" t="s">
        <v>30</v>
      </c>
      <c r="L1871" s="4" t="s">
        <v>31</v>
      </c>
      <c r="M1871" s="4" t="s">
        <v>1313</v>
      </c>
      <c r="N1871" s="29">
        <v>0.55000000000000004</v>
      </c>
      <c r="O1871" s="4" t="s">
        <v>33</v>
      </c>
      <c r="P1871" s="4" t="s">
        <v>34</v>
      </c>
      <c r="Q1871" s="4" t="s">
        <v>35</v>
      </c>
      <c r="R1871" s="4" t="s">
        <v>1961</v>
      </c>
      <c r="S1871" s="4">
        <v>98273</v>
      </c>
      <c r="T1871" s="9">
        <v>42005</v>
      </c>
      <c r="U1871" s="9">
        <v>42014</v>
      </c>
      <c r="V1871" s="15">
        <v>20.38</v>
      </c>
      <c r="W1871" s="4">
        <v>6</v>
      </c>
      <c r="X1871" s="15">
        <v>36.090000000000003</v>
      </c>
      <c r="Y1871" s="4">
        <v>86234</v>
      </c>
      <c r="Z1871" s="15">
        <f>(orders[[#This Row],[Unit Price]]-(orders[[#This Row],[Unit Price]]*(orders[[#This Row],[Discount]]/100)))</f>
        <v>5.8394159999999999</v>
      </c>
      <c r="AA1871" s="15">
        <f>orders[[#This Row],[discounted price]]*orders[[#This Row],[Quantity ordered new]]</f>
        <v>35.036496</v>
      </c>
      <c r="AB1871" s="18">
        <f t="shared" si="29"/>
        <v>0.56469936270435017</v>
      </c>
    </row>
    <row r="1872" spans="1:28" ht="12.75" customHeight="1" x14ac:dyDescent="0.3">
      <c r="A1872" s="4">
        <v>20039</v>
      </c>
      <c r="B1872" s="4" t="s">
        <v>25</v>
      </c>
      <c r="C1872" s="21">
        <v>0.06</v>
      </c>
      <c r="D1872" s="15">
        <v>89.83</v>
      </c>
      <c r="E1872" s="15">
        <v>35</v>
      </c>
      <c r="F1872" s="4">
        <v>3279</v>
      </c>
      <c r="G1872" s="4" t="s">
        <v>2932</v>
      </c>
      <c r="H1872" s="4" t="s">
        <v>49</v>
      </c>
      <c r="I1872" s="4" t="s">
        <v>40</v>
      </c>
      <c r="J1872" s="4" t="s">
        <v>29</v>
      </c>
      <c r="K1872" s="4" t="s">
        <v>141</v>
      </c>
      <c r="L1872" s="4" t="s">
        <v>236</v>
      </c>
      <c r="M1872" s="4" t="s">
        <v>2933</v>
      </c>
      <c r="N1872" s="29">
        <v>0.83</v>
      </c>
      <c r="O1872" s="4" t="s">
        <v>33</v>
      </c>
      <c r="P1872" s="4" t="s">
        <v>136</v>
      </c>
      <c r="Q1872" s="4" t="s">
        <v>932</v>
      </c>
      <c r="R1872" s="4" t="s">
        <v>2603</v>
      </c>
      <c r="S1872" s="4">
        <v>29203</v>
      </c>
      <c r="T1872" s="9">
        <v>42100</v>
      </c>
      <c r="U1872" s="9">
        <v>42102</v>
      </c>
      <c r="V1872" s="15">
        <v>31.11</v>
      </c>
      <c r="W1872" s="4">
        <v>4</v>
      </c>
      <c r="X1872" s="15">
        <v>366.26</v>
      </c>
      <c r="Y1872" s="4">
        <v>90766</v>
      </c>
      <c r="Z1872" s="15">
        <f>(orders[[#This Row],[Unit Price]]-(orders[[#This Row],[Unit Price]]*(orders[[#This Row],[Discount]]/100)))</f>
        <v>89.776101999999995</v>
      </c>
      <c r="AA1872" s="15">
        <f>orders[[#This Row],[discounted price]]*orders[[#This Row],[Quantity ordered new]]</f>
        <v>359.10440799999998</v>
      </c>
      <c r="AB1872" s="18">
        <f t="shared" si="29"/>
        <v>8.4939660350570628E-2</v>
      </c>
    </row>
    <row r="1873" spans="1:28" ht="12.75" customHeight="1" x14ac:dyDescent="0.3">
      <c r="A1873" s="4">
        <v>20040</v>
      </c>
      <c r="B1873" s="4" t="s">
        <v>25</v>
      </c>
      <c r="C1873" s="21">
        <v>0.1</v>
      </c>
      <c r="D1873" s="15">
        <v>13.43</v>
      </c>
      <c r="E1873" s="15">
        <v>5.5</v>
      </c>
      <c r="F1873" s="4">
        <v>3279</v>
      </c>
      <c r="G1873" s="4" t="s">
        <v>2932</v>
      </c>
      <c r="H1873" s="4" t="s">
        <v>49</v>
      </c>
      <c r="I1873" s="4" t="s">
        <v>40</v>
      </c>
      <c r="J1873" s="4" t="s">
        <v>29</v>
      </c>
      <c r="K1873" s="4" t="s">
        <v>141</v>
      </c>
      <c r="L1873" s="4" t="s">
        <v>59</v>
      </c>
      <c r="M1873" s="4" t="s">
        <v>1702</v>
      </c>
      <c r="N1873" s="29">
        <v>0.56999999999999995</v>
      </c>
      <c r="O1873" s="4" t="s">
        <v>33</v>
      </c>
      <c r="P1873" s="4" t="s">
        <v>136</v>
      </c>
      <c r="Q1873" s="4" t="s">
        <v>932</v>
      </c>
      <c r="R1873" s="4" t="s">
        <v>2603</v>
      </c>
      <c r="S1873" s="4">
        <v>29203</v>
      </c>
      <c r="T1873" s="9">
        <v>42100</v>
      </c>
      <c r="U1873" s="9">
        <v>42102</v>
      </c>
      <c r="V1873" s="15">
        <v>358.29539999999997</v>
      </c>
      <c r="W1873" s="4">
        <v>12</v>
      </c>
      <c r="X1873" s="15">
        <v>157.99</v>
      </c>
      <c r="Y1873" s="4">
        <v>90766</v>
      </c>
      <c r="Z1873" s="15">
        <f>(orders[[#This Row],[Unit Price]]-(orders[[#This Row],[Unit Price]]*(orders[[#This Row],[Discount]]/100)))</f>
        <v>13.41657</v>
      </c>
      <c r="AA1873" s="15">
        <f>orders[[#This Row],[discounted price]]*orders[[#This Row],[Quantity ordered new]]</f>
        <v>160.99884</v>
      </c>
      <c r="AB1873" s="18">
        <f t="shared" si="29"/>
        <v>2.2678359389834797</v>
      </c>
    </row>
    <row r="1874" spans="1:28" ht="12.75" customHeight="1" x14ac:dyDescent="0.3">
      <c r="A1874" s="4">
        <v>20041</v>
      </c>
      <c r="B1874" s="4" t="s">
        <v>25</v>
      </c>
      <c r="C1874" s="21">
        <v>0.01</v>
      </c>
      <c r="D1874" s="15">
        <v>125.99</v>
      </c>
      <c r="E1874" s="15">
        <v>7.69</v>
      </c>
      <c r="F1874" s="4">
        <v>3279</v>
      </c>
      <c r="G1874" s="4" t="s">
        <v>2932</v>
      </c>
      <c r="H1874" s="4" t="s">
        <v>49</v>
      </c>
      <c r="I1874" s="4" t="s">
        <v>40</v>
      </c>
      <c r="J1874" s="4" t="s">
        <v>77</v>
      </c>
      <c r="K1874" s="4" t="s">
        <v>78</v>
      </c>
      <c r="L1874" s="4" t="s">
        <v>59</v>
      </c>
      <c r="M1874" s="4" t="s">
        <v>1225</v>
      </c>
      <c r="N1874" s="29">
        <v>0.57999999999999996</v>
      </c>
      <c r="O1874" s="4" t="s">
        <v>33</v>
      </c>
      <c r="P1874" s="4" t="s">
        <v>136</v>
      </c>
      <c r="Q1874" s="4" t="s">
        <v>932</v>
      </c>
      <c r="R1874" s="4" t="s">
        <v>2603</v>
      </c>
      <c r="S1874" s="4">
        <v>29203</v>
      </c>
      <c r="T1874" s="9">
        <v>42100</v>
      </c>
      <c r="U1874" s="9">
        <v>42100</v>
      </c>
      <c r="V1874" s="15">
        <v>8.3219999999999992</v>
      </c>
      <c r="W1874" s="4">
        <v>11</v>
      </c>
      <c r="X1874" s="15">
        <v>1212.8800000000001</v>
      </c>
      <c r="Y1874" s="4">
        <v>90766</v>
      </c>
      <c r="Z1874" s="15">
        <f>(orders[[#This Row],[Unit Price]]-(orders[[#This Row],[Unit Price]]*(orders[[#This Row],[Discount]]/100)))</f>
        <v>125.977401</v>
      </c>
      <c r="AA1874" s="15">
        <f>orders[[#This Row],[discounted price]]*orders[[#This Row],[Quantity ordered new]]</f>
        <v>1385.751411</v>
      </c>
      <c r="AB1874" s="18">
        <f t="shared" si="29"/>
        <v>6.8613547919002694E-3</v>
      </c>
    </row>
    <row r="1875" spans="1:28" ht="12.75" customHeight="1" x14ac:dyDescent="0.3">
      <c r="A1875" s="4">
        <v>21620</v>
      </c>
      <c r="B1875" s="4" t="s">
        <v>56</v>
      </c>
      <c r="C1875" s="21">
        <v>0.01</v>
      </c>
      <c r="D1875" s="15">
        <v>45.99</v>
      </c>
      <c r="E1875" s="15">
        <v>4.99</v>
      </c>
      <c r="F1875" s="4">
        <v>3279</v>
      </c>
      <c r="G1875" s="4" t="s">
        <v>2932</v>
      </c>
      <c r="H1875" s="4" t="s">
        <v>49</v>
      </c>
      <c r="I1875" s="4" t="s">
        <v>40</v>
      </c>
      <c r="J1875" s="4" t="s">
        <v>77</v>
      </c>
      <c r="K1875" s="4" t="s">
        <v>78</v>
      </c>
      <c r="L1875" s="4" t="s">
        <v>59</v>
      </c>
      <c r="M1875" s="4" t="s">
        <v>1115</v>
      </c>
      <c r="N1875" s="29">
        <v>0.56000000000000005</v>
      </c>
      <c r="O1875" s="4" t="s">
        <v>33</v>
      </c>
      <c r="P1875" s="4" t="s">
        <v>136</v>
      </c>
      <c r="Q1875" s="4" t="s">
        <v>932</v>
      </c>
      <c r="R1875" s="4" t="s">
        <v>2603</v>
      </c>
      <c r="S1875" s="4">
        <v>29203</v>
      </c>
      <c r="T1875" s="9">
        <v>42077</v>
      </c>
      <c r="U1875" s="9">
        <v>42079</v>
      </c>
      <c r="V1875" s="15">
        <v>24.018000000000001</v>
      </c>
      <c r="W1875" s="4">
        <v>3</v>
      </c>
      <c r="X1875" s="15">
        <v>125.19</v>
      </c>
      <c r="Y1875" s="4">
        <v>90767</v>
      </c>
      <c r="Z1875" s="15">
        <f>(orders[[#This Row],[Unit Price]]-(orders[[#This Row],[Unit Price]]*(orders[[#This Row],[Discount]]/100)))</f>
        <v>45.985401000000003</v>
      </c>
      <c r="AA1875" s="15">
        <f>orders[[#This Row],[discounted price]]*orders[[#This Row],[Quantity ordered new]]</f>
        <v>137.95620300000002</v>
      </c>
      <c r="AB1875" s="18">
        <f t="shared" si="29"/>
        <v>0.19185238437574886</v>
      </c>
    </row>
    <row r="1876" spans="1:28" ht="12.75" customHeight="1" x14ac:dyDescent="0.3">
      <c r="A1876" s="4">
        <v>23022</v>
      </c>
      <c r="B1876" s="4" t="s">
        <v>47</v>
      </c>
      <c r="C1876" s="21">
        <v>0.05</v>
      </c>
      <c r="D1876" s="15">
        <v>363.25</v>
      </c>
      <c r="E1876" s="15">
        <v>19.989999999999998</v>
      </c>
      <c r="F1876" s="4">
        <v>3283</v>
      </c>
      <c r="G1876" s="4" t="s">
        <v>2934</v>
      </c>
      <c r="H1876" s="4" t="s">
        <v>27</v>
      </c>
      <c r="I1876" s="4" t="s">
        <v>28</v>
      </c>
      <c r="J1876" s="4" t="s">
        <v>29</v>
      </c>
      <c r="K1876" s="4" t="s">
        <v>257</v>
      </c>
      <c r="L1876" s="4" t="s">
        <v>59</v>
      </c>
      <c r="M1876" s="4" t="s">
        <v>1253</v>
      </c>
      <c r="N1876" s="29">
        <v>0.56999999999999995</v>
      </c>
      <c r="O1876" s="4" t="s">
        <v>33</v>
      </c>
      <c r="P1876" s="4" t="s">
        <v>136</v>
      </c>
      <c r="Q1876" s="4" t="s">
        <v>362</v>
      </c>
      <c r="R1876" s="4" t="s">
        <v>2935</v>
      </c>
      <c r="S1876" s="4">
        <v>33156</v>
      </c>
      <c r="T1876" s="9">
        <v>42115</v>
      </c>
      <c r="U1876" s="9">
        <v>42115</v>
      </c>
      <c r="V1876" s="15">
        <v>-269.75549999999998</v>
      </c>
      <c r="W1876" s="4">
        <v>5</v>
      </c>
      <c r="X1876" s="15">
        <v>1867.04</v>
      </c>
      <c r="Y1876" s="4">
        <v>90752</v>
      </c>
      <c r="Z1876" s="15">
        <f>(orders[[#This Row],[Unit Price]]-(orders[[#This Row],[Unit Price]]*(orders[[#This Row],[Discount]]/100)))</f>
        <v>363.068375</v>
      </c>
      <c r="AA1876" s="15">
        <f>orders[[#This Row],[discounted price]]*orders[[#This Row],[Quantity ordered new]]</f>
        <v>1815.3418750000001</v>
      </c>
      <c r="AB1876" s="18">
        <f t="shared" si="29"/>
        <v>-0.14448297840431912</v>
      </c>
    </row>
    <row r="1877" spans="1:28" ht="12.75" customHeight="1" x14ac:dyDescent="0.3">
      <c r="A1877" s="4">
        <v>23211</v>
      </c>
      <c r="B1877" s="4" t="s">
        <v>25</v>
      </c>
      <c r="C1877" s="21">
        <v>0.03</v>
      </c>
      <c r="D1877" s="15">
        <v>17.48</v>
      </c>
      <c r="E1877" s="15">
        <v>1.99</v>
      </c>
      <c r="F1877" s="4">
        <v>3283</v>
      </c>
      <c r="G1877" s="4" t="s">
        <v>2934</v>
      </c>
      <c r="H1877" s="4" t="s">
        <v>49</v>
      </c>
      <c r="I1877" s="4" t="s">
        <v>28</v>
      </c>
      <c r="J1877" s="4" t="s">
        <v>77</v>
      </c>
      <c r="K1877" s="4" t="s">
        <v>180</v>
      </c>
      <c r="L1877" s="4" t="s">
        <v>51</v>
      </c>
      <c r="M1877" s="4" t="s">
        <v>361</v>
      </c>
      <c r="N1877" s="29">
        <v>0.45</v>
      </c>
      <c r="O1877" s="4" t="s">
        <v>33</v>
      </c>
      <c r="P1877" s="4" t="s">
        <v>136</v>
      </c>
      <c r="Q1877" s="4" t="s">
        <v>362</v>
      </c>
      <c r="R1877" s="4" t="s">
        <v>2935</v>
      </c>
      <c r="S1877" s="4">
        <v>33156</v>
      </c>
      <c r="T1877" s="9">
        <v>42134</v>
      </c>
      <c r="U1877" s="9">
        <v>42135</v>
      </c>
      <c r="V1877" s="15">
        <v>710.80739999999992</v>
      </c>
      <c r="W1877" s="4">
        <v>31</v>
      </c>
      <c r="X1877" s="15">
        <v>537.79999999999995</v>
      </c>
      <c r="Y1877" s="4">
        <v>90753</v>
      </c>
      <c r="Z1877" s="15">
        <f>(orders[[#This Row],[Unit Price]]-(orders[[#This Row],[Unit Price]]*(orders[[#This Row],[Discount]]/100)))</f>
        <v>17.474755999999999</v>
      </c>
      <c r="AA1877" s="15">
        <f>orders[[#This Row],[discounted price]]*orders[[#This Row],[Quantity ordered new]]</f>
        <v>541.71743600000002</v>
      </c>
      <c r="AB1877" s="18">
        <f t="shared" si="29"/>
        <v>1.3216946820379323</v>
      </c>
    </row>
    <row r="1878" spans="1:28" ht="12.75" customHeight="1" x14ac:dyDescent="0.3">
      <c r="A1878" s="4">
        <v>26141</v>
      </c>
      <c r="B1878" s="4" t="s">
        <v>25</v>
      </c>
      <c r="C1878" s="21">
        <v>0.05</v>
      </c>
      <c r="D1878" s="15">
        <v>19.23</v>
      </c>
      <c r="E1878" s="15">
        <v>6.15</v>
      </c>
      <c r="F1878" s="4">
        <v>3284</v>
      </c>
      <c r="G1878" s="4" t="s">
        <v>2936</v>
      </c>
      <c r="H1878" s="4" t="s">
        <v>27</v>
      </c>
      <c r="I1878" s="4" t="s">
        <v>28</v>
      </c>
      <c r="J1878" s="4" t="s">
        <v>41</v>
      </c>
      <c r="K1878" s="4" t="s">
        <v>50</v>
      </c>
      <c r="L1878" s="4" t="s">
        <v>51</v>
      </c>
      <c r="M1878" s="4" t="s">
        <v>472</v>
      </c>
      <c r="N1878" s="29">
        <v>0.44</v>
      </c>
      <c r="O1878" s="4" t="s">
        <v>33</v>
      </c>
      <c r="P1878" s="4" t="s">
        <v>136</v>
      </c>
      <c r="Q1878" s="4" t="s">
        <v>362</v>
      </c>
      <c r="R1878" s="4" t="s">
        <v>2937</v>
      </c>
      <c r="S1878" s="4">
        <v>34741</v>
      </c>
      <c r="T1878" s="9">
        <v>42055</v>
      </c>
      <c r="U1878" s="9">
        <v>42057</v>
      </c>
      <c r="V1878" s="15">
        <v>-2133.2780000000002</v>
      </c>
      <c r="W1878" s="4">
        <v>6</v>
      </c>
      <c r="X1878" s="15">
        <v>119.78</v>
      </c>
      <c r="Y1878" s="4">
        <v>90751</v>
      </c>
      <c r="Z1878" s="15">
        <f>(orders[[#This Row],[Unit Price]]-(orders[[#This Row],[Unit Price]]*(orders[[#This Row],[Discount]]/100)))</f>
        <v>19.220385</v>
      </c>
      <c r="AA1878" s="15">
        <f>orders[[#This Row],[discounted price]]*orders[[#This Row],[Quantity ordered new]]</f>
        <v>115.32231</v>
      </c>
      <c r="AB1878" s="18">
        <f t="shared" si="29"/>
        <v>-17.809968275171148</v>
      </c>
    </row>
    <row r="1879" spans="1:28" ht="12.75" customHeight="1" x14ac:dyDescent="0.3">
      <c r="A1879" s="4">
        <v>20350</v>
      </c>
      <c r="B1879" s="4" t="s">
        <v>37</v>
      </c>
      <c r="C1879" s="21">
        <v>0.06</v>
      </c>
      <c r="D1879" s="15">
        <v>1.7</v>
      </c>
      <c r="E1879" s="15">
        <v>1.99</v>
      </c>
      <c r="F1879" s="4">
        <v>3285</v>
      </c>
      <c r="G1879" s="4" t="s">
        <v>2938</v>
      </c>
      <c r="H1879" s="4" t="s">
        <v>49</v>
      </c>
      <c r="I1879" s="4" t="s">
        <v>114</v>
      </c>
      <c r="J1879" s="4" t="s">
        <v>77</v>
      </c>
      <c r="K1879" s="4" t="s">
        <v>180</v>
      </c>
      <c r="L1879" s="4" t="s">
        <v>51</v>
      </c>
      <c r="M1879" s="4" t="s">
        <v>814</v>
      </c>
      <c r="N1879" s="29">
        <v>0.51</v>
      </c>
      <c r="O1879" s="4" t="s">
        <v>33</v>
      </c>
      <c r="P1879" s="4" t="s">
        <v>136</v>
      </c>
      <c r="Q1879" s="4" t="s">
        <v>137</v>
      </c>
      <c r="R1879" s="4" t="s">
        <v>2939</v>
      </c>
      <c r="S1879" s="4">
        <v>20170</v>
      </c>
      <c r="T1879" s="9">
        <v>42010</v>
      </c>
      <c r="U1879" s="9">
        <v>42011</v>
      </c>
      <c r="V1879" s="15">
        <v>80.071200000000005</v>
      </c>
      <c r="W1879" s="4">
        <v>7</v>
      </c>
      <c r="X1879" s="15">
        <v>12.15</v>
      </c>
      <c r="Y1879" s="4">
        <v>90750</v>
      </c>
      <c r="Z1879" s="15">
        <f>(orders[[#This Row],[Unit Price]]-(orders[[#This Row],[Unit Price]]*(orders[[#This Row],[Discount]]/100)))</f>
        <v>1.6989799999999999</v>
      </c>
      <c r="AA1879" s="15">
        <f>orders[[#This Row],[discounted price]]*orders[[#This Row],[Quantity ordered new]]</f>
        <v>11.892859999999999</v>
      </c>
      <c r="AB1879" s="18">
        <f t="shared" si="29"/>
        <v>6.5902222222222226</v>
      </c>
    </row>
    <row r="1880" spans="1:28" ht="12.75" customHeight="1" x14ac:dyDescent="0.3">
      <c r="A1880" s="4">
        <v>20351</v>
      </c>
      <c r="B1880" s="4" t="s">
        <v>37</v>
      </c>
      <c r="C1880" s="21">
        <v>0.01</v>
      </c>
      <c r="D1880" s="15">
        <v>30.98</v>
      </c>
      <c r="E1880" s="15">
        <v>5.09</v>
      </c>
      <c r="F1880" s="4">
        <v>3285</v>
      </c>
      <c r="G1880" s="4" t="s">
        <v>2938</v>
      </c>
      <c r="H1880" s="4" t="s">
        <v>49</v>
      </c>
      <c r="I1880" s="4" t="s">
        <v>114</v>
      </c>
      <c r="J1880" s="4" t="s">
        <v>29</v>
      </c>
      <c r="K1880" s="4" t="s">
        <v>93</v>
      </c>
      <c r="L1880" s="4" t="s">
        <v>59</v>
      </c>
      <c r="M1880" s="4" t="s">
        <v>2940</v>
      </c>
      <c r="N1880" s="29">
        <v>0.4</v>
      </c>
      <c r="O1880" s="4" t="s">
        <v>33</v>
      </c>
      <c r="P1880" s="4" t="s">
        <v>136</v>
      </c>
      <c r="Q1880" s="4" t="s">
        <v>137</v>
      </c>
      <c r="R1880" s="4" t="s">
        <v>2939</v>
      </c>
      <c r="S1880" s="4">
        <v>20170</v>
      </c>
      <c r="T1880" s="9">
        <v>42010</v>
      </c>
      <c r="U1880" s="9">
        <v>42012</v>
      </c>
      <c r="V1880" s="15">
        <v>896.40599999999995</v>
      </c>
      <c r="W1880" s="4">
        <v>9</v>
      </c>
      <c r="X1880" s="15">
        <v>288.42</v>
      </c>
      <c r="Y1880" s="4">
        <v>90750</v>
      </c>
      <c r="Z1880" s="15">
        <f>(orders[[#This Row],[Unit Price]]-(orders[[#This Row],[Unit Price]]*(orders[[#This Row],[Discount]]/100)))</f>
        <v>30.976901999999999</v>
      </c>
      <c r="AA1880" s="15">
        <f>orders[[#This Row],[discounted price]]*orders[[#This Row],[Quantity ordered new]]</f>
        <v>278.79211800000002</v>
      </c>
      <c r="AB1880" s="18">
        <f t="shared" si="29"/>
        <v>3.1079883503224459</v>
      </c>
    </row>
    <row r="1881" spans="1:28" ht="12.75" customHeight="1" x14ac:dyDescent="0.3">
      <c r="A1881" s="4">
        <v>21567</v>
      </c>
      <c r="B1881" s="4" t="s">
        <v>106</v>
      </c>
      <c r="C1881" s="21">
        <v>0.08</v>
      </c>
      <c r="D1881" s="15">
        <v>30.56</v>
      </c>
      <c r="E1881" s="15">
        <v>2.99</v>
      </c>
      <c r="F1881" s="4">
        <v>3287</v>
      </c>
      <c r="G1881" s="4" t="s">
        <v>2941</v>
      </c>
      <c r="H1881" s="4" t="s">
        <v>49</v>
      </c>
      <c r="I1881" s="4" t="s">
        <v>58</v>
      </c>
      <c r="J1881" s="4" t="s">
        <v>29</v>
      </c>
      <c r="K1881" s="4" t="s">
        <v>109</v>
      </c>
      <c r="L1881" s="4" t="s">
        <v>59</v>
      </c>
      <c r="M1881" s="4" t="s">
        <v>2580</v>
      </c>
      <c r="N1881" s="29">
        <v>0.35</v>
      </c>
      <c r="O1881" s="4" t="s">
        <v>33</v>
      </c>
      <c r="P1881" s="4" t="s">
        <v>34</v>
      </c>
      <c r="Q1881" s="4" t="s">
        <v>45</v>
      </c>
      <c r="R1881" s="4" t="s">
        <v>2942</v>
      </c>
      <c r="S1881" s="4">
        <v>95746</v>
      </c>
      <c r="T1881" s="9">
        <v>42149</v>
      </c>
      <c r="U1881" s="9">
        <v>42151</v>
      </c>
      <c r="V1881" s="15">
        <v>352.87979999999999</v>
      </c>
      <c r="W1881" s="4">
        <v>17</v>
      </c>
      <c r="X1881" s="15">
        <v>511.42</v>
      </c>
      <c r="Y1881" s="4">
        <v>89897</v>
      </c>
      <c r="Z1881" s="15">
        <f>(orders[[#This Row],[Unit Price]]-(orders[[#This Row],[Unit Price]]*(orders[[#This Row],[Discount]]/100)))</f>
        <v>30.535551999999999</v>
      </c>
      <c r="AA1881" s="15">
        <f>orders[[#This Row],[discounted price]]*orders[[#This Row],[Quantity ordered new]]</f>
        <v>519.10438399999998</v>
      </c>
      <c r="AB1881" s="18">
        <f t="shared" si="29"/>
        <v>0.69</v>
      </c>
    </row>
    <row r="1882" spans="1:28" ht="12.75" customHeight="1" x14ac:dyDescent="0.3">
      <c r="A1882" s="4">
        <v>23198</v>
      </c>
      <c r="B1882" s="4" t="s">
        <v>106</v>
      </c>
      <c r="C1882" s="21">
        <v>0.04</v>
      </c>
      <c r="D1882" s="15">
        <v>33.89</v>
      </c>
      <c r="E1882" s="15">
        <v>5.0999999999999996</v>
      </c>
      <c r="F1882" s="4">
        <v>3303</v>
      </c>
      <c r="G1882" s="4" t="s">
        <v>2943</v>
      </c>
      <c r="H1882" s="4" t="s">
        <v>49</v>
      </c>
      <c r="I1882" s="4" t="s">
        <v>40</v>
      </c>
      <c r="J1882" s="4" t="s">
        <v>29</v>
      </c>
      <c r="K1882" s="4" t="s">
        <v>141</v>
      </c>
      <c r="L1882" s="4" t="s">
        <v>59</v>
      </c>
      <c r="M1882" s="4" t="s">
        <v>2792</v>
      </c>
      <c r="N1882" s="29">
        <v>0.6</v>
      </c>
      <c r="O1882" s="4" t="s">
        <v>33</v>
      </c>
      <c r="P1882" s="4" t="s">
        <v>136</v>
      </c>
      <c r="Q1882" s="4" t="s">
        <v>362</v>
      </c>
      <c r="R1882" s="4" t="s">
        <v>2944</v>
      </c>
      <c r="S1882" s="4">
        <v>33461</v>
      </c>
      <c r="T1882" s="9">
        <v>42011</v>
      </c>
      <c r="U1882" s="9">
        <v>42016</v>
      </c>
      <c r="V1882" s="15">
        <v>68.675999999999988</v>
      </c>
      <c r="W1882" s="4">
        <v>6</v>
      </c>
      <c r="X1882" s="15">
        <v>200.64</v>
      </c>
      <c r="Y1882" s="4">
        <v>87795</v>
      </c>
      <c r="Z1882" s="15">
        <f>(orders[[#This Row],[Unit Price]]-(orders[[#This Row],[Unit Price]]*(orders[[#This Row],[Discount]]/100)))</f>
        <v>33.876443999999999</v>
      </c>
      <c r="AA1882" s="15">
        <f>orders[[#This Row],[discounted price]]*orders[[#This Row],[Quantity ordered new]]</f>
        <v>203.25866400000001</v>
      </c>
      <c r="AB1882" s="18">
        <f t="shared" si="29"/>
        <v>0.34228468899521525</v>
      </c>
    </row>
    <row r="1883" spans="1:28" ht="12.75" customHeight="1" x14ac:dyDescent="0.3">
      <c r="A1883" s="4">
        <v>20447</v>
      </c>
      <c r="B1883" s="4" t="s">
        <v>56</v>
      </c>
      <c r="C1883" s="21">
        <v>0.06</v>
      </c>
      <c r="D1883" s="15">
        <v>11.33</v>
      </c>
      <c r="E1883" s="15">
        <v>6.12</v>
      </c>
      <c r="F1883" s="4">
        <v>3306</v>
      </c>
      <c r="G1883" s="4" t="s">
        <v>2945</v>
      </c>
      <c r="H1883" s="4" t="s">
        <v>49</v>
      </c>
      <c r="I1883" s="4" t="s">
        <v>58</v>
      </c>
      <c r="J1883" s="4" t="s">
        <v>29</v>
      </c>
      <c r="K1883" s="4" t="s">
        <v>257</v>
      </c>
      <c r="L1883" s="4" t="s">
        <v>86</v>
      </c>
      <c r="M1883" s="4" t="s">
        <v>2149</v>
      </c>
      <c r="N1883" s="29">
        <v>0.42</v>
      </c>
      <c r="O1883" s="4" t="s">
        <v>33</v>
      </c>
      <c r="P1883" s="4" t="s">
        <v>53</v>
      </c>
      <c r="Q1883" s="4" t="s">
        <v>228</v>
      </c>
      <c r="R1883" s="4" t="s">
        <v>2946</v>
      </c>
      <c r="S1883" s="4">
        <v>6320</v>
      </c>
      <c r="T1883" s="9">
        <v>42095</v>
      </c>
      <c r="U1883" s="9">
        <v>42097</v>
      </c>
      <c r="V1883" s="15">
        <v>-15.92</v>
      </c>
      <c r="W1883" s="4">
        <v>1</v>
      </c>
      <c r="X1883" s="15">
        <v>17.62</v>
      </c>
      <c r="Y1883" s="4">
        <v>90461</v>
      </c>
      <c r="Z1883" s="15">
        <f>(orders[[#This Row],[Unit Price]]-(orders[[#This Row],[Unit Price]]*(orders[[#This Row],[Discount]]/100)))</f>
        <v>11.323202</v>
      </c>
      <c r="AA1883" s="15">
        <f>orders[[#This Row],[discounted price]]*orders[[#This Row],[Quantity ordered new]]</f>
        <v>11.323202</v>
      </c>
      <c r="AB1883" s="18">
        <f t="shared" si="29"/>
        <v>-0.9035187287173666</v>
      </c>
    </row>
    <row r="1884" spans="1:28" ht="12.75" customHeight="1" x14ac:dyDescent="0.3">
      <c r="A1884" s="4">
        <v>22732</v>
      </c>
      <c r="B1884" s="4" t="s">
        <v>106</v>
      </c>
      <c r="C1884" s="21">
        <v>7.0000000000000007E-2</v>
      </c>
      <c r="D1884" s="15">
        <v>16.739999999999998</v>
      </c>
      <c r="E1884" s="15">
        <v>7.04</v>
      </c>
      <c r="F1884" s="4">
        <v>3307</v>
      </c>
      <c r="G1884" s="4" t="s">
        <v>2947</v>
      </c>
      <c r="H1884" s="4" t="s">
        <v>49</v>
      </c>
      <c r="I1884" s="4" t="s">
        <v>58</v>
      </c>
      <c r="J1884" s="4" t="s">
        <v>29</v>
      </c>
      <c r="K1884" s="4" t="s">
        <v>141</v>
      </c>
      <c r="L1884" s="4" t="s">
        <v>59</v>
      </c>
      <c r="M1884" s="4" t="s">
        <v>2948</v>
      </c>
      <c r="N1884" s="29">
        <v>0.81</v>
      </c>
      <c r="O1884" s="4" t="s">
        <v>33</v>
      </c>
      <c r="P1884" s="4" t="s">
        <v>53</v>
      </c>
      <c r="Q1884" s="4" t="s">
        <v>193</v>
      </c>
      <c r="R1884" s="4" t="s">
        <v>2949</v>
      </c>
      <c r="S1884" s="4">
        <v>1001</v>
      </c>
      <c r="T1884" s="9">
        <v>42030</v>
      </c>
      <c r="U1884" s="9">
        <v>42037</v>
      </c>
      <c r="V1884" s="15">
        <v>-114.2</v>
      </c>
      <c r="W1884" s="4">
        <v>5</v>
      </c>
      <c r="X1884" s="15">
        <v>80.58</v>
      </c>
      <c r="Y1884" s="4">
        <v>90462</v>
      </c>
      <c r="Z1884" s="15">
        <f>(orders[[#This Row],[Unit Price]]-(orders[[#This Row],[Unit Price]]*(orders[[#This Row],[Discount]]/100)))</f>
        <v>16.728282</v>
      </c>
      <c r="AA1884" s="15">
        <f>orders[[#This Row],[discounted price]]*orders[[#This Row],[Quantity ordered new]]</f>
        <v>83.641410000000008</v>
      </c>
      <c r="AB1884" s="18">
        <f t="shared" si="29"/>
        <v>-1.4172251178952595</v>
      </c>
    </row>
    <row r="1885" spans="1:28" ht="12.75" customHeight="1" x14ac:dyDescent="0.3">
      <c r="A1885" s="4">
        <v>23451</v>
      </c>
      <c r="B1885" s="4" t="s">
        <v>47</v>
      </c>
      <c r="C1885" s="21">
        <v>0.1</v>
      </c>
      <c r="D1885" s="15">
        <v>6.64</v>
      </c>
      <c r="E1885" s="15">
        <v>54.95</v>
      </c>
      <c r="F1885" s="4">
        <v>3309</v>
      </c>
      <c r="G1885" s="4" t="s">
        <v>2950</v>
      </c>
      <c r="H1885" s="4" t="s">
        <v>49</v>
      </c>
      <c r="I1885" s="4" t="s">
        <v>58</v>
      </c>
      <c r="J1885" s="4" t="s">
        <v>41</v>
      </c>
      <c r="K1885" s="4" t="s">
        <v>50</v>
      </c>
      <c r="L1885" s="4" t="s">
        <v>51</v>
      </c>
      <c r="M1885" s="4" t="s">
        <v>2951</v>
      </c>
      <c r="N1885" s="29">
        <v>0.37</v>
      </c>
      <c r="O1885" s="4" t="s">
        <v>33</v>
      </c>
      <c r="P1885" s="4" t="s">
        <v>53</v>
      </c>
      <c r="Q1885" s="4" t="s">
        <v>193</v>
      </c>
      <c r="R1885" s="4" t="s">
        <v>2952</v>
      </c>
      <c r="S1885" s="4">
        <v>1760</v>
      </c>
      <c r="T1885" s="9">
        <v>42087</v>
      </c>
      <c r="U1885" s="9">
        <v>42089</v>
      </c>
      <c r="V1885" s="15">
        <v>-25</v>
      </c>
      <c r="W1885" s="4">
        <v>4</v>
      </c>
      <c r="X1885" s="15">
        <v>25.31</v>
      </c>
      <c r="Y1885" s="4">
        <v>90460</v>
      </c>
      <c r="Z1885" s="15">
        <f>(orders[[#This Row],[Unit Price]]-(orders[[#This Row],[Unit Price]]*(orders[[#This Row],[Discount]]/100)))</f>
        <v>6.6333599999999997</v>
      </c>
      <c r="AA1885" s="15">
        <f>orders[[#This Row],[discounted price]]*orders[[#This Row],[Quantity ordered new]]</f>
        <v>26.533439999999999</v>
      </c>
      <c r="AB1885" s="18">
        <f t="shared" si="29"/>
        <v>-0.98775187672856579</v>
      </c>
    </row>
    <row r="1886" spans="1:28" ht="12.75" customHeight="1" x14ac:dyDescent="0.3">
      <c r="A1886" s="4">
        <v>23452</v>
      </c>
      <c r="B1886" s="4" t="s">
        <v>47</v>
      </c>
      <c r="C1886" s="21">
        <v>0.05</v>
      </c>
      <c r="D1886" s="15">
        <v>90.48</v>
      </c>
      <c r="E1886" s="15">
        <v>19.989999999999998</v>
      </c>
      <c r="F1886" s="4">
        <v>3310</v>
      </c>
      <c r="G1886" s="4" t="s">
        <v>2953</v>
      </c>
      <c r="H1886" s="4" t="s">
        <v>49</v>
      </c>
      <c r="I1886" s="4" t="s">
        <v>58</v>
      </c>
      <c r="J1886" s="4" t="s">
        <v>29</v>
      </c>
      <c r="K1886" s="4" t="s">
        <v>69</v>
      </c>
      <c r="L1886" s="4" t="s">
        <v>59</v>
      </c>
      <c r="M1886" s="4" t="s">
        <v>1840</v>
      </c>
      <c r="N1886" s="29">
        <v>0.4</v>
      </c>
      <c r="O1886" s="4" t="s">
        <v>33</v>
      </c>
      <c r="P1886" s="4" t="s">
        <v>53</v>
      </c>
      <c r="Q1886" s="4" t="s">
        <v>193</v>
      </c>
      <c r="R1886" s="4" t="s">
        <v>2954</v>
      </c>
      <c r="S1886" s="4">
        <v>2563</v>
      </c>
      <c r="T1886" s="9">
        <v>42087</v>
      </c>
      <c r="U1886" s="9">
        <v>42088</v>
      </c>
      <c r="V1886" s="15">
        <v>255.14819999999997</v>
      </c>
      <c r="W1886" s="4">
        <v>4</v>
      </c>
      <c r="X1886" s="15">
        <v>369.78</v>
      </c>
      <c r="Y1886" s="4">
        <v>90460</v>
      </c>
      <c r="Z1886" s="15">
        <f>(orders[[#This Row],[Unit Price]]-(orders[[#This Row],[Unit Price]]*(orders[[#This Row],[Discount]]/100)))</f>
        <v>90.434759999999997</v>
      </c>
      <c r="AA1886" s="15">
        <f>orders[[#This Row],[discounted price]]*orders[[#This Row],[Quantity ordered new]]</f>
        <v>361.73903999999999</v>
      </c>
      <c r="AB1886" s="18">
        <f t="shared" si="29"/>
        <v>0.69</v>
      </c>
    </row>
    <row r="1887" spans="1:28" ht="12.75" customHeight="1" x14ac:dyDescent="0.3">
      <c r="A1887" s="4">
        <v>22734</v>
      </c>
      <c r="B1887" s="4" t="s">
        <v>106</v>
      </c>
      <c r="C1887" s="21">
        <v>0.06</v>
      </c>
      <c r="D1887" s="15">
        <v>6.45</v>
      </c>
      <c r="E1887" s="15">
        <v>1.34</v>
      </c>
      <c r="F1887" s="4">
        <v>3311</v>
      </c>
      <c r="G1887" s="4" t="s">
        <v>2955</v>
      </c>
      <c r="H1887" s="4" t="s">
        <v>49</v>
      </c>
      <c r="I1887" s="4" t="s">
        <v>58</v>
      </c>
      <c r="J1887" s="4" t="s">
        <v>29</v>
      </c>
      <c r="K1887" s="4" t="s">
        <v>93</v>
      </c>
      <c r="L1887" s="4" t="s">
        <v>31</v>
      </c>
      <c r="M1887" s="4" t="s">
        <v>2763</v>
      </c>
      <c r="N1887" s="29">
        <v>0.36</v>
      </c>
      <c r="O1887" s="4" t="s">
        <v>33</v>
      </c>
      <c r="P1887" s="4" t="s">
        <v>53</v>
      </c>
      <c r="Q1887" s="4" t="s">
        <v>193</v>
      </c>
      <c r="R1887" s="4" t="s">
        <v>2482</v>
      </c>
      <c r="S1887" s="4">
        <v>1890</v>
      </c>
      <c r="T1887" s="9">
        <v>42030</v>
      </c>
      <c r="U1887" s="9">
        <v>42035</v>
      </c>
      <c r="V1887" s="15">
        <v>39.426600000000001</v>
      </c>
      <c r="W1887" s="4">
        <v>9</v>
      </c>
      <c r="X1887" s="15">
        <v>57.14</v>
      </c>
      <c r="Y1887" s="4">
        <v>90462</v>
      </c>
      <c r="Z1887" s="15">
        <f>(orders[[#This Row],[Unit Price]]-(orders[[#This Row],[Unit Price]]*(orders[[#This Row],[Discount]]/100)))</f>
        <v>6.4461300000000001</v>
      </c>
      <c r="AA1887" s="15">
        <f>orders[[#This Row],[discounted price]]*orders[[#This Row],[Quantity ordered new]]</f>
        <v>58.015169999999998</v>
      </c>
      <c r="AB1887" s="18">
        <f t="shared" si="29"/>
        <v>0.69000000000000006</v>
      </c>
    </row>
    <row r="1888" spans="1:28" ht="12.75" customHeight="1" x14ac:dyDescent="0.3">
      <c r="A1888" s="4">
        <v>22733</v>
      </c>
      <c r="B1888" s="4" t="s">
        <v>106</v>
      </c>
      <c r="C1888" s="21">
        <v>0.05</v>
      </c>
      <c r="D1888" s="15">
        <v>122.99</v>
      </c>
      <c r="E1888" s="15">
        <v>70.2</v>
      </c>
      <c r="F1888" s="4">
        <v>3314</v>
      </c>
      <c r="G1888" s="4" t="s">
        <v>2956</v>
      </c>
      <c r="H1888" s="4" t="s">
        <v>39</v>
      </c>
      <c r="I1888" s="4" t="s">
        <v>58</v>
      </c>
      <c r="J1888" s="4" t="s">
        <v>41</v>
      </c>
      <c r="K1888" s="4" t="s">
        <v>42</v>
      </c>
      <c r="L1888" s="4" t="s">
        <v>43</v>
      </c>
      <c r="M1888" s="4" t="s">
        <v>147</v>
      </c>
      <c r="N1888" s="29">
        <v>0.74</v>
      </c>
      <c r="O1888" s="4" t="s">
        <v>33</v>
      </c>
      <c r="P1888" s="4" t="s">
        <v>53</v>
      </c>
      <c r="Q1888" s="4" t="s">
        <v>54</v>
      </c>
      <c r="R1888" s="4" t="s">
        <v>273</v>
      </c>
      <c r="S1888" s="4">
        <v>7024</v>
      </c>
      <c r="T1888" s="9">
        <v>42030</v>
      </c>
      <c r="U1888" s="9">
        <v>42034</v>
      </c>
      <c r="V1888" s="15">
        <v>-722.23</v>
      </c>
      <c r="W1888" s="4">
        <v>4</v>
      </c>
      <c r="X1888" s="15">
        <v>498.31</v>
      </c>
      <c r="Y1888" s="4">
        <v>90462</v>
      </c>
      <c r="Z1888" s="15">
        <f>(orders[[#This Row],[Unit Price]]-(orders[[#This Row],[Unit Price]]*(orders[[#This Row],[Discount]]/100)))</f>
        <v>122.928505</v>
      </c>
      <c r="AA1888" s="15">
        <f>orders[[#This Row],[discounted price]]*orders[[#This Row],[Quantity ordered new]]</f>
        <v>491.71402</v>
      </c>
      <c r="AB1888" s="18">
        <f t="shared" si="29"/>
        <v>-1.4493588328550502</v>
      </c>
    </row>
    <row r="1889" spans="1:28" ht="12.75" customHeight="1" x14ac:dyDescent="0.3">
      <c r="A1889" s="4">
        <v>19422</v>
      </c>
      <c r="B1889" s="4" t="s">
        <v>106</v>
      </c>
      <c r="C1889" s="21">
        <v>0.03</v>
      </c>
      <c r="D1889" s="15">
        <v>20.98</v>
      </c>
      <c r="E1889" s="15">
        <v>1.49</v>
      </c>
      <c r="F1889" s="4">
        <v>3319</v>
      </c>
      <c r="G1889" s="4" t="s">
        <v>2957</v>
      </c>
      <c r="H1889" s="4" t="s">
        <v>49</v>
      </c>
      <c r="I1889" s="4" t="s">
        <v>58</v>
      </c>
      <c r="J1889" s="4" t="s">
        <v>29</v>
      </c>
      <c r="K1889" s="4" t="s">
        <v>109</v>
      </c>
      <c r="L1889" s="4" t="s">
        <v>59</v>
      </c>
      <c r="M1889" s="4" t="s">
        <v>1546</v>
      </c>
      <c r="N1889" s="29">
        <v>0.35</v>
      </c>
      <c r="O1889" s="4" t="s">
        <v>33</v>
      </c>
      <c r="P1889" s="4" t="s">
        <v>136</v>
      </c>
      <c r="Q1889" s="4" t="s">
        <v>244</v>
      </c>
      <c r="R1889" s="4" t="s">
        <v>2894</v>
      </c>
      <c r="S1889" s="4">
        <v>37075</v>
      </c>
      <c r="T1889" s="9">
        <v>42145</v>
      </c>
      <c r="U1889" s="9">
        <v>42145</v>
      </c>
      <c r="V1889" s="15">
        <v>30.023999999999997</v>
      </c>
      <c r="W1889" s="4">
        <v>20</v>
      </c>
      <c r="X1889" s="15">
        <v>431.43</v>
      </c>
      <c r="Y1889" s="4">
        <v>90104</v>
      </c>
      <c r="Z1889" s="15">
        <f>(orders[[#This Row],[Unit Price]]-(orders[[#This Row],[Unit Price]]*(orders[[#This Row],[Discount]]/100)))</f>
        <v>20.973706</v>
      </c>
      <c r="AA1889" s="15">
        <f>orders[[#This Row],[discounted price]]*orders[[#This Row],[Quantity ordered new]]</f>
        <v>419.47411999999997</v>
      </c>
      <c r="AB1889" s="18">
        <f t="shared" si="29"/>
        <v>6.9591822543633955E-2</v>
      </c>
    </row>
    <row r="1890" spans="1:28" ht="12.75" customHeight="1" x14ac:dyDescent="0.3">
      <c r="A1890" s="4">
        <v>20203</v>
      </c>
      <c r="B1890" s="4" t="s">
        <v>37</v>
      </c>
      <c r="C1890" s="21">
        <v>0.08</v>
      </c>
      <c r="D1890" s="15">
        <v>3.28</v>
      </c>
      <c r="E1890" s="15">
        <v>3.97</v>
      </c>
      <c r="F1890" s="4">
        <v>3320</v>
      </c>
      <c r="G1890" s="4" t="s">
        <v>2958</v>
      </c>
      <c r="H1890" s="4" t="s">
        <v>49</v>
      </c>
      <c r="I1890" s="4" t="s">
        <v>58</v>
      </c>
      <c r="J1890" s="4" t="s">
        <v>29</v>
      </c>
      <c r="K1890" s="4" t="s">
        <v>30</v>
      </c>
      <c r="L1890" s="4" t="s">
        <v>31</v>
      </c>
      <c r="M1890" s="4" t="s">
        <v>1793</v>
      </c>
      <c r="N1890" s="29">
        <v>0.56000000000000005</v>
      </c>
      <c r="O1890" s="4" t="s">
        <v>33</v>
      </c>
      <c r="P1890" s="4" t="s">
        <v>136</v>
      </c>
      <c r="Q1890" s="4" t="s">
        <v>244</v>
      </c>
      <c r="R1890" s="4" t="s">
        <v>1644</v>
      </c>
      <c r="S1890" s="4">
        <v>38301</v>
      </c>
      <c r="T1890" s="9">
        <v>42121</v>
      </c>
      <c r="U1890" s="9">
        <v>42122</v>
      </c>
      <c r="V1890" s="15">
        <v>0.42660000000000337</v>
      </c>
      <c r="W1890" s="4">
        <v>18</v>
      </c>
      <c r="X1890" s="15">
        <v>57.24</v>
      </c>
      <c r="Y1890" s="4">
        <v>90103</v>
      </c>
      <c r="Z1890" s="15">
        <f>(orders[[#This Row],[Unit Price]]-(orders[[#This Row],[Unit Price]]*(orders[[#This Row],[Discount]]/100)))</f>
        <v>3.2773759999999998</v>
      </c>
      <c r="AA1890" s="15">
        <f>orders[[#This Row],[discounted price]]*orders[[#This Row],[Quantity ordered new]]</f>
        <v>58.992767999999998</v>
      </c>
      <c r="AB1890" s="18">
        <f t="shared" si="29"/>
        <v>7.4528301886793036E-3</v>
      </c>
    </row>
    <row r="1891" spans="1:28" ht="12.75" customHeight="1" x14ac:dyDescent="0.3">
      <c r="A1891" s="4">
        <v>20204</v>
      </c>
      <c r="B1891" s="4" t="s">
        <v>37</v>
      </c>
      <c r="C1891" s="21">
        <v>0.09</v>
      </c>
      <c r="D1891" s="15">
        <v>40.97</v>
      </c>
      <c r="E1891" s="15">
        <v>8.99</v>
      </c>
      <c r="F1891" s="4">
        <v>3320</v>
      </c>
      <c r="G1891" s="4" t="s">
        <v>2958</v>
      </c>
      <c r="H1891" s="4" t="s">
        <v>27</v>
      </c>
      <c r="I1891" s="4" t="s">
        <v>58</v>
      </c>
      <c r="J1891" s="4" t="s">
        <v>29</v>
      </c>
      <c r="K1891" s="4" t="s">
        <v>30</v>
      </c>
      <c r="L1891" s="4" t="s">
        <v>51</v>
      </c>
      <c r="M1891" s="4" t="s">
        <v>2445</v>
      </c>
      <c r="N1891" s="29">
        <v>0.59</v>
      </c>
      <c r="O1891" s="4" t="s">
        <v>33</v>
      </c>
      <c r="P1891" s="4" t="s">
        <v>136</v>
      </c>
      <c r="Q1891" s="4" t="s">
        <v>244</v>
      </c>
      <c r="R1891" s="4" t="s">
        <v>1644</v>
      </c>
      <c r="S1891" s="4">
        <v>38301</v>
      </c>
      <c r="T1891" s="9">
        <v>42121</v>
      </c>
      <c r="U1891" s="9">
        <v>42123</v>
      </c>
      <c r="V1891" s="15">
        <v>66.215999999999994</v>
      </c>
      <c r="W1891" s="4">
        <v>22</v>
      </c>
      <c r="X1891" s="15">
        <v>824.7</v>
      </c>
      <c r="Y1891" s="4">
        <v>90103</v>
      </c>
      <c r="Z1891" s="15">
        <f>(orders[[#This Row],[Unit Price]]-(orders[[#This Row],[Unit Price]]*(orders[[#This Row],[Discount]]/100)))</f>
        <v>40.933126999999999</v>
      </c>
      <c r="AA1891" s="15">
        <f>orders[[#This Row],[discounted price]]*orders[[#This Row],[Quantity ordered new]]</f>
        <v>900.52879399999995</v>
      </c>
      <c r="AB1891" s="18">
        <f t="shared" si="29"/>
        <v>8.0291014914514361E-2</v>
      </c>
    </row>
    <row r="1892" spans="1:28" ht="14" x14ac:dyDescent="0.3">
      <c r="A1892" s="4">
        <v>25330</v>
      </c>
      <c r="B1892" s="4" t="s">
        <v>56</v>
      </c>
      <c r="C1892" s="21">
        <v>0.05</v>
      </c>
      <c r="D1892" s="15">
        <v>6.48</v>
      </c>
      <c r="E1892" s="15">
        <v>8.19</v>
      </c>
      <c r="F1892" s="4">
        <v>3324</v>
      </c>
      <c r="G1892" s="4" t="s">
        <v>2959</v>
      </c>
      <c r="H1892" s="4" t="s">
        <v>49</v>
      </c>
      <c r="I1892" s="4" t="s">
        <v>114</v>
      </c>
      <c r="J1892" s="4" t="s">
        <v>29</v>
      </c>
      <c r="K1892" s="4" t="s">
        <v>93</v>
      </c>
      <c r="L1892" s="4" t="s">
        <v>59</v>
      </c>
      <c r="M1892" s="4" t="s">
        <v>2556</v>
      </c>
      <c r="N1892" s="29">
        <v>0.37</v>
      </c>
      <c r="O1892" s="4" t="s">
        <v>33</v>
      </c>
      <c r="P1892" s="4" t="s">
        <v>34</v>
      </c>
      <c r="Q1892" s="4" t="s">
        <v>378</v>
      </c>
      <c r="R1892" s="4" t="s">
        <v>2960</v>
      </c>
      <c r="S1892" s="4">
        <v>85335</v>
      </c>
      <c r="T1892" s="9">
        <v>42047</v>
      </c>
      <c r="U1892" s="9">
        <v>42050</v>
      </c>
      <c r="V1892" s="15">
        <v>-164.18</v>
      </c>
      <c r="W1892" s="4">
        <v>9</v>
      </c>
      <c r="X1892" s="15">
        <v>58.5</v>
      </c>
      <c r="Y1892" s="4">
        <v>90985</v>
      </c>
      <c r="Z1892" s="15">
        <f>(orders[[#This Row],[Unit Price]]-(orders[[#This Row],[Unit Price]]*(orders[[#This Row],[Discount]]/100)))</f>
        <v>6.4767600000000005</v>
      </c>
      <c r="AA1892" s="15">
        <f>orders[[#This Row],[discounted price]]*orders[[#This Row],[Quantity ordered new]]</f>
        <v>58.290840000000003</v>
      </c>
      <c r="AB1892" s="18">
        <f t="shared" si="29"/>
        <v>-2.8064957264957267</v>
      </c>
    </row>
    <row r="1893" spans="1:28" ht="12.75" customHeight="1" x14ac:dyDescent="0.3">
      <c r="A1893" s="4">
        <v>20488</v>
      </c>
      <c r="B1893" s="4" t="s">
        <v>106</v>
      </c>
      <c r="C1893" s="21">
        <v>0</v>
      </c>
      <c r="D1893" s="15">
        <v>8.74</v>
      </c>
      <c r="E1893" s="15">
        <v>8.2899999999999991</v>
      </c>
      <c r="F1893" s="4">
        <v>3325</v>
      </c>
      <c r="G1893" s="4" t="s">
        <v>2961</v>
      </c>
      <c r="H1893" s="4" t="s">
        <v>49</v>
      </c>
      <c r="I1893" s="4" t="s">
        <v>114</v>
      </c>
      <c r="J1893" s="4" t="s">
        <v>29</v>
      </c>
      <c r="K1893" s="4" t="s">
        <v>69</v>
      </c>
      <c r="L1893" s="4" t="s">
        <v>59</v>
      </c>
      <c r="M1893" s="4" t="s">
        <v>1482</v>
      </c>
      <c r="N1893" s="29">
        <v>0.38</v>
      </c>
      <c r="O1893" s="4" t="s">
        <v>33</v>
      </c>
      <c r="P1893" s="4" t="s">
        <v>34</v>
      </c>
      <c r="Q1893" s="4" t="s">
        <v>102</v>
      </c>
      <c r="R1893" s="4" t="s">
        <v>1393</v>
      </c>
      <c r="S1893" s="4">
        <v>97420</v>
      </c>
      <c r="T1893" s="9">
        <v>42179</v>
      </c>
      <c r="U1893" s="9">
        <v>42181</v>
      </c>
      <c r="V1893" s="15">
        <v>-79.400000000000006</v>
      </c>
      <c r="W1893" s="4">
        <v>14</v>
      </c>
      <c r="X1893" s="15">
        <v>131.62</v>
      </c>
      <c r="Y1893" s="4">
        <v>90986</v>
      </c>
      <c r="Z1893" s="15">
        <f>(orders[[#This Row],[Unit Price]]-(orders[[#This Row],[Unit Price]]*(orders[[#This Row],[Discount]]/100)))</f>
        <v>8.74</v>
      </c>
      <c r="AA1893" s="15">
        <f>orders[[#This Row],[discounted price]]*orders[[#This Row],[Quantity ordered new]]</f>
        <v>122.36</v>
      </c>
      <c r="AB1893" s="18">
        <f t="shared" si="29"/>
        <v>-0.60325178544294178</v>
      </c>
    </row>
    <row r="1894" spans="1:28" ht="12.75" customHeight="1" x14ac:dyDescent="0.3">
      <c r="A1894" s="4">
        <v>23476</v>
      </c>
      <c r="B1894" s="4" t="s">
        <v>47</v>
      </c>
      <c r="C1894" s="21">
        <v>7.0000000000000007E-2</v>
      </c>
      <c r="D1894" s="15">
        <v>5.58</v>
      </c>
      <c r="E1894" s="15">
        <v>1.99</v>
      </c>
      <c r="F1894" s="4">
        <v>3325</v>
      </c>
      <c r="G1894" s="4" t="s">
        <v>2961</v>
      </c>
      <c r="H1894" s="4" t="s">
        <v>49</v>
      </c>
      <c r="I1894" s="4" t="s">
        <v>114</v>
      </c>
      <c r="J1894" s="4" t="s">
        <v>29</v>
      </c>
      <c r="K1894" s="4" t="s">
        <v>30</v>
      </c>
      <c r="L1894" s="4" t="s">
        <v>31</v>
      </c>
      <c r="M1894" s="4" t="s">
        <v>2962</v>
      </c>
      <c r="N1894" s="29">
        <v>0.46</v>
      </c>
      <c r="O1894" s="4" t="s">
        <v>33</v>
      </c>
      <c r="P1894" s="4" t="s">
        <v>34</v>
      </c>
      <c r="Q1894" s="4" t="s">
        <v>102</v>
      </c>
      <c r="R1894" s="4" t="s">
        <v>1393</v>
      </c>
      <c r="S1894" s="4">
        <v>97420</v>
      </c>
      <c r="T1894" s="9">
        <v>42118</v>
      </c>
      <c r="U1894" s="9">
        <v>42120</v>
      </c>
      <c r="V1894" s="15">
        <v>23.045999999999999</v>
      </c>
      <c r="W1894" s="4">
        <v>23</v>
      </c>
      <c r="X1894" s="15">
        <v>121.46</v>
      </c>
      <c r="Y1894" s="4">
        <v>90987</v>
      </c>
      <c r="Z1894" s="15">
        <f>(orders[[#This Row],[Unit Price]]-(orders[[#This Row],[Unit Price]]*(orders[[#This Row],[Discount]]/100)))</f>
        <v>5.5760940000000003</v>
      </c>
      <c r="AA1894" s="15">
        <f>orders[[#This Row],[discounted price]]*orders[[#This Row],[Quantity ordered new]]</f>
        <v>128.25016200000002</v>
      </c>
      <c r="AB1894" s="18">
        <f t="shared" si="29"/>
        <v>0.18974147867610736</v>
      </c>
    </row>
    <row r="1895" spans="1:28" ht="12.75" customHeight="1" x14ac:dyDescent="0.3">
      <c r="A1895" s="4">
        <v>18259</v>
      </c>
      <c r="B1895" s="4" t="s">
        <v>37</v>
      </c>
      <c r="C1895" s="21">
        <v>0.06</v>
      </c>
      <c r="D1895" s="15">
        <v>113.98</v>
      </c>
      <c r="E1895" s="15">
        <v>30</v>
      </c>
      <c r="F1895" s="4">
        <v>3327</v>
      </c>
      <c r="G1895" s="4" t="s">
        <v>2963</v>
      </c>
      <c r="H1895" s="4" t="s">
        <v>39</v>
      </c>
      <c r="I1895" s="4" t="s">
        <v>58</v>
      </c>
      <c r="J1895" s="4" t="s">
        <v>41</v>
      </c>
      <c r="K1895" s="4" t="s">
        <v>42</v>
      </c>
      <c r="L1895" s="4" t="s">
        <v>43</v>
      </c>
      <c r="M1895" s="4" t="s">
        <v>2964</v>
      </c>
      <c r="N1895" s="29">
        <v>0.69</v>
      </c>
      <c r="O1895" s="4" t="s">
        <v>33</v>
      </c>
      <c r="P1895" s="4" t="s">
        <v>61</v>
      </c>
      <c r="Q1895" s="4" t="s">
        <v>300</v>
      </c>
      <c r="R1895" s="4" t="s">
        <v>2722</v>
      </c>
      <c r="S1895" s="4">
        <v>48060</v>
      </c>
      <c r="T1895" s="9">
        <v>42069</v>
      </c>
      <c r="U1895" s="9">
        <v>42071</v>
      </c>
      <c r="V1895" s="15">
        <v>-127.3</v>
      </c>
      <c r="W1895" s="4">
        <v>3</v>
      </c>
      <c r="X1895" s="15">
        <v>356.14</v>
      </c>
      <c r="Y1895" s="4">
        <v>87272</v>
      </c>
      <c r="Z1895" s="15">
        <f>(orders[[#This Row],[Unit Price]]-(orders[[#This Row],[Unit Price]]*(orders[[#This Row],[Discount]]/100)))</f>
        <v>113.91161200000001</v>
      </c>
      <c r="AA1895" s="15">
        <f>orders[[#This Row],[discounted price]]*orders[[#This Row],[Quantity ordered new]]</f>
        <v>341.73483600000003</v>
      </c>
      <c r="AB1895" s="18">
        <f t="shared" si="29"/>
        <v>-0.35744370191497726</v>
      </c>
    </row>
    <row r="1896" spans="1:28" ht="12.75" customHeight="1" x14ac:dyDescent="0.3">
      <c r="A1896" s="4">
        <v>18260</v>
      </c>
      <c r="B1896" s="4" t="s">
        <v>37</v>
      </c>
      <c r="C1896" s="21">
        <v>0.05</v>
      </c>
      <c r="D1896" s="15">
        <v>6.48</v>
      </c>
      <c r="E1896" s="15">
        <v>6.86</v>
      </c>
      <c r="F1896" s="4">
        <v>3327</v>
      </c>
      <c r="G1896" s="4" t="s">
        <v>2963</v>
      </c>
      <c r="H1896" s="4" t="s">
        <v>49</v>
      </c>
      <c r="I1896" s="4" t="s">
        <v>58</v>
      </c>
      <c r="J1896" s="4" t="s">
        <v>29</v>
      </c>
      <c r="K1896" s="4" t="s">
        <v>93</v>
      </c>
      <c r="L1896" s="4" t="s">
        <v>59</v>
      </c>
      <c r="M1896" s="4" t="s">
        <v>929</v>
      </c>
      <c r="N1896" s="29">
        <v>0.37</v>
      </c>
      <c r="O1896" s="4" t="s">
        <v>33</v>
      </c>
      <c r="P1896" s="4" t="s">
        <v>61</v>
      </c>
      <c r="Q1896" s="4" t="s">
        <v>300</v>
      </c>
      <c r="R1896" s="4" t="s">
        <v>2722</v>
      </c>
      <c r="S1896" s="4">
        <v>48060</v>
      </c>
      <c r="T1896" s="9">
        <v>42069</v>
      </c>
      <c r="U1896" s="9">
        <v>42071</v>
      </c>
      <c r="V1896" s="15">
        <v>-52.77</v>
      </c>
      <c r="W1896" s="4">
        <v>4</v>
      </c>
      <c r="X1896" s="15">
        <v>27.08</v>
      </c>
      <c r="Y1896" s="4">
        <v>87272</v>
      </c>
      <c r="Z1896" s="15">
        <f>(orders[[#This Row],[Unit Price]]-(orders[[#This Row],[Unit Price]]*(orders[[#This Row],[Discount]]/100)))</f>
        <v>6.4767600000000005</v>
      </c>
      <c r="AA1896" s="15">
        <f>orders[[#This Row],[discounted price]]*orders[[#This Row],[Quantity ordered new]]</f>
        <v>25.907040000000002</v>
      </c>
      <c r="AB1896" s="18">
        <f t="shared" si="29"/>
        <v>-1.9486706056129988</v>
      </c>
    </row>
    <row r="1897" spans="1:28" ht="12.75" customHeight="1" x14ac:dyDescent="0.3">
      <c r="A1897" s="4">
        <v>21588</v>
      </c>
      <c r="B1897" s="4" t="s">
        <v>56</v>
      </c>
      <c r="C1897" s="21">
        <v>0.09</v>
      </c>
      <c r="D1897" s="15">
        <v>5.98</v>
      </c>
      <c r="E1897" s="15">
        <v>4.6900000000000004</v>
      </c>
      <c r="F1897" s="4">
        <v>3331</v>
      </c>
      <c r="G1897" s="4" t="s">
        <v>2965</v>
      </c>
      <c r="H1897" s="4" t="s">
        <v>49</v>
      </c>
      <c r="I1897" s="4" t="s">
        <v>28</v>
      </c>
      <c r="J1897" s="4" t="s">
        <v>29</v>
      </c>
      <c r="K1897" s="4" t="s">
        <v>141</v>
      </c>
      <c r="L1897" s="4" t="s">
        <v>59</v>
      </c>
      <c r="M1897" s="4" t="s">
        <v>1403</v>
      </c>
      <c r="N1897" s="29">
        <v>0.68</v>
      </c>
      <c r="O1897" s="4" t="s">
        <v>33</v>
      </c>
      <c r="P1897" s="4" t="s">
        <v>136</v>
      </c>
      <c r="Q1897" s="4" t="s">
        <v>362</v>
      </c>
      <c r="R1897" s="4" t="s">
        <v>2966</v>
      </c>
      <c r="S1897" s="4">
        <v>32174</v>
      </c>
      <c r="T1897" s="9">
        <v>42009</v>
      </c>
      <c r="U1897" s="9">
        <v>42010</v>
      </c>
      <c r="V1897" s="15">
        <v>-781.13419999999996</v>
      </c>
      <c r="W1897" s="4">
        <v>11</v>
      </c>
      <c r="X1897" s="15">
        <v>65.849999999999994</v>
      </c>
      <c r="Y1897" s="4">
        <v>86283</v>
      </c>
      <c r="Z1897" s="15">
        <f>(orders[[#This Row],[Unit Price]]-(orders[[#This Row],[Unit Price]]*(orders[[#This Row],[Discount]]/100)))</f>
        <v>5.9746180000000004</v>
      </c>
      <c r="AA1897" s="15">
        <f>orders[[#This Row],[discounted price]]*orders[[#This Row],[Quantity ordered new]]</f>
        <v>65.720798000000002</v>
      </c>
      <c r="AB1897" s="18">
        <f t="shared" si="29"/>
        <v>-11.86232649962035</v>
      </c>
    </row>
    <row r="1898" spans="1:28" ht="12.75" customHeight="1" x14ac:dyDescent="0.3">
      <c r="A1898" s="4">
        <v>23294</v>
      </c>
      <c r="B1898" s="4" t="s">
        <v>37</v>
      </c>
      <c r="C1898" s="21">
        <v>0.02</v>
      </c>
      <c r="D1898" s="15">
        <v>4</v>
      </c>
      <c r="E1898" s="15">
        <v>1.3</v>
      </c>
      <c r="F1898" s="4">
        <v>3331</v>
      </c>
      <c r="G1898" s="4" t="s">
        <v>2965</v>
      </c>
      <c r="H1898" s="4" t="s">
        <v>49</v>
      </c>
      <c r="I1898" s="4" t="s">
        <v>28</v>
      </c>
      <c r="J1898" s="4" t="s">
        <v>29</v>
      </c>
      <c r="K1898" s="4" t="s">
        <v>93</v>
      </c>
      <c r="L1898" s="4" t="s">
        <v>31</v>
      </c>
      <c r="M1898" s="4" t="s">
        <v>204</v>
      </c>
      <c r="N1898" s="29">
        <v>0.37</v>
      </c>
      <c r="O1898" s="4" t="s">
        <v>33</v>
      </c>
      <c r="P1898" s="4" t="s">
        <v>136</v>
      </c>
      <c r="Q1898" s="4" t="s">
        <v>362</v>
      </c>
      <c r="R1898" s="4" t="s">
        <v>2966</v>
      </c>
      <c r="S1898" s="4">
        <v>32174</v>
      </c>
      <c r="T1898" s="9">
        <v>42013</v>
      </c>
      <c r="U1898" s="9">
        <v>42013</v>
      </c>
      <c r="V1898" s="15">
        <v>-23.295999999999999</v>
      </c>
      <c r="W1898" s="4">
        <v>12</v>
      </c>
      <c r="X1898" s="15">
        <v>50.71</v>
      </c>
      <c r="Y1898" s="4">
        <v>86284</v>
      </c>
      <c r="Z1898" s="15">
        <f>(orders[[#This Row],[Unit Price]]-(orders[[#This Row],[Unit Price]]*(orders[[#This Row],[Discount]]/100)))</f>
        <v>3.9992000000000001</v>
      </c>
      <c r="AA1898" s="15">
        <f>orders[[#This Row],[discounted price]]*orders[[#This Row],[Quantity ordered new]]</f>
        <v>47.990400000000001</v>
      </c>
      <c r="AB1898" s="18">
        <f t="shared" si="29"/>
        <v>-0.45939656872411749</v>
      </c>
    </row>
    <row r="1899" spans="1:28" ht="12.75" customHeight="1" x14ac:dyDescent="0.3">
      <c r="A1899" s="4">
        <v>21429</v>
      </c>
      <c r="B1899" s="4" t="s">
        <v>25</v>
      </c>
      <c r="C1899" s="21">
        <v>0.08</v>
      </c>
      <c r="D1899" s="15">
        <v>6.48</v>
      </c>
      <c r="E1899" s="15">
        <v>8.4</v>
      </c>
      <c r="F1899" s="4">
        <v>3338</v>
      </c>
      <c r="G1899" s="4" t="s">
        <v>2967</v>
      </c>
      <c r="H1899" s="4" t="s">
        <v>49</v>
      </c>
      <c r="I1899" s="4" t="s">
        <v>114</v>
      </c>
      <c r="J1899" s="4" t="s">
        <v>29</v>
      </c>
      <c r="K1899" s="4" t="s">
        <v>93</v>
      </c>
      <c r="L1899" s="4" t="s">
        <v>59</v>
      </c>
      <c r="M1899" s="4" t="s">
        <v>736</v>
      </c>
      <c r="N1899" s="29">
        <v>0.37</v>
      </c>
      <c r="O1899" s="4" t="s">
        <v>33</v>
      </c>
      <c r="P1899" s="4" t="s">
        <v>136</v>
      </c>
      <c r="Q1899" s="4" t="s">
        <v>362</v>
      </c>
      <c r="R1899" s="4" t="s">
        <v>2968</v>
      </c>
      <c r="S1899" s="4">
        <v>33614</v>
      </c>
      <c r="T1899" s="9">
        <v>42131</v>
      </c>
      <c r="U1899" s="9">
        <v>42131</v>
      </c>
      <c r="V1899" s="15">
        <v>58.811999999999998</v>
      </c>
      <c r="W1899" s="4">
        <v>7</v>
      </c>
      <c r="X1899" s="15">
        <v>45</v>
      </c>
      <c r="Y1899" s="4">
        <v>85979</v>
      </c>
      <c r="Z1899" s="15">
        <f>(orders[[#This Row],[Unit Price]]-(orders[[#This Row],[Unit Price]]*(orders[[#This Row],[Discount]]/100)))</f>
        <v>6.4748160000000006</v>
      </c>
      <c r="AA1899" s="15">
        <f>orders[[#This Row],[discounted price]]*orders[[#This Row],[Quantity ordered new]]</f>
        <v>45.323712</v>
      </c>
      <c r="AB1899" s="18">
        <f t="shared" si="29"/>
        <v>1.3069333333333333</v>
      </c>
    </row>
    <row r="1900" spans="1:28" ht="12.75" customHeight="1" x14ac:dyDescent="0.3">
      <c r="A1900" s="4">
        <v>25613</v>
      </c>
      <c r="B1900" s="4" t="s">
        <v>25</v>
      </c>
      <c r="C1900" s="21">
        <v>0.03</v>
      </c>
      <c r="D1900" s="15">
        <v>2.61</v>
      </c>
      <c r="E1900" s="15">
        <v>0.5</v>
      </c>
      <c r="F1900" s="4">
        <v>3339</v>
      </c>
      <c r="G1900" s="4" t="s">
        <v>2969</v>
      </c>
      <c r="H1900" s="4" t="s">
        <v>49</v>
      </c>
      <c r="I1900" s="4" t="s">
        <v>114</v>
      </c>
      <c r="J1900" s="4" t="s">
        <v>29</v>
      </c>
      <c r="K1900" s="4" t="s">
        <v>134</v>
      </c>
      <c r="L1900" s="4" t="s">
        <v>59</v>
      </c>
      <c r="M1900" s="4" t="s">
        <v>1138</v>
      </c>
      <c r="N1900" s="29">
        <v>0.39</v>
      </c>
      <c r="O1900" s="4" t="s">
        <v>33</v>
      </c>
      <c r="P1900" s="4" t="s">
        <v>136</v>
      </c>
      <c r="Q1900" s="4" t="s">
        <v>362</v>
      </c>
      <c r="R1900" s="4" t="s">
        <v>2970</v>
      </c>
      <c r="S1900" s="4">
        <v>32780</v>
      </c>
      <c r="T1900" s="9">
        <v>42169</v>
      </c>
      <c r="U1900" s="9">
        <v>42170</v>
      </c>
      <c r="V1900" s="15">
        <v>4.0442999999999998</v>
      </c>
      <c r="W1900" s="4">
        <v>7</v>
      </c>
      <c r="X1900" s="15">
        <v>19.02</v>
      </c>
      <c r="Y1900" s="4">
        <v>85981</v>
      </c>
      <c r="Z1900" s="15">
        <f>(orders[[#This Row],[Unit Price]]-(orders[[#This Row],[Unit Price]]*(orders[[#This Row],[Discount]]/100)))</f>
        <v>2.6092169999999997</v>
      </c>
      <c r="AA1900" s="15">
        <f>orders[[#This Row],[discounted price]]*orders[[#This Row],[Quantity ordered new]]</f>
        <v>18.264518999999996</v>
      </c>
      <c r="AB1900" s="18">
        <f t="shared" si="29"/>
        <v>0.2126340694006309</v>
      </c>
    </row>
    <row r="1901" spans="1:28" ht="12.75" customHeight="1" x14ac:dyDescent="0.3">
      <c r="A1901" s="4">
        <v>25614</v>
      </c>
      <c r="B1901" s="4" t="s">
        <v>25</v>
      </c>
      <c r="C1901" s="21">
        <v>0.01</v>
      </c>
      <c r="D1901" s="15">
        <v>11.66</v>
      </c>
      <c r="E1901" s="15">
        <v>7.95</v>
      </c>
      <c r="F1901" s="4">
        <v>3339</v>
      </c>
      <c r="G1901" s="4" t="s">
        <v>2969</v>
      </c>
      <c r="H1901" s="4" t="s">
        <v>49</v>
      </c>
      <c r="I1901" s="4" t="s">
        <v>114</v>
      </c>
      <c r="J1901" s="4" t="s">
        <v>29</v>
      </c>
      <c r="K1901" s="4" t="s">
        <v>30</v>
      </c>
      <c r="L1901" s="4" t="s">
        <v>51</v>
      </c>
      <c r="M1901" s="4" t="s">
        <v>1718</v>
      </c>
      <c r="N1901" s="29">
        <v>0.57999999999999996</v>
      </c>
      <c r="O1901" s="4" t="s">
        <v>33</v>
      </c>
      <c r="P1901" s="4" t="s">
        <v>136</v>
      </c>
      <c r="Q1901" s="4" t="s">
        <v>362</v>
      </c>
      <c r="R1901" s="4" t="s">
        <v>2970</v>
      </c>
      <c r="S1901" s="4">
        <v>32780</v>
      </c>
      <c r="T1901" s="9">
        <v>42169</v>
      </c>
      <c r="U1901" s="9">
        <v>42170</v>
      </c>
      <c r="V1901" s="15">
        <v>-10.368400000000001</v>
      </c>
      <c r="W1901" s="4">
        <v>16</v>
      </c>
      <c r="X1901" s="15">
        <v>193.87</v>
      </c>
      <c r="Y1901" s="4">
        <v>85981</v>
      </c>
      <c r="Z1901" s="15">
        <f>(orders[[#This Row],[Unit Price]]-(orders[[#This Row],[Unit Price]]*(orders[[#This Row],[Discount]]/100)))</f>
        <v>11.658834000000001</v>
      </c>
      <c r="AA1901" s="15">
        <f>orders[[#This Row],[discounted price]]*orders[[#This Row],[Quantity ordered new]]</f>
        <v>186.54134400000001</v>
      </c>
      <c r="AB1901" s="18">
        <f t="shared" si="29"/>
        <v>-5.3481198741424672E-2</v>
      </c>
    </row>
    <row r="1902" spans="1:28" ht="12.75" customHeight="1" x14ac:dyDescent="0.3">
      <c r="A1902" s="4">
        <v>22857</v>
      </c>
      <c r="B1902" s="4" t="s">
        <v>56</v>
      </c>
      <c r="C1902" s="21">
        <v>0.08</v>
      </c>
      <c r="D1902" s="15">
        <v>125.99</v>
      </c>
      <c r="E1902" s="15">
        <v>4.2</v>
      </c>
      <c r="F1902" s="4">
        <v>3340</v>
      </c>
      <c r="G1902" s="4" t="s">
        <v>2971</v>
      </c>
      <c r="H1902" s="4" t="s">
        <v>49</v>
      </c>
      <c r="I1902" s="4" t="s">
        <v>114</v>
      </c>
      <c r="J1902" s="4" t="s">
        <v>77</v>
      </c>
      <c r="K1902" s="4" t="s">
        <v>78</v>
      </c>
      <c r="L1902" s="4" t="s">
        <v>59</v>
      </c>
      <c r="M1902" s="4" t="s">
        <v>2972</v>
      </c>
      <c r="N1902" s="29">
        <v>0.56999999999999995</v>
      </c>
      <c r="O1902" s="4" t="s">
        <v>33</v>
      </c>
      <c r="P1902" s="4" t="s">
        <v>34</v>
      </c>
      <c r="Q1902" s="4" t="s">
        <v>102</v>
      </c>
      <c r="R1902" s="4" t="s">
        <v>2973</v>
      </c>
      <c r="S1902" s="4">
        <v>97060</v>
      </c>
      <c r="T1902" s="9">
        <v>42017</v>
      </c>
      <c r="U1902" s="9">
        <v>42018</v>
      </c>
      <c r="V1902" s="15">
        <v>989.81189999999992</v>
      </c>
      <c r="W1902" s="4">
        <v>14</v>
      </c>
      <c r="X1902" s="15">
        <v>1434.51</v>
      </c>
      <c r="Y1902" s="4">
        <v>85980</v>
      </c>
      <c r="Z1902" s="15">
        <f>(orders[[#This Row],[Unit Price]]-(orders[[#This Row],[Unit Price]]*(orders[[#This Row],[Discount]]/100)))</f>
        <v>125.889208</v>
      </c>
      <c r="AA1902" s="15">
        <f>orders[[#This Row],[discounted price]]*orders[[#This Row],[Quantity ordered new]]</f>
        <v>1762.4489119999998</v>
      </c>
      <c r="AB1902" s="18">
        <f t="shared" si="29"/>
        <v>0.69</v>
      </c>
    </row>
    <row r="1903" spans="1:28" ht="12.75" customHeight="1" x14ac:dyDescent="0.3">
      <c r="A1903" s="4">
        <v>2986</v>
      </c>
      <c r="B1903" s="4" t="s">
        <v>47</v>
      </c>
      <c r="C1903" s="21">
        <v>0.03</v>
      </c>
      <c r="D1903" s="15">
        <v>194.3</v>
      </c>
      <c r="E1903" s="15">
        <v>11.54</v>
      </c>
      <c r="F1903" s="4">
        <v>3342</v>
      </c>
      <c r="G1903" s="4" t="s">
        <v>2974</v>
      </c>
      <c r="H1903" s="4" t="s">
        <v>49</v>
      </c>
      <c r="I1903" s="4" t="s">
        <v>40</v>
      </c>
      <c r="J1903" s="4" t="s">
        <v>41</v>
      </c>
      <c r="K1903" s="4" t="s">
        <v>50</v>
      </c>
      <c r="L1903" s="4" t="s">
        <v>236</v>
      </c>
      <c r="M1903" s="4" t="s">
        <v>1163</v>
      </c>
      <c r="N1903" s="29">
        <v>0.59</v>
      </c>
      <c r="O1903" s="4" t="s">
        <v>33</v>
      </c>
      <c r="P1903" s="4" t="s">
        <v>53</v>
      </c>
      <c r="Q1903" s="4" t="s">
        <v>1008</v>
      </c>
      <c r="R1903" s="4" t="s">
        <v>35</v>
      </c>
      <c r="S1903" s="4">
        <v>20006</v>
      </c>
      <c r="T1903" s="9">
        <v>42048</v>
      </c>
      <c r="U1903" s="9">
        <v>42050</v>
      </c>
      <c r="V1903" s="15">
        <v>2861.01</v>
      </c>
      <c r="W1903" s="4">
        <v>42</v>
      </c>
      <c r="X1903" s="15">
        <v>8549.0400000000009</v>
      </c>
      <c r="Y1903" s="4">
        <v>21572</v>
      </c>
      <c r="Z1903" s="15">
        <f>(orders[[#This Row],[Unit Price]]-(orders[[#This Row],[Unit Price]]*(orders[[#This Row],[Discount]]/100)))</f>
        <v>194.24171000000001</v>
      </c>
      <c r="AA1903" s="15">
        <f>orders[[#This Row],[discounted price]]*orders[[#This Row],[Quantity ordered new]]</f>
        <v>8158.151820000001</v>
      </c>
      <c r="AB1903" s="18">
        <f t="shared" si="29"/>
        <v>0.33465862833721682</v>
      </c>
    </row>
    <row r="1904" spans="1:28" ht="12.75" customHeight="1" x14ac:dyDescent="0.3">
      <c r="A1904" s="4">
        <v>20986</v>
      </c>
      <c r="B1904" s="4" t="s">
        <v>47</v>
      </c>
      <c r="C1904" s="21">
        <v>0.03</v>
      </c>
      <c r="D1904" s="15">
        <v>194.3</v>
      </c>
      <c r="E1904" s="15">
        <v>11.54</v>
      </c>
      <c r="F1904" s="4">
        <v>3344</v>
      </c>
      <c r="G1904" s="4" t="s">
        <v>2975</v>
      </c>
      <c r="H1904" s="4" t="s">
        <v>49</v>
      </c>
      <c r="I1904" s="4" t="s">
        <v>40</v>
      </c>
      <c r="J1904" s="4" t="s">
        <v>41</v>
      </c>
      <c r="K1904" s="4" t="s">
        <v>50</v>
      </c>
      <c r="L1904" s="4" t="s">
        <v>236</v>
      </c>
      <c r="M1904" s="4" t="s">
        <v>1163</v>
      </c>
      <c r="N1904" s="29">
        <v>0.59</v>
      </c>
      <c r="O1904" s="4" t="s">
        <v>33</v>
      </c>
      <c r="P1904" s="4" t="s">
        <v>61</v>
      </c>
      <c r="Q1904" s="4" t="s">
        <v>300</v>
      </c>
      <c r="R1904" s="4" t="s">
        <v>2976</v>
      </c>
      <c r="S1904" s="4">
        <v>48307</v>
      </c>
      <c r="T1904" s="9">
        <v>42048</v>
      </c>
      <c r="U1904" s="9">
        <v>42050</v>
      </c>
      <c r="V1904" s="15">
        <v>1544.9307000000001</v>
      </c>
      <c r="W1904" s="4">
        <v>11</v>
      </c>
      <c r="X1904" s="15">
        <v>2239.0300000000002</v>
      </c>
      <c r="Y1904" s="4">
        <v>89928</v>
      </c>
      <c r="Z1904" s="15">
        <f>(orders[[#This Row],[Unit Price]]-(orders[[#This Row],[Unit Price]]*(orders[[#This Row],[Discount]]/100)))</f>
        <v>194.24171000000001</v>
      </c>
      <c r="AA1904" s="15">
        <f>orders[[#This Row],[discounted price]]*orders[[#This Row],[Quantity ordered new]]</f>
        <v>2136.6588099999999</v>
      </c>
      <c r="AB1904" s="18">
        <f t="shared" si="29"/>
        <v>0.69</v>
      </c>
    </row>
    <row r="1905" spans="1:28" ht="12.75" customHeight="1" x14ac:dyDescent="0.3">
      <c r="A1905" s="4">
        <v>18947</v>
      </c>
      <c r="B1905" s="4" t="s">
        <v>56</v>
      </c>
      <c r="C1905" s="21">
        <v>7.0000000000000007E-2</v>
      </c>
      <c r="D1905" s="15">
        <v>7.68</v>
      </c>
      <c r="E1905" s="15">
        <v>6.16</v>
      </c>
      <c r="F1905" s="4">
        <v>3347</v>
      </c>
      <c r="G1905" s="4" t="s">
        <v>2977</v>
      </c>
      <c r="H1905" s="4" t="s">
        <v>27</v>
      </c>
      <c r="I1905" s="4" t="s">
        <v>114</v>
      </c>
      <c r="J1905" s="4" t="s">
        <v>29</v>
      </c>
      <c r="K1905" s="4" t="s">
        <v>109</v>
      </c>
      <c r="L1905" s="4" t="s">
        <v>59</v>
      </c>
      <c r="M1905" s="4" t="s">
        <v>2978</v>
      </c>
      <c r="N1905" s="29">
        <v>0.35</v>
      </c>
      <c r="O1905" s="4" t="s">
        <v>33</v>
      </c>
      <c r="P1905" s="4" t="s">
        <v>136</v>
      </c>
      <c r="Q1905" s="4" t="s">
        <v>362</v>
      </c>
      <c r="R1905" s="4" t="s">
        <v>2979</v>
      </c>
      <c r="S1905" s="4">
        <v>33411</v>
      </c>
      <c r="T1905" s="9">
        <v>42010</v>
      </c>
      <c r="U1905" s="9">
        <v>42012</v>
      </c>
      <c r="V1905" s="15">
        <v>125.9982</v>
      </c>
      <c r="W1905" s="4">
        <v>1</v>
      </c>
      <c r="X1905" s="15">
        <v>22.13</v>
      </c>
      <c r="Y1905" s="4">
        <v>89355</v>
      </c>
      <c r="Z1905" s="15">
        <f>(orders[[#This Row],[Unit Price]]-(orders[[#This Row],[Unit Price]]*(orders[[#This Row],[Discount]]/100)))</f>
        <v>7.6746239999999997</v>
      </c>
      <c r="AA1905" s="15">
        <f>orders[[#This Row],[discounted price]]*orders[[#This Row],[Quantity ordered new]]</f>
        <v>7.6746239999999997</v>
      </c>
      <c r="AB1905" s="18">
        <f t="shared" si="29"/>
        <v>5.6935472209670133</v>
      </c>
    </row>
    <row r="1906" spans="1:28" ht="12.75" customHeight="1" x14ac:dyDescent="0.3">
      <c r="A1906" s="4">
        <v>18948</v>
      </c>
      <c r="B1906" s="4" t="s">
        <v>56</v>
      </c>
      <c r="C1906" s="21">
        <v>0.05</v>
      </c>
      <c r="D1906" s="15">
        <v>6.64</v>
      </c>
      <c r="E1906" s="15">
        <v>4.95</v>
      </c>
      <c r="F1906" s="4">
        <v>3347</v>
      </c>
      <c r="G1906" s="4" t="s">
        <v>2977</v>
      </c>
      <c r="H1906" s="4" t="s">
        <v>27</v>
      </c>
      <c r="I1906" s="4" t="s">
        <v>114</v>
      </c>
      <c r="J1906" s="4" t="s">
        <v>41</v>
      </c>
      <c r="K1906" s="4" t="s">
        <v>50</v>
      </c>
      <c r="L1906" s="4" t="s">
        <v>51</v>
      </c>
      <c r="M1906" s="4" t="s">
        <v>2951</v>
      </c>
      <c r="N1906" s="29">
        <v>0.37</v>
      </c>
      <c r="O1906" s="4" t="s">
        <v>33</v>
      </c>
      <c r="P1906" s="4" t="s">
        <v>136</v>
      </c>
      <c r="Q1906" s="4" t="s">
        <v>362</v>
      </c>
      <c r="R1906" s="4" t="s">
        <v>2979</v>
      </c>
      <c r="S1906" s="4">
        <v>33411</v>
      </c>
      <c r="T1906" s="9">
        <v>42010</v>
      </c>
      <c r="U1906" s="9">
        <v>42012</v>
      </c>
      <c r="V1906" s="15">
        <v>-92.929200000000009</v>
      </c>
      <c r="W1906" s="4">
        <v>5</v>
      </c>
      <c r="X1906" s="15">
        <v>34.17</v>
      </c>
      <c r="Y1906" s="4">
        <v>89355</v>
      </c>
      <c r="Z1906" s="15">
        <f>(orders[[#This Row],[Unit Price]]-(orders[[#This Row],[Unit Price]]*(orders[[#This Row],[Discount]]/100)))</f>
        <v>6.6366799999999992</v>
      </c>
      <c r="AA1906" s="15">
        <f>orders[[#This Row],[discounted price]]*orders[[#This Row],[Quantity ordered new]]</f>
        <v>33.183399999999999</v>
      </c>
      <c r="AB1906" s="18">
        <f t="shared" si="29"/>
        <v>-2.7196136962247586</v>
      </c>
    </row>
    <row r="1907" spans="1:28" ht="12.75" customHeight="1" x14ac:dyDescent="0.3">
      <c r="A1907" s="4">
        <v>19461</v>
      </c>
      <c r="B1907" s="4" t="s">
        <v>56</v>
      </c>
      <c r="C1907" s="21">
        <v>0.02</v>
      </c>
      <c r="D1907" s="15">
        <v>110.99</v>
      </c>
      <c r="E1907" s="15">
        <v>2.5</v>
      </c>
      <c r="F1907" s="4">
        <v>3347</v>
      </c>
      <c r="G1907" s="4" t="s">
        <v>2977</v>
      </c>
      <c r="H1907" s="4" t="s">
        <v>49</v>
      </c>
      <c r="I1907" s="4" t="s">
        <v>114</v>
      </c>
      <c r="J1907" s="4" t="s">
        <v>77</v>
      </c>
      <c r="K1907" s="4" t="s">
        <v>78</v>
      </c>
      <c r="L1907" s="4" t="s">
        <v>59</v>
      </c>
      <c r="M1907" s="4" t="s">
        <v>501</v>
      </c>
      <c r="N1907" s="29">
        <v>0.56999999999999995</v>
      </c>
      <c r="O1907" s="4" t="s">
        <v>33</v>
      </c>
      <c r="P1907" s="4" t="s">
        <v>136</v>
      </c>
      <c r="Q1907" s="4" t="s">
        <v>362</v>
      </c>
      <c r="R1907" s="4" t="s">
        <v>2979</v>
      </c>
      <c r="S1907" s="4">
        <v>33411</v>
      </c>
      <c r="T1907" s="9">
        <v>42031</v>
      </c>
      <c r="U1907" s="9">
        <v>42033</v>
      </c>
      <c r="V1907" s="15">
        <v>-39.808999999999997</v>
      </c>
      <c r="W1907" s="4">
        <v>1</v>
      </c>
      <c r="X1907" s="15">
        <v>94.3</v>
      </c>
      <c r="Y1907" s="4">
        <v>89356</v>
      </c>
      <c r="Z1907" s="15">
        <f>(orders[[#This Row],[Unit Price]]-(orders[[#This Row],[Unit Price]]*(orders[[#This Row],[Discount]]/100)))</f>
        <v>110.96780199999999</v>
      </c>
      <c r="AA1907" s="15">
        <f>orders[[#This Row],[discounted price]]*orders[[#This Row],[Quantity ordered new]]</f>
        <v>110.96780199999999</v>
      </c>
      <c r="AB1907" s="18">
        <f t="shared" si="29"/>
        <v>-0.42215270413573702</v>
      </c>
    </row>
    <row r="1908" spans="1:28" ht="12.75" customHeight="1" x14ac:dyDescent="0.3">
      <c r="A1908" s="4">
        <v>21485</v>
      </c>
      <c r="B1908" s="4" t="s">
        <v>56</v>
      </c>
      <c r="C1908" s="21">
        <v>0.01</v>
      </c>
      <c r="D1908" s="15">
        <v>73.98</v>
      </c>
      <c r="E1908" s="15">
        <v>12.14</v>
      </c>
      <c r="F1908" s="4">
        <v>3350</v>
      </c>
      <c r="G1908" s="4" t="s">
        <v>2980</v>
      </c>
      <c r="H1908" s="4" t="s">
        <v>49</v>
      </c>
      <c r="I1908" s="4" t="s">
        <v>58</v>
      </c>
      <c r="J1908" s="4" t="s">
        <v>77</v>
      </c>
      <c r="K1908" s="4" t="s">
        <v>180</v>
      </c>
      <c r="L1908" s="4" t="s">
        <v>59</v>
      </c>
      <c r="M1908" s="4" t="s">
        <v>372</v>
      </c>
      <c r="N1908" s="29">
        <v>0.67</v>
      </c>
      <c r="O1908" s="4" t="s">
        <v>33</v>
      </c>
      <c r="P1908" s="4" t="s">
        <v>34</v>
      </c>
      <c r="Q1908" s="4" t="s">
        <v>35</v>
      </c>
      <c r="R1908" s="4" t="s">
        <v>2981</v>
      </c>
      <c r="S1908" s="4">
        <v>98444</v>
      </c>
      <c r="T1908" s="9">
        <v>42027</v>
      </c>
      <c r="U1908" s="9">
        <v>42029</v>
      </c>
      <c r="V1908" s="15">
        <v>-29.065600000000003</v>
      </c>
      <c r="W1908" s="4">
        <v>5</v>
      </c>
      <c r="X1908" s="15">
        <v>384.22</v>
      </c>
      <c r="Y1908" s="4">
        <v>91296</v>
      </c>
      <c r="Z1908" s="15">
        <f>(orders[[#This Row],[Unit Price]]-(orders[[#This Row],[Unit Price]]*(orders[[#This Row],[Discount]]/100)))</f>
        <v>73.972602000000009</v>
      </c>
      <c r="AA1908" s="15">
        <f>orders[[#This Row],[discounted price]]*orders[[#This Row],[Quantity ordered new]]</f>
        <v>369.86301000000003</v>
      </c>
      <c r="AB1908" s="18">
        <f t="shared" si="29"/>
        <v>-7.5648326479621053E-2</v>
      </c>
    </row>
    <row r="1909" spans="1:28" ht="12.75" customHeight="1" x14ac:dyDescent="0.3">
      <c r="A1909" s="4">
        <v>23248</v>
      </c>
      <c r="B1909" s="4" t="s">
        <v>47</v>
      </c>
      <c r="C1909" s="21">
        <v>0.1</v>
      </c>
      <c r="D1909" s="15">
        <v>10.89</v>
      </c>
      <c r="E1909" s="15">
        <v>4.5</v>
      </c>
      <c r="F1909" s="4">
        <v>3351</v>
      </c>
      <c r="G1909" s="4" t="s">
        <v>2982</v>
      </c>
      <c r="H1909" s="4" t="s">
        <v>49</v>
      </c>
      <c r="I1909" s="4" t="s">
        <v>58</v>
      </c>
      <c r="J1909" s="4" t="s">
        <v>29</v>
      </c>
      <c r="K1909" s="4" t="s">
        <v>257</v>
      </c>
      <c r="L1909" s="4" t="s">
        <v>59</v>
      </c>
      <c r="M1909" s="4" t="s">
        <v>258</v>
      </c>
      <c r="N1909" s="29">
        <v>0.59</v>
      </c>
      <c r="O1909" s="4" t="s">
        <v>33</v>
      </c>
      <c r="P1909" s="4" t="s">
        <v>34</v>
      </c>
      <c r="Q1909" s="4" t="s">
        <v>35</v>
      </c>
      <c r="R1909" s="4" t="s">
        <v>2983</v>
      </c>
      <c r="S1909" s="4">
        <v>99301</v>
      </c>
      <c r="T1909" s="9">
        <v>42039</v>
      </c>
      <c r="U1909" s="9">
        <v>42041</v>
      </c>
      <c r="V1909" s="15">
        <v>-19.2972</v>
      </c>
      <c r="W1909" s="4">
        <v>17</v>
      </c>
      <c r="X1909" s="15">
        <v>178.68</v>
      </c>
      <c r="Y1909" s="4">
        <v>91297</v>
      </c>
      <c r="Z1909" s="15">
        <f>(orders[[#This Row],[Unit Price]]-(orders[[#This Row],[Unit Price]]*(orders[[#This Row],[Discount]]/100)))</f>
        <v>10.879110000000001</v>
      </c>
      <c r="AA1909" s="15">
        <f>orders[[#This Row],[discounted price]]*orders[[#This Row],[Quantity ordered new]]</f>
        <v>184.94487000000001</v>
      </c>
      <c r="AB1909" s="18">
        <f t="shared" si="29"/>
        <v>-0.10799865681665546</v>
      </c>
    </row>
    <row r="1910" spans="1:28" ht="12.75" customHeight="1" x14ac:dyDescent="0.3">
      <c r="A1910" s="4">
        <v>23474</v>
      </c>
      <c r="B1910" s="4" t="s">
        <v>25</v>
      </c>
      <c r="C1910" s="21">
        <v>0.06</v>
      </c>
      <c r="D1910" s="15">
        <v>6.7</v>
      </c>
      <c r="E1910" s="15">
        <v>1.56</v>
      </c>
      <c r="F1910" s="4">
        <v>3351</v>
      </c>
      <c r="G1910" s="4" t="s">
        <v>2982</v>
      </c>
      <c r="H1910" s="4" t="s">
        <v>27</v>
      </c>
      <c r="I1910" s="4" t="s">
        <v>58</v>
      </c>
      <c r="J1910" s="4" t="s">
        <v>29</v>
      </c>
      <c r="K1910" s="4" t="s">
        <v>30</v>
      </c>
      <c r="L1910" s="4" t="s">
        <v>31</v>
      </c>
      <c r="M1910" s="4" t="s">
        <v>1073</v>
      </c>
      <c r="N1910" s="29">
        <v>0.52</v>
      </c>
      <c r="O1910" s="4" t="s">
        <v>33</v>
      </c>
      <c r="P1910" s="4" t="s">
        <v>34</v>
      </c>
      <c r="Q1910" s="4" t="s">
        <v>35</v>
      </c>
      <c r="R1910" s="4" t="s">
        <v>2983</v>
      </c>
      <c r="S1910" s="4">
        <v>99301</v>
      </c>
      <c r="T1910" s="9">
        <v>42042</v>
      </c>
      <c r="U1910" s="9">
        <v>42044</v>
      </c>
      <c r="V1910" s="15">
        <v>40.6556</v>
      </c>
      <c r="W1910" s="4">
        <v>12</v>
      </c>
      <c r="X1910" s="15">
        <v>79.39</v>
      </c>
      <c r="Y1910" s="4">
        <v>91298</v>
      </c>
      <c r="Z1910" s="15">
        <f>(orders[[#This Row],[Unit Price]]-(orders[[#This Row],[Unit Price]]*(orders[[#This Row],[Discount]]/100)))</f>
        <v>6.6959800000000005</v>
      </c>
      <c r="AA1910" s="15">
        <f>orders[[#This Row],[discounted price]]*orders[[#This Row],[Quantity ordered new]]</f>
        <v>80.351760000000013</v>
      </c>
      <c r="AB1910" s="18">
        <f t="shared" si="29"/>
        <v>0.51209976067514795</v>
      </c>
    </row>
    <row r="1911" spans="1:28" ht="12.75" customHeight="1" x14ac:dyDescent="0.3">
      <c r="A1911" s="4">
        <v>19838</v>
      </c>
      <c r="B1911" s="4" t="s">
        <v>25</v>
      </c>
      <c r="C1911" s="21">
        <v>0.03</v>
      </c>
      <c r="D1911" s="15">
        <v>28.53</v>
      </c>
      <c r="E1911" s="15">
        <v>1.49</v>
      </c>
      <c r="F1911" s="4">
        <v>3354</v>
      </c>
      <c r="G1911" s="4" t="s">
        <v>2984</v>
      </c>
      <c r="H1911" s="4" t="s">
        <v>49</v>
      </c>
      <c r="I1911" s="4" t="s">
        <v>28</v>
      </c>
      <c r="J1911" s="4" t="s">
        <v>29</v>
      </c>
      <c r="K1911" s="4" t="s">
        <v>109</v>
      </c>
      <c r="L1911" s="4" t="s">
        <v>59</v>
      </c>
      <c r="M1911" s="4" t="s">
        <v>332</v>
      </c>
      <c r="N1911" s="29">
        <v>0.38</v>
      </c>
      <c r="O1911" s="4" t="s">
        <v>33</v>
      </c>
      <c r="P1911" s="4" t="s">
        <v>34</v>
      </c>
      <c r="Q1911" s="4" t="s">
        <v>45</v>
      </c>
      <c r="R1911" s="4" t="s">
        <v>2985</v>
      </c>
      <c r="S1911" s="4">
        <v>92231</v>
      </c>
      <c r="T1911" s="9">
        <v>42140</v>
      </c>
      <c r="U1911" s="9">
        <v>42141</v>
      </c>
      <c r="V1911" s="15">
        <v>137.67569999999998</v>
      </c>
      <c r="W1911" s="4">
        <v>7</v>
      </c>
      <c r="X1911" s="15">
        <v>199.53</v>
      </c>
      <c r="Y1911" s="4">
        <v>88589</v>
      </c>
      <c r="Z1911" s="15">
        <f>(orders[[#This Row],[Unit Price]]-(orders[[#This Row],[Unit Price]]*(orders[[#This Row],[Discount]]/100)))</f>
        <v>28.521440999999999</v>
      </c>
      <c r="AA1911" s="15">
        <f>orders[[#This Row],[discounted price]]*orders[[#This Row],[Quantity ordered new]]</f>
        <v>199.65008699999998</v>
      </c>
      <c r="AB1911" s="18">
        <f t="shared" si="29"/>
        <v>0.68999999999999984</v>
      </c>
    </row>
    <row r="1912" spans="1:28" ht="12.75" customHeight="1" x14ac:dyDescent="0.3">
      <c r="A1912" s="4">
        <v>19839</v>
      </c>
      <c r="B1912" s="4" t="s">
        <v>25</v>
      </c>
      <c r="C1912" s="21">
        <v>7.0000000000000007E-2</v>
      </c>
      <c r="D1912" s="15">
        <v>5.98</v>
      </c>
      <c r="E1912" s="15">
        <v>7.15</v>
      </c>
      <c r="F1912" s="4">
        <v>3354</v>
      </c>
      <c r="G1912" s="4" t="s">
        <v>2984</v>
      </c>
      <c r="H1912" s="4" t="s">
        <v>49</v>
      </c>
      <c r="I1912" s="4" t="s">
        <v>28</v>
      </c>
      <c r="J1912" s="4" t="s">
        <v>29</v>
      </c>
      <c r="K1912" s="4" t="s">
        <v>93</v>
      </c>
      <c r="L1912" s="4" t="s">
        <v>59</v>
      </c>
      <c r="M1912" s="4" t="s">
        <v>2986</v>
      </c>
      <c r="N1912" s="29">
        <v>0.36</v>
      </c>
      <c r="O1912" s="4" t="s">
        <v>33</v>
      </c>
      <c r="P1912" s="4" t="s">
        <v>34</v>
      </c>
      <c r="Q1912" s="4" t="s">
        <v>45</v>
      </c>
      <c r="R1912" s="4" t="s">
        <v>2985</v>
      </c>
      <c r="S1912" s="4">
        <v>92231</v>
      </c>
      <c r="T1912" s="9">
        <v>42140</v>
      </c>
      <c r="U1912" s="9">
        <v>42142</v>
      </c>
      <c r="V1912" s="15">
        <v>-62</v>
      </c>
      <c r="W1912" s="4">
        <v>6</v>
      </c>
      <c r="X1912" s="15">
        <v>37.049999999999997</v>
      </c>
      <c r="Y1912" s="4">
        <v>88589</v>
      </c>
      <c r="Z1912" s="15">
        <f>(orders[[#This Row],[Unit Price]]-(orders[[#This Row],[Unit Price]]*(orders[[#This Row],[Discount]]/100)))</f>
        <v>5.9758140000000006</v>
      </c>
      <c r="AA1912" s="15">
        <f>orders[[#This Row],[discounted price]]*orders[[#This Row],[Quantity ordered new]]</f>
        <v>35.854884000000006</v>
      </c>
      <c r="AB1912" s="18">
        <f t="shared" si="29"/>
        <v>-1.6734143049932524</v>
      </c>
    </row>
    <row r="1913" spans="1:28" ht="12.75" customHeight="1" x14ac:dyDescent="0.3">
      <c r="A1913" s="4">
        <v>19666</v>
      </c>
      <c r="B1913" s="4" t="s">
        <v>37</v>
      </c>
      <c r="C1913" s="21">
        <v>0.04</v>
      </c>
      <c r="D1913" s="15">
        <v>3.69</v>
      </c>
      <c r="E1913" s="15">
        <v>0.5</v>
      </c>
      <c r="F1913" s="4">
        <v>3354</v>
      </c>
      <c r="G1913" s="4" t="s">
        <v>2984</v>
      </c>
      <c r="H1913" s="4" t="s">
        <v>49</v>
      </c>
      <c r="I1913" s="4" t="s">
        <v>28</v>
      </c>
      <c r="J1913" s="4" t="s">
        <v>29</v>
      </c>
      <c r="K1913" s="4" t="s">
        <v>134</v>
      </c>
      <c r="L1913" s="4" t="s">
        <v>59</v>
      </c>
      <c r="M1913" s="4" t="s">
        <v>1539</v>
      </c>
      <c r="N1913" s="29">
        <v>0.38</v>
      </c>
      <c r="O1913" s="4" t="s">
        <v>33</v>
      </c>
      <c r="P1913" s="4" t="s">
        <v>34</v>
      </c>
      <c r="Q1913" s="4" t="s">
        <v>45</v>
      </c>
      <c r="R1913" s="4" t="s">
        <v>2985</v>
      </c>
      <c r="S1913" s="4">
        <v>92231</v>
      </c>
      <c r="T1913" s="9">
        <v>42090</v>
      </c>
      <c r="U1913" s="9">
        <v>42092</v>
      </c>
      <c r="V1913" s="15">
        <v>47.527199999999993</v>
      </c>
      <c r="W1913" s="4">
        <v>19</v>
      </c>
      <c r="X1913" s="15">
        <v>68.88</v>
      </c>
      <c r="Y1913" s="4">
        <v>88590</v>
      </c>
      <c r="Z1913" s="15">
        <f>(orders[[#This Row],[Unit Price]]-(orders[[#This Row],[Unit Price]]*(orders[[#This Row],[Discount]]/100)))</f>
        <v>3.6885240000000001</v>
      </c>
      <c r="AA1913" s="15">
        <f>orders[[#This Row],[discounted price]]*orders[[#This Row],[Quantity ordered new]]</f>
        <v>70.081956000000005</v>
      </c>
      <c r="AB1913" s="18">
        <f t="shared" si="29"/>
        <v>0.69</v>
      </c>
    </row>
    <row r="1914" spans="1:28" ht="12.75" customHeight="1" x14ac:dyDescent="0.3">
      <c r="A1914" s="4">
        <v>23906</v>
      </c>
      <c r="B1914" s="4" t="s">
        <v>106</v>
      </c>
      <c r="C1914" s="21">
        <v>0.1</v>
      </c>
      <c r="D1914" s="15">
        <v>120.98</v>
      </c>
      <c r="E1914" s="15">
        <v>9.07</v>
      </c>
      <c r="F1914" s="4">
        <v>3355</v>
      </c>
      <c r="G1914" s="4" t="s">
        <v>2987</v>
      </c>
      <c r="H1914" s="4" t="s">
        <v>49</v>
      </c>
      <c r="I1914" s="4" t="s">
        <v>28</v>
      </c>
      <c r="J1914" s="4" t="s">
        <v>29</v>
      </c>
      <c r="K1914" s="4" t="s">
        <v>109</v>
      </c>
      <c r="L1914" s="4" t="s">
        <v>59</v>
      </c>
      <c r="M1914" s="4" t="s">
        <v>1323</v>
      </c>
      <c r="N1914" s="29">
        <v>0.35</v>
      </c>
      <c r="O1914" s="4" t="s">
        <v>33</v>
      </c>
      <c r="P1914" s="4" t="s">
        <v>34</v>
      </c>
      <c r="Q1914" s="4" t="s">
        <v>45</v>
      </c>
      <c r="R1914" s="4" t="s">
        <v>2988</v>
      </c>
      <c r="S1914" s="4">
        <v>93010</v>
      </c>
      <c r="T1914" s="9">
        <v>42063</v>
      </c>
      <c r="U1914" s="9">
        <v>42072</v>
      </c>
      <c r="V1914" s="15">
        <v>379.3965</v>
      </c>
      <c r="W1914" s="4">
        <v>5</v>
      </c>
      <c r="X1914" s="15">
        <v>549.85</v>
      </c>
      <c r="Y1914" s="4">
        <v>88587</v>
      </c>
      <c r="Z1914" s="15">
        <f>(orders[[#This Row],[Unit Price]]-(orders[[#This Row],[Unit Price]]*(orders[[#This Row],[Discount]]/100)))</f>
        <v>120.85902</v>
      </c>
      <c r="AA1914" s="15">
        <f>orders[[#This Row],[discounted price]]*orders[[#This Row],[Quantity ordered new]]</f>
        <v>604.29510000000005</v>
      </c>
      <c r="AB1914" s="18">
        <f t="shared" si="29"/>
        <v>0.69</v>
      </c>
    </row>
    <row r="1915" spans="1:28" ht="12.75" customHeight="1" x14ac:dyDescent="0.3">
      <c r="A1915" s="4">
        <v>23907</v>
      </c>
      <c r="B1915" s="4" t="s">
        <v>106</v>
      </c>
      <c r="C1915" s="21">
        <v>0.08</v>
      </c>
      <c r="D1915" s="15">
        <v>8.32</v>
      </c>
      <c r="E1915" s="15">
        <v>2.38</v>
      </c>
      <c r="F1915" s="4">
        <v>3355</v>
      </c>
      <c r="G1915" s="4" t="s">
        <v>2987</v>
      </c>
      <c r="H1915" s="4" t="s">
        <v>27</v>
      </c>
      <c r="I1915" s="4" t="s">
        <v>28</v>
      </c>
      <c r="J1915" s="4" t="s">
        <v>77</v>
      </c>
      <c r="K1915" s="4" t="s">
        <v>180</v>
      </c>
      <c r="L1915" s="4" t="s">
        <v>51</v>
      </c>
      <c r="M1915" s="4" t="s">
        <v>607</v>
      </c>
      <c r="N1915" s="29">
        <v>0.74</v>
      </c>
      <c r="O1915" s="4" t="s">
        <v>33</v>
      </c>
      <c r="P1915" s="4" t="s">
        <v>34</v>
      </c>
      <c r="Q1915" s="4" t="s">
        <v>45</v>
      </c>
      <c r="R1915" s="4" t="s">
        <v>2988</v>
      </c>
      <c r="S1915" s="4">
        <v>93010</v>
      </c>
      <c r="T1915" s="9">
        <v>42063</v>
      </c>
      <c r="U1915" s="9">
        <v>42067</v>
      </c>
      <c r="V1915" s="15">
        <v>-41.83</v>
      </c>
      <c r="W1915" s="4">
        <v>6</v>
      </c>
      <c r="X1915" s="15">
        <v>48.99</v>
      </c>
      <c r="Y1915" s="4">
        <v>88587</v>
      </c>
      <c r="Z1915" s="15">
        <f>(orders[[#This Row],[Unit Price]]-(orders[[#This Row],[Unit Price]]*(orders[[#This Row],[Discount]]/100)))</f>
        <v>8.3133440000000007</v>
      </c>
      <c r="AA1915" s="15">
        <f>orders[[#This Row],[discounted price]]*orders[[#This Row],[Quantity ordered new]]</f>
        <v>49.880064000000004</v>
      </c>
      <c r="AB1915" s="18">
        <f t="shared" si="29"/>
        <v>-0.85384772402531117</v>
      </c>
    </row>
    <row r="1916" spans="1:28" ht="12.75" customHeight="1" x14ac:dyDescent="0.3">
      <c r="A1916" s="4">
        <v>23908</v>
      </c>
      <c r="B1916" s="4" t="s">
        <v>106</v>
      </c>
      <c r="C1916" s="21">
        <v>0.1</v>
      </c>
      <c r="D1916" s="15">
        <v>125.99</v>
      </c>
      <c r="E1916" s="15">
        <v>4.2</v>
      </c>
      <c r="F1916" s="4">
        <v>3355</v>
      </c>
      <c r="G1916" s="4" t="s">
        <v>2987</v>
      </c>
      <c r="H1916" s="4" t="s">
        <v>49</v>
      </c>
      <c r="I1916" s="4" t="s">
        <v>28</v>
      </c>
      <c r="J1916" s="4" t="s">
        <v>77</v>
      </c>
      <c r="K1916" s="4" t="s">
        <v>78</v>
      </c>
      <c r="L1916" s="4" t="s">
        <v>59</v>
      </c>
      <c r="M1916" s="4" t="s">
        <v>2798</v>
      </c>
      <c r="N1916" s="29">
        <v>0.59</v>
      </c>
      <c r="O1916" s="4" t="s">
        <v>33</v>
      </c>
      <c r="P1916" s="4" t="s">
        <v>34</v>
      </c>
      <c r="Q1916" s="4" t="s">
        <v>45</v>
      </c>
      <c r="R1916" s="4" t="s">
        <v>2988</v>
      </c>
      <c r="S1916" s="4">
        <v>93010</v>
      </c>
      <c r="T1916" s="9">
        <v>42063</v>
      </c>
      <c r="U1916" s="9">
        <v>42063</v>
      </c>
      <c r="V1916" s="15">
        <v>372.40199999999999</v>
      </c>
      <c r="W1916" s="4">
        <v>7</v>
      </c>
      <c r="X1916" s="15">
        <v>681.42</v>
      </c>
      <c r="Y1916" s="4">
        <v>88587</v>
      </c>
      <c r="Z1916" s="15">
        <f>(orders[[#This Row],[Unit Price]]-(orders[[#This Row],[Unit Price]]*(orders[[#This Row],[Discount]]/100)))</f>
        <v>125.86400999999999</v>
      </c>
      <c r="AA1916" s="15">
        <f>orders[[#This Row],[discounted price]]*orders[[#This Row],[Quantity ordered new]]</f>
        <v>881.04806999999994</v>
      </c>
      <c r="AB1916" s="18">
        <f t="shared" si="29"/>
        <v>0.54650876111649205</v>
      </c>
    </row>
    <row r="1917" spans="1:28" ht="12.75" customHeight="1" x14ac:dyDescent="0.3">
      <c r="A1917" s="4">
        <v>18628</v>
      </c>
      <c r="B1917" s="4" t="s">
        <v>56</v>
      </c>
      <c r="C1917" s="21">
        <v>7.0000000000000007E-2</v>
      </c>
      <c r="D1917" s="15">
        <v>5.34</v>
      </c>
      <c r="E1917" s="15">
        <v>5.63</v>
      </c>
      <c r="F1917" s="4">
        <v>3356</v>
      </c>
      <c r="G1917" s="4" t="s">
        <v>2989</v>
      </c>
      <c r="H1917" s="4" t="s">
        <v>49</v>
      </c>
      <c r="I1917" s="4" t="s">
        <v>28</v>
      </c>
      <c r="J1917" s="4" t="s">
        <v>29</v>
      </c>
      <c r="K1917" s="4" t="s">
        <v>109</v>
      </c>
      <c r="L1917" s="4" t="s">
        <v>59</v>
      </c>
      <c r="M1917" s="4" t="s">
        <v>491</v>
      </c>
      <c r="N1917" s="29">
        <v>0.39</v>
      </c>
      <c r="O1917" s="4" t="s">
        <v>33</v>
      </c>
      <c r="P1917" s="4" t="s">
        <v>34</v>
      </c>
      <c r="Q1917" s="4" t="s">
        <v>1741</v>
      </c>
      <c r="R1917" s="4" t="s">
        <v>2990</v>
      </c>
      <c r="S1917" s="4">
        <v>83616</v>
      </c>
      <c r="T1917" s="9">
        <v>42128</v>
      </c>
      <c r="U1917" s="9">
        <v>42130</v>
      </c>
      <c r="V1917" s="15">
        <v>-116.3455</v>
      </c>
      <c r="W1917" s="4">
        <v>13</v>
      </c>
      <c r="X1917" s="15">
        <v>66.650000000000006</v>
      </c>
      <c r="Y1917" s="4">
        <v>88588</v>
      </c>
      <c r="Z1917" s="15">
        <f>(orders[[#This Row],[Unit Price]]-(orders[[#This Row],[Unit Price]]*(orders[[#This Row],[Discount]]/100)))</f>
        <v>5.3362619999999996</v>
      </c>
      <c r="AA1917" s="15">
        <f>orders[[#This Row],[discounted price]]*orders[[#This Row],[Quantity ordered new]]</f>
        <v>69.371405999999993</v>
      </c>
      <c r="AB1917" s="18">
        <f t="shared" si="29"/>
        <v>-1.7456189047261814</v>
      </c>
    </row>
    <row r="1918" spans="1:28" ht="12.75" customHeight="1" x14ac:dyDescent="0.3">
      <c r="A1918" s="4">
        <v>18629</v>
      </c>
      <c r="B1918" s="4" t="s">
        <v>56</v>
      </c>
      <c r="C1918" s="21">
        <v>0.03</v>
      </c>
      <c r="D1918" s="15">
        <v>160.97999999999999</v>
      </c>
      <c r="E1918" s="15">
        <v>30</v>
      </c>
      <c r="F1918" s="4">
        <v>3356</v>
      </c>
      <c r="G1918" s="4" t="s">
        <v>2989</v>
      </c>
      <c r="H1918" s="4" t="s">
        <v>39</v>
      </c>
      <c r="I1918" s="4" t="s">
        <v>28</v>
      </c>
      <c r="J1918" s="4" t="s">
        <v>41</v>
      </c>
      <c r="K1918" s="4" t="s">
        <v>42</v>
      </c>
      <c r="L1918" s="4" t="s">
        <v>43</v>
      </c>
      <c r="M1918" s="4" t="s">
        <v>177</v>
      </c>
      <c r="N1918" s="29">
        <v>0.62</v>
      </c>
      <c r="O1918" s="4" t="s">
        <v>33</v>
      </c>
      <c r="P1918" s="4" t="s">
        <v>34</v>
      </c>
      <c r="Q1918" s="4" t="s">
        <v>1741</v>
      </c>
      <c r="R1918" s="4" t="s">
        <v>2990</v>
      </c>
      <c r="S1918" s="4">
        <v>83616</v>
      </c>
      <c r="T1918" s="9">
        <v>42128</v>
      </c>
      <c r="U1918" s="9">
        <v>42129</v>
      </c>
      <c r="V1918" s="15">
        <v>1304.9000000000001</v>
      </c>
      <c r="W1918" s="4">
        <v>18</v>
      </c>
      <c r="X1918" s="15">
        <v>2934.16</v>
      </c>
      <c r="Y1918" s="4">
        <v>88588</v>
      </c>
      <c r="Z1918" s="15">
        <f>(orders[[#This Row],[Unit Price]]-(orders[[#This Row],[Unit Price]]*(orders[[#This Row],[Discount]]/100)))</f>
        <v>160.93170599999999</v>
      </c>
      <c r="AA1918" s="15">
        <f>orders[[#This Row],[discounted price]]*orders[[#This Row],[Quantity ordered new]]</f>
        <v>2896.770708</v>
      </c>
      <c r="AB1918" s="18">
        <f t="shared" si="29"/>
        <v>0.44472694058947032</v>
      </c>
    </row>
    <row r="1919" spans="1:28" ht="12.75" customHeight="1" x14ac:dyDescent="0.3">
      <c r="A1919" s="4">
        <v>18630</v>
      </c>
      <c r="B1919" s="4" t="s">
        <v>56</v>
      </c>
      <c r="C1919" s="21">
        <v>0.04</v>
      </c>
      <c r="D1919" s="15">
        <v>65.989999999999995</v>
      </c>
      <c r="E1919" s="15">
        <v>5.63</v>
      </c>
      <c r="F1919" s="4">
        <v>3356</v>
      </c>
      <c r="G1919" s="4" t="s">
        <v>2989</v>
      </c>
      <c r="H1919" s="4" t="s">
        <v>27</v>
      </c>
      <c r="I1919" s="4" t="s">
        <v>28</v>
      </c>
      <c r="J1919" s="4" t="s">
        <v>77</v>
      </c>
      <c r="K1919" s="4" t="s">
        <v>78</v>
      </c>
      <c r="L1919" s="4" t="s">
        <v>59</v>
      </c>
      <c r="M1919" s="4" t="s">
        <v>2991</v>
      </c>
      <c r="N1919" s="29">
        <v>0.56000000000000005</v>
      </c>
      <c r="O1919" s="4" t="s">
        <v>33</v>
      </c>
      <c r="P1919" s="4" t="s">
        <v>34</v>
      </c>
      <c r="Q1919" s="4" t="s">
        <v>1741</v>
      </c>
      <c r="R1919" s="4" t="s">
        <v>2990</v>
      </c>
      <c r="S1919" s="4">
        <v>83616</v>
      </c>
      <c r="T1919" s="9">
        <v>42128</v>
      </c>
      <c r="U1919" s="9">
        <v>42128</v>
      </c>
      <c r="V1919" s="15">
        <v>605.04719999999998</v>
      </c>
      <c r="W1919" s="4">
        <v>15</v>
      </c>
      <c r="X1919" s="15">
        <v>876.88</v>
      </c>
      <c r="Y1919" s="4">
        <v>88588</v>
      </c>
      <c r="Z1919" s="15">
        <f>(orders[[#This Row],[Unit Price]]-(orders[[#This Row],[Unit Price]]*(orders[[#This Row],[Discount]]/100)))</f>
        <v>65.963603999999989</v>
      </c>
      <c r="AA1919" s="15">
        <f>orders[[#This Row],[discounted price]]*orders[[#This Row],[Quantity ordered new]]</f>
        <v>989.4540599999998</v>
      </c>
      <c r="AB1919" s="18">
        <f t="shared" si="29"/>
        <v>0.69</v>
      </c>
    </row>
    <row r="1920" spans="1:28" ht="12.75" customHeight="1" x14ac:dyDescent="0.3">
      <c r="A1920" s="4">
        <v>22597</v>
      </c>
      <c r="B1920" s="4" t="s">
        <v>25</v>
      </c>
      <c r="C1920" s="21">
        <v>0.09</v>
      </c>
      <c r="D1920" s="15">
        <v>28.53</v>
      </c>
      <c r="E1920" s="15">
        <v>1.49</v>
      </c>
      <c r="F1920" s="4">
        <v>3359</v>
      </c>
      <c r="G1920" s="4" t="s">
        <v>2992</v>
      </c>
      <c r="H1920" s="4" t="s">
        <v>49</v>
      </c>
      <c r="I1920" s="4" t="s">
        <v>40</v>
      </c>
      <c r="J1920" s="4" t="s">
        <v>29</v>
      </c>
      <c r="K1920" s="4" t="s">
        <v>109</v>
      </c>
      <c r="L1920" s="4" t="s">
        <v>59</v>
      </c>
      <c r="M1920" s="4" t="s">
        <v>332</v>
      </c>
      <c r="N1920" s="29">
        <v>0.38</v>
      </c>
      <c r="O1920" s="4" t="s">
        <v>33</v>
      </c>
      <c r="P1920" s="4" t="s">
        <v>61</v>
      </c>
      <c r="Q1920" s="4" t="s">
        <v>1858</v>
      </c>
      <c r="R1920" s="4" t="s">
        <v>2993</v>
      </c>
      <c r="S1920" s="4">
        <v>53213</v>
      </c>
      <c r="T1920" s="9">
        <v>42122</v>
      </c>
      <c r="U1920" s="9">
        <v>42124</v>
      </c>
      <c r="V1920" s="15">
        <v>107.45461999999999</v>
      </c>
      <c r="W1920" s="4">
        <v>6</v>
      </c>
      <c r="X1920" s="15">
        <v>157.33000000000001</v>
      </c>
      <c r="Y1920" s="4">
        <v>91437</v>
      </c>
      <c r="Z1920" s="15">
        <f>(orders[[#This Row],[Unit Price]]-(orders[[#This Row],[Unit Price]]*(orders[[#This Row],[Discount]]/100)))</f>
        <v>28.504322999999999</v>
      </c>
      <c r="AA1920" s="15">
        <f>orders[[#This Row],[discounted price]]*orders[[#This Row],[Quantity ordered new]]</f>
        <v>171.025938</v>
      </c>
      <c r="AB1920" s="18">
        <f t="shared" si="29"/>
        <v>0.68298874976164736</v>
      </c>
    </row>
    <row r="1921" spans="1:28" ht="12.75" customHeight="1" x14ac:dyDescent="0.3">
      <c r="A1921" s="4">
        <v>23359</v>
      </c>
      <c r="B1921" s="4" t="s">
        <v>37</v>
      </c>
      <c r="C1921" s="21">
        <v>0.02</v>
      </c>
      <c r="D1921" s="15">
        <v>9.11</v>
      </c>
      <c r="E1921" s="15">
        <v>2.15</v>
      </c>
      <c r="F1921" s="4">
        <v>3360</v>
      </c>
      <c r="G1921" s="4" t="s">
        <v>2994</v>
      </c>
      <c r="H1921" s="4" t="s">
        <v>49</v>
      </c>
      <c r="I1921" s="4" t="s">
        <v>40</v>
      </c>
      <c r="J1921" s="4" t="s">
        <v>29</v>
      </c>
      <c r="K1921" s="4" t="s">
        <v>93</v>
      </c>
      <c r="L1921" s="4" t="s">
        <v>31</v>
      </c>
      <c r="M1921" s="4" t="s">
        <v>1258</v>
      </c>
      <c r="N1921" s="29">
        <v>0.4</v>
      </c>
      <c r="O1921" s="4" t="s">
        <v>33</v>
      </c>
      <c r="P1921" s="4" t="s">
        <v>61</v>
      </c>
      <c r="Q1921" s="4" t="s">
        <v>1858</v>
      </c>
      <c r="R1921" s="4" t="s">
        <v>2995</v>
      </c>
      <c r="S1921" s="4">
        <v>53214</v>
      </c>
      <c r="T1921" s="9">
        <v>42083</v>
      </c>
      <c r="U1921" s="9">
        <v>42085</v>
      </c>
      <c r="V1921" s="15">
        <v>18.41</v>
      </c>
      <c r="W1921" s="4">
        <v>3</v>
      </c>
      <c r="X1921" s="15">
        <v>27.37</v>
      </c>
      <c r="Y1921" s="4">
        <v>91435</v>
      </c>
      <c r="Z1921" s="15">
        <f>(orders[[#This Row],[Unit Price]]-(orders[[#This Row],[Unit Price]]*(orders[[#This Row],[Discount]]/100)))</f>
        <v>9.1081779999999988</v>
      </c>
      <c r="AA1921" s="15">
        <f>orders[[#This Row],[discounted price]]*orders[[#This Row],[Quantity ordered new]]</f>
        <v>27.324533999999996</v>
      </c>
      <c r="AB1921" s="18">
        <f t="shared" si="29"/>
        <v>0.67263427109974427</v>
      </c>
    </row>
    <row r="1922" spans="1:28" ht="12.75" customHeight="1" x14ac:dyDescent="0.3">
      <c r="A1922" s="4">
        <v>23360</v>
      </c>
      <c r="B1922" s="4" t="s">
        <v>37</v>
      </c>
      <c r="C1922" s="21">
        <v>0.06</v>
      </c>
      <c r="D1922" s="15">
        <v>12.64</v>
      </c>
      <c r="E1922" s="15">
        <v>4.9800000000000004</v>
      </c>
      <c r="F1922" s="4">
        <v>3361</v>
      </c>
      <c r="G1922" s="4" t="s">
        <v>2996</v>
      </c>
      <c r="H1922" s="4" t="s">
        <v>49</v>
      </c>
      <c r="I1922" s="4" t="s">
        <v>40</v>
      </c>
      <c r="J1922" s="4" t="s">
        <v>41</v>
      </c>
      <c r="K1922" s="4" t="s">
        <v>50</v>
      </c>
      <c r="L1922" s="4" t="s">
        <v>51</v>
      </c>
      <c r="M1922" s="4" t="s">
        <v>625</v>
      </c>
      <c r="N1922" s="29">
        <v>0.48</v>
      </c>
      <c r="O1922" s="4" t="s">
        <v>33</v>
      </c>
      <c r="P1922" s="4" t="s">
        <v>61</v>
      </c>
      <c r="Q1922" s="4" t="s">
        <v>1858</v>
      </c>
      <c r="R1922" s="4" t="s">
        <v>2997</v>
      </c>
      <c r="S1922" s="4">
        <v>53095</v>
      </c>
      <c r="T1922" s="9">
        <v>42083</v>
      </c>
      <c r="U1922" s="9">
        <v>42085</v>
      </c>
      <c r="V1922" s="15">
        <v>65.63</v>
      </c>
      <c r="W1922" s="4">
        <v>8</v>
      </c>
      <c r="X1922" s="15">
        <v>98.16</v>
      </c>
      <c r="Y1922" s="4">
        <v>91435</v>
      </c>
      <c r="Z1922" s="15">
        <f>(orders[[#This Row],[Unit Price]]-(orders[[#This Row],[Unit Price]]*(orders[[#This Row],[Discount]]/100)))</f>
        <v>12.632416000000001</v>
      </c>
      <c r="AA1922" s="15">
        <f>orders[[#This Row],[discounted price]]*orders[[#This Row],[Quantity ordered new]]</f>
        <v>101.05932800000001</v>
      </c>
      <c r="AB1922" s="18">
        <f t="shared" ref="AB1922:AB1953" si="30">(V1922/X1922)</f>
        <v>0.66860228198859006</v>
      </c>
    </row>
    <row r="1923" spans="1:28" ht="12.75" customHeight="1" x14ac:dyDescent="0.3">
      <c r="A1923" s="4">
        <v>24802</v>
      </c>
      <c r="B1923" s="4" t="s">
        <v>56</v>
      </c>
      <c r="C1923" s="21">
        <v>0.04</v>
      </c>
      <c r="D1923" s="15">
        <v>7.96</v>
      </c>
      <c r="E1923" s="15">
        <v>4.95</v>
      </c>
      <c r="F1923" s="4">
        <v>3361</v>
      </c>
      <c r="G1923" s="4" t="s">
        <v>2996</v>
      </c>
      <c r="H1923" s="4" t="s">
        <v>49</v>
      </c>
      <c r="I1923" s="4" t="s">
        <v>40</v>
      </c>
      <c r="J1923" s="4" t="s">
        <v>41</v>
      </c>
      <c r="K1923" s="4" t="s">
        <v>50</v>
      </c>
      <c r="L1923" s="4" t="s">
        <v>59</v>
      </c>
      <c r="M1923" s="4" t="s">
        <v>1285</v>
      </c>
      <c r="N1923" s="29">
        <v>0.41</v>
      </c>
      <c r="O1923" s="4" t="s">
        <v>33</v>
      </c>
      <c r="P1923" s="4" t="s">
        <v>61</v>
      </c>
      <c r="Q1923" s="4" t="s">
        <v>1858</v>
      </c>
      <c r="R1923" s="4" t="s">
        <v>2997</v>
      </c>
      <c r="S1923" s="4">
        <v>53095</v>
      </c>
      <c r="T1923" s="9">
        <v>42030</v>
      </c>
      <c r="U1923" s="9">
        <v>42030</v>
      </c>
      <c r="V1923" s="15">
        <v>-7.73</v>
      </c>
      <c r="W1923" s="4">
        <v>15</v>
      </c>
      <c r="X1923" s="15">
        <v>116.11</v>
      </c>
      <c r="Y1923" s="4">
        <v>91436</v>
      </c>
      <c r="Z1923" s="15">
        <f>(orders[[#This Row],[Unit Price]]-(orders[[#This Row],[Unit Price]]*(orders[[#This Row],[Discount]]/100)))</f>
        <v>7.9568159999999999</v>
      </c>
      <c r="AA1923" s="15">
        <f>orders[[#This Row],[discounted price]]*orders[[#This Row],[Quantity ordered new]]</f>
        <v>119.35223999999999</v>
      </c>
      <c r="AB1923" s="18">
        <f t="shared" si="30"/>
        <v>-6.6574799758849376E-2</v>
      </c>
    </row>
    <row r="1924" spans="1:28" ht="12.75" customHeight="1" x14ac:dyDescent="0.3">
      <c r="A1924" s="4">
        <v>23887</v>
      </c>
      <c r="B1924" s="4" t="s">
        <v>56</v>
      </c>
      <c r="C1924" s="21">
        <v>0.03</v>
      </c>
      <c r="D1924" s="15">
        <v>4.9800000000000004</v>
      </c>
      <c r="E1924" s="15">
        <v>4.95</v>
      </c>
      <c r="F1924" s="4">
        <v>3361</v>
      </c>
      <c r="G1924" s="4" t="s">
        <v>2996</v>
      </c>
      <c r="H1924" s="4" t="s">
        <v>49</v>
      </c>
      <c r="I1924" s="4" t="s">
        <v>40</v>
      </c>
      <c r="J1924" s="4" t="s">
        <v>29</v>
      </c>
      <c r="K1924" s="4" t="s">
        <v>109</v>
      </c>
      <c r="L1924" s="4" t="s">
        <v>59</v>
      </c>
      <c r="M1924" s="4" t="s">
        <v>2498</v>
      </c>
      <c r="N1924" s="29">
        <v>0.37</v>
      </c>
      <c r="O1924" s="4" t="s">
        <v>33</v>
      </c>
      <c r="P1924" s="4" t="s">
        <v>61</v>
      </c>
      <c r="Q1924" s="4" t="s">
        <v>1858</v>
      </c>
      <c r="R1924" s="4" t="s">
        <v>2997</v>
      </c>
      <c r="S1924" s="4">
        <v>53095</v>
      </c>
      <c r="T1924" s="9">
        <v>42164</v>
      </c>
      <c r="U1924" s="9">
        <v>42166</v>
      </c>
      <c r="V1924" s="15">
        <v>-47.995249999999999</v>
      </c>
      <c r="W1924" s="4">
        <v>19</v>
      </c>
      <c r="X1924" s="15">
        <v>95</v>
      </c>
      <c r="Y1924" s="4">
        <v>91438</v>
      </c>
      <c r="Z1924" s="15">
        <f>(orders[[#This Row],[Unit Price]]-(orders[[#This Row],[Unit Price]]*(orders[[#This Row],[Discount]]/100)))</f>
        <v>4.9785060000000003</v>
      </c>
      <c r="AA1924" s="15">
        <f>orders[[#This Row],[discounted price]]*orders[[#This Row],[Quantity ordered new]]</f>
        <v>94.591614000000007</v>
      </c>
      <c r="AB1924" s="18">
        <f t="shared" si="30"/>
        <v>-0.50521315789473686</v>
      </c>
    </row>
    <row r="1925" spans="1:28" ht="12.75" customHeight="1" x14ac:dyDescent="0.3">
      <c r="A1925" s="4">
        <v>19749</v>
      </c>
      <c r="B1925" s="4" t="s">
        <v>106</v>
      </c>
      <c r="C1925" s="21">
        <v>0.1</v>
      </c>
      <c r="D1925" s="15">
        <v>80.97</v>
      </c>
      <c r="E1925" s="15">
        <v>33.6</v>
      </c>
      <c r="F1925" s="4">
        <v>3366</v>
      </c>
      <c r="G1925" s="4" t="s">
        <v>2998</v>
      </c>
      <c r="H1925" s="4" t="s">
        <v>39</v>
      </c>
      <c r="I1925" s="4" t="s">
        <v>40</v>
      </c>
      <c r="J1925" s="4" t="s">
        <v>77</v>
      </c>
      <c r="K1925" s="4" t="s">
        <v>85</v>
      </c>
      <c r="L1925" s="4" t="s">
        <v>43</v>
      </c>
      <c r="M1925" s="4" t="s">
        <v>2032</v>
      </c>
      <c r="N1925" s="29">
        <v>0.37</v>
      </c>
      <c r="O1925" s="4" t="s">
        <v>33</v>
      </c>
      <c r="P1925" s="4" t="s">
        <v>53</v>
      </c>
      <c r="Q1925" s="4" t="s">
        <v>154</v>
      </c>
      <c r="R1925" s="4" t="s">
        <v>309</v>
      </c>
      <c r="S1925" s="4">
        <v>45373</v>
      </c>
      <c r="T1925" s="9">
        <v>42148</v>
      </c>
      <c r="U1925" s="9">
        <v>42153</v>
      </c>
      <c r="V1925" s="15">
        <v>66.22</v>
      </c>
      <c r="W1925" s="4">
        <v>11</v>
      </c>
      <c r="X1925" s="15">
        <v>837.57</v>
      </c>
      <c r="Y1925" s="4">
        <v>90501</v>
      </c>
      <c r="Z1925" s="15">
        <f>(orders[[#This Row],[Unit Price]]-(orders[[#This Row],[Unit Price]]*(orders[[#This Row],[Discount]]/100)))</f>
        <v>80.889030000000005</v>
      </c>
      <c r="AA1925" s="15">
        <f>orders[[#This Row],[discounted price]]*orders[[#This Row],[Quantity ordered new]]</f>
        <v>889.77933000000007</v>
      </c>
      <c r="AB1925" s="18">
        <f t="shared" si="30"/>
        <v>7.9062048545196217E-2</v>
      </c>
    </row>
    <row r="1926" spans="1:28" ht="12.75" customHeight="1" x14ac:dyDescent="0.3">
      <c r="A1926" s="4">
        <v>19750</v>
      </c>
      <c r="B1926" s="4" t="s">
        <v>106</v>
      </c>
      <c r="C1926" s="21">
        <v>0.02</v>
      </c>
      <c r="D1926" s="15">
        <v>6.48</v>
      </c>
      <c r="E1926" s="15">
        <v>5.1100000000000003</v>
      </c>
      <c r="F1926" s="4">
        <v>3366</v>
      </c>
      <c r="G1926" s="4" t="s">
        <v>2998</v>
      </c>
      <c r="H1926" s="4" t="s">
        <v>49</v>
      </c>
      <c r="I1926" s="4" t="s">
        <v>40</v>
      </c>
      <c r="J1926" s="4" t="s">
        <v>29</v>
      </c>
      <c r="K1926" s="4" t="s">
        <v>93</v>
      </c>
      <c r="L1926" s="4" t="s">
        <v>59</v>
      </c>
      <c r="M1926" s="4" t="s">
        <v>992</v>
      </c>
      <c r="N1926" s="29">
        <v>0.37</v>
      </c>
      <c r="O1926" s="4" t="s">
        <v>33</v>
      </c>
      <c r="P1926" s="4" t="s">
        <v>53</v>
      </c>
      <c r="Q1926" s="4" t="s">
        <v>154</v>
      </c>
      <c r="R1926" s="4" t="s">
        <v>309</v>
      </c>
      <c r="S1926" s="4">
        <v>45373</v>
      </c>
      <c r="T1926" s="9">
        <v>42148</v>
      </c>
      <c r="U1926" s="9">
        <v>42152</v>
      </c>
      <c r="V1926" s="15">
        <v>-23.53</v>
      </c>
      <c r="W1926" s="4">
        <v>8</v>
      </c>
      <c r="X1926" s="15">
        <v>56.22</v>
      </c>
      <c r="Y1926" s="4">
        <v>90501</v>
      </c>
      <c r="Z1926" s="15">
        <f>(orders[[#This Row],[Unit Price]]-(orders[[#This Row],[Unit Price]]*(orders[[#This Row],[Discount]]/100)))</f>
        <v>6.4787040000000005</v>
      </c>
      <c r="AA1926" s="15">
        <f>orders[[#This Row],[discounted price]]*orders[[#This Row],[Quantity ordered new]]</f>
        <v>51.829632000000004</v>
      </c>
      <c r="AB1926" s="18">
        <f t="shared" si="30"/>
        <v>-0.41853432942013519</v>
      </c>
    </row>
    <row r="1927" spans="1:28" ht="12.75" customHeight="1" x14ac:dyDescent="0.3">
      <c r="A1927" s="4">
        <v>23428</v>
      </c>
      <c r="B1927" s="4" t="s">
        <v>47</v>
      </c>
      <c r="C1927" s="21">
        <v>0.08</v>
      </c>
      <c r="D1927" s="15">
        <v>30.97</v>
      </c>
      <c r="E1927" s="15">
        <v>4</v>
      </c>
      <c r="F1927" s="4">
        <v>3367</v>
      </c>
      <c r="G1927" s="4" t="s">
        <v>2999</v>
      </c>
      <c r="H1927" s="4" t="s">
        <v>49</v>
      </c>
      <c r="I1927" s="4" t="s">
        <v>40</v>
      </c>
      <c r="J1927" s="4" t="s">
        <v>77</v>
      </c>
      <c r="K1927" s="4" t="s">
        <v>180</v>
      </c>
      <c r="L1927" s="4" t="s">
        <v>59</v>
      </c>
      <c r="M1927" s="4" t="s">
        <v>2702</v>
      </c>
      <c r="N1927" s="29">
        <v>0.74</v>
      </c>
      <c r="O1927" s="4" t="s">
        <v>33</v>
      </c>
      <c r="P1927" s="4" t="s">
        <v>53</v>
      </c>
      <c r="Q1927" s="4" t="s">
        <v>154</v>
      </c>
      <c r="R1927" s="4" t="s">
        <v>3000</v>
      </c>
      <c r="S1927" s="4">
        <v>43221</v>
      </c>
      <c r="T1927" s="9">
        <v>42126</v>
      </c>
      <c r="U1927" s="9">
        <v>42127</v>
      </c>
      <c r="V1927" s="15">
        <v>10.680000000000014</v>
      </c>
      <c r="W1927" s="4">
        <v>26</v>
      </c>
      <c r="X1927" s="15">
        <v>758.97</v>
      </c>
      <c r="Y1927" s="4">
        <v>90502</v>
      </c>
      <c r="Z1927" s="15">
        <f>(orders[[#This Row],[Unit Price]]-(orders[[#This Row],[Unit Price]]*(orders[[#This Row],[Discount]]/100)))</f>
        <v>30.945224</v>
      </c>
      <c r="AA1927" s="15">
        <f>orders[[#This Row],[discounted price]]*orders[[#This Row],[Quantity ordered new]]</f>
        <v>804.57582400000001</v>
      </c>
      <c r="AB1927" s="18">
        <f t="shared" si="30"/>
        <v>1.4071702438831593E-2</v>
      </c>
    </row>
    <row r="1928" spans="1:28" ht="12.75" customHeight="1" x14ac:dyDescent="0.3">
      <c r="A1928" s="4">
        <v>23429</v>
      </c>
      <c r="B1928" s="4" t="s">
        <v>47</v>
      </c>
      <c r="C1928" s="21">
        <v>0.1</v>
      </c>
      <c r="D1928" s="15">
        <v>4.13</v>
      </c>
      <c r="E1928" s="15">
        <v>0.5</v>
      </c>
      <c r="F1928" s="4">
        <v>3367</v>
      </c>
      <c r="G1928" s="4" t="s">
        <v>2999</v>
      </c>
      <c r="H1928" s="4" t="s">
        <v>27</v>
      </c>
      <c r="I1928" s="4" t="s">
        <v>40</v>
      </c>
      <c r="J1928" s="4" t="s">
        <v>29</v>
      </c>
      <c r="K1928" s="4" t="s">
        <v>134</v>
      </c>
      <c r="L1928" s="4" t="s">
        <v>59</v>
      </c>
      <c r="M1928" s="4" t="s">
        <v>3001</v>
      </c>
      <c r="N1928" s="29">
        <v>0.39</v>
      </c>
      <c r="O1928" s="4" t="s">
        <v>33</v>
      </c>
      <c r="P1928" s="4" t="s">
        <v>53</v>
      </c>
      <c r="Q1928" s="4" t="s">
        <v>154</v>
      </c>
      <c r="R1928" s="4" t="s">
        <v>3000</v>
      </c>
      <c r="S1928" s="4">
        <v>43221</v>
      </c>
      <c r="T1928" s="9">
        <v>42126</v>
      </c>
      <c r="U1928" s="9">
        <v>42128</v>
      </c>
      <c r="V1928" s="15">
        <v>58.263599999999997</v>
      </c>
      <c r="W1928" s="4">
        <v>18</v>
      </c>
      <c r="X1928" s="15">
        <v>84.44</v>
      </c>
      <c r="Y1928" s="4">
        <v>90502</v>
      </c>
      <c r="Z1928" s="15">
        <f>(orders[[#This Row],[Unit Price]]-(orders[[#This Row],[Unit Price]]*(orders[[#This Row],[Discount]]/100)))</f>
        <v>4.1258699999999999</v>
      </c>
      <c r="AA1928" s="15">
        <f>orders[[#This Row],[discounted price]]*orders[[#This Row],[Quantity ordered new]]</f>
        <v>74.265659999999997</v>
      </c>
      <c r="AB1928" s="18">
        <f t="shared" si="30"/>
        <v>0.69</v>
      </c>
    </row>
    <row r="1929" spans="1:28" ht="12.75" customHeight="1" x14ac:dyDescent="0.3">
      <c r="A1929" s="4">
        <v>26104</v>
      </c>
      <c r="B1929" s="4" t="s">
        <v>56</v>
      </c>
      <c r="C1929" s="21">
        <v>0.06</v>
      </c>
      <c r="D1929" s="15">
        <v>7.1</v>
      </c>
      <c r="E1929" s="15">
        <v>6.05</v>
      </c>
      <c r="F1929" s="4">
        <v>3369</v>
      </c>
      <c r="G1929" s="4" t="s">
        <v>3002</v>
      </c>
      <c r="H1929" s="4" t="s">
        <v>49</v>
      </c>
      <c r="I1929" s="4" t="s">
        <v>40</v>
      </c>
      <c r="J1929" s="4" t="s">
        <v>29</v>
      </c>
      <c r="K1929" s="4" t="s">
        <v>109</v>
      </c>
      <c r="L1929" s="4" t="s">
        <v>59</v>
      </c>
      <c r="M1929" s="4" t="s">
        <v>651</v>
      </c>
      <c r="N1929" s="29">
        <v>0.39</v>
      </c>
      <c r="O1929" s="4" t="s">
        <v>33</v>
      </c>
      <c r="P1929" s="4" t="s">
        <v>53</v>
      </c>
      <c r="Q1929" s="4" t="s">
        <v>154</v>
      </c>
      <c r="R1929" s="4" t="s">
        <v>1511</v>
      </c>
      <c r="S1929" s="4">
        <v>43081</v>
      </c>
      <c r="T1929" s="9">
        <v>42047</v>
      </c>
      <c r="U1929" s="9">
        <v>42048</v>
      </c>
      <c r="V1929" s="15">
        <v>-42.170500000000004</v>
      </c>
      <c r="W1929" s="4">
        <v>4</v>
      </c>
      <c r="X1929" s="15">
        <v>29.99</v>
      </c>
      <c r="Y1929" s="4">
        <v>90500</v>
      </c>
      <c r="Z1929" s="15">
        <f>(orders[[#This Row],[Unit Price]]-(orders[[#This Row],[Unit Price]]*(orders[[#This Row],[Discount]]/100)))</f>
        <v>7.0957399999999993</v>
      </c>
      <c r="AA1929" s="15">
        <f>orders[[#This Row],[discounted price]]*orders[[#This Row],[Quantity ordered new]]</f>
        <v>28.382959999999997</v>
      </c>
      <c r="AB1929" s="18">
        <f t="shared" si="30"/>
        <v>-1.4061520506835614</v>
      </c>
    </row>
    <row r="1930" spans="1:28" ht="12.75" customHeight="1" x14ac:dyDescent="0.3">
      <c r="A1930" s="4">
        <v>18311</v>
      </c>
      <c r="B1930" s="4" t="s">
        <v>56</v>
      </c>
      <c r="C1930" s="21">
        <v>0.01</v>
      </c>
      <c r="D1930" s="15">
        <v>179.29</v>
      </c>
      <c r="E1930" s="15">
        <v>29.21</v>
      </c>
      <c r="F1930" s="4">
        <v>3374</v>
      </c>
      <c r="G1930" s="4" t="s">
        <v>3003</v>
      </c>
      <c r="H1930" s="4" t="s">
        <v>39</v>
      </c>
      <c r="I1930" s="4" t="s">
        <v>28</v>
      </c>
      <c r="J1930" s="4" t="s">
        <v>41</v>
      </c>
      <c r="K1930" s="4" t="s">
        <v>152</v>
      </c>
      <c r="L1930" s="4" t="s">
        <v>121</v>
      </c>
      <c r="M1930" s="4" t="s">
        <v>629</v>
      </c>
      <c r="N1930" s="29">
        <v>0.76</v>
      </c>
      <c r="O1930" s="4" t="s">
        <v>33</v>
      </c>
      <c r="P1930" s="4" t="s">
        <v>53</v>
      </c>
      <c r="Q1930" s="4" t="s">
        <v>415</v>
      </c>
      <c r="R1930" s="4" t="s">
        <v>3004</v>
      </c>
      <c r="S1930" s="4">
        <v>21113</v>
      </c>
      <c r="T1930" s="9">
        <v>42157</v>
      </c>
      <c r="U1930" s="9">
        <v>42159</v>
      </c>
      <c r="V1930" s="15">
        <v>66.362220000000008</v>
      </c>
      <c r="W1930" s="4">
        <v>8</v>
      </c>
      <c r="X1930" s="15">
        <v>1487.9</v>
      </c>
      <c r="Y1930" s="4">
        <v>87473</v>
      </c>
      <c r="Z1930" s="15">
        <f>(orders[[#This Row],[Unit Price]]-(orders[[#This Row],[Unit Price]]*(orders[[#This Row],[Discount]]/100)))</f>
        <v>179.27207099999998</v>
      </c>
      <c r="AA1930" s="15">
        <f>orders[[#This Row],[discounted price]]*orders[[#This Row],[Quantity ordered new]]</f>
        <v>1434.1765679999999</v>
      </c>
      <c r="AB1930" s="18">
        <f t="shared" si="30"/>
        <v>4.4601263525774586E-2</v>
      </c>
    </row>
    <row r="1931" spans="1:28" ht="12.75" customHeight="1" x14ac:dyDescent="0.3">
      <c r="A1931" s="4">
        <v>18320</v>
      </c>
      <c r="B1931" s="4" t="s">
        <v>25</v>
      </c>
      <c r="C1931" s="21">
        <v>0.05</v>
      </c>
      <c r="D1931" s="15">
        <v>73.98</v>
      </c>
      <c r="E1931" s="15">
        <v>12.14</v>
      </c>
      <c r="F1931" s="4">
        <v>3374</v>
      </c>
      <c r="G1931" s="4" t="s">
        <v>3003</v>
      </c>
      <c r="H1931" s="4" t="s">
        <v>49</v>
      </c>
      <c r="I1931" s="4" t="s">
        <v>40</v>
      </c>
      <c r="J1931" s="4" t="s">
        <v>77</v>
      </c>
      <c r="K1931" s="4" t="s">
        <v>180</v>
      </c>
      <c r="L1931" s="4" t="s">
        <v>59</v>
      </c>
      <c r="M1931" s="4" t="s">
        <v>372</v>
      </c>
      <c r="N1931" s="29">
        <v>0.67</v>
      </c>
      <c r="O1931" s="4" t="s">
        <v>33</v>
      </c>
      <c r="P1931" s="4" t="s">
        <v>53</v>
      </c>
      <c r="Q1931" s="4" t="s">
        <v>415</v>
      </c>
      <c r="R1931" s="4" t="s">
        <v>3004</v>
      </c>
      <c r="S1931" s="4">
        <v>21113</v>
      </c>
      <c r="T1931" s="9">
        <v>42184</v>
      </c>
      <c r="U1931" s="9">
        <v>42185</v>
      </c>
      <c r="V1931" s="15">
        <v>-1.904000000000019</v>
      </c>
      <c r="W1931" s="4">
        <v>8</v>
      </c>
      <c r="X1931" s="15">
        <v>600.4</v>
      </c>
      <c r="Y1931" s="4">
        <v>87474</v>
      </c>
      <c r="Z1931" s="15">
        <f>(orders[[#This Row],[Unit Price]]-(orders[[#This Row],[Unit Price]]*(orders[[#This Row],[Discount]]/100)))</f>
        <v>73.943010000000001</v>
      </c>
      <c r="AA1931" s="15">
        <f>orders[[#This Row],[discounted price]]*orders[[#This Row],[Quantity ordered new]]</f>
        <v>591.54408000000001</v>
      </c>
      <c r="AB1931" s="18">
        <f t="shared" si="30"/>
        <v>-3.1712191872085593E-3</v>
      </c>
    </row>
    <row r="1932" spans="1:28" ht="12.75" customHeight="1" x14ac:dyDescent="0.3">
      <c r="A1932" s="4">
        <v>18321</v>
      </c>
      <c r="B1932" s="4" t="s">
        <v>25</v>
      </c>
      <c r="C1932" s="12">
        <v>0</v>
      </c>
      <c r="D1932" s="15">
        <v>5.98</v>
      </c>
      <c r="E1932" s="15">
        <v>7.15</v>
      </c>
      <c r="F1932" s="4">
        <v>3374</v>
      </c>
      <c r="G1932" s="4" t="s">
        <v>3003</v>
      </c>
      <c r="H1932" s="4" t="s">
        <v>49</v>
      </c>
      <c r="I1932" s="4" t="s">
        <v>40</v>
      </c>
      <c r="J1932" s="4" t="s">
        <v>29</v>
      </c>
      <c r="K1932" s="4" t="s">
        <v>93</v>
      </c>
      <c r="L1932" s="4" t="s">
        <v>59</v>
      </c>
      <c r="M1932" s="4" t="s">
        <v>2986</v>
      </c>
      <c r="N1932" s="29">
        <v>0.36</v>
      </c>
      <c r="O1932" s="4" t="s">
        <v>33</v>
      </c>
      <c r="P1932" s="4" t="s">
        <v>53</v>
      </c>
      <c r="Q1932" s="4" t="s">
        <v>415</v>
      </c>
      <c r="R1932" s="4" t="s">
        <v>3004</v>
      </c>
      <c r="S1932" s="4">
        <v>21113</v>
      </c>
      <c r="T1932" s="9">
        <v>42184</v>
      </c>
      <c r="U1932" s="9">
        <v>42186</v>
      </c>
      <c r="V1932" s="15">
        <v>-37.048000000000002</v>
      </c>
      <c r="W1932" s="4">
        <v>5</v>
      </c>
      <c r="X1932" s="15">
        <v>34.25</v>
      </c>
      <c r="Y1932" s="4">
        <v>87474</v>
      </c>
      <c r="Z1932" s="15">
        <f>(orders[[#This Row],[Unit Price]]-(orders[[#This Row],[Unit Price]]*(orders[[#This Row],[Discount]]/100)))</f>
        <v>5.98</v>
      </c>
      <c r="AA1932" s="15">
        <f>orders[[#This Row],[discounted price]]*orders[[#This Row],[Quantity ordered new]]</f>
        <v>29.900000000000002</v>
      </c>
      <c r="AB1932" s="18">
        <f t="shared" si="30"/>
        <v>-1.0816934306569344</v>
      </c>
    </row>
    <row r="1933" spans="1:28" ht="12.75" customHeight="1" x14ac:dyDescent="0.3">
      <c r="A1933" s="4">
        <v>18322</v>
      </c>
      <c r="B1933" s="4" t="s">
        <v>25</v>
      </c>
      <c r="C1933" s="21">
        <v>0.09</v>
      </c>
      <c r="D1933" s="15">
        <v>3.57</v>
      </c>
      <c r="E1933" s="15">
        <v>4.17</v>
      </c>
      <c r="F1933" s="4">
        <v>3374</v>
      </c>
      <c r="G1933" s="4" t="s">
        <v>3003</v>
      </c>
      <c r="H1933" s="4" t="s">
        <v>49</v>
      </c>
      <c r="I1933" s="4" t="s">
        <v>40</v>
      </c>
      <c r="J1933" s="4" t="s">
        <v>29</v>
      </c>
      <c r="K1933" s="4" t="s">
        <v>30</v>
      </c>
      <c r="L1933" s="4" t="s">
        <v>51</v>
      </c>
      <c r="M1933" s="4" t="s">
        <v>2566</v>
      </c>
      <c r="N1933" s="29">
        <v>0.59</v>
      </c>
      <c r="O1933" s="4" t="s">
        <v>33</v>
      </c>
      <c r="P1933" s="4" t="s">
        <v>53</v>
      </c>
      <c r="Q1933" s="4" t="s">
        <v>415</v>
      </c>
      <c r="R1933" s="4" t="s">
        <v>3004</v>
      </c>
      <c r="S1933" s="4">
        <v>21113</v>
      </c>
      <c r="T1933" s="9">
        <v>42184</v>
      </c>
      <c r="U1933" s="9">
        <v>42186</v>
      </c>
      <c r="V1933" s="15">
        <v>-56.887999999999998</v>
      </c>
      <c r="W1933" s="4">
        <v>9</v>
      </c>
      <c r="X1933" s="15">
        <v>31.45</v>
      </c>
      <c r="Y1933" s="4">
        <v>87474</v>
      </c>
      <c r="Z1933" s="15">
        <f>(orders[[#This Row],[Unit Price]]-(orders[[#This Row],[Unit Price]]*(orders[[#This Row],[Discount]]/100)))</f>
        <v>3.5667869999999997</v>
      </c>
      <c r="AA1933" s="15">
        <f>orders[[#This Row],[discounted price]]*orders[[#This Row],[Quantity ordered new]]</f>
        <v>32.101082999999996</v>
      </c>
      <c r="AB1933" s="18">
        <f t="shared" si="30"/>
        <v>-1.8088394276629571</v>
      </c>
    </row>
    <row r="1934" spans="1:28" ht="12.75" customHeight="1" x14ac:dyDescent="0.3">
      <c r="A1934" s="4">
        <v>22378</v>
      </c>
      <c r="B1934" s="4" t="s">
        <v>47</v>
      </c>
      <c r="C1934" s="21">
        <v>0</v>
      </c>
      <c r="D1934" s="15">
        <v>19.98</v>
      </c>
      <c r="E1934" s="15">
        <v>5.97</v>
      </c>
      <c r="F1934" s="4">
        <v>3379</v>
      </c>
      <c r="G1934" s="4" t="s">
        <v>3005</v>
      </c>
      <c r="H1934" s="4" t="s">
        <v>27</v>
      </c>
      <c r="I1934" s="4" t="s">
        <v>28</v>
      </c>
      <c r="J1934" s="4" t="s">
        <v>29</v>
      </c>
      <c r="K1934" s="4" t="s">
        <v>93</v>
      </c>
      <c r="L1934" s="4" t="s">
        <v>59</v>
      </c>
      <c r="M1934" s="4" t="s">
        <v>3006</v>
      </c>
      <c r="N1934" s="29">
        <v>0.38</v>
      </c>
      <c r="O1934" s="4" t="s">
        <v>33</v>
      </c>
      <c r="P1934" s="4" t="s">
        <v>136</v>
      </c>
      <c r="Q1934" s="4" t="s">
        <v>387</v>
      </c>
      <c r="R1934" s="4" t="s">
        <v>3007</v>
      </c>
      <c r="S1934" s="4">
        <v>30144</v>
      </c>
      <c r="T1934" s="9">
        <v>42089</v>
      </c>
      <c r="U1934" s="9">
        <v>42092</v>
      </c>
      <c r="V1934" s="15">
        <v>-189.714</v>
      </c>
      <c r="W1934" s="4">
        <v>12</v>
      </c>
      <c r="X1934" s="15">
        <v>249.07</v>
      </c>
      <c r="Y1934" s="4">
        <v>88837</v>
      </c>
      <c r="Z1934" s="15">
        <f>(orders[[#This Row],[Unit Price]]-(orders[[#This Row],[Unit Price]]*(orders[[#This Row],[Discount]]/100)))</f>
        <v>19.98</v>
      </c>
      <c r="AA1934" s="15">
        <f>orders[[#This Row],[discounted price]]*orders[[#This Row],[Quantity ordered new]]</f>
        <v>239.76</v>
      </c>
      <c r="AB1934" s="18">
        <f t="shared" si="30"/>
        <v>-0.76168948488376764</v>
      </c>
    </row>
    <row r="1935" spans="1:28" ht="12.75" customHeight="1" x14ac:dyDescent="0.3">
      <c r="A1935" s="4">
        <v>20366</v>
      </c>
      <c r="B1935" s="4" t="s">
        <v>47</v>
      </c>
      <c r="C1935" s="21">
        <v>0.05</v>
      </c>
      <c r="D1935" s="15">
        <v>3.14</v>
      </c>
      <c r="E1935" s="15">
        <v>1.92</v>
      </c>
      <c r="F1935" s="4">
        <v>3379</v>
      </c>
      <c r="G1935" s="4" t="s">
        <v>3005</v>
      </c>
      <c r="H1935" s="4" t="s">
        <v>27</v>
      </c>
      <c r="I1935" s="4" t="s">
        <v>40</v>
      </c>
      <c r="J1935" s="4" t="s">
        <v>29</v>
      </c>
      <c r="K1935" s="4" t="s">
        <v>174</v>
      </c>
      <c r="L1935" s="4" t="s">
        <v>31</v>
      </c>
      <c r="M1935" s="4" t="s">
        <v>2657</v>
      </c>
      <c r="N1935" s="29">
        <v>0.84</v>
      </c>
      <c r="O1935" s="4" t="s">
        <v>33</v>
      </c>
      <c r="P1935" s="4" t="s">
        <v>136</v>
      </c>
      <c r="Q1935" s="4" t="s">
        <v>387</v>
      </c>
      <c r="R1935" s="4" t="s">
        <v>3007</v>
      </c>
      <c r="S1935" s="4">
        <v>30144</v>
      </c>
      <c r="T1935" s="9">
        <v>42119</v>
      </c>
      <c r="U1935" s="9">
        <v>42120</v>
      </c>
      <c r="V1935" s="15">
        <v>1628.37</v>
      </c>
      <c r="W1935" s="4">
        <v>18</v>
      </c>
      <c r="X1935" s="15">
        <v>59.22</v>
      </c>
      <c r="Y1935" s="4">
        <v>88839</v>
      </c>
      <c r="Z1935" s="15">
        <f>(orders[[#This Row],[Unit Price]]-(orders[[#This Row],[Unit Price]]*(orders[[#This Row],[Discount]]/100)))</f>
        <v>3.1384300000000001</v>
      </c>
      <c r="AA1935" s="15">
        <f>orders[[#This Row],[discounted price]]*orders[[#This Row],[Quantity ordered new]]</f>
        <v>56.49174</v>
      </c>
      <c r="AB1935" s="18">
        <f t="shared" si="30"/>
        <v>27.496960486322187</v>
      </c>
    </row>
    <row r="1936" spans="1:28" ht="12.75" customHeight="1" x14ac:dyDescent="0.3">
      <c r="A1936" s="4">
        <v>23181</v>
      </c>
      <c r="B1936" s="4" t="s">
        <v>47</v>
      </c>
      <c r="C1936" s="21">
        <v>0.03</v>
      </c>
      <c r="D1936" s="15">
        <v>315.98</v>
      </c>
      <c r="E1936" s="15">
        <v>19.989999999999998</v>
      </c>
      <c r="F1936" s="4">
        <v>3380</v>
      </c>
      <c r="G1936" s="4" t="s">
        <v>3008</v>
      </c>
      <c r="H1936" s="4" t="s">
        <v>49</v>
      </c>
      <c r="I1936" s="4" t="s">
        <v>40</v>
      </c>
      <c r="J1936" s="4" t="s">
        <v>29</v>
      </c>
      <c r="K1936" s="4" t="s">
        <v>109</v>
      </c>
      <c r="L1936" s="4" t="s">
        <v>59</v>
      </c>
      <c r="M1936" s="4" t="s">
        <v>2807</v>
      </c>
      <c r="N1936" s="29">
        <v>0.38</v>
      </c>
      <c r="O1936" s="4" t="s">
        <v>33</v>
      </c>
      <c r="P1936" s="4" t="s">
        <v>136</v>
      </c>
      <c r="Q1936" s="4" t="s">
        <v>387</v>
      </c>
      <c r="R1936" s="4" t="s">
        <v>3009</v>
      </c>
      <c r="S1936" s="4">
        <v>30240</v>
      </c>
      <c r="T1936" s="9">
        <v>42114</v>
      </c>
      <c r="U1936" s="9">
        <v>42116</v>
      </c>
      <c r="V1936" s="15">
        <v>-4.4800000000000004</v>
      </c>
      <c r="W1936" s="4">
        <v>18</v>
      </c>
      <c r="X1936" s="15">
        <v>5572.18</v>
      </c>
      <c r="Y1936" s="4">
        <v>88838</v>
      </c>
      <c r="Z1936" s="15">
        <f>(orders[[#This Row],[Unit Price]]-(orders[[#This Row],[Unit Price]]*(orders[[#This Row],[Discount]]/100)))</f>
        <v>315.88520600000004</v>
      </c>
      <c r="AA1936" s="15">
        <f>orders[[#This Row],[discounted price]]*orders[[#This Row],[Quantity ordered new]]</f>
        <v>5685.9337080000005</v>
      </c>
      <c r="AB1936" s="18">
        <f t="shared" si="30"/>
        <v>-8.0399412797145823E-4</v>
      </c>
    </row>
    <row r="1937" spans="1:28" ht="12.75" customHeight="1" x14ac:dyDescent="0.3">
      <c r="A1937" s="4">
        <v>23182</v>
      </c>
      <c r="B1937" s="4" t="s">
        <v>47</v>
      </c>
      <c r="C1937" s="21">
        <v>0.09</v>
      </c>
      <c r="D1937" s="15">
        <v>276.2</v>
      </c>
      <c r="E1937" s="15">
        <v>24.49</v>
      </c>
      <c r="F1937" s="4">
        <v>3380</v>
      </c>
      <c r="G1937" s="4" t="s">
        <v>3008</v>
      </c>
      <c r="H1937" s="4" t="s">
        <v>49</v>
      </c>
      <c r="I1937" s="4" t="s">
        <v>40</v>
      </c>
      <c r="J1937" s="4" t="s">
        <v>41</v>
      </c>
      <c r="K1937" s="4" t="s">
        <v>42</v>
      </c>
      <c r="L1937" s="4" t="s">
        <v>236</v>
      </c>
      <c r="M1937" s="4" t="s">
        <v>438</v>
      </c>
      <c r="N1937" s="29"/>
      <c r="O1937" s="4" t="s">
        <v>33</v>
      </c>
      <c r="P1937" s="4" t="s">
        <v>136</v>
      </c>
      <c r="Q1937" s="4" t="s">
        <v>387</v>
      </c>
      <c r="R1937" s="4" t="s">
        <v>3009</v>
      </c>
      <c r="S1937" s="4">
        <v>30240</v>
      </c>
      <c r="T1937" s="9">
        <v>42114</v>
      </c>
      <c r="U1937" s="9">
        <v>42115</v>
      </c>
      <c r="V1937" s="15">
        <v>3193.2840000000001</v>
      </c>
      <c r="W1937" s="4">
        <v>11</v>
      </c>
      <c r="X1937" s="15">
        <v>2941.42</v>
      </c>
      <c r="Y1937" s="4">
        <v>88838</v>
      </c>
      <c r="Z1937" s="15">
        <f>(orders[[#This Row],[Unit Price]]-(orders[[#This Row],[Unit Price]]*(orders[[#This Row],[Discount]]/100)))</f>
        <v>275.95141999999998</v>
      </c>
      <c r="AA1937" s="15">
        <f>orders[[#This Row],[discounted price]]*orders[[#This Row],[Quantity ordered new]]</f>
        <v>3035.4656199999999</v>
      </c>
      <c r="AB1937" s="18">
        <f t="shared" si="30"/>
        <v>1.0856266701117148</v>
      </c>
    </row>
    <row r="1938" spans="1:28" ht="12.75" customHeight="1" x14ac:dyDescent="0.3">
      <c r="A1938" s="4">
        <v>23183</v>
      </c>
      <c r="B1938" s="4" t="s">
        <v>47</v>
      </c>
      <c r="C1938" s="21">
        <v>0.03</v>
      </c>
      <c r="D1938" s="15">
        <v>63.94</v>
      </c>
      <c r="E1938" s="15">
        <v>14.48</v>
      </c>
      <c r="F1938" s="4">
        <v>3380</v>
      </c>
      <c r="G1938" s="4" t="s">
        <v>3008</v>
      </c>
      <c r="H1938" s="4" t="s">
        <v>49</v>
      </c>
      <c r="I1938" s="4" t="s">
        <v>40</v>
      </c>
      <c r="J1938" s="4" t="s">
        <v>41</v>
      </c>
      <c r="K1938" s="4" t="s">
        <v>50</v>
      </c>
      <c r="L1938" s="4" t="s">
        <v>59</v>
      </c>
      <c r="M1938" s="4" t="s">
        <v>519</v>
      </c>
      <c r="N1938" s="29">
        <v>0.46</v>
      </c>
      <c r="O1938" s="4" t="s">
        <v>33</v>
      </c>
      <c r="P1938" s="4" t="s">
        <v>136</v>
      </c>
      <c r="Q1938" s="4" t="s">
        <v>387</v>
      </c>
      <c r="R1938" s="4" t="s">
        <v>3009</v>
      </c>
      <c r="S1938" s="4">
        <v>30240</v>
      </c>
      <c r="T1938" s="9">
        <v>42114</v>
      </c>
      <c r="U1938" s="9">
        <v>42115</v>
      </c>
      <c r="V1938" s="15">
        <v>43.691699999999997</v>
      </c>
      <c r="W1938" s="4">
        <v>8</v>
      </c>
      <c r="X1938" s="15">
        <v>522.46</v>
      </c>
      <c r="Y1938" s="4">
        <v>88838</v>
      </c>
      <c r="Z1938" s="15">
        <f>(orders[[#This Row],[Unit Price]]-(orders[[#This Row],[Unit Price]]*(orders[[#This Row],[Discount]]/100)))</f>
        <v>63.920817999999997</v>
      </c>
      <c r="AA1938" s="15">
        <f>orders[[#This Row],[discounted price]]*orders[[#This Row],[Quantity ordered new]]</f>
        <v>511.36654399999998</v>
      </c>
      <c r="AB1938" s="18">
        <f t="shared" si="30"/>
        <v>8.3626880526738875E-2</v>
      </c>
    </row>
    <row r="1939" spans="1:28" ht="12.75" customHeight="1" x14ac:dyDescent="0.3">
      <c r="A1939" s="4">
        <v>24161</v>
      </c>
      <c r="B1939" s="4" t="s">
        <v>37</v>
      </c>
      <c r="C1939" s="21">
        <v>0.05</v>
      </c>
      <c r="D1939" s="15">
        <v>11.97</v>
      </c>
      <c r="E1939" s="15">
        <v>5.81</v>
      </c>
      <c r="F1939" s="4">
        <v>3381</v>
      </c>
      <c r="G1939" s="4" t="s">
        <v>3010</v>
      </c>
      <c r="H1939" s="4" t="s">
        <v>49</v>
      </c>
      <c r="I1939" s="4" t="s">
        <v>28</v>
      </c>
      <c r="J1939" s="4" t="s">
        <v>29</v>
      </c>
      <c r="K1939" s="4" t="s">
        <v>30</v>
      </c>
      <c r="L1939" s="4" t="s">
        <v>51</v>
      </c>
      <c r="M1939" s="4" t="s">
        <v>3011</v>
      </c>
      <c r="N1939" s="29">
        <v>0.6</v>
      </c>
      <c r="O1939" s="4" t="s">
        <v>33</v>
      </c>
      <c r="P1939" s="4" t="s">
        <v>136</v>
      </c>
      <c r="Q1939" s="4" t="s">
        <v>387</v>
      </c>
      <c r="R1939" s="4" t="s">
        <v>3012</v>
      </c>
      <c r="S1939" s="4">
        <v>31204</v>
      </c>
      <c r="T1939" s="9">
        <v>42086</v>
      </c>
      <c r="U1939" s="9">
        <v>42088</v>
      </c>
      <c r="V1939" s="15">
        <v>349.05930000000001</v>
      </c>
      <c r="W1939" s="4">
        <v>2</v>
      </c>
      <c r="X1939" s="15">
        <v>25.31</v>
      </c>
      <c r="Y1939" s="4">
        <v>88836</v>
      </c>
      <c r="Z1939" s="15">
        <f>(orders[[#This Row],[Unit Price]]-(orders[[#This Row],[Unit Price]]*(orders[[#This Row],[Discount]]/100)))</f>
        <v>11.964015</v>
      </c>
      <c r="AA1939" s="15">
        <f>orders[[#This Row],[discounted price]]*orders[[#This Row],[Quantity ordered new]]</f>
        <v>23.92803</v>
      </c>
      <c r="AB1939" s="18">
        <f t="shared" si="30"/>
        <v>13.79135914658238</v>
      </c>
    </row>
    <row r="1940" spans="1:28" ht="12.75" customHeight="1" x14ac:dyDescent="0.3">
      <c r="A1940" s="4">
        <v>25841</v>
      </c>
      <c r="B1940" s="4" t="s">
        <v>56</v>
      </c>
      <c r="C1940" s="21">
        <v>0.02</v>
      </c>
      <c r="D1940" s="15">
        <v>28.53</v>
      </c>
      <c r="E1940" s="15">
        <v>1.49</v>
      </c>
      <c r="F1940" s="4">
        <v>3381</v>
      </c>
      <c r="G1940" s="4" t="s">
        <v>3010</v>
      </c>
      <c r="H1940" s="4" t="s">
        <v>49</v>
      </c>
      <c r="I1940" s="4" t="s">
        <v>40</v>
      </c>
      <c r="J1940" s="4" t="s">
        <v>29</v>
      </c>
      <c r="K1940" s="4" t="s">
        <v>109</v>
      </c>
      <c r="L1940" s="4" t="s">
        <v>59</v>
      </c>
      <c r="M1940" s="4" t="s">
        <v>332</v>
      </c>
      <c r="N1940" s="29">
        <v>0.38</v>
      </c>
      <c r="O1940" s="4" t="s">
        <v>33</v>
      </c>
      <c r="P1940" s="4" t="s">
        <v>136</v>
      </c>
      <c r="Q1940" s="4" t="s">
        <v>387</v>
      </c>
      <c r="R1940" s="4" t="s">
        <v>3012</v>
      </c>
      <c r="S1940" s="4">
        <v>31204</v>
      </c>
      <c r="T1940" s="9">
        <v>42123</v>
      </c>
      <c r="U1940" s="9">
        <v>42123</v>
      </c>
      <c r="V1940" s="15">
        <v>1.9919999999999998</v>
      </c>
      <c r="W1940" s="4">
        <v>18</v>
      </c>
      <c r="X1940" s="15">
        <v>513.33000000000004</v>
      </c>
      <c r="Y1940" s="4">
        <v>88840</v>
      </c>
      <c r="Z1940" s="15">
        <f>(orders[[#This Row],[Unit Price]]-(orders[[#This Row],[Unit Price]]*(orders[[#This Row],[Discount]]/100)))</f>
        <v>28.524294000000001</v>
      </c>
      <c r="AA1940" s="15">
        <f>orders[[#This Row],[discounted price]]*orders[[#This Row],[Quantity ordered new]]</f>
        <v>513.43729200000007</v>
      </c>
      <c r="AB1940" s="18">
        <f t="shared" si="30"/>
        <v>3.8805446788615504E-3</v>
      </c>
    </row>
    <row r="1941" spans="1:28" ht="12.75" customHeight="1" x14ac:dyDescent="0.3">
      <c r="A1941" s="4">
        <v>22341</v>
      </c>
      <c r="B1941" s="4" t="s">
        <v>106</v>
      </c>
      <c r="C1941" s="21">
        <v>0.04</v>
      </c>
      <c r="D1941" s="15">
        <v>2.98</v>
      </c>
      <c r="E1941" s="15">
        <v>2.0299999999999998</v>
      </c>
      <c r="F1941" s="4">
        <v>3385</v>
      </c>
      <c r="G1941" s="4" t="s">
        <v>3013</v>
      </c>
      <c r="H1941" s="4" t="s">
        <v>27</v>
      </c>
      <c r="I1941" s="4" t="s">
        <v>28</v>
      </c>
      <c r="J1941" s="4" t="s">
        <v>29</v>
      </c>
      <c r="K1941" s="4" t="s">
        <v>30</v>
      </c>
      <c r="L1941" s="4" t="s">
        <v>31</v>
      </c>
      <c r="M1941" s="4" t="s">
        <v>3014</v>
      </c>
      <c r="N1941" s="29">
        <v>0.56999999999999995</v>
      </c>
      <c r="O1941" s="4" t="s">
        <v>33</v>
      </c>
      <c r="P1941" s="4" t="s">
        <v>53</v>
      </c>
      <c r="Q1941" s="4" t="s">
        <v>154</v>
      </c>
      <c r="R1941" s="4" t="s">
        <v>3015</v>
      </c>
      <c r="S1941" s="4">
        <v>44512</v>
      </c>
      <c r="T1941" s="9">
        <v>42020</v>
      </c>
      <c r="U1941" s="9">
        <v>42020</v>
      </c>
      <c r="V1941" s="15">
        <v>-22.009999999999998</v>
      </c>
      <c r="W1941" s="4">
        <v>5</v>
      </c>
      <c r="X1941" s="15">
        <v>15.7</v>
      </c>
      <c r="Y1941" s="4">
        <v>88745</v>
      </c>
      <c r="Z1941" s="15">
        <f>(orders[[#This Row],[Unit Price]]-(orders[[#This Row],[Unit Price]]*(orders[[#This Row],[Discount]]/100)))</f>
        <v>2.9788079999999999</v>
      </c>
      <c r="AA1941" s="15">
        <f>orders[[#This Row],[discounted price]]*orders[[#This Row],[Quantity ordered new]]</f>
        <v>14.89404</v>
      </c>
      <c r="AB1941" s="18">
        <f t="shared" si="30"/>
        <v>-1.4019108280254777</v>
      </c>
    </row>
    <row r="1942" spans="1:28" ht="12.75" customHeight="1" x14ac:dyDescent="0.3">
      <c r="A1942" s="4">
        <v>22342</v>
      </c>
      <c r="B1942" s="4" t="s">
        <v>106</v>
      </c>
      <c r="C1942" s="21">
        <v>0.01</v>
      </c>
      <c r="D1942" s="15">
        <v>125.99</v>
      </c>
      <c r="E1942" s="15">
        <v>8.99</v>
      </c>
      <c r="F1942" s="4">
        <v>3385</v>
      </c>
      <c r="G1942" s="4" t="s">
        <v>3013</v>
      </c>
      <c r="H1942" s="4" t="s">
        <v>49</v>
      </c>
      <c r="I1942" s="4" t="s">
        <v>28</v>
      </c>
      <c r="J1942" s="4" t="s">
        <v>77</v>
      </c>
      <c r="K1942" s="4" t="s">
        <v>78</v>
      </c>
      <c r="L1942" s="4" t="s">
        <v>59</v>
      </c>
      <c r="M1942" s="4" t="s">
        <v>465</v>
      </c>
      <c r="N1942" s="29">
        <v>0.59</v>
      </c>
      <c r="O1942" s="4" t="s">
        <v>33</v>
      </c>
      <c r="P1942" s="4" t="s">
        <v>53</v>
      </c>
      <c r="Q1942" s="4" t="s">
        <v>154</v>
      </c>
      <c r="R1942" s="4" t="s">
        <v>3015</v>
      </c>
      <c r="S1942" s="4">
        <v>44512</v>
      </c>
      <c r="T1942" s="9">
        <v>42020</v>
      </c>
      <c r="U1942" s="9">
        <v>42025</v>
      </c>
      <c r="V1942" s="15">
        <v>426.46032000000002</v>
      </c>
      <c r="W1942" s="4">
        <v>6</v>
      </c>
      <c r="X1942" s="15">
        <v>680.65</v>
      </c>
      <c r="Y1942" s="4">
        <v>88745</v>
      </c>
      <c r="Z1942" s="15">
        <f>(orders[[#This Row],[Unit Price]]-(orders[[#This Row],[Unit Price]]*(orders[[#This Row],[Discount]]/100)))</f>
        <v>125.977401</v>
      </c>
      <c r="AA1942" s="15">
        <f>orders[[#This Row],[discounted price]]*orders[[#This Row],[Quantity ordered new]]</f>
        <v>755.86440600000003</v>
      </c>
      <c r="AB1942" s="18">
        <f t="shared" si="30"/>
        <v>0.62654862264012345</v>
      </c>
    </row>
    <row r="1943" spans="1:28" ht="12.75" customHeight="1" x14ac:dyDescent="0.3">
      <c r="A1943" s="4">
        <v>23190</v>
      </c>
      <c r="B1943" s="4" t="s">
        <v>47</v>
      </c>
      <c r="C1943" s="21">
        <v>0</v>
      </c>
      <c r="D1943" s="15">
        <v>2.61</v>
      </c>
      <c r="E1943" s="15">
        <v>0.5</v>
      </c>
      <c r="F1943" s="4">
        <v>3386</v>
      </c>
      <c r="G1943" s="4" t="s">
        <v>3016</v>
      </c>
      <c r="H1943" s="4" t="s">
        <v>49</v>
      </c>
      <c r="I1943" s="4" t="s">
        <v>28</v>
      </c>
      <c r="J1943" s="4" t="s">
        <v>29</v>
      </c>
      <c r="K1943" s="4" t="s">
        <v>134</v>
      </c>
      <c r="L1943" s="4" t="s">
        <v>59</v>
      </c>
      <c r="M1943" s="4" t="s">
        <v>1138</v>
      </c>
      <c r="N1943" s="29">
        <v>0.39</v>
      </c>
      <c r="O1943" s="4" t="s">
        <v>33</v>
      </c>
      <c r="P1943" s="4" t="s">
        <v>53</v>
      </c>
      <c r="Q1943" s="4" t="s">
        <v>154</v>
      </c>
      <c r="R1943" s="4" t="s">
        <v>614</v>
      </c>
      <c r="S1943" s="4">
        <v>43402</v>
      </c>
      <c r="T1943" s="9">
        <v>42127</v>
      </c>
      <c r="U1943" s="9">
        <v>42129</v>
      </c>
      <c r="V1943" s="15">
        <v>19.554599999999997</v>
      </c>
      <c r="W1943" s="4">
        <v>10</v>
      </c>
      <c r="X1943" s="15">
        <v>28.34</v>
      </c>
      <c r="Y1943" s="4">
        <v>88746</v>
      </c>
      <c r="Z1943" s="15">
        <f>(orders[[#This Row],[Unit Price]]-(orders[[#This Row],[Unit Price]]*(orders[[#This Row],[Discount]]/100)))</f>
        <v>2.61</v>
      </c>
      <c r="AA1943" s="15">
        <f>orders[[#This Row],[discounted price]]*orders[[#This Row],[Quantity ordered new]]</f>
        <v>26.099999999999998</v>
      </c>
      <c r="AB1943" s="18">
        <f t="shared" si="30"/>
        <v>0.69</v>
      </c>
    </row>
    <row r="1944" spans="1:28" ht="12.75" customHeight="1" x14ac:dyDescent="0.3">
      <c r="A1944" s="4">
        <v>23191</v>
      </c>
      <c r="B1944" s="4" t="s">
        <v>47</v>
      </c>
      <c r="C1944" s="21">
        <v>0.04</v>
      </c>
      <c r="D1944" s="15">
        <v>25.38</v>
      </c>
      <c r="E1944" s="15">
        <v>8.99</v>
      </c>
      <c r="F1944" s="4">
        <v>3386</v>
      </c>
      <c r="G1944" s="4" t="s">
        <v>3016</v>
      </c>
      <c r="H1944" s="4" t="s">
        <v>27</v>
      </c>
      <c r="I1944" s="4" t="s">
        <v>28</v>
      </c>
      <c r="J1944" s="4" t="s">
        <v>41</v>
      </c>
      <c r="K1944" s="4" t="s">
        <v>50</v>
      </c>
      <c r="L1944" s="4" t="s">
        <v>51</v>
      </c>
      <c r="M1944" s="4" t="s">
        <v>762</v>
      </c>
      <c r="N1944" s="29">
        <v>0.5</v>
      </c>
      <c r="O1944" s="4" t="s">
        <v>33</v>
      </c>
      <c r="P1944" s="4" t="s">
        <v>53</v>
      </c>
      <c r="Q1944" s="4" t="s">
        <v>154</v>
      </c>
      <c r="R1944" s="4" t="s">
        <v>614</v>
      </c>
      <c r="S1944" s="4">
        <v>43402</v>
      </c>
      <c r="T1944" s="9">
        <v>42127</v>
      </c>
      <c r="U1944" s="9">
        <v>42130</v>
      </c>
      <c r="V1944" s="15">
        <v>152.48200000000003</v>
      </c>
      <c r="W1944" s="4">
        <v>35</v>
      </c>
      <c r="X1944" s="15">
        <v>861.3</v>
      </c>
      <c r="Y1944" s="4">
        <v>88746</v>
      </c>
      <c r="Z1944" s="15">
        <f>(orders[[#This Row],[Unit Price]]-(orders[[#This Row],[Unit Price]]*(orders[[#This Row],[Discount]]/100)))</f>
        <v>25.369847999999998</v>
      </c>
      <c r="AA1944" s="15">
        <f>orders[[#This Row],[discounted price]]*orders[[#This Row],[Quantity ordered new]]</f>
        <v>887.94467999999995</v>
      </c>
      <c r="AB1944" s="18">
        <f t="shared" si="30"/>
        <v>0.17703703703703708</v>
      </c>
    </row>
    <row r="1945" spans="1:28" ht="12.75" customHeight="1" x14ac:dyDescent="0.3">
      <c r="A1945" s="4">
        <v>19464</v>
      </c>
      <c r="B1945" s="4" t="s">
        <v>37</v>
      </c>
      <c r="C1945" s="21">
        <v>0.03</v>
      </c>
      <c r="D1945" s="15">
        <v>95.99</v>
      </c>
      <c r="E1945" s="15">
        <v>35</v>
      </c>
      <c r="F1945" s="4">
        <v>3388</v>
      </c>
      <c r="G1945" s="4" t="s">
        <v>3017</v>
      </c>
      <c r="H1945" s="4" t="s">
        <v>49</v>
      </c>
      <c r="I1945" s="4" t="s">
        <v>28</v>
      </c>
      <c r="J1945" s="4" t="s">
        <v>29</v>
      </c>
      <c r="K1945" s="4" t="s">
        <v>141</v>
      </c>
      <c r="L1945" s="4" t="s">
        <v>236</v>
      </c>
      <c r="M1945" s="4" t="s">
        <v>2111</v>
      </c>
      <c r="N1945" s="29"/>
      <c r="O1945" s="4" t="s">
        <v>33</v>
      </c>
      <c r="P1945" s="4" t="s">
        <v>34</v>
      </c>
      <c r="Q1945" s="4" t="s">
        <v>45</v>
      </c>
      <c r="R1945" s="4" t="s">
        <v>393</v>
      </c>
      <c r="S1945" s="4">
        <v>94533</v>
      </c>
      <c r="T1945" s="9">
        <v>42135</v>
      </c>
      <c r="U1945" s="9">
        <v>42136</v>
      </c>
      <c r="V1945" s="15">
        <v>67.012000000000057</v>
      </c>
      <c r="W1945" s="4">
        <v>9</v>
      </c>
      <c r="X1945" s="15">
        <v>894.64</v>
      </c>
      <c r="Y1945" s="4">
        <v>90154</v>
      </c>
      <c r="Z1945" s="15">
        <f>(orders[[#This Row],[Unit Price]]-(orders[[#This Row],[Unit Price]]*(orders[[#This Row],[Discount]]/100)))</f>
        <v>95.961202999999998</v>
      </c>
      <c r="AA1945" s="15">
        <f>orders[[#This Row],[discounted price]]*orders[[#This Row],[Quantity ordered new]]</f>
        <v>863.65082699999994</v>
      </c>
      <c r="AB1945" s="18">
        <f t="shared" si="30"/>
        <v>7.4903871948493309E-2</v>
      </c>
    </row>
    <row r="1946" spans="1:28" ht="12.75" customHeight="1" x14ac:dyDescent="0.3">
      <c r="A1946" s="4">
        <v>18640</v>
      </c>
      <c r="B1946" s="4" t="s">
        <v>56</v>
      </c>
      <c r="C1946" s="21">
        <v>0.08</v>
      </c>
      <c r="D1946" s="15">
        <v>125.99</v>
      </c>
      <c r="E1946" s="15">
        <v>7.69</v>
      </c>
      <c r="F1946" s="4">
        <v>3393</v>
      </c>
      <c r="G1946" s="4" t="s">
        <v>3018</v>
      </c>
      <c r="H1946" s="4" t="s">
        <v>49</v>
      </c>
      <c r="I1946" s="4" t="s">
        <v>114</v>
      </c>
      <c r="J1946" s="4" t="s">
        <v>77</v>
      </c>
      <c r="K1946" s="4" t="s">
        <v>78</v>
      </c>
      <c r="L1946" s="4" t="s">
        <v>59</v>
      </c>
      <c r="M1946" s="4" t="s">
        <v>105</v>
      </c>
      <c r="N1946" s="29">
        <v>0.59</v>
      </c>
      <c r="O1946" s="4" t="s">
        <v>33</v>
      </c>
      <c r="P1946" s="4" t="s">
        <v>34</v>
      </c>
      <c r="Q1946" s="4" t="s">
        <v>35</v>
      </c>
      <c r="R1946" s="4" t="s">
        <v>3019</v>
      </c>
      <c r="S1946" s="4">
        <v>99163</v>
      </c>
      <c r="T1946" s="9">
        <v>42123</v>
      </c>
      <c r="U1946" s="9">
        <v>42124</v>
      </c>
      <c r="V1946" s="15">
        <v>374.625</v>
      </c>
      <c r="W1946" s="4">
        <v>7</v>
      </c>
      <c r="X1946" s="15">
        <v>710.36</v>
      </c>
      <c r="Y1946" s="4">
        <v>87908</v>
      </c>
      <c r="Z1946" s="15">
        <f>(orders[[#This Row],[Unit Price]]-(orders[[#This Row],[Unit Price]]*(orders[[#This Row],[Discount]]/100)))</f>
        <v>125.889208</v>
      </c>
      <c r="AA1946" s="15">
        <f>orders[[#This Row],[discounted price]]*orders[[#This Row],[Quantity ordered new]]</f>
        <v>881.22445599999992</v>
      </c>
      <c r="AB1946" s="18">
        <f t="shared" si="30"/>
        <v>0.527373444450701</v>
      </c>
    </row>
    <row r="1947" spans="1:28" ht="12.75" customHeight="1" x14ac:dyDescent="0.3">
      <c r="A1947" s="4">
        <v>19635</v>
      </c>
      <c r="B1947" s="4" t="s">
        <v>47</v>
      </c>
      <c r="C1947" s="21">
        <v>0.08</v>
      </c>
      <c r="D1947" s="15">
        <v>4.4800000000000004</v>
      </c>
      <c r="E1947" s="15">
        <v>2.5</v>
      </c>
      <c r="F1947" s="4">
        <v>3393</v>
      </c>
      <c r="G1947" s="4" t="s">
        <v>3018</v>
      </c>
      <c r="H1947" s="4" t="s">
        <v>49</v>
      </c>
      <c r="I1947" s="4" t="s">
        <v>114</v>
      </c>
      <c r="J1947" s="4" t="s">
        <v>29</v>
      </c>
      <c r="K1947" s="4" t="s">
        <v>69</v>
      </c>
      <c r="L1947" s="4" t="s">
        <v>59</v>
      </c>
      <c r="M1947" s="4" t="s">
        <v>1130</v>
      </c>
      <c r="N1947" s="29">
        <v>0.37</v>
      </c>
      <c r="O1947" s="4" t="s">
        <v>33</v>
      </c>
      <c r="P1947" s="4" t="s">
        <v>34</v>
      </c>
      <c r="Q1947" s="4" t="s">
        <v>35</v>
      </c>
      <c r="R1947" s="4" t="s">
        <v>3019</v>
      </c>
      <c r="S1947" s="4">
        <v>99163</v>
      </c>
      <c r="T1947" s="9">
        <v>42049</v>
      </c>
      <c r="U1947" s="9">
        <v>42050</v>
      </c>
      <c r="V1947" s="15">
        <v>-3.2448000000000001</v>
      </c>
      <c r="W1947" s="4">
        <v>19</v>
      </c>
      <c r="X1947" s="15">
        <v>80.2</v>
      </c>
      <c r="Y1947" s="4">
        <v>87909</v>
      </c>
      <c r="Z1947" s="15">
        <f>(orders[[#This Row],[Unit Price]]-(orders[[#This Row],[Unit Price]]*(orders[[#This Row],[Discount]]/100)))</f>
        <v>4.4764160000000004</v>
      </c>
      <c r="AA1947" s="15">
        <f>orders[[#This Row],[discounted price]]*orders[[#This Row],[Quantity ordered new]]</f>
        <v>85.051904000000007</v>
      </c>
      <c r="AB1947" s="18">
        <f t="shared" si="30"/>
        <v>-4.0458852867830422E-2</v>
      </c>
    </row>
    <row r="1948" spans="1:28" ht="12.75" customHeight="1" x14ac:dyDescent="0.3">
      <c r="A1948" s="4">
        <v>20624</v>
      </c>
      <c r="B1948" s="4" t="s">
        <v>106</v>
      </c>
      <c r="C1948" s="21">
        <v>0</v>
      </c>
      <c r="D1948" s="15">
        <v>1270.99</v>
      </c>
      <c r="E1948" s="15">
        <v>19.989999999999998</v>
      </c>
      <c r="F1948" s="4">
        <v>3397</v>
      </c>
      <c r="G1948" s="4" t="s">
        <v>3020</v>
      </c>
      <c r="H1948" s="4" t="s">
        <v>49</v>
      </c>
      <c r="I1948" s="4" t="s">
        <v>58</v>
      </c>
      <c r="J1948" s="4" t="s">
        <v>29</v>
      </c>
      <c r="K1948" s="4" t="s">
        <v>109</v>
      </c>
      <c r="L1948" s="4" t="s">
        <v>59</v>
      </c>
      <c r="M1948" s="4" t="s">
        <v>631</v>
      </c>
      <c r="N1948" s="29">
        <v>0.35</v>
      </c>
      <c r="O1948" s="4" t="s">
        <v>33</v>
      </c>
      <c r="P1948" s="4" t="s">
        <v>61</v>
      </c>
      <c r="Q1948" s="4" t="s">
        <v>178</v>
      </c>
      <c r="R1948" s="4" t="s">
        <v>1359</v>
      </c>
      <c r="S1948" s="4">
        <v>61832</v>
      </c>
      <c r="T1948" s="9">
        <v>42162</v>
      </c>
      <c r="U1948" s="9">
        <v>42164</v>
      </c>
      <c r="V1948" s="15">
        <v>6384.4388999999992</v>
      </c>
      <c r="W1948" s="4">
        <v>7</v>
      </c>
      <c r="X1948" s="15">
        <v>9252.81</v>
      </c>
      <c r="Y1948" s="4">
        <v>87535</v>
      </c>
      <c r="Z1948" s="15">
        <f>(orders[[#This Row],[Unit Price]]-(orders[[#This Row],[Unit Price]]*(orders[[#This Row],[Discount]]/100)))</f>
        <v>1270.99</v>
      </c>
      <c r="AA1948" s="15">
        <f>orders[[#This Row],[discounted price]]*orders[[#This Row],[Quantity ordered new]]</f>
        <v>8896.93</v>
      </c>
      <c r="AB1948" s="18">
        <f t="shared" si="30"/>
        <v>0.69</v>
      </c>
    </row>
    <row r="1949" spans="1:28" ht="12.75" customHeight="1" x14ac:dyDescent="0.3">
      <c r="A1949" s="4">
        <v>19842</v>
      </c>
      <c r="B1949" s="4" t="s">
        <v>25</v>
      </c>
      <c r="C1949" s="21">
        <v>0.01</v>
      </c>
      <c r="D1949" s="15">
        <v>10.9</v>
      </c>
      <c r="E1949" s="15">
        <v>7.46</v>
      </c>
      <c r="F1949" s="4">
        <v>3397</v>
      </c>
      <c r="G1949" s="4" t="s">
        <v>3020</v>
      </c>
      <c r="H1949" s="4" t="s">
        <v>49</v>
      </c>
      <c r="I1949" s="4" t="s">
        <v>58</v>
      </c>
      <c r="J1949" s="4" t="s">
        <v>29</v>
      </c>
      <c r="K1949" s="4" t="s">
        <v>141</v>
      </c>
      <c r="L1949" s="4" t="s">
        <v>59</v>
      </c>
      <c r="M1949" s="4" t="s">
        <v>3021</v>
      </c>
      <c r="N1949" s="29">
        <v>0.59</v>
      </c>
      <c r="O1949" s="4" t="s">
        <v>33</v>
      </c>
      <c r="P1949" s="4" t="s">
        <v>61</v>
      </c>
      <c r="Q1949" s="4" t="s">
        <v>178</v>
      </c>
      <c r="R1949" s="4" t="s">
        <v>1359</v>
      </c>
      <c r="S1949" s="4">
        <v>61832</v>
      </c>
      <c r="T1949" s="9">
        <v>42074</v>
      </c>
      <c r="U1949" s="9">
        <v>42075</v>
      </c>
      <c r="V1949" s="15">
        <v>-116.76</v>
      </c>
      <c r="W1949" s="4">
        <v>18</v>
      </c>
      <c r="X1949" s="15">
        <v>207.31</v>
      </c>
      <c r="Y1949" s="4">
        <v>87536</v>
      </c>
      <c r="Z1949" s="15">
        <f>(orders[[#This Row],[Unit Price]]-(orders[[#This Row],[Unit Price]]*(orders[[#This Row],[Discount]]/100)))</f>
        <v>10.898910000000001</v>
      </c>
      <c r="AA1949" s="15">
        <f>orders[[#This Row],[discounted price]]*orders[[#This Row],[Quantity ordered new]]</f>
        <v>196.18038000000001</v>
      </c>
      <c r="AB1949" s="18">
        <f t="shared" si="30"/>
        <v>-0.56321450967150644</v>
      </c>
    </row>
    <row r="1950" spans="1:28" ht="12.75" customHeight="1" x14ac:dyDescent="0.3">
      <c r="A1950" s="4">
        <v>19843</v>
      </c>
      <c r="B1950" s="4" t="s">
        <v>25</v>
      </c>
      <c r="C1950" s="21">
        <v>0.1</v>
      </c>
      <c r="D1950" s="15">
        <v>7.99</v>
      </c>
      <c r="E1950" s="15">
        <v>5.03</v>
      </c>
      <c r="F1950" s="4">
        <v>3397</v>
      </c>
      <c r="G1950" s="4" t="s">
        <v>3020</v>
      </c>
      <c r="H1950" s="4" t="s">
        <v>49</v>
      </c>
      <c r="I1950" s="4" t="s">
        <v>58</v>
      </c>
      <c r="J1950" s="4" t="s">
        <v>77</v>
      </c>
      <c r="K1950" s="4" t="s">
        <v>78</v>
      </c>
      <c r="L1950" s="4" t="s">
        <v>86</v>
      </c>
      <c r="M1950" s="4" t="s">
        <v>430</v>
      </c>
      <c r="N1950" s="29">
        <v>0.6</v>
      </c>
      <c r="O1950" s="4" t="s">
        <v>33</v>
      </c>
      <c r="P1950" s="4" t="s">
        <v>61</v>
      </c>
      <c r="Q1950" s="4" t="s">
        <v>178</v>
      </c>
      <c r="R1950" s="4" t="s">
        <v>1359</v>
      </c>
      <c r="S1950" s="4">
        <v>61832</v>
      </c>
      <c r="T1950" s="9">
        <v>42074</v>
      </c>
      <c r="U1950" s="9">
        <v>42075</v>
      </c>
      <c r="V1950" s="15">
        <v>-160.952</v>
      </c>
      <c r="W1950" s="4">
        <v>22</v>
      </c>
      <c r="X1950" s="15">
        <v>143.12</v>
      </c>
      <c r="Y1950" s="4">
        <v>87536</v>
      </c>
      <c r="Z1950" s="15">
        <f>(orders[[#This Row],[Unit Price]]-(orders[[#This Row],[Unit Price]]*(orders[[#This Row],[Discount]]/100)))</f>
        <v>7.9820099999999998</v>
      </c>
      <c r="AA1950" s="15">
        <f>orders[[#This Row],[discounted price]]*orders[[#This Row],[Quantity ordered new]]</f>
        <v>175.60422</v>
      </c>
      <c r="AB1950" s="18">
        <f t="shared" si="30"/>
        <v>-1.1245947456679708</v>
      </c>
    </row>
    <row r="1951" spans="1:28" ht="12.75" customHeight="1" x14ac:dyDescent="0.3">
      <c r="A1951" s="4">
        <v>26208</v>
      </c>
      <c r="B1951" s="4" t="s">
        <v>37</v>
      </c>
      <c r="C1951" s="21">
        <v>0.08</v>
      </c>
      <c r="D1951" s="15">
        <v>11.97</v>
      </c>
      <c r="E1951" s="15">
        <v>5.81</v>
      </c>
      <c r="F1951" s="4">
        <v>3399</v>
      </c>
      <c r="G1951" s="4" t="s">
        <v>3022</v>
      </c>
      <c r="H1951" s="4" t="s">
        <v>49</v>
      </c>
      <c r="I1951" s="4" t="s">
        <v>58</v>
      </c>
      <c r="J1951" s="4" t="s">
        <v>29</v>
      </c>
      <c r="K1951" s="4" t="s">
        <v>30</v>
      </c>
      <c r="L1951" s="4" t="s">
        <v>51</v>
      </c>
      <c r="M1951" s="4" t="s">
        <v>3011</v>
      </c>
      <c r="N1951" s="29">
        <v>0.6</v>
      </c>
      <c r="O1951" s="4" t="s">
        <v>33</v>
      </c>
      <c r="P1951" s="4" t="s">
        <v>61</v>
      </c>
      <c r="Q1951" s="4" t="s">
        <v>178</v>
      </c>
      <c r="R1951" s="4" t="s">
        <v>1522</v>
      </c>
      <c r="S1951" s="4">
        <v>60016</v>
      </c>
      <c r="T1951" s="9">
        <v>42092</v>
      </c>
      <c r="U1951" s="9">
        <v>42094</v>
      </c>
      <c r="V1951" s="15">
        <v>-41.87</v>
      </c>
      <c r="W1951" s="4">
        <v>5</v>
      </c>
      <c r="X1951" s="15">
        <v>59.98</v>
      </c>
      <c r="Y1951" s="4">
        <v>87534</v>
      </c>
      <c r="Z1951" s="15">
        <f>(orders[[#This Row],[Unit Price]]-(orders[[#This Row],[Unit Price]]*(orders[[#This Row],[Discount]]/100)))</f>
        <v>11.960424000000001</v>
      </c>
      <c r="AA1951" s="15">
        <f>orders[[#This Row],[discounted price]]*orders[[#This Row],[Quantity ordered new]]</f>
        <v>59.802120000000009</v>
      </c>
      <c r="AB1951" s="18">
        <f t="shared" si="30"/>
        <v>-0.69806602200733581</v>
      </c>
    </row>
    <row r="1952" spans="1:28" ht="12.75" customHeight="1" x14ac:dyDescent="0.3">
      <c r="A1952" s="4">
        <v>24911</v>
      </c>
      <c r="B1952" s="4" t="s">
        <v>56</v>
      </c>
      <c r="C1952" s="21">
        <v>0.1</v>
      </c>
      <c r="D1952" s="15">
        <v>9.3800000000000008</v>
      </c>
      <c r="E1952" s="15">
        <v>4.93</v>
      </c>
      <c r="F1952" s="4">
        <v>3400</v>
      </c>
      <c r="G1952" s="4" t="s">
        <v>3023</v>
      </c>
      <c r="H1952" s="4" t="s">
        <v>27</v>
      </c>
      <c r="I1952" s="4" t="s">
        <v>58</v>
      </c>
      <c r="J1952" s="4" t="s">
        <v>41</v>
      </c>
      <c r="K1952" s="4" t="s">
        <v>50</v>
      </c>
      <c r="L1952" s="4" t="s">
        <v>59</v>
      </c>
      <c r="M1952" s="4" t="s">
        <v>3024</v>
      </c>
      <c r="N1952" s="29">
        <v>0.56999999999999995</v>
      </c>
      <c r="O1952" s="4" t="s">
        <v>33</v>
      </c>
      <c r="P1952" s="4" t="s">
        <v>53</v>
      </c>
      <c r="Q1952" s="4" t="s">
        <v>648</v>
      </c>
      <c r="R1952" s="4" t="s">
        <v>3025</v>
      </c>
      <c r="S1952" s="4">
        <v>26554</v>
      </c>
      <c r="T1952" s="9">
        <v>42098</v>
      </c>
      <c r="U1952" s="9">
        <v>42098</v>
      </c>
      <c r="V1952" s="15">
        <v>-24.7104</v>
      </c>
      <c r="W1952" s="4">
        <v>15</v>
      </c>
      <c r="X1952" s="15">
        <v>135.78</v>
      </c>
      <c r="Y1952" s="4">
        <v>87537</v>
      </c>
      <c r="Z1952" s="15">
        <f>(orders[[#This Row],[Unit Price]]-(orders[[#This Row],[Unit Price]]*(orders[[#This Row],[Discount]]/100)))</f>
        <v>9.3706200000000006</v>
      </c>
      <c r="AA1952" s="15">
        <f>orders[[#This Row],[discounted price]]*orders[[#This Row],[Quantity ordered new]]</f>
        <v>140.55930000000001</v>
      </c>
      <c r="AB1952" s="18">
        <f t="shared" si="30"/>
        <v>-0.18198851082633671</v>
      </c>
    </row>
    <row r="1953" spans="1:28" ht="12.75" customHeight="1" x14ac:dyDescent="0.3">
      <c r="A1953" s="4">
        <v>25914</v>
      </c>
      <c r="B1953" s="4" t="s">
        <v>25</v>
      </c>
      <c r="C1953" s="21">
        <v>0.1</v>
      </c>
      <c r="D1953" s="15">
        <v>105.98</v>
      </c>
      <c r="E1953" s="15">
        <v>13.99</v>
      </c>
      <c r="F1953" s="4">
        <v>3403</v>
      </c>
      <c r="G1953" s="4" t="s">
        <v>3026</v>
      </c>
      <c r="H1953" s="4" t="s">
        <v>27</v>
      </c>
      <c r="I1953" s="4" t="s">
        <v>114</v>
      </c>
      <c r="J1953" s="4" t="s">
        <v>41</v>
      </c>
      <c r="K1953" s="4" t="s">
        <v>50</v>
      </c>
      <c r="L1953" s="4" t="s">
        <v>86</v>
      </c>
      <c r="M1953" s="4" t="s">
        <v>3027</v>
      </c>
      <c r="N1953" s="29">
        <v>0.65</v>
      </c>
      <c r="O1953" s="4" t="s">
        <v>33</v>
      </c>
      <c r="P1953" s="4" t="s">
        <v>34</v>
      </c>
      <c r="Q1953" s="4" t="s">
        <v>2226</v>
      </c>
      <c r="R1953" s="4" t="s">
        <v>3028</v>
      </c>
      <c r="S1953" s="4">
        <v>82001</v>
      </c>
      <c r="T1953" s="9">
        <v>42043</v>
      </c>
      <c r="U1953" s="9">
        <v>42046</v>
      </c>
      <c r="V1953" s="15">
        <v>349.48499999999996</v>
      </c>
      <c r="W1953" s="4">
        <v>5</v>
      </c>
      <c r="X1953" s="15">
        <v>506.5</v>
      </c>
      <c r="Y1953" s="4">
        <v>87530</v>
      </c>
      <c r="Z1953" s="15">
        <f>(orders[[#This Row],[Unit Price]]-(orders[[#This Row],[Unit Price]]*(orders[[#This Row],[Discount]]/100)))</f>
        <v>105.87402</v>
      </c>
      <c r="AA1953" s="15">
        <f>orders[[#This Row],[discounted price]]*orders[[#This Row],[Quantity ordered new]]</f>
        <v>529.37009999999998</v>
      </c>
      <c r="AB1953" s="18">
        <f t="shared" si="30"/>
        <v>0.69</v>
      </c>
    </row>
    <row r="1954" spans="1:28" ht="14" x14ac:dyDescent="0.3">
      <c r="A1954" s="4"/>
      <c r="B1954" s="4"/>
      <c r="C1954" s="21"/>
      <c r="D1954" s="15"/>
      <c r="E1954" s="15"/>
      <c r="F1954" s="4"/>
      <c r="G1954" s="4"/>
      <c r="H1954" s="4"/>
      <c r="I1954" s="4"/>
      <c r="J1954" s="4"/>
      <c r="K1954" s="4"/>
      <c r="L1954" s="4"/>
      <c r="M1954" s="4"/>
      <c r="N1954" s="12"/>
      <c r="O1954" s="4"/>
      <c r="P1954" s="4"/>
      <c r="Q1954" s="4"/>
      <c r="R1954" s="4"/>
      <c r="S1954" s="4"/>
      <c r="T1954" s="9"/>
      <c r="U1954" s="9"/>
      <c r="V1954" s="15"/>
      <c r="W1954" s="4"/>
      <c r="X1954" s="15">
        <f>SUM(orders[Sales])</f>
        <v>1924337.8799999992</v>
      </c>
      <c r="Y1954" s="4"/>
      <c r="Z1954" s="15"/>
      <c r="AA1954" s="15">
        <f>SUM(orders[[ Revenue]])</f>
        <v>1983521.3694000028</v>
      </c>
      <c r="AB1954" s="24"/>
    </row>
  </sheetData>
  <pageMargins left="0.7" right="0.7" top="0.75" bottom="0.75" header="0.3" footer="0.3"/>
  <pageSetup paperSize="9"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topLeftCell="A1626" workbookViewId="0">
      <selection activeCell="F48" sqref="F48"/>
    </sheetView>
  </sheetViews>
  <sheetFormatPr defaultRowHeight="13" x14ac:dyDescent="0.3"/>
  <cols>
    <col min="1" max="1" width="10.08984375" customWidth="1"/>
  </cols>
  <sheetData>
    <row r="1" spans="1:2" x14ac:dyDescent="0.3">
      <c r="A1" s="3" t="s">
        <v>24</v>
      </c>
      <c r="B1" s="3" t="s">
        <v>3029</v>
      </c>
    </row>
    <row r="2" spans="1:2" x14ac:dyDescent="0.3">
      <c r="A2">
        <v>65</v>
      </c>
      <c r="B2" t="s">
        <v>3030</v>
      </c>
    </row>
    <row r="3" spans="1:2" x14ac:dyDescent="0.3">
      <c r="A3">
        <v>612</v>
      </c>
      <c r="B3" t="s">
        <v>3030</v>
      </c>
    </row>
    <row r="4" spans="1:2" x14ac:dyDescent="0.3">
      <c r="A4">
        <v>614</v>
      </c>
      <c r="B4" t="s">
        <v>3030</v>
      </c>
    </row>
    <row r="5" spans="1:2" x14ac:dyDescent="0.3">
      <c r="A5">
        <v>678</v>
      </c>
      <c r="B5" t="s">
        <v>3030</v>
      </c>
    </row>
    <row r="6" spans="1:2" x14ac:dyDescent="0.3">
      <c r="A6">
        <v>710</v>
      </c>
      <c r="B6" t="s">
        <v>3030</v>
      </c>
    </row>
    <row r="7" spans="1:2" x14ac:dyDescent="0.3">
      <c r="A7">
        <v>740</v>
      </c>
      <c r="B7" t="s">
        <v>3030</v>
      </c>
    </row>
    <row r="8" spans="1:2" x14ac:dyDescent="0.3">
      <c r="A8">
        <v>775</v>
      </c>
      <c r="B8" t="s">
        <v>3030</v>
      </c>
    </row>
    <row r="9" spans="1:2" x14ac:dyDescent="0.3">
      <c r="A9">
        <v>833</v>
      </c>
      <c r="B9" t="s">
        <v>3030</v>
      </c>
    </row>
    <row r="10" spans="1:2" x14ac:dyDescent="0.3">
      <c r="A10">
        <v>902</v>
      </c>
      <c r="B10" t="s">
        <v>3030</v>
      </c>
    </row>
    <row r="11" spans="1:2" x14ac:dyDescent="0.3">
      <c r="A11">
        <v>3300</v>
      </c>
      <c r="B11" t="s">
        <v>3030</v>
      </c>
    </row>
    <row r="12" spans="1:2" x14ac:dyDescent="0.3">
      <c r="A12">
        <v>3456</v>
      </c>
      <c r="B12" t="s">
        <v>3030</v>
      </c>
    </row>
    <row r="13" spans="1:2" x14ac:dyDescent="0.3">
      <c r="A13">
        <v>3525</v>
      </c>
      <c r="B13" t="s">
        <v>3030</v>
      </c>
    </row>
    <row r="14" spans="1:2" x14ac:dyDescent="0.3">
      <c r="A14">
        <v>3589</v>
      </c>
      <c r="B14" t="s">
        <v>3030</v>
      </c>
    </row>
    <row r="15" spans="1:2" x14ac:dyDescent="0.3">
      <c r="A15">
        <v>3687</v>
      </c>
      <c r="B15" t="s">
        <v>3030</v>
      </c>
    </row>
    <row r="16" spans="1:2" x14ac:dyDescent="0.3">
      <c r="A16">
        <v>3777</v>
      </c>
      <c r="B16" t="s">
        <v>3030</v>
      </c>
    </row>
    <row r="17" spans="1:2" x14ac:dyDescent="0.3">
      <c r="A17">
        <v>3783</v>
      </c>
      <c r="B17" t="s">
        <v>3030</v>
      </c>
    </row>
    <row r="18" spans="1:2" x14ac:dyDescent="0.3">
      <c r="A18">
        <v>4006</v>
      </c>
      <c r="B18" t="s">
        <v>3030</v>
      </c>
    </row>
    <row r="19" spans="1:2" x14ac:dyDescent="0.3">
      <c r="A19">
        <v>4037</v>
      </c>
      <c r="B19" t="s">
        <v>3030</v>
      </c>
    </row>
    <row r="20" spans="1:2" x14ac:dyDescent="0.3">
      <c r="A20">
        <v>4230</v>
      </c>
      <c r="B20" t="s">
        <v>3030</v>
      </c>
    </row>
    <row r="21" spans="1:2" x14ac:dyDescent="0.3">
      <c r="A21">
        <v>4261</v>
      </c>
      <c r="B21" t="s">
        <v>3030</v>
      </c>
    </row>
    <row r="22" spans="1:2" x14ac:dyDescent="0.3">
      <c r="A22">
        <v>4391</v>
      </c>
      <c r="B22" t="s">
        <v>3030</v>
      </c>
    </row>
    <row r="23" spans="1:2" x14ac:dyDescent="0.3">
      <c r="A23">
        <v>4610</v>
      </c>
      <c r="B23" t="s">
        <v>3030</v>
      </c>
    </row>
    <row r="24" spans="1:2" x14ac:dyDescent="0.3">
      <c r="A24">
        <v>4738</v>
      </c>
      <c r="B24" t="s">
        <v>3030</v>
      </c>
    </row>
    <row r="25" spans="1:2" x14ac:dyDescent="0.3">
      <c r="A25">
        <v>4864</v>
      </c>
      <c r="B25" t="s">
        <v>3030</v>
      </c>
    </row>
    <row r="26" spans="1:2" x14ac:dyDescent="0.3">
      <c r="A26">
        <v>4960</v>
      </c>
      <c r="B26" t="s">
        <v>3030</v>
      </c>
    </row>
    <row r="27" spans="1:2" x14ac:dyDescent="0.3">
      <c r="A27">
        <v>5028</v>
      </c>
      <c r="B27" t="s">
        <v>3030</v>
      </c>
    </row>
    <row r="28" spans="1:2" x14ac:dyDescent="0.3">
      <c r="A28">
        <v>5059</v>
      </c>
      <c r="B28" t="s">
        <v>3030</v>
      </c>
    </row>
    <row r="29" spans="1:2" x14ac:dyDescent="0.3">
      <c r="A29">
        <v>5061</v>
      </c>
      <c r="B29" t="s">
        <v>3030</v>
      </c>
    </row>
    <row r="30" spans="1:2" x14ac:dyDescent="0.3">
      <c r="A30">
        <v>5189</v>
      </c>
      <c r="B30" t="s">
        <v>3030</v>
      </c>
    </row>
    <row r="31" spans="1:2" x14ac:dyDescent="0.3">
      <c r="A31">
        <v>5381</v>
      </c>
      <c r="B31" t="s">
        <v>3030</v>
      </c>
    </row>
    <row r="32" spans="1:2" x14ac:dyDescent="0.3">
      <c r="A32">
        <v>5414</v>
      </c>
      <c r="B32" t="s">
        <v>3030</v>
      </c>
    </row>
    <row r="33" spans="1:2" x14ac:dyDescent="0.3">
      <c r="A33">
        <v>5511</v>
      </c>
      <c r="B33" t="s">
        <v>3030</v>
      </c>
    </row>
    <row r="34" spans="1:2" x14ac:dyDescent="0.3">
      <c r="A34">
        <v>5699</v>
      </c>
      <c r="B34" t="s">
        <v>3030</v>
      </c>
    </row>
    <row r="35" spans="1:2" x14ac:dyDescent="0.3">
      <c r="A35">
        <v>6054</v>
      </c>
      <c r="B35" t="s">
        <v>3030</v>
      </c>
    </row>
    <row r="36" spans="1:2" x14ac:dyDescent="0.3">
      <c r="A36">
        <v>6241</v>
      </c>
      <c r="B36" t="s">
        <v>3030</v>
      </c>
    </row>
    <row r="37" spans="1:2" x14ac:dyDescent="0.3">
      <c r="A37">
        <v>6272</v>
      </c>
      <c r="B37" t="s">
        <v>3030</v>
      </c>
    </row>
    <row r="38" spans="1:2" x14ac:dyDescent="0.3">
      <c r="A38">
        <v>6498</v>
      </c>
      <c r="B38" t="s">
        <v>3030</v>
      </c>
    </row>
    <row r="39" spans="1:2" x14ac:dyDescent="0.3">
      <c r="A39">
        <v>6500</v>
      </c>
      <c r="B39" t="s">
        <v>3030</v>
      </c>
    </row>
    <row r="40" spans="1:2" x14ac:dyDescent="0.3">
      <c r="A40">
        <v>6502</v>
      </c>
      <c r="B40" t="s">
        <v>3030</v>
      </c>
    </row>
    <row r="41" spans="1:2" x14ac:dyDescent="0.3">
      <c r="A41">
        <v>6661</v>
      </c>
      <c r="B41" t="s">
        <v>3030</v>
      </c>
    </row>
    <row r="42" spans="1:2" x14ac:dyDescent="0.3">
      <c r="A42">
        <v>6695</v>
      </c>
      <c r="B42" t="s">
        <v>3030</v>
      </c>
    </row>
    <row r="43" spans="1:2" x14ac:dyDescent="0.3">
      <c r="A43">
        <v>6757</v>
      </c>
      <c r="B43" t="s">
        <v>3030</v>
      </c>
    </row>
    <row r="44" spans="1:2" x14ac:dyDescent="0.3">
      <c r="A44">
        <v>6978</v>
      </c>
      <c r="B44" t="s">
        <v>3030</v>
      </c>
    </row>
    <row r="45" spans="1:2" x14ac:dyDescent="0.3">
      <c r="A45">
        <v>6979</v>
      </c>
      <c r="B45" t="s">
        <v>3030</v>
      </c>
    </row>
    <row r="46" spans="1:2" x14ac:dyDescent="0.3">
      <c r="A46">
        <v>7079</v>
      </c>
      <c r="B46" t="s">
        <v>3030</v>
      </c>
    </row>
    <row r="47" spans="1:2" x14ac:dyDescent="0.3">
      <c r="A47">
        <v>7107</v>
      </c>
      <c r="B47" t="s">
        <v>3030</v>
      </c>
    </row>
    <row r="48" spans="1:2" x14ac:dyDescent="0.3">
      <c r="A48">
        <v>7203</v>
      </c>
      <c r="B48" t="s">
        <v>3030</v>
      </c>
    </row>
    <row r="49" spans="1:2" x14ac:dyDescent="0.3">
      <c r="A49">
        <v>7269</v>
      </c>
      <c r="B49" t="s">
        <v>3030</v>
      </c>
    </row>
    <row r="50" spans="1:2" x14ac:dyDescent="0.3">
      <c r="A50">
        <v>7364</v>
      </c>
      <c r="B50" t="s">
        <v>3030</v>
      </c>
    </row>
    <row r="51" spans="1:2" x14ac:dyDescent="0.3">
      <c r="A51">
        <v>7521</v>
      </c>
      <c r="B51" t="s">
        <v>3030</v>
      </c>
    </row>
    <row r="52" spans="1:2" x14ac:dyDescent="0.3">
      <c r="A52">
        <v>7744</v>
      </c>
      <c r="B52" t="s">
        <v>3030</v>
      </c>
    </row>
    <row r="53" spans="1:2" x14ac:dyDescent="0.3">
      <c r="A53">
        <v>7812</v>
      </c>
      <c r="B53" t="s">
        <v>3030</v>
      </c>
    </row>
    <row r="54" spans="1:2" x14ac:dyDescent="0.3">
      <c r="A54">
        <v>7815</v>
      </c>
      <c r="B54" t="s">
        <v>3030</v>
      </c>
    </row>
    <row r="55" spans="1:2" x14ac:dyDescent="0.3">
      <c r="A55">
        <v>7841</v>
      </c>
      <c r="B55" t="s">
        <v>3030</v>
      </c>
    </row>
    <row r="56" spans="1:2" x14ac:dyDescent="0.3">
      <c r="A56">
        <v>7845</v>
      </c>
      <c r="B56" t="s">
        <v>3030</v>
      </c>
    </row>
    <row r="57" spans="1:2" x14ac:dyDescent="0.3">
      <c r="A57">
        <v>8034</v>
      </c>
      <c r="B57" t="s">
        <v>3030</v>
      </c>
    </row>
    <row r="58" spans="1:2" x14ac:dyDescent="0.3">
      <c r="A58">
        <v>8133</v>
      </c>
      <c r="B58" t="s">
        <v>3030</v>
      </c>
    </row>
    <row r="59" spans="1:2" x14ac:dyDescent="0.3">
      <c r="A59">
        <v>8292</v>
      </c>
      <c r="B59" t="s">
        <v>3030</v>
      </c>
    </row>
    <row r="60" spans="1:2" x14ac:dyDescent="0.3">
      <c r="A60">
        <v>8293</v>
      </c>
      <c r="B60" t="s">
        <v>3030</v>
      </c>
    </row>
    <row r="61" spans="1:2" x14ac:dyDescent="0.3">
      <c r="A61">
        <v>8353</v>
      </c>
      <c r="B61" t="s">
        <v>3030</v>
      </c>
    </row>
    <row r="62" spans="1:2" x14ac:dyDescent="0.3">
      <c r="A62">
        <v>8961</v>
      </c>
      <c r="B62" t="s">
        <v>3030</v>
      </c>
    </row>
    <row r="63" spans="1:2" x14ac:dyDescent="0.3">
      <c r="A63">
        <v>9027</v>
      </c>
      <c r="B63" t="s">
        <v>3030</v>
      </c>
    </row>
    <row r="64" spans="1:2" x14ac:dyDescent="0.3">
      <c r="A64">
        <v>9093</v>
      </c>
      <c r="B64" t="s">
        <v>3030</v>
      </c>
    </row>
    <row r="65" spans="1:2" x14ac:dyDescent="0.3">
      <c r="A65">
        <v>9152</v>
      </c>
      <c r="B65" t="s">
        <v>3030</v>
      </c>
    </row>
    <row r="66" spans="1:2" x14ac:dyDescent="0.3">
      <c r="A66">
        <v>9219</v>
      </c>
      <c r="B66" t="s">
        <v>3030</v>
      </c>
    </row>
    <row r="67" spans="1:2" x14ac:dyDescent="0.3">
      <c r="A67">
        <v>9472</v>
      </c>
      <c r="B67" t="s">
        <v>3030</v>
      </c>
    </row>
    <row r="68" spans="1:2" x14ac:dyDescent="0.3">
      <c r="A68">
        <v>9574</v>
      </c>
      <c r="B68" t="s">
        <v>3030</v>
      </c>
    </row>
    <row r="69" spans="1:2" x14ac:dyDescent="0.3">
      <c r="A69">
        <v>9696</v>
      </c>
      <c r="B69" t="s">
        <v>3030</v>
      </c>
    </row>
    <row r="70" spans="1:2" x14ac:dyDescent="0.3">
      <c r="A70">
        <v>9701</v>
      </c>
      <c r="B70" t="s">
        <v>3030</v>
      </c>
    </row>
    <row r="71" spans="1:2" x14ac:dyDescent="0.3">
      <c r="A71">
        <v>9762</v>
      </c>
      <c r="B71" t="s">
        <v>3030</v>
      </c>
    </row>
    <row r="72" spans="1:2" x14ac:dyDescent="0.3">
      <c r="A72">
        <v>9829</v>
      </c>
      <c r="B72" t="s">
        <v>3030</v>
      </c>
    </row>
    <row r="73" spans="1:2" x14ac:dyDescent="0.3">
      <c r="A73">
        <v>9895</v>
      </c>
      <c r="B73" t="s">
        <v>3030</v>
      </c>
    </row>
    <row r="74" spans="1:2" x14ac:dyDescent="0.3">
      <c r="A74">
        <v>9923</v>
      </c>
      <c r="B74" t="s">
        <v>3030</v>
      </c>
    </row>
    <row r="75" spans="1:2" x14ac:dyDescent="0.3">
      <c r="A75">
        <v>9927</v>
      </c>
      <c r="B75" t="s">
        <v>3030</v>
      </c>
    </row>
    <row r="76" spans="1:2" x14ac:dyDescent="0.3">
      <c r="A76">
        <v>10054</v>
      </c>
      <c r="B76" t="s">
        <v>3030</v>
      </c>
    </row>
    <row r="77" spans="1:2" x14ac:dyDescent="0.3">
      <c r="A77">
        <v>10183</v>
      </c>
      <c r="B77" t="s">
        <v>3030</v>
      </c>
    </row>
    <row r="78" spans="1:2" x14ac:dyDescent="0.3">
      <c r="A78">
        <v>10498</v>
      </c>
      <c r="B78" t="s">
        <v>3030</v>
      </c>
    </row>
    <row r="79" spans="1:2" x14ac:dyDescent="0.3">
      <c r="A79">
        <v>10662</v>
      </c>
      <c r="B79" t="s">
        <v>3030</v>
      </c>
    </row>
    <row r="80" spans="1:2" x14ac:dyDescent="0.3">
      <c r="A80">
        <v>10917</v>
      </c>
      <c r="B80" t="s">
        <v>3030</v>
      </c>
    </row>
    <row r="81" spans="1:2" x14ac:dyDescent="0.3">
      <c r="A81">
        <v>11271</v>
      </c>
      <c r="B81" t="s">
        <v>3030</v>
      </c>
    </row>
    <row r="82" spans="1:2" x14ac:dyDescent="0.3">
      <c r="A82">
        <v>11396</v>
      </c>
      <c r="B82" t="s">
        <v>3030</v>
      </c>
    </row>
    <row r="83" spans="1:2" x14ac:dyDescent="0.3">
      <c r="A83">
        <v>11425</v>
      </c>
      <c r="B83" t="s">
        <v>3030</v>
      </c>
    </row>
    <row r="84" spans="1:2" x14ac:dyDescent="0.3">
      <c r="A84">
        <v>11426</v>
      </c>
      <c r="B84" t="s">
        <v>3030</v>
      </c>
    </row>
    <row r="85" spans="1:2" x14ac:dyDescent="0.3">
      <c r="A85">
        <v>11648</v>
      </c>
      <c r="B85" t="s">
        <v>3030</v>
      </c>
    </row>
    <row r="86" spans="1:2" x14ac:dyDescent="0.3">
      <c r="A86">
        <v>11652</v>
      </c>
      <c r="B86" t="s">
        <v>3030</v>
      </c>
    </row>
    <row r="87" spans="1:2" x14ac:dyDescent="0.3">
      <c r="A87">
        <v>11682</v>
      </c>
      <c r="B87" t="s">
        <v>3030</v>
      </c>
    </row>
    <row r="88" spans="1:2" x14ac:dyDescent="0.3">
      <c r="A88">
        <v>11748</v>
      </c>
      <c r="B88" t="s">
        <v>3030</v>
      </c>
    </row>
    <row r="89" spans="1:2" x14ac:dyDescent="0.3">
      <c r="A89">
        <v>11909</v>
      </c>
      <c r="B89" t="s">
        <v>3030</v>
      </c>
    </row>
    <row r="90" spans="1:2" x14ac:dyDescent="0.3">
      <c r="A90">
        <v>11911</v>
      </c>
      <c r="B90" t="s">
        <v>3030</v>
      </c>
    </row>
    <row r="91" spans="1:2" x14ac:dyDescent="0.3">
      <c r="A91">
        <v>12005</v>
      </c>
      <c r="B91" t="s">
        <v>3030</v>
      </c>
    </row>
    <row r="92" spans="1:2" x14ac:dyDescent="0.3">
      <c r="A92">
        <v>12067</v>
      </c>
      <c r="B92" t="s">
        <v>3030</v>
      </c>
    </row>
    <row r="93" spans="1:2" x14ac:dyDescent="0.3">
      <c r="A93">
        <v>12096</v>
      </c>
      <c r="B93" t="s">
        <v>3030</v>
      </c>
    </row>
    <row r="94" spans="1:2" x14ac:dyDescent="0.3">
      <c r="A94">
        <v>12262</v>
      </c>
      <c r="B94" t="s">
        <v>3030</v>
      </c>
    </row>
    <row r="95" spans="1:2" x14ac:dyDescent="0.3">
      <c r="A95">
        <v>12263</v>
      </c>
      <c r="B95" t="s">
        <v>3030</v>
      </c>
    </row>
    <row r="96" spans="1:2" x14ac:dyDescent="0.3">
      <c r="A96">
        <v>12389</v>
      </c>
      <c r="B96" t="s">
        <v>3030</v>
      </c>
    </row>
    <row r="97" spans="1:2" x14ac:dyDescent="0.3">
      <c r="A97">
        <v>12451</v>
      </c>
      <c r="B97" t="s">
        <v>3030</v>
      </c>
    </row>
    <row r="98" spans="1:2" x14ac:dyDescent="0.3">
      <c r="A98">
        <v>12483</v>
      </c>
      <c r="B98" t="s">
        <v>3030</v>
      </c>
    </row>
    <row r="99" spans="1:2" x14ac:dyDescent="0.3">
      <c r="A99">
        <v>12580</v>
      </c>
      <c r="B99" t="s">
        <v>3030</v>
      </c>
    </row>
    <row r="100" spans="1:2" x14ac:dyDescent="0.3">
      <c r="A100">
        <v>12613</v>
      </c>
      <c r="B100" t="s">
        <v>3030</v>
      </c>
    </row>
    <row r="101" spans="1:2" x14ac:dyDescent="0.3">
      <c r="A101">
        <v>12704</v>
      </c>
      <c r="B101" t="s">
        <v>3030</v>
      </c>
    </row>
    <row r="102" spans="1:2" x14ac:dyDescent="0.3">
      <c r="A102">
        <v>12706</v>
      </c>
      <c r="B102" t="s">
        <v>3030</v>
      </c>
    </row>
    <row r="103" spans="1:2" x14ac:dyDescent="0.3">
      <c r="A103">
        <v>12710</v>
      </c>
      <c r="B103" t="s">
        <v>3030</v>
      </c>
    </row>
    <row r="104" spans="1:2" x14ac:dyDescent="0.3">
      <c r="A104">
        <v>12806</v>
      </c>
      <c r="B104" t="s">
        <v>3030</v>
      </c>
    </row>
    <row r="105" spans="1:2" x14ac:dyDescent="0.3">
      <c r="A105">
        <v>12900</v>
      </c>
      <c r="B105" t="s">
        <v>3030</v>
      </c>
    </row>
    <row r="106" spans="1:2" x14ac:dyDescent="0.3">
      <c r="A106">
        <v>12903</v>
      </c>
      <c r="B106" t="s">
        <v>3030</v>
      </c>
    </row>
    <row r="107" spans="1:2" x14ac:dyDescent="0.3">
      <c r="A107">
        <v>13091</v>
      </c>
      <c r="B107" t="s">
        <v>3030</v>
      </c>
    </row>
    <row r="108" spans="1:2" x14ac:dyDescent="0.3">
      <c r="A108">
        <v>13158</v>
      </c>
      <c r="B108" t="s">
        <v>3030</v>
      </c>
    </row>
    <row r="109" spans="1:2" x14ac:dyDescent="0.3">
      <c r="A109">
        <v>13218</v>
      </c>
      <c r="B109" t="s">
        <v>3030</v>
      </c>
    </row>
    <row r="110" spans="1:2" x14ac:dyDescent="0.3">
      <c r="A110">
        <v>13284</v>
      </c>
      <c r="B110" t="s">
        <v>3030</v>
      </c>
    </row>
    <row r="111" spans="1:2" x14ac:dyDescent="0.3">
      <c r="A111">
        <v>13410</v>
      </c>
      <c r="B111" t="s">
        <v>3030</v>
      </c>
    </row>
    <row r="112" spans="1:2" x14ac:dyDescent="0.3">
      <c r="A112">
        <v>13444</v>
      </c>
      <c r="B112" t="s">
        <v>3030</v>
      </c>
    </row>
    <row r="113" spans="1:2" x14ac:dyDescent="0.3">
      <c r="A113">
        <v>13638</v>
      </c>
      <c r="B113" t="s">
        <v>3030</v>
      </c>
    </row>
    <row r="114" spans="1:2" x14ac:dyDescent="0.3">
      <c r="A114">
        <v>13729</v>
      </c>
      <c r="B114" t="s">
        <v>3030</v>
      </c>
    </row>
    <row r="115" spans="1:2" x14ac:dyDescent="0.3">
      <c r="A115">
        <v>13765</v>
      </c>
      <c r="B115" t="s">
        <v>3030</v>
      </c>
    </row>
    <row r="116" spans="1:2" x14ac:dyDescent="0.3">
      <c r="A116">
        <v>13959</v>
      </c>
      <c r="B116" t="s">
        <v>3030</v>
      </c>
    </row>
    <row r="117" spans="1:2" x14ac:dyDescent="0.3">
      <c r="A117">
        <v>13984</v>
      </c>
      <c r="B117" t="s">
        <v>3030</v>
      </c>
    </row>
    <row r="118" spans="1:2" x14ac:dyDescent="0.3">
      <c r="A118">
        <v>13986</v>
      </c>
      <c r="B118" t="s">
        <v>3030</v>
      </c>
    </row>
    <row r="119" spans="1:2" x14ac:dyDescent="0.3">
      <c r="A119">
        <v>14176</v>
      </c>
      <c r="B119" t="s">
        <v>3030</v>
      </c>
    </row>
    <row r="120" spans="1:2" x14ac:dyDescent="0.3">
      <c r="A120">
        <v>14242</v>
      </c>
      <c r="B120" t="s">
        <v>3030</v>
      </c>
    </row>
    <row r="121" spans="1:2" x14ac:dyDescent="0.3">
      <c r="A121">
        <v>14406</v>
      </c>
      <c r="B121" t="s">
        <v>3030</v>
      </c>
    </row>
    <row r="122" spans="1:2" x14ac:dyDescent="0.3">
      <c r="A122">
        <v>14497</v>
      </c>
      <c r="B122" t="s">
        <v>3030</v>
      </c>
    </row>
    <row r="123" spans="1:2" x14ac:dyDescent="0.3">
      <c r="A123">
        <v>14528</v>
      </c>
      <c r="B123" t="s">
        <v>3030</v>
      </c>
    </row>
    <row r="124" spans="1:2" x14ac:dyDescent="0.3">
      <c r="A124">
        <v>14534</v>
      </c>
      <c r="B124" t="s">
        <v>3030</v>
      </c>
    </row>
    <row r="125" spans="1:2" x14ac:dyDescent="0.3">
      <c r="A125">
        <v>14820</v>
      </c>
      <c r="B125" t="s">
        <v>3030</v>
      </c>
    </row>
    <row r="126" spans="1:2" x14ac:dyDescent="0.3">
      <c r="A126">
        <v>14951</v>
      </c>
      <c r="B126" t="s">
        <v>3030</v>
      </c>
    </row>
    <row r="127" spans="1:2" x14ac:dyDescent="0.3">
      <c r="A127">
        <v>15009</v>
      </c>
      <c r="B127" t="s">
        <v>3030</v>
      </c>
    </row>
    <row r="128" spans="1:2" x14ac:dyDescent="0.3">
      <c r="A128">
        <v>15106</v>
      </c>
      <c r="B128" t="s">
        <v>3030</v>
      </c>
    </row>
    <row r="129" spans="1:2" x14ac:dyDescent="0.3">
      <c r="A129">
        <v>15202</v>
      </c>
      <c r="B129" t="s">
        <v>3030</v>
      </c>
    </row>
    <row r="130" spans="1:2" x14ac:dyDescent="0.3">
      <c r="A130">
        <v>15206</v>
      </c>
      <c r="B130" t="s">
        <v>3030</v>
      </c>
    </row>
    <row r="131" spans="1:2" x14ac:dyDescent="0.3">
      <c r="A131">
        <v>15303</v>
      </c>
      <c r="B131" t="s">
        <v>3030</v>
      </c>
    </row>
    <row r="132" spans="1:2" x14ac:dyDescent="0.3">
      <c r="A132">
        <v>15712</v>
      </c>
      <c r="B132" t="s">
        <v>3030</v>
      </c>
    </row>
    <row r="133" spans="1:2" x14ac:dyDescent="0.3">
      <c r="A133">
        <v>15718</v>
      </c>
      <c r="B133" t="s">
        <v>3030</v>
      </c>
    </row>
    <row r="134" spans="1:2" x14ac:dyDescent="0.3">
      <c r="A134">
        <v>15778</v>
      </c>
      <c r="B134" t="s">
        <v>3030</v>
      </c>
    </row>
    <row r="135" spans="1:2" x14ac:dyDescent="0.3">
      <c r="A135">
        <v>15872</v>
      </c>
      <c r="B135" t="s">
        <v>3030</v>
      </c>
    </row>
    <row r="136" spans="1:2" x14ac:dyDescent="0.3">
      <c r="A136">
        <v>15904</v>
      </c>
      <c r="B136" t="s">
        <v>3030</v>
      </c>
    </row>
    <row r="137" spans="1:2" x14ac:dyDescent="0.3">
      <c r="A137">
        <v>16134</v>
      </c>
      <c r="B137" t="s">
        <v>3030</v>
      </c>
    </row>
    <row r="138" spans="1:2" x14ac:dyDescent="0.3">
      <c r="A138">
        <v>16582</v>
      </c>
      <c r="B138" t="s">
        <v>3030</v>
      </c>
    </row>
    <row r="139" spans="1:2" x14ac:dyDescent="0.3">
      <c r="A139">
        <v>16641</v>
      </c>
      <c r="B139" t="s">
        <v>3030</v>
      </c>
    </row>
    <row r="140" spans="1:2" x14ac:dyDescent="0.3">
      <c r="A140">
        <v>16679</v>
      </c>
      <c r="B140" t="s">
        <v>3030</v>
      </c>
    </row>
    <row r="141" spans="1:2" x14ac:dyDescent="0.3">
      <c r="A141">
        <v>16864</v>
      </c>
      <c r="B141" t="s">
        <v>3030</v>
      </c>
    </row>
    <row r="142" spans="1:2" x14ac:dyDescent="0.3">
      <c r="A142">
        <v>16961</v>
      </c>
      <c r="B142" t="s">
        <v>3030</v>
      </c>
    </row>
    <row r="143" spans="1:2" x14ac:dyDescent="0.3">
      <c r="A143">
        <v>17058</v>
      </c>
      <c r="B143" t="s">
        <v>3030</v>
      </c>
    </row>
    <row r="144" spans="1:2" x14ac:dyDescent="0.3">
      <c r="A144">
        <v>17155</v>
      </c>
      <c r="B144" t="s">
        <v>3030</v>
      </c>
    </row>
    <row r="145" spans="1:2" x14ac:dyDescent="0.3">
      <c r="A145">
        <v>17255</v>
      </c>
      <c r="B145" t="s">
        <v>3030</v>
      </c>
    </row>
    <row r="146" spans="1:2" x14ac:dyDescent="0.3">
      <c r="A146">
        <v>17282</v>
      </c>
      <c r="B146" t="s">
        <v>3030</v>
      </c>
    </row>
    <row r="147" spans="1:2" x14ac:dyDescent="0.3">
      <c r="A147">
        <v>17313</v>
      </c>
      <c r="B147" t="s">
        <v>3030</v>
      </c>
    </row>
    <row r="148" spans="1:2" x14ac:dyDescent="0.3">
      <c r="A148">
        <v>17508</v>
      </c>
      <c r="B148" t="s">
        <v>3030</v>
      </c>
    </row>
    <row r="149" spans="1:2" x14ac:dyDescent="0.3">
      <c r="A149">
        <v>17668</v>
      </c>
      <c r="B149" t="s">
        <v>3030</v>
      </c>
    </row>
    <row r="150" spans="1:2" x14ac:dyDescent="0.3">
      <c r="A150">
        <v>17858</v>
      </c>
      <c r="B150" t="s">
        <v>3030</v>
      </c>
    </row>
    <row r="151" spans="1:2" x14ac:dyDescent="0.3">
      <c r="A151">
        <v>17985</v>
      </c>
      <c r="B151" t="s">
        <v>3030</v>
      </c>
    </row>
    <row r="152" spans="1:2" x14ac:dyDescent="0.3">
      <c r="A152">
        <v>17988</v>
      </c>
      <c r="B152" t="s">
        <v>3030</v>
      </c>
    </row>
    <row r="153" spans="1:2" x14ac:dyDescent="0.3">
      <c r="A153">
        <v>18119</v>
      </c>
      <c r="B153" t="s">
        <v>3030</v>
      </c>
    </row>
    <row r="154" spans="1:2" x14ac:dyDescent="0.3">
      <c r="A154">
        <v>18215</v>
      </c>
      <c r="B154" t="s">
        <v>3030</v>
      </c>
    </row>
    <row r="155" spans="1:2" x14ac:dyDescent="0.3">
      <c r="A155">
        <v>18336</v>
      </c>
      <c r="B155" t="s">
        <v>3030</v>
      </c>
    </row>
    <row r="156" spans="1:2" x14ac:dyDescent="0.3">
      <c r="A156">
        <v>18496</v>
      </c>
      <c r="B156" t="s">
        <v>3030</v>
      </c>
    </row>
    <row r="157" spans="1:2" x14ac:dyDescent="0.3">
      <c r="A157">
        <v>18533</v>
      </c>
      <c r="B157" t="s">
        <v>3030</v>
      </c>
    </row>
    <row r="158" spans="1:2" x14ac:dyDescent="0.3">
      <c r="A158">
        <v>18593</v>
      </c>
      <c r="B158" t="s">
        <v>3030</v>
      </c>
    </row>
    <row r="159" spans="1:2" x14ac:dyDescent="0.3">
      <c r="A159">
        <v>18661</v>
      </c>
      <c r="B159" t="s">
        <v>3030</v>
      </c>
    </row>
    <row r="160" spans="1:2" x14ac:dyDescent="0.3">
      <c r="A160">
        <v>18689</v>
      </c>
      <c r="B160" t="s">
        <v>3030</v>
      </c>
    </row>
    <row r="161" spans="1:2" x14ac:dyDescent="0.3">
      <c r="A161">
        <v>18753</v>
      </c>
      <c r="B161" t="s">
        <v>3030</v>
      </c>
    </row>
    <row r="162" spans="1:2" x14ac:dyDescent="0.3">
      <c r="A162">
        <v>18822</v>
      </c>
      <c r="B162" t="s">
        <v>3030</v>
      </c>
    </row>
    <row r="163" spans="1:2" x14ac:dyDescent="0.3">
      <c r="A163">
        <v>18919</v>
      </c>
      <c r="B163" t="s">
        <v>3030</v>
      </c>
    </row>
    <row r="164" spans="1:2" x14ac:dyDescent="0.3">
      <c r="A164">
        <v>19010</v>
      </c>
      <c r="B164" t="s">
        <v>3030</v>
      </c>
    </row>
    <row r="165" spans="1:2" x14ac:dyDescent="0.3">
      <c r="A165">
        <v>19078</v>
      </c>
      <c r="B165" t="s">
        <v>3030</v>
      </c>
    </row>
    <row r="166" spans="1:2" x14ac:dyDescent="0.3">
      <c r="A166">
        <v>19138</v>
      </c>
      <c r="B166" t="s">
        <v>3030</v>
      </c>
    </row>
    <row r="167" spans="1:2" x14ac:dyDescent="0.3">
      <c r="A167">
        <v>19523</v>
      </c>
      <c r="B167" t="s">
        <v>3030</v>
      </c>
    </row>
    <row r="168" spans="1:2" x14ac:dyDescent="0.3">
      <c r="A168">
        <v>19616</v>
      </c>
      <c r="B168" t="s">
        <v>3030</v>
      </c>
    </row>
    <row r="169" spans="1:2" x14ac:dyDescent="0.3">
      <c r="A169">
        <v>19718</v>
      </c>
      <c r="B169" t="s">
        <v>3030</v>
      </c>
    </row>
    <row r="170" spans="1:2" x14ac:dyDescent="0.3">
      <c r="A170">
        <v>20036</v>
      </c>
      <c r="B170" t="s">
        <v>3030</v>
      </c>
    </row>
    <row r="171" spans="1:2" x14ac:dyDescent="0.3">
      <c r="A171">
        <v>20134</v>
      </c>
      <c r="B171" t="s">
        <v>3030</v>
      </c>
    </row>
    <row r="172" spans="1:2" x14ac:dyDescent="0.3">
      <c r="A172">
        <v>20389</v>
      </c>
      <c r="B172" t="s">
        <v>3030</v>
      </c>
    </row>
    <row r="173" spans="1:2" x14ac:dyDescent="0.3">
      <c r="A173">
        <v>20453</v>
      </c>
      <c r="B173" t="s">
        <v>3030</v>
      </c>
    </row>
    <row r="174" spans="1:2" x14ac:dyDescent="0.3">
      <c r="A174">
        <v>20480</v>
      </c>
      <c r="B174" t="s">
        <v>3030</v>
      </c>
    </row>
    <row r="175" spans="1:2" x14ac:dyDescent="0.3">
      <c r="A175">
        <v>20486</v>
      </c>
      <c r="B175" t="s">
        <v>3030</v>
      </c>
    </row>
    <row r="176" spans="1:2" x14ac:dyDescent="0.3">
      <c r="A176">
        <v>20704</v>
      </c>
      <c r="B176" t="s">
        <v>3030</v>
      </c>
    </row>
    <row r="177" spans="1:2" x14ac:dyDescent="0.3">
      <c r="A177">
        <v>20743</v>
      </c>
      <c r="B177" t="s">
        <v>3030</v>
      </c>
    </row>
    <row r="178" spans="1:2" x14ac:dyDescent="0.3">
      <c r="A178">
        <v>20864</v>
      </c>
      <c r="B178" t="s">
        <v>3030</v>
      </c>
    </row>
    <row r="179" spans="1:2" x14ac:dyDescent="0.3">
      <c r="A179">
        <v>20899</v>
      </c>
      <c r="B179" t="s">
        <v>3030</v>
      </c>
    </row>
    <row r="180" spans="1:2" x14ac:dyDescent="0.3">
      <c r="A180">
        <v>20934</v>
      </c>
      <c r="B180" t="s">
        <v>3030</v>
      </c>
    </row>
    <row r="181" spans="1:2" x14ac:dyDescent="0.3">
      <c r="A181">
        <v>21222</v>
      </c>
      <c r="B181" t="s">
        <v>3030</v>
      </c>
    </row>
    <row r="182" spans="1:2" x14ac:dyDescent="0.3">
      <c r="A182">
        <v>21286</v>
      </c>
      <c r="B182" t="s">
        <v>3030</v>
      </c>
    </row>
    <row r="183" spans="1:2" x14ac:dyDescent="0.3">
      <c r="A183">
        <v>21346</v>
      </c>
      <c r="B183" t="s">
        <v>3030</v>
      </c>
    </row>
    <row r="184" spans="1:2" x14ac:dyDescent="0.3">
      <c r="A184">
        <v>21383</v>
      </c>
      <c r="B184" t="s">
        <v>3030</v>
      </c>
    </row>
    <row r="185" spans="1:2" x14ac:dyDescent="0.3">
      <c r="A185">
        <v>21729</v>
      </c>
      <c r="B185" t="s">
        <v>3030</v>
      </c>
    </row>
    <row r="186" spans="1:2" x14ac:dyDescent="0.3">
      <c r="A186">
        <v>21824</v>
      </c>
      <c r="B186" t="s">
        <v>3030</v>
      </c>
    </row>
    <row r="187" spans="1:2" x14ac:dyDescent="0.3">
      <c r="A187">
        <v>21890</v>
      </c>
      <c r="B187" t="s">
        <v>3030</v>
      </c>
    </row>
    <row r="188" spans="1:2" x14ac:dyDescent="0.3">
      <c r="A188">
        <v>22181</v>
      </c>
      <c r="B188" t="s">
        <v>3030</v>
      </c>
    </row>
    <row r="189" spans="1:2" x14ac:dyDescent="0.3">
      <c r="A189">
        <v>22402</v>
      </c>
      <c r="B189" t="s">
        <v>3030</v>
      </c>
    </row>
    <row r="190" spans="1:2" x14ac:dyDescent="0.3">
      <c r="A190">
        <v>22627</v>
      </c>
      <c r="B190" t="s">
        <v>3030</v>
      </c>
    </row>
    <row r="191" spans="1:2" x14ac:dyDescent="0.3">
      <c r="A191">
        <v>22656</v>
      </c>
      <c r="B191" t="s">
        <v>3030</v>
      </c>
    </row>
    <row r="192" spans="1:2" x14ac:dyDescent="0.3">
      <c r="A192">
        <v>22661</v>
      </c>
      <c r="B192" t="s">
        <v>3030</v>
      </c>
    </row>
    <row r="193" spans="1:2" x14ac:dyDescent="0.3">
      <c r="A193">
        <v>22787</v>
      </c>
      <c r="B193" t="s">
        <v>3030</v>
      </c>
    </row>
    <row r="194" spans="1:2" x14ac:dyDescent="0.3">
      <c r="A194">
        <v>22820</v>
      </c>
      <c r="B194" t="s">
        <v>3030</v>
      </c>
    </row>
    <row r="195" spans="1:2" x14ac:dyDescent="0.3">
      <c r="A195">
        <v>22947</v>
      </c>
      <c r="B195" t="s">
        <v>3030</v>
      </c>
    </row>
    <row r="196" spans="1:2" x14ac:dyDescent="0.3">
      <c r="A196">
        <v>22950</v>
      </c>
      <c r="B196" t="s">
        <v>3030</v>
      </c>
    </row>
    <row r="197" spans="1:2" x14ac:dyDescent="0.3">
      <c r="A197">
        <v>23076</v>
      </c>
      <c r="B197" t="s">
        <v>3030</v>
      </c>
    </row>
    <row r="198" spans="1:2" x14ac:dyDescent="0.3">
      <c r="A198">
        <v>23168</v>
      </c>
      <c r="B198" t="s">
        <v>3030</v>
      </c>
    </row>
    <row r="199" spans="1:2" x14ac:dyDescent="0.3">
      <c r="A199">
        <v>23488</v>
      </c>
      <c r="B199" t="s">
        <v>3030</v>
      </c>
    </row>
    <row r="200" spans="1:2" x14ac:dyDescent="0.3">
      <c r="A200">
        <v>23557</v>
      </c>
      <c r="B200" t="s">
        <v>3030</v>
      </c>
    </row>
    <row r="201" spans="1:2" x14ac:dyDescent="0.3">
      <c r="A201">
        <v>23559</v>
      </c>
      <c r="B201" t="s">
        <v>3030</v>
      </c>
    </row>
    <row r="202" spans="1:2" x14ac:dyDescent="0.3">
      <c r="A202">
        <v>23616</v>
      </c>
      <c r="B202" t="s">
        <v>3030</v>
      </c>
    </row>
    <row r="203" spans="1:2" x14ac:dyDescent="0.3">
      <c r="A203">
        <v>23619</v>
      </c>
      <c r="B203" t="s">
        <v>3030</v>
      </c>
    </row>
    <row r="204" spans="1:2" x14ac:dyDescent="0.3">
      <c r="A204">
        <v>23748</v>
      </c>
      <c r="B204" t="s">
        <v>3030</v>
      </c>
    </row>
    <row r="205" spans="1:2" x14ac:dyDescent="0.3">
      <c r="A205">
        <v>24066</v>
      </c>
      <c r="B205" t="s">
        <v>3030</v>
      </c>
    </row>
    <row r="206" spans="1:2" x14ac:dyDescent="0.3">
      <c r="A206">
        <v>24519</v>
      </c>
      <c r="B206" t="s">
        <v>3030</v>
      </c>
    </row>
    <row r="207" spans="1:2" x14ac:dyDescent="0.3">
      <c r="A207">
        <v>24707</v>
      </c>
      <c r="B207" t="s">
        <v>3030</v>
      </c>
    </row>
    <row r="208" spans="1:2" x14ac:dyDescent="0.3">
      <c r="A208">
        <v>24902</v>
      </c>
      <c r="B208" t="s">
        <v>3030</v>
      </c>
    </row>
    <row r="209" spans="1:2" x14ac:dyDescent="0.3">
      <c r="A209">
        <v>25095</v>
      </c>
      <c r="B209" t="s">
        <v>3030</v>
      </c>
    </row>
    <row r="210" spans="1:2" x14ac:dyDescent="0.3">
      <c r="A210">
        <v>25152</v>
      </c>
      <c r="B210" t="s">
        <v>3030</v>
      </c>
    </row>
    <row r="211" spans="1:2" x14ac:dyDescent="0.3">
      <c r="A211">
        <v>25157</v>
      </c>
      <c r="B211" t="s">
        <v>3030</v>
      </c>
    </row>
    <row r="212" spans="1:2" x14ac:dyDescent="0.3">
      <c r="A212">
        <v>25478</v>
      </c>
      <c r="B212" t="s">
        <v>3030</v>
      </c>
    </row>
    <row r="213" spans="1:2" x14ac:dyDescent="0.3">
      <c r="A213">
        <v>25479</v>
      </c>
      <c r="B213" t="s">
        <v>3030</v>
      </c>
    </row>
    <row r="214" spans="1:2" x14ac:dyDescent="0.3">
      <c r="A214">
        <v>25735</v>
      </c>
      <c r="B214" t="s">
        <v>3030</v>
      </c>
    </row>
    <row r="215" spans="1:2" x14ac:dyDescent="0.3">
      <c r="A215">
        <v>25799</v>
      </c>
      <c r="B215" t="s">
        <v>3030</v>
      </c>
    </row>
    <row r="216" spans="1:2" x14ac:dyDescent="0.3">
      <c r="A216">
        <v>25828</v>
      </c>
      <c r="B216" t="s">
        <v>3030</v>
      </c>
    </row>
    <row r="217" spans="1:2" x14ac:dyDescent="0.3">
      <c r="A217">
        <v>25952</v>
      </c>
      <c r="B217" t="s">
        <v>3030</v>
      </c>
    </row>
    <row r="218" spans="1:2" x14ac:dyDescent="0.3">
      <c r="A218">
        <v>26240</v>
      </c>
      <c r="B218" t="s">
        <v>3030</v>
      </c>
    </row>
    <row r="219" spans="1:2" x14ac:dyDescent="0.3">
      <c r="A219">
        <v>26372</v>
      </c>
      <c r="B219" t="s">
        <v>3030</v>
      </c>
    </row>
    <row r="220" spans="1:2" x14ac:dyDescent="0.3">
      <c r="A220">
        <v>26784</v>
      </c>
      <c r="B220" t="s">
        <v>3030</v>
      </c>
    </row>
    <row r="221" spans="1:2" x14ac:dyDescent="0.3">
      <c r="A221">
        <v>26852</v>
      </c>
      <c r="B221" t="s">
        <v>3030</v>
      </c>
    </row>
    <row r="222" spans="1:2" x14ac:dyDescent="0.3">
      <c r="A222">
        <v>26881</v>
      </c>
      <c r="B222" t="s">
        <v>3030</v>
      </c>
    </row>
    <row r="223" spans="1:2" x14ac:dyDescent="0.3">
      <c r="A223">
        <v>26982</v>
      </c>
      <c r="B223" t="s">
        <v>3030</v>
      </c>
    </row>
    <row r="224" spans="1:2" x14ac:dyDescent="0.3">
      <c r="A224">
        <v>27137</v>
      </c>
      <c r="B224" t="s">
        <v>3030</v>
      </c>
    </row>
    <row r="225" spans="1:2" x14ac:dyDescent="0.3">
      <c r="A225">
        <v>27490</v>
      </c>
      <c r="B225" t="s">
        <v>3030</v>
      </c>
    </row>
    <row r="226" spans="1:2" x14ac:dyDescent="0.3">
      <c r="A226">
        <v>27712</v>
      </c>
      <c r="B226" t="s">
        <v>3030</v>
      </c>
    </row>
    <row r="227" spans="1:2" x14ac:dyDescent="0.3">
      <c r="A227">
        <v>27744</v>
      </c>
      <c r="B227" t="s">
        <v>3030</v>
      </c>
    </row>
    <row r="228" spans="1:2" x14ac:dyDescent="0.3">
      <c r="A228">
        <v>27750</v>
      </c>
      <c r="B228" t="s">
        <v>3030</v>
      </c>
    </row>
    <row r="229" spans="1:2" x14ac:dyDescent="0.3">
      <c r="A229">
        <v>28003</v>
      </c>
      <c r="B229" t="s">
        <v>3030</v>
      </c>
    </row>
    <row r="230" spans="1:2" x14ac:dyDescent="0.3">
      <c r="A230">
        <v>28037</v>
      </c>
      <c r="B230" t="s">
        <v>3030</v>
      </c>
    </row>
    <row r="231" spans="1:2" x14ac:dyDescent="0.3">
      <c r="A231">
        <v>28291</v>
      </c>
      <c r="B231" t="s">
        <v>3030</v>
      </c>
    </row>
    <row r="232" spans="1:2" x14ac:dyDescent="0.3">
      <c r="A232">
        <v>28387</v>
      </c>
      <c r="B232" t="s">
        <v>3030</v>
      </c>
    </row>
    <row r="233" spans="1:2" x14ac:dyDescent="0.3">
      <c r="A233">
        <v>28419</v>
      </c>
      <c r="B233" t="s">
        <v>3030</v>
      </c>
    </row>
    <row r="234" spans="1:2" x14ac:dyDescent="0.3">
      <c r="A234">
        <v>28455</v>
      </c>
      <c r="B234" t="s">
        <v>3030</v>
      </c>
    </row>
    <row r="235" spans="1:2" x14ac:dyDescent="0.3">
      <c r="A235">
        <v>28544</v>
      </c>
      <c r="B235" t="s">
        <v>3030</v>
      </c>
    </row>
    <row r="236" spans="1:2" x14ac:dyDescent="0.3">
      <c r="A236">
        <v>28928</v>
      </c>
      <c r="B236" t="s">
        <v>3030</v>
      </c>
    </row>
    <row r="237" spans="1:2" x14ac:dyDescent="0.3">
      <c r="A237">
        <v>29095</v>
      </c>
      <c r="B237" t="s">
        <v>3030</v>
      </c>
    </row>
    <row r="238" spans="1:2" x14ac:dyDescent="0.3">
      <c r="A238">
        <v>29318</v>
      </c>
      <c r="B238" t="s">
        <v>3030</v>
      </c>
    </row>
    <row r="239" spans="1:2" x14ac:dyDescent="0.3">
      <c r="A239">
        <v>29376</v>
      </c>
      <c r="B239" t="s">
        <v>3030</v>
      </c>
    </row>
    <row r="240" spans="1:2" x14ac:dyDescent="0.3">
      <c r="A240">
        <v>29380</v>
      </c>
      <c r="B240" t="s">
        <v>3030</v>
      </c>
    </row>
    <row r="241" spans="1:2" x14ac:dyDescent="0.3">
      <c r="A241">
        <v>29410</v>
      </c>
      <c r="B241" t="s">
        <v>3030</v>
      </c>
    </row>
    <row r="242" spans="1:2" x14ac:dyDescent="0.3">
      <c r="A242">
        <v>29505</v>
      </c>
      <c r="B242" t="s">
        <v>3030</v>
      </c>
    </row>
    <row r="243" spans="1:2" x14ac:dyDescent="0.3">
      <c r="A243">
        <v>29506</v>
      </c>
      <c r="B243" t="s">
        <v>3030</v>
      </c>
    </row>
    <row r="244" spans="1:2" x14ac:dyDescent="0.3">
      <c r="A244">
        <v>29861</v>
      </c>
      <c r="B244" t="s">
        <v>3030</v>
      </c>
    </row>
    <row r="245" spans="1:2" x14ac:dyDescent="0.3">
      <c r="A245">
        <v>29991</v>
      </c>
      <c r="B245" t="s">
        <v>3030</v>
      </c>
    </row>
    <row r="246" spans="1:2" x14ac:dyDescent="0.3">
      <c r="A246">
        <v>30176</v>
      </c>
      <c r="B246" t="s">
        <v>3030</v>
      </c>
    </row>
    <row r="247" spans="1:2" x14ac:dyDescent="0.3">
      <c r="A247">
        <v>30403</v>
      </c>
      <c r="B247" t="s">
        <v>3030</v>
      </c>
    </row>
    <row r="248" spans="1:2" x14ac:dyDescent="0.3">
      <c r="A248">
        <v>30469</v>
      </c>
      <c r="B248" t="s">
        <v>3030</v>
      </c>
    </row>
    <row r="249" spans="1:2" x14ac:dyDescent="0.3">
      <c r="A249">
        <v>31073</v>
      </c>
      <c r="B249" t="s">
        <v>3030</v>
      </c>
    </row>
    <row r="250" spans="1:2" x14ac:dyDescent="0.3">
      <c r="A250">
        <v>31232</v>
      </c>
      <c r="B250" t="s">
        <v>3030</v>
      </c>
    </row>
    <row r="251" spans="1:2" x14ac:dyDescent="0.3">
      <c r="A251">
        <v>31303</v>
      </c>
      <c r="B251" t="s">
        <v>3030</v>
      </c>
    </row>
    <row r="252" spans="1:2" x14ac:dyDescent="0.3">
      <c r="A252">
        <v>31682</v>
      </c>
      <c r="B252" t="s">
        <v>3030</v>
      </c>
    </row>
    <row r="253" spans="1:2" x14ac:dyDescent="0.3">
      <c r="A253">
        <v>31844</v>
      </c>
      <c r="B253" t="s">
        <v>3030</v>
      </c>
    </row>
    <row r="254" spans="1:2" x14ac:dyDescent="0.3">
      <c r="A254">
        <v>31907</v>
      </c>
      <c r="B254" t="s">
        <v>3030</v>
      </c>
    </row>
    <row r="255" spans="1:2" x14ac:dyDescent="0.3">
      <c r="A255">
        <v>32036</v>
      </c>
      <c r="B255" t="s">
        <v>3030</v>
      </c>
    </row>
    <row r="256" spans="1:2" x14ac:dyDescent="0.3">
      <c r="A256">
        <v>32582</v>
      </c>
      <c r="B256" t="s">
        <v>3030</v>
      </c>
    </row>
    <row r="257" spans="1:2" x14ac:dyDescent="0.3">
      <c r="A257">
        <v>32901</v>
      </c>
      <c r="B257" t="s">
        <v>3030</v>
      </c>
    </row>
    <row r="258" spans="1:2" x14ac:dyDescent="0.3">
      <c r="A258">
        <v>32931</v>
      </c>
      <c r="B258" t="s">
        <v>3030</v>
      </c>
    </row>
    <row r="259" spans="1:2" x14ac:dyDescent="0.3">
      <c r="A259">
        <v>32966</v>
      </c>
      <c r="B259" t="s">
        <v>3030</v>
      </c>
    </row>
    <row r="260" spans="1:2" x14ac:dyDescent="0.3">
      <c r="A260">
        <v>32996</v>
      </c>
      <c r="B260" t="s">
        <v>3030</v>
      </c>
    </row>
    <row r="261" spans="1:2" x14ac:dyDescent="0.3">
      <c r="A261">
        <v>32998</v>
      </c>
      <c r="B261" t="s">
        <v>3030</v>
      </c>
    </row>
    <row r="262" spans="1:2" x14ac:dyDescent="0.3">
      <c r="A262">
        <v>33283</v>
      </c>
      <c r="B262" t="s">
        <v>3030</v>
      </c>
    </row>
    <row r="263" spans="1:2" x14ac:dyDescent="0.3">
      <c r="A263">
        <v>33317</v>
      </c>
      <c r="B263" t="s">
        <v>3030</v>
      </c>
    </row>
    <row r="264" spans="1:2" x14ac:dyDescent="0.3">
      <c r="A264">
        <v>33477</v>
      </c>
      <c r="B264" t="s">
        <v>3030</v>
      </c>
    </row>
    <row r="265" spans="1:2" x14ac:dyDescent="0.3">
      <c r="A265">
        <v>33510</v>
      </c>
      <c r="B265" t="s">
        <v>3030</v>
      </c>
    </row>
    <row r="266" spans="1:2" x14ac:dyDescent="0.3">
      <c r="A266">
        <v>33541</v>
      </c>
      <c r="B266" t="s">
        <v>3030</v>
      </c>
    </row>
    <row r="267" spans="1:2" x14ac:dyDescent="0.3">
      <c r="A267">
        <v>33637</v>
      </c>
      <c r="B267" t="s">
        <v>3030</v>
      </c>
    </row>
    <row r="268" spans="1:2" x14ac:dyDescent="0.3">
      <c r="A268">
        <v>33921</v>
      </c>
      <c r="B268" t="s">
        <v>3030</v>
      </c>
    </row>
    <row r="269" spans="1:2" x14ac:dyDescent="0.3">
      <c r="A269">
        <v>34117</v>
      </c>
      <c r="B269" t="s">
        <v>3030</v>
      </c>
    </row>
    <row r="270" spans="1:2" x14ac:dyDescent="0.3">
      <c r="A270">
        <v>34209</v>
      </c>
      <c r="B270" t="s">
        <v>3030</v>
      </c>
    </row>
    <row r="271" spans="1:2" x14ac:dyDescent="0.3">
      <c r="A271">
        <v>34338</v>
      </c>
      <c r="B271" t="s">
        <v>3030</v>
      </c>
    </row>
    <row r="272" spans="1:2" x14ac:dyDescent="0.3">
      <c r="A272">
        <v>34532</v>
      </c>
      <c r="B272" t="s">
        <v>3030</v>
      </c>
    </row>
    <row r="273" spans="1:2" x14ac:dyDescent="0.3">
      <c r="A273">
        <v>34658</v>
      </c>
      <c r="B273" t="s">
        <v>3030</v>
      </c>
    </row>
    <row r="274" spans="1:2" x14ac:dyDescent="0.3">
      <c r="A274">
        <v>34661</v>
      </c>
      <c r="B274" t="s">
        <v>3030</v>
      </c>
    </row>
    <row r="275" spans="1:2" x14ac:dyDescent="0.3">
      <c r="A275">
        <v>34689</v>
      </c>
      <c r="B275" t="s">
        <v>3030</v>
      </c>
    </row>
    <row r="276" spans="1:2" x14ac:dyDescent="0.3">
      <c r="A276">
        <v>34916</v>
      </c>
      <c r="B276" t="s">
        <v>3030</v>
      </c>
    </row>
    <row r="277" spans="1:2" x14ac:dyDescent="0.3">
      <c r="A277">
        <v>35047</v>
      </c>
      <c r="B277" t="s">
        <v>3030</v>
      </c>
    </row>
    <row r="278" spans="1:2" x14ac:dyDescent="0.3">
      <c r="A278">
        <v>35110</v>
      </c>
      <c r="B278" t="s">
        <v>3030</v>
      </c>
    </row>
    <row r="279" spans="1:2" x14ac:dyDescent="0.3">
      <c r="A279">
        <v>35111</v>
      </c>
      <c r="B279" t="s">
        <v>3030</v>
      </c>
    </row>
    <row r="280" spans="1:2" x14ac:dyDescent="0.3">
      <c r="A280">
        <v>35137</v>
      </c>
      <c r="B280" t="s">
        <v>3030</v>
      </c>
    </row>
    <row r="281" spans="1:2" x14ac:dyDescent="0.3">
      <c r="A281">
        <v>35366</v>
      </c>
      <c r="B281" t="s">
        <v>3030</v>
      </c>
    </row>
    <row r="282" spans="1:2" x14ac:dyDescent="0.3">
      <c r="A282">
        <v>35492</v>
      </c>
      <c r="B282" t="s">
        <v>3030</v>
      </c>
    </row>
    <row r="283" spans="1:2" x14ac:dyDescent="0.3">
      <c r="A283">
        <v>35554</v>
      </c>
      <c r="B283" t="s">
        <v>3030</v>
      </c>
    </row>
    <row r="284" spans="1:2" x14ac:dyDescent="0.3">
      <c r="A284">
        <v>35588</v>
      </c>
      <c r="B284" t="s">
        <v>3030</v>
      </c>
    </row>
    <row r="285" spans="1:2" x14ac:dyDescent="0.3">
      <c r="A285">
        <v>35687</v>
      </c>
      <c r="B285" t="s">
        <v>3030</v>
      </c>
    </row>
    <row r="286" spans="1:2" x14ac:dyDescent="0.3">
      <c r="A286">
        <v>35744</v>
      </c>
      <c r="B286" t="s">
        <v>3030</v>
      </c>
    </row>
    <row r="287" spans="1:2" x14ac:dyDescent="0.3">
      <c r="A287">
        <v>35877</v>
      </c>
      <c r="B287" t="s">
        <v>3030</v>
      </c>
    </row>
    <row r="288" spans="1:2" x14ac:dyDescent="0.3">
      <c r="A288">
        <v>35910</v>
      </c>
      <c r="B288" t="s">
        <v>3030</v>
      </c>
    </row>
    <row r="289" spans="1:2" x14ac:dyDescent="0.3">
      <c r="A289">
        <v>35936</v>
      </c>
      <c r="B289" t="s">
        <v>3030</v>
      </c>
    </row>
    <row r="290" spans="1:2" x14ac:dyDescent="0.3">
      <c r="A290">
        <v>36038</v>
      </c>
      <c r="B290" t="s">
        <v>3030</v>
      </c>
    </row>
    <row r="291" spans="1:2" x14ac:dyDescent="0.3">
      <c r="A291">
        <v>36067</v>
      </c>
      <c r="B291" t="s">
        <v>3030</v>
      </c>
    </row>
    <row r="292" spans="1:2" x14ac:dyDescent="0.3">
      <c r="A292">
        <v>36160</v>
      </c>
      <c r="B292" t="s">
        <v>3030</v>
      </c>
    </row>
    <row r="293" spans="1:2" x14ac:dyDescent="0.3">
      <c r="A293">
        <v>36262</v>
      </c>
      <c r="B293" t="s">
        <v>3030</v>
      </c>
    </row>
    <row r="294" spans="1:2" x14ac:dyDescent="0.3">
      <c r="A294">
        <v>36449</v>
      </c>
      <c r="B294" t="s">
        <v>3030</v>
      </c>
    </row>
    <row r="295" spans="1:2" x14ac:dyDescent="0.3">
      <c r="A295">
        <v>36609</v>
      </c>
      <c r="B295" t="s">
        <v>3030</v>
      </c>
    </row>
    <row r="296" spans="1:2" x14ac:dyDescent="0.3">
      <c r="A296">
        <v>36676</v>
      </c>
      <c r="B296" t="s">
        <v>3030</v>
      </c>
    </row>
    <row r="297" spans="1:2" x14ac:dyDescent="0.3">
      <c r="A297">
        <v>36679</v>
      </c>
      <c r="B297" t="s">
        <v>3030</v>
      </c>
    </row>
    <row r="298" spans="1:2" x14ac:dyDescent="0.3">
      <c r="A298">
        <v>36705</v>
      </c>
      <c r="B298" t="s">
        <v>3030</v>
      </c>
    </row>
    <row r="299" spans="1:2" x14ac:dyDescent="0.3">
      <c r="A299">
        <v>36707</v>
      </c>
      <c r="B299" t="s">
        <v>3030</v>
      </c>
    </row>
    <row r="300" spans="1:2" x14ac:dyDescent="0.3">
      <c r="A300">
        <v>36743</v>
      </c>
      <c r="B300" t="s">
        <v>3030</v>
      </c>
    </row>
    <row r="301" spans="1:2" x14ac:dyDescent="0.3">
      <c r="A301">
        <v>36772</v>
      </c>
      <c r="B301" t="s">
        <v>3030</v>
      </c>
    </row>
    <row r="302" spans="1:2" x14ac:dyDescent="0.3">
      <c r="A302">
        <v>36773</v>
      </c>
      <c r="B302" t="s">
        <v>3030</v>
      </c>
    </row>
    <row r="303" spans="1:2" x14ac:dyDescent="0.3">
      <c r="A303">
        <v>36932</v>
      </c>
      <c r="B303" t="s">
        <v>3030</v>
      </c>
    </row>
    <row r="304" spans="1:2" x14ac:dyDescent="0.3">
      <c r="A304">
        <v>36934</v>
      </c>
      <c r="B304" t="s">
        <v>3030</v>
      </c>
    </row>
    <row r="305" spans="1:2" x14ac:dyDescent="0.3">
      <c r="A305">
        <v>36992</v>
      </c>
      <c r="B305" t="s">
        <v>3030</v>
      </c>
    </row>
    <row r="306" spans="1:2" x14ac:dyDescent="0.3">
      <c r="A306">
        <v>36994</v>
      </c>
      <c r="B306" t="s">
        <v>3030</v>
      </c>
    </row>
    <row r="307" spans="1:2" x14ac:dyDescent="0.3">
      <c r="A307">
        <v>36998</v>
      </c>
      <c r="B307" t="s">
        <v>3030</v>
      </c>
    </row>
    <row r="308" spans="1:2" x14ac:dyDescent="0.3">
      <c r="A308">
        <v>36999</v>
      </c>
      <c r="B308" t="s">
        <v>3030</v>
      </c>
    </row>
    <row r="309" spans="1:2" x14ac:dyDescent="0.3">
      <c r="A309">
        <v>37250</v>
      </c>
      <c r="B309" t="s">
        <v>3030</v>
      </c>
    </row>
    <row r="310" spans="1:2" x14ac:dyDescent="0.3">
      <c r="A310">
        <v>37380</v>
      </c>
      <c r="B310" t="s">
        <v>3030</v>
      </c>
    </row>
    <row r="311" spans="1:2" x14ac:dyDescent="0.3">
      <c r="A311">
        <v>37414</v>
      </c>
      <c r="B311" t="s">
        <v>3030</v>
      </c>
    </row>
    <row r="312" spans="1:2" x14ac:dyDescent="0.3">
      <c r="A312">
        <v>37572</v>
      </c>
      <c r="B312" t="s">
        <v>3030</v>
      </c>
    </row>
    <row r="313" spans="1:2" x14ac:dyDescent="0.3">
      <c r="A313">
        <v>37760</v>
      </c>
      <c r="B313" t="s">
        <v>3030</v>
      </c>
    </row>
    <row r="314" spans="1:2" x14ac:dyDescent="0.3">
      <c r="A314">
        <v>37860</v>
      </c>
      <c r="B314" t="s">
        <v>3030</v>
      </c>
    </row>
    <row r="315" spans="1:2" x14ac:dyDescent="0.3">
      <c r="A315">
        <v>37862</v>
      </c>
      <c r="B315" t="s">
        <v>3030</v>
      </c>
    </row>
    <row r="316" spans="1:2" x14ac:dyDescent="0.3">
      <c r="A316">
        <v>37924</v>
      </c>
      <c r="B316" t="s">
        <v>3030</v>
      </c>
    </row>
    <row r="317" spans="1:2" x14ac:dyDescent="0.3">
      <c r="A317">
        <v>38050</v>
      </c>
      <c r="B317" t="s">
        <v>3030</v>
      </c>
    </row>
    <row r="318" spans="1:2" x14ac:dyDescent="0.3">
      <c r="A318">
        <v>38210</v>
      </c>
      <c r="B318" t="s">
        <v>3030</v>
      </c>
    </row>
    <row r="319" spans="1:2" x14ac:dyDescent="0.3">
      <c r="A319">
        <v>38240</v>
      </c>
      <c r="B319" t="s">
        <v>3030</v>
      </c>
    </row>
    <row r="320" spans="1:2" x14ac:dyDescent="0.3">
      <c r="A320">
        <v>38272</v>
      </c>
      <c r="B320" t="s">
        <v>3030</v>
      </c>
    </row>
    <row r="321" spans="1:2" x14ac:dyDescent="0.3">
      <c r="A321">
        <v>38400</v>
      </c>
      <c r="B321" t="s">
        <v>3030</v>
      </c>
    </row>
    <row r="322" spans="1:2" x14ac:dyDescent="0.3">
      <c r="A322">
        <v>38530</v>
      </c>
      <c r="B322" t="s">
        <v>3030</v>
      </c>
    </row>
    <row r="323" spans="1:2" x14ac:dyDescent="0.3">
      <c r="A323">
        <v>38596</v>
      </c>
      <c r="B323" t="s">
        <v>3030</v>
      </c>
    </row>
    <row r="324" spans="1:2" x14ac:dyDescent="0.3">
      <c r="A324">
        <v>38661</v>
      </c>
      <c r="B324" t="s">
        <v>3030</v>
      </c>
    </row>
    <row r="325" spans="1:2" x14ac:dyDescent="0.3">
      <c r="A325">
        <v>38787</v>
      </c>
      <c r="B325" t="s">
        <v>3030</v>
      </c>
    </row>
    <row r="326" spans="1:2" x14ac:dyDescent="0.3">
      <c r="A326">
        <v>39043</v>
      </c>
      <c r="B326" t="s">
        <v>3030</v>
      </c>
    </row>
    <row r="327" spans="1:2" x14ac:dyDescent="0.3">
      <c r="A327">
        <v>39075</v>
      </c>
      <c r="B327" t="s">
        <v>3030</v>
      </c>
    </row>
    <row r="328" spans="1:2" x14ac:dyDescent="0.3">
      <c r="A328">
        <v>39169</v>
      </c>
      <c r="B328" t="s">
        <v>3030</v>
      </c>
    </row>
    <row r="329" spans="1:2" x14ac:dyDescent="0.3">
      <c r="A329">
        <v>39333</v>
      </c>
      <c r="B329" t="s">
        <v>3030</v>
      </c>
    </row>
    <row r="330" spans="1:2" x14ac:dyDescent="0.3">
      <c r="A330">
        <v>39490</v>
      </c>
      <c r="B330" t="s">
        <v>3030</v>
      </c>
    </row>
    <row r="331" spans="1:2" x14ac:dyDescent="0.3">
      <c r="A331">
        <v>39555</v>
      </c>
      <c r="B331" t="s">
        <v>3030</v>
      </c>
    </row>
    <row r="332" spans="1:2" x14ac:dyDescent="0.3">
      <c r="A332">
        <v>39619</v>
      </c>
      <c r="B332" t="s">
        <v>3030</v>
      </c>
    </row>
    <row r="333" spans="1:2" x14ac:dyDescent="0.3">
      <c r="A333">
        <v>39872</v>
      </c>
      <c r="B333" t="s">
        <v>3030</v>
      </c>
    </row>
    <row r="334" spans="1:2" x14ac:dyDescent="0.3">
      <c r="A334">
        <v>39904</v>
      </c>
      <c r="B334" t="s">
        <v>3030</v>
      </c>
    </row>
    <row r="335" spans="1:2" x14ac:dyDescent="0.3">
      <c r="A335">
        <v>39943</v>
      </c>
      <c r="B335" t="s">
        <v>3030</v>
      </c>
    </row>
    <row r="336" spans="1:2" x14ac:dyDescent="0.3">
      <c r="A336">
        <v>40097</v>
      </c>
      <c r="B336" t="s">
        <v>3030</v>
      </c>
    </row>
    <row r="337" spans="1:2" x14ac:dyDescent="0.3">
      <c r="A337">
        <v>40132</v>
      </c>
      <c r="B337" t="s">
        <v>3030</v>
      </c>
    </row>
    <row r="338" spans="1:2" x14ac:dyDescent="0.3">
      <c r="A338">
        <v>40134</v>
      </c>
      <c r="B338" t="s">
        <v>3030</v>
      </c>
    </row>
    <row r="339" spans="1:2" x14ac:dyDescent="0.3">
      <c r="A339">
        <v>40160</v>
      </c>
      <c r="B339" t="s">
        <v>3030</v>
      </c>
    </row>
    <row r="340" spans="1:2" x14ac:dyDescent="0.3">
      <c r="A340">
        <v>40354</v>
      </c>
      <c r="B340" t="s">
        <v>3030</v>
      </c>
    </row>
    <row r="341" spans="1:2" x14ac:dyDescent="0.3">
      <c r="A341">
        <v>40802</v>
      </c>
      <c r="B341" t="s">
        <v>3030</v>
      </c>
    </row>
    <row r="342" spans="1:2" x14ac:dyDescent="0.3">
      <c r="A342">
        <v>40806</v>
      </c>
      <c r="B342" t="s">
        <v>3030</v>
      </c>
    </row>
    <row r="343" spans="1:2" x14ac:dyDescent="0.3">
      <c r="A343">
        <v>41059</v>
      </c>
      <c r="B343" t="s">
        <v>3030</v>
      </c>
    </row>
    <row r="344" spans="1:2" x14ac:dyDescent="0.3">
      <c r="A344">
        <v>41120</v>
      </c>
      <c r="B344" t="s">
        <v>3030</v>
      </c>
    </row>
    <row r="345" spans="1:2" x14ac:dyDescent="0.3">
      <c r="A345">
        <v>41186</v>
      </c>
      <c r="B345" t="s">
        <v>3030</v>
      </c>
    </row>
    <row r="346" spans="1:2" x14ac:dyDescent="0.3">
      <c r="A346">
        <v>41216</v>
      </c>
      <c r="B346" t="s">
        <v>3030</v>
      </c>
    </row>
    <row r="347" spans="1:2" x14ac:dyDescent="0.3">
      <c r="A347">
        <v>41508</v>
      </c>
      <c r="B347" t="s">
        <v>3030</v>
      </c>
    </row>
    <row r="348" spans="1:2" x14ac:dyDescent="0.3">
      <c r="A348">
        <v>41760</v>
      </c>
      <c r="B348" t="s">
        <v>3030</v>
      </c>
    </row>
    <row r="349" spans="1:2" x14ac:dyDescent="0.3">
      <c r="A349">
        <v>41861</v>
      </c>
      <c r="B349" t="s">
        <v>3030</v>
      </c>
    </row>
    <row r="350" spans="1:2" x14ac:dyDescent="0.3">
      <c r="A350">
        <v>42342</v>
      </c>
      <c r="B350" t="s">
        <v>3030</v>
      </c>
    </row>
    <row r="351" spans="1:2" x14ac:dyDescent="0.3">
      <c r="A351">
        <v>42375</v>
      </c>
      <c r="B351" t="s">
        <v>3030</v>
      </c>
    </row>
    <row r="352" spans="1:2" x14ac:dyDescent="0.3">
      <c r="A352">
        <v>42436</v>
      </c>
      <c r="B352" t="s">
        <v>3030</v>
      </c>
    </row>
    <row r="353" spans="1:2" x14ac:dyDescent="0.3">
      <c r="A353">
        <v>42563</v>
      </c>
      <c r="B353" t="s">
        <v>3030</v>
      </c>
    </row>
    <row r="354" spans="1:2" x14ac:dyDescent="0.3">
      <c r="A354">
        <v>42628</v>
      </c>
      <c r="B354" t="s">
        <v>3030</v>
      </c>
    </row>
    <row r="355" spans="1:2" x14ac:dyDescent="0.3">
      <c r="A355">
        <v>42788</v>
      </c>
      <c r="B355" t="s">
        <v>3030</v>
      </c>
    </row>
    <row r="356" spans="1:2" x14ac:dyDescent="0.3">
      <c r="A356">
        <v>42823</v>
      </c>
      <c r="B356" t="s">
        <v>3030</v>
      </c>
    </row>
    <row r="357" spans="1:2" x14ac:dyDescent="0.3">
      <c r="A357">
        <v>42850</v>
      </c>
      <c r="B357" t="s">
        <v>3030</v>
      </c>
    </row>
    <row r="358" spans="1:2" x14ac:dyDescent="0.3">
      <c r="A358">
        <v>42912</v>
      </c>
      <c r="B358" t="s">
        <v>3030</v>
      </c>
    </row>
    <row r="359" spans="1:2" x14ac:dyDescent="0.3">
      <c r="A359">
        <v>42945</v>
      </c>
      <c r="B359" t="s">
        <v>3030</v>
      </c>
    </row>
    <row r="360" spans="1:2" x14ac:dyDescent="0.3">
      <c r="A360">
        <v>43138</v>
      </c>
      <c r="B360" t="s">
        <v>3030</v>
      </c>
    </row>
    <row r="361" spans="1:2" x14ac:dyDescent="0.3">
      <c r="A361">
        <v>43140</v>
      </c>
      <c r="B361" t="s">
        <v>3030</v>
      </c>
    </row>
    <row r="362" spans="1:2" x14ac:dyDescent="0.3">
      <c r="A362">
        <v>43203</v>
      </c>
      <c r="B362" t="s">
        <v>3030</v>
      </c>
    </row>
    <row r="363" spans="1:2" x14ac:dyDescent="0.3">
      <c r="A363">
        <v>43269</v>
      </c>
      <c r="B363" t="s">
        <v>3030</v>
      </c>
    </row>
    <row r="364" spans="1:2" x14ac:dyDescent="0.3">
      <c r="A364">
        <v>43488</v>
      </c>
      <c r="B364" t="s">
        <v>3030</v>
      </c>
    </row>
    <row r="365" spans="1:2" x14ac:dyDescent="0.3">
      <c r="A365">
        <v>43494</v>
      </c>
      <c r="B365" t="s">
        <v>3030</v>
      </c>
    </row>
    <row r="366" spans="1:2" x14ac:dyDescent="0.3">
      <c r="A366">
        <v>43585</v>
      </c>
      <c r="B366" t="s">
        <v>3030</v>
      </c>
    </row>
    <row r="367" spans="1:2" x14ac:dyDescent="0.3">
      <c r="A367">
        <v>43713</v>
      </c>
      <c r="B367" t="s">
        <v>3030</v>
      </c>
    </row>
    <row r="368" spans="1:2" x14ac:dyDescent="0.3">
      <c r="A368">
        <v>44098</v>
      </c>
      <c r="B368" t="s">
        <v>3030</v>
      </c>
    </row>
    <row r="369" spans="1:2" x14ac:dyDescent="0.3">
      <c r="A369">
        <v>44292</v>
      </c>
      <c r="B369" t="s">
        <v>3030</v>
      </c>
    </row>
    <row r="370" spans="1:2" x14ac:dyDescent="0.3">
      <c r="A370">
        <v>44486</v>
      </c>
      <c r="B370" t="s">
        <v>3030</v>
      </c>
    </row>
    <row r="371" spans="1:2" x14ac:dyDescent="0.3">
      <c r="A371">
        <v>44579</v>
      </c>
      <c r="B371" t="s">
        <v>3030</v>
      </c>
    </row>
    <row r="372" spans="1:2" x14ac:dyDescent="0.3">
      <c r="A372">
        <v>44583</v>
      </c>
      <c r="B372" t="s">
        <v>3030</v>
      </c>
    </row>
    <row r="373" spans="1:2" x14ac:dyDescent="0.3">
      <c r="A373">
        <v>44869</v>
      </c>
      <c r="B373" t="s">
        <v>3030</v>
      </c>
    </row>
    <row r="374" spans="1:2" x14ac:dyDescent="0.3">
      <c r="A374">
        <v>44962</v>
      </c>
      <c r="B374" t="s">
        <v>3030</v>
      </c>
    </row>
    <row r="375" spans="1:2" x14ac:dyDescent="0.3">
      <c r="A375">
        <v>45127</v>
      </c>
      <c r="B375" t="s">
        <v>3030</v>
      </c>
    </row>
    <row r="376" spans="1:2" x14ac:dyDescent="0.3">
      <c r="A376">
        <v>45605</v>
      </c>
      <c r="B376" t="s">
        <v>3030</v>
      </c>
    </row>
    <row r="377" spans="1:2" x14ac:dyDescent="0.3">
      <c r="A377">
        <v>45632</v>
      </c>
      <c r="B377" t="s">
        <v>3030</v>
      </c>
    </row>
    <row r="378" spans="1:2" x14ac:dyDescent="0.3">
      <c r="A378">
        <v>45698</v>
      </c>
      <c r="B378" t="s">
        <v>3030</v>
      </c>
    </row>
    <row r="379" spans="1:2" x14ac:dyDescent="0.3">
      <c r="A379">
        <v>45767</v>
      </c>
      <c r="B379" t="s">
        <v>3030</v>
      </c>
    </row>
    <row r="380" spans="1:2" x14ac:dyDescent="0.3">
      <c r="A380">
        <v>45794</v>
      </c>
      <c r="B380" t="s">
        <v>3030</v>
      </c>
    </row>
    <row r="381" spans="1:2" x14ac:dyDescent="0.3">
      <c r="A381">
        <v>45863</v>
      </c>
      <c r="B381" t="s">
        <v>3030</v>
      </c>
    </row>
    <row r="382" spans="1:2" x14ac:dyDescent="0.3">
      <c r="A382">
        <v>46052</v>
      </c>
      <c r="B382" t="s">
        <v>3030</v>
      </c>
    </row>
    <row r="383" spans="1:2" x14ac:dyDescent="0.3">
      <c r="A383">
        <v>46276</v>
      </c>
      <c r="B383" t="s">
        <v>3030</v>
      </c>
    </row>
    <row r="384" spans="1:2" x14ac:dyDescent="0.3">
      <c r="A384">
        <v>46311</v>
      </c>
      <c r="B384" t="s">
        <v>3030</v>
      </c>
    </row>
    <row r="385" spans="1:2" x14ac:dyDescent="0.3">
      <c r="A385">
        <v>46341</v>
      </c>
      <c r="B385" t="s">
        <v>3030</v>
      </c>
    </row>
    <row r="386" spans="1:2" x14ac:dyDescent="0.3">
      <c r="A386">
        <v>46375</v>
      </c>
      <c r="B386" t="s">
        <v>3030</v>
      </c>
    </row>
    <row r="387" spans="1:2" x14ac:dyDescent="0.3">
      <c r="A387">
        <v>46497</v>
      </c>
      <c r="B387" t="s">
        <v>3030</v>
      </c>
    </row>
    <row r="388" spans="1:2" x14ac:dyDescent="0.3">
      <c r="A388">
        <v>46662</v>
      </c>
      <c r="B388" t="s">
        <v>3030</v>
      </c>
    </row>
    <row r="389" spans="1:2" x14ac:dyDescent="0.3">
      <c r="A389">
        <v>46852</v>
      </c>
      <c r="B389" t="s">
        <v>3030</v>
      </c>
    </row>
    <row r="390" spans="1:2" x14ac:dyDescent="0.3">
      <c r="A390">
        <v>47078</v>
      </c>
      <c r="B390" t="s">
        <v>3030</v>
      </c>
    </row>
    <row r="391" spans="1:2" x14ac:dyDescent="0.3">
      <c r="A391">
        <v>47079</v>
      </c>
      <c r="B391" t="s">
        <v>3030</v>
      </c>
    </row>
    <row r="392" spans="1:2" x14ac:dyDescent="0.3">
      <c r="A392">
        <v>47109</v>
      </c>
      <c r="B392" t="s">
        <v>3030</v>
      </c>
    </row>
    <row r="393" spans="1:2" x14ac:dyDescent="0.3">
      <c r="A393">
        <v>47138</v>
      </c>
      <c r="B393" t="s">
        <v>3030</v>
      </c>
    </row>
    <row r="394" spans="1:2" x14ac:dyDescent="0.3">
      <c r="A394">
        <v>47174</v>
      </c>
      <c r="B394" t="s">
        <v>3030</v>
      </c>
    </row>
    <row r="395" spans="1:2" x14ac:dyDescent="0.3">
      <c r="A395">
        <v>47265</v>
      </c>
      <c r="B395" t="s">
        <v>3030</v>
      </c>
    </row>
    <row r="396" spans="1:2" x14ac:dyDescent="0.3">
      <c r="A396">
        <v>47271</v>
      </c>
      <c r="B396" t="s">
        <v>3030</v>
      </c>
    </row>
    <row r="397" spans="1:2" x14ac:dyDescent="0.3">
      <c r="A397">
        <v>47457</v>
      </c>
      <c r="B397" t="s">
        <v>3030</v>
      </c>
    </row>
    <row r="398" spans="1:2" x14ac:dyDescent="0.3">
      <c r="A398">
        <v>47494</v>
      </c>
      <c r="B398" t="s">
        <v>3030</v>
      </c>
    </row>
    <row r="399" spans="1:2" x14ac:dyDescent="0.3">
      <c r="A399">
        <v>47620</v>
      </c>
      <c r="B399" t="s">
        <v>3030</v>
      </c>
    </row>
    <row r="400" spans="1:2" x14ac:dyDescent="0.3">
      <c r="A400">
        <v>47621</v>
      </c>
      <c r="B400" t="s">
        <v>3030</v>
      </c>
    </row>
    <row r="401" spans="1:2" x14ac:dyDescent="0.3">
      <c r="A401">
        <v>47813</v>
      </c>
      <c r="B401" t="s">
        <v>3030</v>
      </c>
    </row>
    <row r="402" spans="1:2" x14ac:dyDescent="0.3">
      <c r="A402">
        <v>47876</v>
      </c>
      <c r="B402" t="s">
        <v>3030</v>
      </c>
    </row>
    <row r="403" spans="1:2" x14ac:dyDescent="0.3">
      <c r="A403">
        <v>47910</v>
      </c>
      <c r="B403" t="s">
        <v>3030</v>
      </c>
    </row>
    <row r="404" spans="1:2" x14ac:dyDescent="0.3">
      <c r="A404">
        <v>48293</v>
      </c>
      <c r="B404" t="s">
        <v>3030</v>
      </c>
    </row>
    <row r="405" spans="1:2" x14ac:dyDescent="0.3">
      <c r="A405">
        <v>48295</v>
      </c>
      <c r="B405" t="s">
        <v>3030</v>
      </c>
    </row>
    <row r="406" spans="1:2" x14ac:dyDescent="0.3">
      <c r="A406">
        <v>48321</v>
      </c>
      <c r="B406" t="s">
        <v>3030</v>
      </c>
    </row>
    <row r="407" spans="1:2" x14ac:dyDescent="0.3">
      <c r="A407">
        <v>48353</v>
      </c>
      <c r="B407" t="s">
        <v>3030</v>
      </c>
    </row>
    <row r="408" spans="1:2" x14ac:dyDescent="0.3">
      <c r="A408">
        <v>48391</v>
      </c>
      <c r="B408" t="s">
        <v>3030</v>
      </c>
    </row>
    <row r="409" spans="1:2" x14ac:dyDescent="0.3">
      <c r="A409">
        <v>48448</v>
      </c>
      <c r="B409" t="s">
        <v>3030</v>
      </c>
    </row>
    <row r="410" spans="1:2" x14ac:dyDescent="0.3">
      <c r="A410">
        <v>48486</v>
      </c>
      <c r="B410" t="s">
        <v>3030</v>
      </c>
    </row>
    <row r="411" spans="1:2" x14ac:dyDescent="0.3">
      <c r="A411">
        <v>48487</v>
      </c>
      <c r="B411" t="s">
        <v>3030</v>
      </c>
    </row>
    <row r="412" spans="1:2" x14ac:dyDescent="0.3">
      <c r="A412">
        <v>48615</v>
      </c>
      <c r="B412" t="s">
        <v>3030</v>
      </c>
    </row>
    <row r="413" spans="1:2" x14ac:dyDescent="0.3">
      <c r="A413">
        <v>48710</v>
      </c>
      <c r="B413" t="s">
        <v>3030</v>
      </c>
    </row>
    <row r="414" spans="1:2" x14ac:dyDescent="0.3">
      <c r="A414">
        <v>48773</v>
      </c>
      <c r="B414" t="s">
        <v>3030</v>
      </c>
    </row>
    <row r="415" spans="1:2" x14ac:dyDescent="0.3">
      <c r="A415">
        <v>48775</v>
      </c>
      <c r="B415" t="s">
        <v>3030</v>
      </c>
    </row>
    <row r="416" spans="1:2" x14ac:dyDescent="0.3">
      <c r="A416">
        <v>48931</v>
      </c>
      <c r="B416" t="s">
        <v>3030</v>
      </c>
    </row>
    <row r="417" spans="1:2" x14ac:dyDescent="0.3">
      <c r="A417">
        <v>49026</v>
      </c>
      <c r="B417" t="s">
        <v>3030</v>
      </c>
    </row>
    <row r="418" spans="1:2" x14ac:dyDescent="0.3">
      <c r="A418">
        <v>49027</v>
      </c>
      <c r="B418" t="s">
        <v>3030</v>
      </c>
    </row>
    <row r="419" spans="1:2" x14ac:dyDescent="0.3">
      <c r="A419">
        <v>49123</v>
      </c>
      <c r="B419" t="s">
        <v>3030</v>
      </c>
    </row>
    <row r="420" spans="1:2" x14ac:dyDescent="0.3">
      <c r="A420">
        <v>49255</v>
      </c>
      <c r="B420" t="s">
        <v>3030</v>
      </c>
    </row>
    <row r="421" spans="1:2" x14ac:dyDescent="0.3">
      <c r="A421">
        <v>49349</v>
      </c>
      <c r="B421" t="s">
        <v>3030</v>
      </c>
    </row>
    <row r="422" spans="1:2" x14ac:dyDescent="0.3">
      <c r="A422">
        <v>49412</v>
      </c>
      <c r="B422" t="s">
        <v>3030</v>
      </c>
    </row>
    <row r="423" spans="1:2" x14ac:dyDescent="0.3">
      <c r="A423">
        <v>49510</v>
      </c>
      <c r="B423" t="s">
        <v>3030</v>
      </c>
    </row>
    <row r="424" spans="1:2" x14ac:dyDescent="0.3">
      <c r="A424">
        <v>49668</v>
      </c>
      <c r="B424" t="s">
        <v>3030</v>
      </c>
    </row>
    <row r="425" spans="1:2" x14ac:dyDescent="0.3">
      <c r="A425">
        <v>49762</v>
      </c>
      <c r="B425" t="s">
        <v>3030</v>
      </c>
    </row>
    <row r="426" spans="1:2" x14ac:dyDescent="0.3">
      <c r="A426">
        <v>49797</v>
      </c>
      <c r="B426" t="s">
        <v>3030</v>
      </c>
    </row>
    <row r="427" spans="1:2" x14ac:dyDescent="0.3">
      <c r="A427">
        <v>49830</v>
      </c>
      <c r="B427" t="s">
        <v>3030</v>
      </c>
    </row>
    <row r="428" spans="1:2" x14ac:dyDescent="0.3">
      <c r="A428">
        <v>49924</v>
      </c>
      <c r="B428" t="s">
        <v>3030</v>
      </c>
    </row>
    <row r="429" spans="1:2" x14ac:dyDescent="0.3">
      <c r="A429">
        <v>49988</v>
      </c>
      <c r="B429" t="s">
        <v>3030</v>
      </c>
    </row>
    <row r="430" spans="1:2" x14ac:dyDescent="0.3">
      <c r="A430">
        <v>50048</v>
      </c>
      <c r="B430" t="s">
        <v>3030</v>
      </c>
    </row>
    <row r="431" spans="1:2" x14ac:dyDescent="0.3">
      <c r="A431">
        <v>50081</v>
      </c>
      <c r="B431" t="s">
        <v>3030</v>
      </c>
    </row>
    <row r="432" spans="1:2" x14ac:dyDescent="0.3">
      <c r="A432">
        <v>50083</v>
      </c>
      <c r="B432" t="s">
        <v>3030</v>
      </c>
    </row>
    <row r="433" spans="1:2" x14ac:dyDescent="0.3">
      <c r="A433">
        <v>50087</v>
      </c>
      <c r="B433" t="s">
        <v>3030</v>
      </c>
    </row>
    <row r="434" spans="1:2" x14ac:dyDescent="0.3">
      <c r="A434">
        <v>50147</v>
      </c>
      <c r="B434" t="s">
        <v>3030</v>
      </c>
    </row>
    <row r="435" spans="1:2" x14ac:dyDescent="0.3">
      <c r="A435">
        <v>50246</v>
      </c>
      <c r="B435" t="s">
        <v>3030</v>
      </c>
    </row>
    <row r="436" spans="1:2" x14ac:dyDescent="0.3">
      <c r="A436">
        <v>50307</v>
      </c>
      <c r="B436" t="s">
        <v>3030</v>
      </c>
    </row>
    <row r="437" spans="1:2" x14ac:dyDescent="0.3">
      <c r="A437">
        <v>50374</v>
      </c>
      <c r="B437" t="s">
        <v>3030</v>
      </c>
    </row>
    <row r="438" spans="1:2" x14ac:dyDescent="0.3">
      <c r="A438">
        <v>50432</v>
      </c>
      <c r="B438" t="s">
        <v>3030</v>
      </c>
    </row>
    <row r="439" spans="1:2" x14ac:dyDescent="0.3">
      <c r="A439">
        <v>50501</v>
      </c>
      <c r="B439" t="s">
        <v>3030</v>
      </c>
    </row>
    <row r="440" spans="1:2" x14ac:dyDescent="0.3">
      <c r="A440">
        <v>50564</v>
      </c>
      <c r="B440" t="s">
        <v>3030</v>
      </c>
    </row>
    <row r="441" spans="1:2" x14ac:dyDescent="0.3">
      <c r="A441">
        <v>50566</v>
      </c>
      <c r="B441" t="s">
        <v>3030</v>
      </c>
    </row>
    <row r="442" spans="1:2" x14ac:dyDescent="0.3">
      <c r="A442">
        <v>50663</v>
      </c>
      <c r="B442" t="s">
        <v>3030</v>
      </c>
    </row>
    <row r="443" spans="1:2" x14ac:dyDescent="0.3">
      <c r="A443">
        <v>50721</v>
      </c>
      <c r="B443" t="s">
        <v>3030</v>
      </c>
    </row>
    <row r="444" spans="1:2" x14ac:dyDescent="0.3">
      <c r="A444">
        <v>50789</v>
      </c>
      <c r="B444" t="s">
        <v>3030</v>
      </c>
    </row>
    <row r="445" spans="1:2" x14ac:dyDescent="0.3">
      <c r="A445">
        <v>50818</v>
      </c>
      <c r="B445" t="s">
        <v>3030</v>
      </c>
    </row>
    <row r="446" spans="1:2" x14ac:dyDescent="0.3">
      <c r="A446">
        <v>50823</v>
      </c>
      <c r="B446" t="s">
        <v>3030</v>
      </c>
    </row>
    <row r="447" spans="1:2" x14ac:dyDescent="0.3">
      <c r="A447">
        <v>50850</v>
      </c>
      <c r="B447" t="s">
        <v>3030</v>
      </c>
    </row>
    <row r="448" spans="1:2" x14ac:dyDescent="0.3">
      <c r="A448">
        <v>50914</v>
      </c>
      <c r="B448" t="s">
        <v>3030</v>
      </c>
    </row>
    <row r="449" spans="1:2" x14ac:dyDescent="0.3">
      <c r="A449">
        <v>51075</v>
      </c>
      <c r="B449" t="s">
        <v>3030</v>
      </c>
    </row>
    <row r="450" spans="1:2" x14ac:dyDescent="0.3">
      <c r="A450">
        <v>51239</v>
      </c>
      <c r="B450" t="s">
        <v>3030</v>
      </c>
    </row>
    <row r="451" spans="1:2" x14ac:dyDescent="0.3">
      <c r="A451">
        <v>51271</v>
      </c>
      <c r="B451" t="s">
        <v>3030</v>
      </c>
    </row>
    <row r="452" spans="1:2" x14ac:dyDescent="0.3">
      <c r="A452">
        <v>51302</v>
      </c>
      <c r="B452" t="s">
        <v>3030</v>
      </c>
    </row>
    <row r="453" spans="1:2" x14ac:dyDescent="0.3">
      <c r="A453">
        <v>51553</v>
      </c>
      <c r="B453" t="s">
        <v>3030</v>
      </c>
    </row>
    <row r="454" spans="1:2" x14ac:dyDescent="0.3">
      <c r="A454">
        <v>51554</v>
      </c>
      <c r="B454" t="s">
        <v>3030</v>
      </c>
    </row>
    <row r="455" spans="1:2" x14ac:dyDescent="0.3">
      <c r="A455">
        <v>51559</v>
      </c>
      <c r="B455" t="s">
        <v>3030</v>
      </c>
    </row>
    <row r="456" spans="1:2" x14ac:dyDescent="0.3">
      <c r="A456">
        <v>51876</v>
      </c>
      <c r="B456" t="s">
        <v>3030</v>
      </c>
    </row>
    <row r="457" spans="1:2" x14ac:dyDescent="0.3">
      <c r="A457">
        <v>51879</v>
      </c>
      <c r="B457" t="s">
        <v>3030</v>
      </c>
    </row>
    <row r="458" spans="1:2" x14ac:dyDescent="0.3">
      <c r="A458">
        <v>51940</v>
      </c>
      <c r="B458" t="s">
        <v>3030</v>
      </c>
    </row>
    <row r="459" spans="1:2" x14ac:dyDescent="0.3">
      <c r="A459">
        <v>52035</v>
      </c>
      <c r="B459" t="s">
        <v>3030</v>
      </c>
    </row>
    <row r="460" spans="1:2" x14ac:dyDescent="0.3">
      <c r="A460">
        <v>52068</v>
      </c>
      <c r="B460" t="s">
        <v>3030</v>
      </c>
    </row>
    <row r="461" spans="1:2" x14ac:dyDescent="0.3">
      <c r="A461">
        <v>52258</v>
      </c>
      <c r="B461" t="s">
        <v>3030</v>
      </c>
    </row>
    <row r="462" spans="1:2" x14ac:dyDescent="0.3">
      <c r="A462">
        <v>52288</v>
      </c>
      <c r="B462" t="s">
        <v>3030</v>
      </c>
    </row>
    <row r="463" spans="1:2" x14ac:dyDescent="0.3">
      <c r="A463">
        <v>52327</v>
      </c>
      <c r="B463" t="s">
        <v>3030</v>
      </c>
    </row>
    <row r="464" spans="1:2" x14ac:dyDescent="0.3">
      <c r="A464">
        <v>52518</v>
      </c>
      <c r="B464" t="s">
        <v>3030</v>
      </c>
    </row>
    <row r="465" spans="1:2" x14ac:dyDescent="0.3">
      <c r="A465">
        <v>52608</v>
      </c>
      <c r="B465" t="s">
        <v>3030</v>
      </c>
    </row>
    <row r="466" spans="1:2" x14ac:dyDescent="0.3">
      <c r="A466">
        <v>52611</v>
      </c>
      <c r="B466" t="s">
        <v>3030</v>
      </c>
    </row>
    <row r="467" spans="1:2" x14ac:dyDescent="0.3">
      <c r="A467">
        <v>52678</v>
      </c>
      <c r="B467" t="s">
        <v>3030</v>
      </c>
    </row>
    <row r="468" spans="1:2" x14ac:dyDescent="0.3">
      <c r="A468">
        <v>52805</v>
      </c>
      <c r="B468" t="s">
        <v>3030</v>
      </c>
    </row>
    <row r="469" spans="1:2" x14ac:dyDescent="0.3">
      <c r="A469">
        <v>53285</v>
      </c>
      <c r="B469" t="s">
        <v>3030</v>
      </c>
    </row>
    <row r="470" spans="1:2" x14ac:dyDescent="0.3">
      <c r="A470">
        <v>53536</v>
      </c>
      <c r="B470" t="s">
        <v>3030</v>
      </c>
    </row>
    <row r="471" spans="1:2" x14ac:dyDescent="0.3">
      <c r="A471">
        <v>53600</v>
      </c>
      <c r="B471" t="s">
        <v>3030</v>
      </c>
    </row>
    <row r="472" spans="1:2" x14ac:dyDescent="0.3">
      <c r="A472">
        <v>53767</v>
      </c>
      <c r="B472" t="s">
        <v>3030</v>
      </c>
    </row>
    <row r="473" spans="1:2" x14ac:dyDescent="0.3">
      <c r="A473">
        <v>54086</v>
      </c>
      <c r="B473" t="s">
        <v>3030</v>
      </c>
    </row>
    <row r="474" spans="1:2" x14ac:dyDescent="0.3">
      <c r="A474">
        <v>54119</v>
      </c>
      <c r="B474" t="s">
        <v>3030</v>
      </c>
    </row>
    <row r="475" spans="1:2" x14ac:dyDescent="0.3">
      <c r="A475">
        <v>54151</v>
      </c>
      <c r="B475" t="s">
        <v>3030</v>
      </c>
    </row>
    <row r="476" spans="1:2" x14ac:dyDescent="0.3">
      <c r="A476">
        <v>54215</v>
      </c>
      <c r="B476" t="s">
        <v>3030</v>
      </c>
    </row>
    <row r="477" spans="1:2" x14ac:dyDescent="0.3">
      <c r="A477">
        <v>54243</v>
      </c>
      <c r="B477" t="s">
        <v>3030</v>
      </c>
    </row>
    <row r="478" spans="1:2" x14ac:dyDescent="0.3">
      <c r="A478">
        <v>54245</v>
      </c>
      <c r="B478" t="s">
        <v>3030</v>
      </c>
    </row>
    <row r="479" spans="1:2" x14ac:dyDescent="0.3">
      <c r="A479">
        <v>54339</v>
      </c>
      <c r="B479" t="s">
        <v>3030</v>
      </c>
    </row>
    <row r="480" spans="1:2" x14ac:dyDescent="0.3">
      <c r="A480">
        <v>54368</v>
      </c>
      <c r="B480" t="s">
        <v>3030</v>
      </c>
    </row>
    <row r="481" spans="1:2" x14ac:dyDescent="0.3">
      <c r="A481">
        <v>54371</v>
      </c>
      <c r="B481" t="s">
        <v>3030</v>
      </c>
    </row>
    <row r="482" spans="1:2" x14ac:dyDescent="0.3">
      <c r="A482">
        <v>54563</v>
      </c>
      <c r="B482" t="s">
        <v>3030</v>
      </c>
    </row>
    <row r="483" spans="1:2" x14ac:dyDescent="0.3">
      <c r="A483">
        <v>54595</v>
      </c>
      <c r="B483" t="s">
        <v>3030</v>
      </c>
    </row>
    <row r="484" spans="1:2" x14ac:dyDescent="0.3">
      <c r="A484">
        <v>54721</v>
      </c>
      <c r="B484" t="s">
        <v>3030</v>
      </c>
    </row>
    <row r="485" spans="1:2" x14ac:dyDescent="0.3">
      <c r="A485">
        <v>54755</v>
      </c>
      <c r="B485" t="s">
        <v>3030</v>
      </c>
    </row>
    <row r="486" spans="1:2" x14ac:dyDescent="0.3">
      <c r="A486">
        <v>54787</v>
      </c>
      <c r="B486" t="s">
        <v>3030</v>
      </c>
    </row>
    <row r="487" spans="1:2" x14ac:dyDescent="0.3">
      <c r="A487">
        <v>54914</v>
      </c>
      <c r="B487" t="s">
        <v>3030</v>
      </c>
    </row>
    <row r="488" spans="1:2" x14ac:dyDescent="0.3">
      <c r="A488">
        <v>55172</v>
      </c>
      <c r="B488" t="s">
        <v>3030</v>
      </c>
    </row>
    <row r="489" spans="1:2" x14ac:dyDescent="0.3">
      <c r="A489">
        <v>55203</v>
      </c>
      <c r="B489" t="s">
        <v>3030</v>
      </c>
    </row>
    <row r="490" spans="1:2" x14ac:dyDescent="0.3">
      <c r="A490">
        <v>55235</v>
      </c>
      <c r="B490" t="s">
        <v>3030</v>
      </c>
    </row>
    <row r="491" spans="1:2" x14ac:dyDescent="0.3">
      <c r="A491">
        <v>55330</v>
      </c>
      <c r="B491" t="s">
        <v>3030</v>
      </c>
    </row>
    <row r="492" spans="1:2" x14ac:dyDescent="0.3">
      <c r="A492">
        <v>55526</v>
      </c>
      <c r="B492" t="s">
        <v>3030</v>
      </c>
    </row>
    <row r="493" spans="1:2" x14ac:dyDescent="0.3">
      <c r="A493">
        <v>55616</v>
      </c>
      <c r="B493" t="s">
        <v>3030</v>
      </c>
    </row>
    <row r="494" spans="1:2" x14ac:dyDescent="0.3">
      <c r="A494">
        <v>55618</v>
      </c>
      <c r="B494" t="s">
        <v>3030</v>
      </c>
    </row>
    <row r="495" spans="1:2" x14ac:dyDescent="0.3">
      <c r="A495">
        <v>55623</v>
      </c>
      <c r="B495" t="s">
        <v>3030</v>
      </c>
    </row>
    <row r="496" spans="1:2" x14ac:dyDescent="0.3">
      <c r="A496">
        <v>55747</v>
      </c>
      <c r="B496" t="s">
        <v>3030</v>
      </c>
    </row>
    <row r="497" spans="1:2" x14ac:dyDescent="0.3">
      <c r="A497">
        <v>55776</v>
      </c>
      <c r="B497" t="s">
        <v>3030</v>
      </c>
    </row>
    <row r="498" spans="1:2" x14ac:dyDescent="0.3">
      <c r="A498">
        <v>55808</v>
      </c>
      <c r="B498" t="s">
        <v>3030</v>
      </c>
    </row>
    <row r="499" spans="1:2" x14ac:dyDescent="0.3">
      <c r="A499">
        <v>55874</v>
      </c>
      <c r="B499" t="s">
        <v>3030</v>
      </c>
    </row>
    <row r="500" spans="1:2" x14ac:dyDescent="0.3">
      <c r="A500">
        <v>55877</v>
      </c>
      <c r="B500" t="s">
        <v>3030</v>
      </c>
    </row>
    <row r="501" spans="1:2" x14ac:dyDescent="0.3">
      <c r="A501">
        <v>55968</v>
      </c>
      <c r="B501" t="s">
        <v>3030</v>
      </c>
    </row>
    <row r="502" spans="1:2" x14ac:dyDescent="0.3">
      <c r="A502">
        <v>56101</v>
      </c>
      <c r="B502" t="s">
        <v>3030</v>
      </c>
    </row>
    <row r="503" spans="1:2" x14ac:dyDescent="0.3">
      <c r="A503">
        <v>56128</v>
      </c>
      <c r="B503" t="s">
        <v>3030</v>
      </c>
    </row>
    <row r="504" spans="1:2" x14ac:dyDescent="0.3">
      <c r="A504">
        <v>56257</v>
      </c>
      <c r="B504" t="s">
        <v>3030</v>
      </c>
    </row>
    <row r="505" spans="1:2" x14ac:dyDescent="0.3">
      <c r="A505">
        <v>56387</v>
      </c>
      <c r="B505" t="s">
        <v>3030</v>
      </c>
    </row>
    <row r="506" spans="1:2" x14ac:dyDescent="0.3">
      <c r="A506">
        <v>56452</v>
      </c>
      <c r="B506" t="s">
        <v>3030</v>
      </c>
    </row>
    <row r="507" spans="1:2" x14ac:dyDescent="0.3">
      <c r="A507">
        <v>56514</v>
      </c>
      <c r="B507" t="s">
        <v>3030</v>
      </c>
    </row>
    <row r="508" spans="1:2" x14ac:dyDescent="0.3">
      <c r="A508">
        <v>56582</v>
      </c>
      <c r="B508" t="s">
        <v>3030</v>
      </c>
    </row>
    <row r="509" spans="1:2" x14ac:dyDescent="0.3">
      <c r="A509">
        <v>56612</v>
      </c>
      <c r="B509" t="s">
        <v>3030</v>
      </c>
    </row>
    <row r="510" spans="1:2" x14ac:dyDescent="0.3">
      <c r="A510">
        <v>56768</v>
      </c>
      <c r="B510" t="s">
        <v>3030</v>
      </c>
    </row>
    <row r="511" spans="1:2" x14ac:dyDescent="0.3">
      <c r="A511">
        <v>56769</v>
      </c>
      <c r="B511" t="s">
        <v>3030</v>
      </c>
    </row>
    <row r="512" spans="1:2" x14ac:dyDescent="0.3">
      <c r="A512">
        <v>56868</v>
      </c>
      <c r="B512" t="s">
        <v>3030</v>
      </c>
    </row>
    <row r="513" spans="1:2" x14ac:dyDescent="0.3">
      <c r="A513">
        <v>56901</v>
      </c>
      <c r="B513" t="s">
        <v>3030</v>
      </c>
    </row>
    <row r="514" spans="1:2" x14ac:dyDescent="0.3">
      <c r="A514">
        <v>56930</v>
      </c>
      <c r="B514" t="s">
        <v>3030</v>
      </c>
    </row>
    <row r="515" spans="1:2" x14ac:dyDescent="0.3">
      <c r="A515">
        <v>56931</v>
      </c>
      <c r="B515" t="s">
        <v>3030</v>
      </c>
    </row>
    <row r="516" spans="1:2" x14ac:dyDescent="0.3">
      <c r="A516">
        <v>57157</v>
      </c>
      <c r="B516" t="s">
        <v>3030</v>
      </c>
    </row>
    <row r="517" spans="1:2" x14ac:dyDescent="0.3">
      <c r="A517">
        <v>57190</v>
      </c>
      <c r="B517" t="s">
        <v>3030</v>
      </c>
    </row>
    <row r="518" spans="1:2" x14ac:dyDescent="0.3">
      <c r="A518">
        <v>57248</v>
      </c>
      <c r="B518" t="s">
        <v>3030</v>
      </c>
    </row>
    <row r="519" spans="1:2" x14ac:dyDescent="0.3">
      <c r="A519">
        <v>57253</v>
      </c>
      <c r="B519" t="s">
        <v>3030</v>
      </c>
    </row>
    <row r="520" spans="1:2" x14ac:dyDescent="0.3">
      <c r="A520">
        <v>57440</v>
      </c>
      <c r="B520" t="s">
        <v>3030</v>
      </c>
    </row>
    <row r="521" spans="1:2" x14ac:dyDescent="0.3">
      <c r="A521">
        <v>57510</v>
      </c>
      <c r="B521" t="s">
        <v>3030</v>
      </c>
    </row>
    <row r="522" spans="1:2" x14ac:dyDescent="0.3">
      <c r="A522">
        <v>57600</v>
      </c>
      <c r="B522" t="s">
        <v>3030</v>
      </c>
    </row>
    <row r="523" spans="1:2" x14ac:dyDescent="0.3">
      <c r="A523">
        <v>57638</v>
      </c>
      <c r="B523" t="s">
        <v>3030</v>
      </c>
    </row>
    <row r="524" spans="1:2" x14ac:dyDescent="0.3">
      <c r="A524">
        <v>57986</v>
      </c>
      <c r="B524" t="s">
        <v>3030</v>
      </c>
    </row>
    <row r="525" spans="1:2" x14ac:dyDescent="0.3">
      <c r="A525">
        <v>58368</v>
      </c>
      <c r="B525" t="s">
        <v>3030</v>
      </c>
    </row>
    <row r="526" spans="1:2" x14ac:dyDescent="0.3">
      <c r="A526">
        <v>58372</v>
      </c>
      <c r="B526" t="s">
        <v>3030</v>
      </c>
    </row>
    <row r="527" spans="1:2" x14ac:dyDescent="0.3">
      <c r="A527">
        <v>58470</v>
      </c>
      <c r="B527" t="s">
        <v>3030</v>
      </c>
    </row>
    <row r="528" spans="1:2" x14ac:dyDescent="0.3">
      <c r="A528">
        <v>58500</v>
      </c>
      <c r="B528" t="s">
        <v>3030</v>
      </c>
    </row>
    <row r="529" spans="1:2" x14ac:dyDescent="0.3">
      <c r="A529">
        <v>58566</v>
      </c>
      <c r="B529" t="s">
        <v>3030</v>
      </c>
    </row>
    <row r="530" spans="1:2" x14ac:dyDescent="0.3">
      <c r="A530">
        <v>58688</v>
      </c>
      <c r="B530" t="s">
        <v>3030</v>
      </c>
    </row>
    <row r="531" spans="1:2" x14ac:dyDescent="0.3">
      <c r="A531">
        <v>58720</v>
      </c>
      <c r="B531" t="s">
        <v>3030</v>
      </c>
    </row>
    <row r="532" spans="1:2" x14ac:dyDescent="0.3">
      <c r="A532">
        <v>58725</v>
      </c>
      <c r="B532" t="s">
        <v>3030</v>
      </c>
    </row>
    <row r="533" spans="1:2" x14ac:dyDescent="0.3">
      <c r="A533">
        <v>58818</v>
      </c>
      <c r="B533" t="s">
        <v>3030</v>
      </c>
    </row>
    <row r="534" spans="1:2" x14ac:dyDescent="0.3">
      <c r="A534">
        <v>58949</v>
      </c>
      <c r="B534" t="s">
        <v>3030</v>
      </c>
    </row>
    <row r="535" spans="1:2" x14ac:dyDescent="0.3">
      <c r="A535">
        <v>59009</v>
      </c>
      <c r="B535" t="s">
        <v>3030</v>
      </c>
    </row>
    <row r="536" spans="1:2" x14ac:dyDescent="0.3">
      <c r="A536">
        <v>59047</v>
      </c>
      <c r="B536" t="s">
        <v>3030</v>
      </c>
    </row>
    <row r="537" spans="1:2" x14ac:dyDescent="0.3">
      <c r="A537">
        <v>59072</v>
      </c>
      <c r="B537" t="s">
        <v>3030</v>
      </c>
    </row>
    <row r="538" spans="1:2" x14ac:dyDescent="0.3">
      <c r="A538">
        <v>59139</v>
      </c>
      <c r="B538" t="s">
        <v>3030</v>
      </c>
    </row>
    <row r="539" spans="1:2" x14ac:dyDescent="0.3">
      <c r="A539">
        <v>59171</v>
      </c>
      <c r="B539" t="s">
        <v>3030</v>
      </c>
    </row>
    <row r="540" spans="1:2" x14ac:dyDescent="0.3">
      <c r="A540">
        <v>59585</v>
      </c>
      <c r="B540" t="s">
        <v>3030</v>
      </c>
    </row>
    <row r="541" spans="1:2" x14ac:dyDescent="0.3">
      <c r="A541">
        <v>59652</v>
      </c>
      <c r="B541" t="s">
        <v>3030</v>
      </c>
    </row>
    <row r="542" spans="1:2" x14ac:dyDescent="0.3">
      <c r="A542">
        <v>59680</v>
      </c>
      <c r="B542" t="s">
        <v>3030</v>
      </c>
    </row>
    <row r="543" spans="1:2" x14ac:dyDescent="0.3">
      <c r="A543">
        <v>59683</v>
      </c>
      <c r="B543" t="s">
        <v>3030</v>
      </c>
    </row>
    <row r="544" spans="1:2" x14ac:dyDescent="0.3">
      <c r="A544">
        <v>59776</v>
      </c>
      <c r="B544" t="s">
        <v>3030</v>
      </c>
    </row>
    <row r="545" spans="1:2" x14ac:dyDescent="0.3">
      <c r="A545">
        <v>59879</v>
      </c>
      <c r="B545" t="s">
        <v>3030</v>
      </c>
    </row>
    <row r="546" spans="1:2" x14ac:dyDescent="0.3">
      <c r="A546">
        <v>59937</v>
      </c>
      <c r="B546" t="s">
        <v>3030</v>
      </c>
    </row>
    <row r="547" spans="1:2" x14ac:dyDescent="0.3">
      <c r="A547" s="1">
        <v>123132</v>
      </c>
      <c r="B547" t="s">
        <v>3030</v>
      </c>
    </row>
    <row r="548" spans="1:2" x14ac:dyDescent="0.3">
      <c r="A548" s="1">
        <v>123166</v>
      </c>
      <c r="B548" t="s">
        <v>3030</v>
      </c>
    </row>
    <row r="549" spans="1:2" x14ac:dyDescent="0.3">
      <c r="A549" s="1">
        <v>123194</v>
      </c>
      <c r="B549" t="s">
        <v>3030</v>
      </c>
    </row>
    <row r="550" spans="1:2" x14ac:dyDescent="0.3">
      <c r="A550" s="1">
        <v>123258</v>
      </c>
      <c r="B550" t="s">
        <v>3030</v>
      </c>
    </row>
    <row r="551" spans="1:2" x14ac:dyDescent="0.3">
      <c r="A551" s="1">
        <v>123323</v>
      </c>
      <c r="B551" t="s">
        <v>3030</v>
      </c>
    </row>
    <row r="552" spans="1:2" x14ac:dyDescent="0.3">
      <c r="A552" s="1">
        <v>123359</v>
      </c>
      <c r="B552" t="s">
        <v>3030</v>
      </c>
    </row>
    <row r="553" spans="1:2" x14ac:dyDescent="0.3">
      <c r="A553" s="1">
        <v>123481</v>
      </c>
      <c r="B553" t="s">
        <v>3030</v>
      </c>
    </row>
    <row r="554" spans="1:2" x14ac:dyDescent="0.3">
      <c r="A554" s="1">
        <v>123483</v>
      </c>
      <c r="B554" t="s">
        <v>3030</v>
      </c>
    </row>
    <row r="555" spans="1:2" x14ac:dyDescent="0.3">
      <c r="A555" s="1">
        <v>123487</v>
      </c>
      <c r="B555" t="s">
        <v>3030</v>
      </c>
    </row>
    <row r="556" spans="1:2" x14ac:dyDescent="0.3">
      <c r="A556" s="1">
        <v>123512</v>
      </c>
      <c r="B556" t="s">
        <v>3030</v>
      </c>
    </row>
    <row r="557" spans="1:2" x14ac:dyDescent="0.3">
      <c r="A557" s="1">
        <v>123614</v>
      </c>
      <c r="B557" t="s">
        <v>3030</v>
      </c>
    </row>
    <row r="558" spans="1:2" x14ac:dyDescent="0.3">
      <c r="A558" s="1">
        <v>123769</v>
      </c>
      <c r="B558" t="s">
        <v>3030</v>
      </c>
    </row>
    <row r="559" spans="1:2" x14ac:dyDescent="0.3">
      <c r="A559" s="1">
        <v>123801</v>
      </c>
      <c r="B559" t="s">
        <v>3030</v>
      </c>
    </row>
    <row r="560" spans="1:2" x14ac:dyDescent="0.3">
      <c r="A560" s="1">
        <v>123802</v>
      </c>
      <c r="B560" t="s">
        <v>3030</v>
      </c>
    </row>
    <row r="561" spans="1:2" x14ac:dyDescent="0.3">
      <c r="A561" s="1">
        <v>123807</v>
      </c>
      <c r="B561" t="s">
        <v>3030</v>
      </c>
    </row>
    <row r="562" spans="1:2" x14ac:dyDescent="0.3">
      <c r="A562" s="1">
        <v>123837</v>
      </c>
      <c r="B562" t="s">
        <v>3030</v>
      </c>
    </row>
    <row r="563" spans="1:2" x14ac:dyDescent="0.3">
      <c r="A563" s="1">
        <v>123870</v>
      </c>
      <c r="B563" t="s">
        <v>3030</v>
      </c>
    </row>
    <row r="564" spans="1:2" x14ac:dyDescent="0.3">
      <c r="A564" s="1">
        <v>123902</v>
      </c>
      <c r="B564" t="s">
        <v>3030</v>
      </c>
    </row>
    <row r="565" spans="1:2" x14ac:dyDescent="0.3">
      <c r="A565" s="1">
        <v>123928</v>
      </c>
      <c r="B565" t="s">
        <v>3030</v>
      </c>
    </row>
    <row r="566" spans="1:2" x14ac:dyDescent="0.3">
      <c r="A566" s="1">
        <v>123994</v>
      </c>
      <c r="B566" t="s">
        <v>3030</v>
      </c>
    </row>
    <row r="567" spans="1:2" x14ac:dyDescent="0.3">
      <c r="A567" s="1">
        <v>124031</v>
      </c>
      <c r="B567" t="s">
        <v>3030</v>
      </c>
    </row>
    <row r="568" spans="1:2" x14ac:dyDescent="0.3">
      <c r="A568" s="1">
        <v>124059</v>
      </c>
      <c r="B568" t="s">
        <v>3030</v>
      </c>
    </row>
    <row r="569" spans="1:2" x14ac:dyDescent="0.3">
      <c r="A569" s="1">
        <v>124060</v>
      </c>
      <c r="B569" t="s">
        <v>3030</v>
      </c>
    </row>
    <row r="570" spans="1:2" x14ac:dyDescent="0.3">
      <c r="A570" s="1">
        <v>124154</v>
      </c>
      <c r="B570" t="s">
        <v>3030</v>
      </c>
    </row>
    <row r="571" spans="1:2" x14ac:dyDescent="0.3">
      <c r="A571" s="1">
        <v>124282</v>
      </c>
      <c r="B571" t="s">
        <v>3030</v>
      </c>
    </row>
    <row r="572" spans="1:2" x14ac:dyDescent="0.3">
      <c r="A572" s="1">
        <v>124286</v>
      </c>
      <c r="B572" t="s">
        <v>3030</v>
      </c>
    </row>
    <row r="573" spans="1:2" x14ac:dyDescent="0.3">
      <c r="A573" s="1">
        <v>124287</v>
      </c>
      <c r="B573" t="s">
        <v>3030</v>
      </c>
    </row>
    <row r="574" spans="1:2" x14ac:dyDescent="0.3">
      <c r="A574" s="1">
        <v>124345</v>
      </c>
      <c r="B574" t="s">
        <v>3030</v>
      </c>
    </row>
    <row r="575" spans="1:2" x14ac:dyDescent="0.3">
      <c r="A575" s="1">
        <v>124444</v>
      </c>
      <c r="B575" t="s">
        <v>3030</v>
      </c>
    </row>
    <row r="576" spans="1:2" x14ac:dyDescent="0.3">
      <c r="A576" s="1">
        <v>124507</v>
      </c>
      <c r="B576" t="s">
        <v>3030</v>
      </c>
    </row>
    <row r="577" spans="1:2" x14ac:dyDescent="0.3">
      <c r="A577" s="1">
        <v>124538</v>
      </c>
      <c r="B577" t="s">
        <v>3030</v>
      </c>
    </row>
    <row r="578" spans="1:2" x14ac:dyDescent="0.3">
      <c r="A578" s="1">
        <v>124701</v>
      </c>
      <c r="B578" t="s">
        <v>3030</v>
      </c>
    </row>
    <row r="579" spans="1:2" x14ac:dyDescent="0.3">
      <c r="A579" s="1">
        <v>124761</v>
      </c>
      <c r="B579" t="s">
        <v>3030</v>
      </c>
    </row>
    <row r="580" spans="1:2" x14ac:dyDescent="0.3">
      <c r="A580" s="1">
        <v>124799</v>
      </c>
      <c r="B580" t="s">
        <v>3030</v>
      </c>
    </row>
    <row r="581" spans="1:2" x14ac:dyDescent="0.3">
      <c r="A581" s="1">
        <v>124892</v>
      </c>
      <c r="B581" t="s">
        <v>3030</v>
      </c>
    </row>
    <row r="582" spans="1:2" x14ac:dyDescent="0.3">
      <c r="A582" s="1">
        <v>124921</v>
      </c>
      <c r="B582" t="s">
        <v>3030</v>
      </c>
    </row>
    <row r="583" spans="1:2" x14ac:dyDescent="0.3">
      <c r="A583" s="1">
        <v>124985</v>
      </c>
      <c r="B583" t="s">
        <v>3030</v>
      </c>
    </row>
    <row r="584" spans="1:2" x14ac:dyDescent="0.3">
      <c r="A584" s="1">
        <v>124988</v>
      </c>
      <c r="B584" t="s">
        <v>3030</v>
      </c>
    </row>
    <row r="585" spans="1:2" x14ac:dyDescent="0.3">
      <c r="A585" s="1">
        <v>124991</v>
      </c>
      <c r="B585" t="s">
        <v>3030</v>
      </c>
    </row>
    <row r="586" spans="1:2" x14ac:dyDescent="0.3">
      <c r="A586" s="1">
        <v>125149</v>
      </c>
      <c r="B586" t="s">
        <v>3030</v>
      </c>
    </row>
    <row r="587" spans="1:2" x14ac:dyDescent="0.3">
      <c r="A587" s="1">
        <v>125150</v>
      </c>
      <c r="B587" t="s">
        <v>3030</v>
      </c>
    </row>
    <row r="588" spans="1:2" x14ac:dyDescent="0.3">
      <c r="A588" s="1">
        <v>125240</v>
      </c>
      <c r="B588" t="s">
        <v>3030</v>
      </c>
    </row>
    <row r="589" spans="1:2" x14ac:dyDescent="0.3">
      <c r="A589" s="1">
        <v>125339</v>
      </c>
      <c r="B589" t="s">
        <v>3030</v>
      </c>
    </row>
    <row r="590" spans="1:2" x14ac:dyDescent="0.3">
      <c r="A590" s="1">
        <v>125373</v>
      </c>
      <c r="B590" t="s">
        <v>3030</v>
      </c>
    </row>
    <row r="591" spans="1:2" x14ac:dyDescent="0.3">
      <c r="A591" s="1">
        <v>125374</v>
      </c>
      <c r="B591" t="s">
        <v>3030</v>
      </c>
    </row>
    <row r="592" spans="1:2" x14ac:dyDescent="0.3">
      <c r="A592" s="1">
        <v>125433</v>
      </c>
      <c r="B592" t="s">
        <v>3030</v>
      </c>
    </row>
    <row r="593" spans="1:2" x14ac:dyDescent="0.3">
      <c r="A593" s="1">
        <v>125467</v>
      </c>
      <c r="B593" t="s">
        <v>3030</v>
      </c>
    </row>
    <row r="594" spans="1:2" x14ac:dyDescent="0.3">
      <c r="A594" s="1">
        <v>125503</v>
      </c>
      <c r="B594" t="s">
        <v>3030</v>
      </c>
    </row>
    <row r="595" spans="1:2" x14ac:dyDescent="0.3">
      <c r="A595" s="1">
        <v>125560</v>
      </c>
      <c r="B595" t="s">
        <v>3030</v>
      </c>
    </row>
    <row r="596" spans="1:2" x14ac:dyDescent="0.3">
      <c r="A596" s="1">
        <v>125562</v>
      </c>
      <c r="B596" t="s">
        <v>3030</v>
      </c>
    </row>
    <row r="597" spans="1:2" x14ac:dyDescent="0.3">
      <c r="A597" s="1">
        <v>125631</v>
      </c>
      <c r="B597" t="s">
        <v>3030</v>
      </c>
    </row>
    <row r="598" spans="1:2" x14ac:dyDescent="0.3">
      <c r="A598" s="1">
        <v>125659</v>
      </c>
      <c r="B598" t="s">
        <v>3030</v>
      </c>
    </row>
    <row r="599" spans="1:2" x14ac:dyDescent="0.3">
      <c r="A599" s="1">
        <v>125754</v>
      </c>
      <c r="B599" t="s">
        <v>3030</v>
      </c>
    </row>
    <row r="600" spans="1:2" x14ac:dyDescent="0.3">
      <c r="A600" s="1">
        <v>125818</v>
      </c>
      <c r="B600" t="s">
        <v>3030</v>
      </c>
    </row>
    <row r="601" spans="1:2" x14ac:dyDescent="0.3">
      <c r="A601" s="1">
        <v>125882</v>
      </c>
      <c r="B601" t="s">
        <v>3030</v>
      </c>
    </row>
    <row r="602" spans="1:2" x14ac:dyDescent="0.3">
      <c r="A602" s="1">
        <v>125883</v>
      </c>
      <c r="B602" t="s">
        <v>3030</v>
      </c>
    </row>
    <row r="603" spans="1:2" x14ac:dyDescent="0.3">
      <c r="A603" s="1">
        <v>125885</v>
      </c>
      <c r="B603" t="s">
        <v>3030</v>
      </c>
    </row>
    <row r="604" spans="1:2" x14ac:dyDescent="0.3">
      <c r="A604" s="1">
        <v>125947</v>
      </c>
      <c r="B604" t="s">
        <v>3030</v>
      </c>
    </row>
    <row r="605" spans="1:2" x14ac:dyDescent="0.3">
      <c r="A605" s="1">
        <v>125976</v>
      </c>
      <c r="B605" t="s">
        <v>3030</v>
      </c>
    </row>
    <row r="606" spans="1:2" x14ac:dyDescent="0.3">
      <c r="A606" s="1">
        <v>126046</v>
      </c>
      <c r="B606" t="s">
        <v>3030</v>
      </c>
    </row>
    <row r="607" spans="1:2" x14ac:dyDescent="0.3">
      <c r="A607" s="1">
        <v>126108</v>
      </c>
      <c r="B607" t="s">
        <v>3030</v>
      </c>
    </row>
    <row r="608" spans="1:2" x14ac:dyDescent="0.3">
      <c r="A608" s="1">
        <v>126169</v>
      </c>
      <c r="B608" t="s">
        <v>3030</v>
      </c>
    </row>
    <row r="609" spans="1:2" x14ac:dyDescent="0.3">
      <c r="A609" s="1">
        <v>126235</v>
      </c>
      <c r="B609" t="s">
        <v>3030</v>
      </c>
    </row>
    <row r="610" spans="1:2" x14ac:dyDescent="0.3">
      <c r="A610" s="1">
        <v>126297</v>
      </c>
      <c r="B610" t="s">
        <v>3030</v>
      </c>
    </row>
    <row r="611" spans="1:2" x14ac:dyDescent="0.3">
      <c r="A611" s="1">
        <v>126300</v>
      </c>
      <c r="B611" t="s">
        <v>3030</v>
      </c>
    </row>
    <row r="612" spans="1:2" x14ac:dyDescent="0.3">
      <c r="A612" s="1">
        <v>126393</v>
      </c>
      <c r="B612" t="s">
        <v>3030</v>
      </c>
    </row>
    <row r="613" spans="1:2" x14ac:dyDescent="0.3">
      <c r="A613" s="1">
        <v>126456</v>
      </c>
      <c r="B613" t="s">
        <v>3030</v>
      </c>
    </row>
    <row r="614" spans="1:2" x14ac:dyDescent="0.3">
      <c r="A614" s="1">
        <v>126459</v>
      </c>
      <c r="B614" t="s">
        <v>3030</v>
      </c>
    </row>
    <row r="615" spans="1:2" x14ac:dyDescent="0.3">
      <c r="A615" s="1">
        <v>126488</v>
      </c>
      <c r="B615" t="s">
        <v>3030</v>
      </c>
    </row>
    <row r="616" spans="1:2" x14ac:dyDescent="0.3">
      <c r="A616" s="1">
        <v>126521</v>
      </c>
      <c r="B616" t="s">
        <v>3030</v>
      </c>
    </row>
    <row r="617" spans="1:2" x14ac:dyDescent="0.3">
      <c r="A617" s="1">
        <v>126585</v>
      </c>
      <c r="B617" t="s">
        <v>3030</v>
      </c>
    </row>
    <row r="618" spans="1:2" x14ac:dyDescent="0.3">
      <c r="A618" s="1">
        <v>126654</v>
      </c>
      <c r="B618" t="s">
        <v>3030</v>
      </c>
    </row>
    <row r="619" spans="1:2" x14ac:dyDescent="0.3">
      <c r="A619" s="1">
        <v>126680</v>
      </c>
      <c r="B619" t="s">
        <v>3030</v>
      </c>
    </row>
    <row r="620" spans="1:2" x14ac:dyDescent="0.3">
      <c r="A620" s="1">
        <v>126777</v>
      </c>
      <c r="B620" t="s">
        <v>3030</v>
      </c>
    </row>
    <row r="621" spans="1:2" x14ac:dyDescent="0.3">
      <c r="A621" s="1">
        <v>126783</v>
      </c>
      <c r="B621" t="s">
        <v>3030</v>
      </c>
    </row>
    <row r="622" spans="1:2" x14ac:dyDescent="0.3">
      <c r="A622" s="1">
        <v>126814</v>
      </c>
      <c r="B622" t="s">
        <v>3030</v>
      </c>
    </row>
    <row r="623" spans="1:2" x14ac:dyDescent="0.3">
      <c r="A623" s="1">
        <v>126877</v>
      </c>
      <c r="B623" t="s">
        <v>3030</v>
      </c>
    </row>
    <row r="624" spans="1:2" x14ac:dyDescent="0.3">
      <c r="A624" s="1">
        <v>126905</v>
      </c>
      <c r="B624" t="s">
        <v>3030</v>
      </c>
    </row>
    <row r="625" spans="1:2" x14ac:dyDescent="0.3">
      <c r="A625" s="1">
        <v>126907</v>
      </c>
      <c r="B625" t="s">
        <v>3030</v>
      </c>
    </row>
    <row r="626" spans="1:2" x14ac:dyDescent="0.3">
      <c r="A626" s="1">
        <v>126973</v>
      </c>
      <c r="B626" t="s">
        <v>3030</v>
      </c>
    </row>
    <row r="627" spans="1:2" x14ac:dyDescent="0.3">
      <c r="A627" s="1">
        <v>127324</v>
      </c>
      <c r="B627" t="s">
        <v>3030</v>
      </c>
    </row>
    <row r="628" spans="1:2" x14ac:dyDescent="0.3">
      <c r="A628" s="1">
        <v>127516</v>
      </c>
      <c r="B628" t="s">
        <v>3030</v>
      </c>
    </row>
    <row r="629" spans="1:2" x14ac:dyDescent="0.3">
      <c r="A629" s="1">
        <v>127545</v>
      </c>
      <c r="B629" t="s">
        <v>3030</v>
      </c>
    </row>
    <row r="630" spans="1:2" x14ac:dyDescent="0.3">
      <c r="A630" s="1">
        <v>127612</v>
      </c>
      <c r="B630" t="s">
        <v>3030</v>
      </c>
    </row>
    <row r="631" spans="1:2" x14ac:dyDescent="0.3">
      <c r="A631" s="1">
        <v>127737</v>
      </c>
      <c r="B631" t="s">
        <v>3030</v>
      </c>
    </row>
    <row r="632" spans="1:2" x14ac:dyDescent="0.3">
      <c r="A632" s="1">
        <v>127769</v>
      </c>
      <c r="B632" t="s">
        <v>3030</v>
      </c>
    </row>
    <row r="633" spans="1:2" x14ac:dyDescent="0.3">
      <c r="A633" s="1">
        <v>127773</v>
      </c>
      <c r="B633" t="s">
        <v>3030</v>
      </c>
    </row>
    <row r="634" spans="1:2" x14ac:dyDescent="0.3">
      <c r="A634" s="1">
        <v>127774</v>
      </c>
      <c r="B634" t="s">
        <v>3030</v>
      </c>
    </row>
    <row r="635" spans="1:2" x14ac:dyDescent="0.3">
      <c r="A635" s="1">
        <v>127870</v>
      </c>
      <c r="B635" t="s">
        <v>3030</v>
      </c>
    </row>
    <row r="636" spans="1:2" x14ac:dyDescent="0.3">
      <c r="A636" s="1">
        <v>128028</v>
      </c>
      <c r="B636" t="s">
        <v>3030</v>
      </c>
    </row>
    <row r="637" spans="1:2" x14ac:dyDescent="0.3">
      <c r="A637" s="1">
        <v>128061</v>
      </c>
      <c r="B637" t="s">
        <v>3030</v>
      </c>
    </row>
    <row r="638" spans="1:2" x14ac:dyDescent="0.3">
      <c r="A638" s="1">
        <v>128284</v>
      </c>
      <c r="B638" t="s">
        <v>3030</v>
      </c>
    </row>
    <row r="639" spans="1:2" x14ac:dyDescent="0.3">
      <c r="A639" s="1">
        <v>128316</v>
      </c>
      <c r="B639" t="s">
        <v>3030</v>
      </c>
    </row>
    <row r="640" spans="1:2" x14ac:dyDescent="0.3">
      <c r="A640" s="1">
        <v>128381</v>
      </c>
      <c r="B640" t="s">
        <v>3030</v>
      </c>
    </row>
    <row r="641" spans="1:2" x14ac:dyDescent="0.3">
      <c r="A641" s="1">
        <v>128504</v>
      </c>
      <c r="B641" t="s">
        <v>3030</v>
      </c>
    </row>
    <row r="642" spans="1:2" x14ac:dyDescent="0.3">
      <c r="A642" s="1">
        <v>128509</v>
      </c>
      <c r="B642" t="s">
        <v>3030</v>
      </c>
    </row>
    <row r="643" spans="1:2" x14ac:dyDescent="0.3">
      <c r="A643" s="1">
        <v>128510</v>
      </c>
      <c r="B643" t="s">
        <v>3030</v>
      </c>
    </row>
    <row r="644" spans="1:2" x14ac:dyDescent="0.3">
      <c r="A644" s="1">
        <v>128735</v>
      </c>
      <c r="B644" t="s">
        <v>3030</v>
      </c>
    </row>
    <row r="645" spans="1:2" x14ac:dyDescent="0.3">
      <c r="A645" s="1">
        <v>128765</v>
      </c>
      <c r="B645" t="s">
        <v>3030</v>
      </c>
    </row>
    <row r="646" spans="1:2" x14ac:dyDescent="0.3">
      <c r="A646" s="1">
        <v>128767</v>
      </c>
      <c r="B646" t="s">
        <v>3030</v>
      </c>
    </row>
    <row r="647" spans="1:2" x14ac:dyDescent="0.3">
      <c r="A647" s="1">
        <v>128830</v>
      </c>
      <c r="B647" t="s">
        <v>3030</v>
      </c>
    </row>
    <row r="648" spans="1:2" x14ac:dyDescent="0.3">
      <c r="A648" s="1">
        <v>128925</v>
      </c>
      <c r="B648" t="s">
        <v>3030</v>
      </c>
    </row>
    <row r="649" spans="1:2" x14ac:dyDescent="0.3">
      <c r="A649" s="1">
        <v>128984</v>
      </c>
      <c r="B649" t="s">
        <v>3030</v>
      </c>
    </row>
    <row r="650" spans="1:2" x14ac:dyDescent="0.3">
      <c r="A650" s="1">
        <v>129018</v>
      </c>
      <c r="B650" t="s">
        <v>3030</v>
      </c>
    </row>
    <row r="651" spans="1:2" x14ac:dyDescent="0.3">
      <c r="A651" s="1">
        <v>129053</v>
      </c>
      <c r="B651" t="s">
        <v>3030</v>
      </c>
    </row>
    <row r="652" spans="1:2" x14ac:dyDescent="0.3">
      <c r="A652" s="1">
        <v>129182</v>
      </c>
      <c r="B652" t="s">
        <v>3030</v>
      </c>
    </row>
    <row r="653" spans="1:2" x14ac:dyDescent="0.3">
      <c r="A653" s="1">
        <v>129241</v>
      </c>
      <c r="B653" t="s">
        <v>3030</v>
      </c>
    </row>
    <row r="654" spans="1:2" x14ac:dyDescent="0.3">
      <c r="A654" s="1">
        <v>129246</v>
      </c>
      <c r="B654" t="s">
        <v>3030</v>
      </c>
    </row>
    <row r="655" spans="1:2" x14ac:dyDescent="0.3">
      <c r="A655" s="1">
        <v>129272</v>
      </c>
      <c r="B655" t="s">
        <v>3030</v>
      </c>
    </row>
    <row r="656" spans="1:2" x14ac:dyDescent="0.3">
      <c r="A656" s="1">
        <v>129279</v>
      </c>
      <c r="B656" t="s">
        <v>3030</v>
      </c>
    </row>
    <row r="657" spans="1:2" x14ac:dyDescent="0.3">
      <c r="A657" s="1">
        <v>129310</v>
      </c>
      <c r="B657" t="s">
        <v>3030</v>
      </c>
    </row>
    <row r="658" spans="1:2" x14ac:dyDescent="0.3">
      <c r="A658" s="1">
        <v>129336</v>
      </c>
      <c r="B658" t="s">
        <v>3030</v>
      </c>
    </row>
    <row r="659" spans="1:2" x14ac:dyDescent="0.3">
      <c r="A659" s="1">
        <v>129339</v>
      </c>
      <c r="B659" t="s">
        <v>3030</v>
      </c>
    </row>
    <row r="660" spans="1:2" x14ac:dyDescent="0.3">
      <c r="A660" s="1">
        <v>129368</v>
      </c>
      <c r="B660" t="s">
        <v>3030</v>
      </c>
    </row>
    <row r="661" spans="1:2" x14ac:dyDescent="0.3">
      <c r="A661" s="1">
        <v>129369</v>
      </c>
      <c r="B661" t="s">
        <v>3030</v>
      </c>
    </row>
    <row r="662" spans="1:2" x14ac:dyDescent="0.3">
      <c r="A662" s="1">
        <v>129433</v>
      </c>
      <c r="B662" t="s">
        <v>3030</v>
      </c>
    </row>
    <row r="663" spans="1:2" x14ac:dyDescent="0.3">
      <c r="A663" s="1">
        <v>129501</v>
      </c>
      <c r="B663" t="s">
        <v>3030</v>
      </c>
    </row>
    <row r="664" spans="1:2" x14ac:dyDescent="0.3">
      <c r="A664" s="1">
        <v>129592</v>
      </c>
      <c r="B664" t="s">
        <v>3030</v>
      </c>
    </row>
    <row r="665" spans="1:2" x14ac:dyDescent="0.3">
      <c r="A665" s="1">
        <v>129727</v>
      </c>
      <c r="B665" t="s">
        <v>3030</v>
      </c>
    </row>
    <row r="666" spans="1:2" x14ac:dyDescent="0.3">
      <c r="A666" s="1">
        <v>129753</v>
      </c>
      <c r="B666" t="s">
        <v>3030</v>
      </c>
    </row>
    <row r="667" spans="1:2" x14ac:dyDescent="0.3">
      <c r="A667" s="1">
        <v>129791</v>
      </c>
      <c r="B667" t="s">
        <v>3030</v>
      </c>
    </row>
    <row r="668" spans="1:2" x14ac:dyDescent="0.3">
      <c r="A668" s="1">
        <v>129850</v>
      </c>
      <c r="B668" t="s">
        <v>3030</v>
      </c>
    </row>
    <row r="669" spans="1:2" x14ac:dyDescent="0.3">
      <c r="A669" s="1">
        <v>129854</v>
      </c>
      <c r="B669" t="s">
        <v>3030</v>
      </c>
    </row>
    <row r="670" spans="1:2" x14ac:dyDescent="0.3">
      <c r="A670" s="1">
        <v>129918</v>
      </c>
      <c r="B670" t="s">
        <v>3030</v>
      </c>
    </row>
    <row r="671" spans="1:2" x14ac:dyDescent="0.3">
      <c r="A671" s="1">
        <v>129947</v>
      </c>
      <c r="B671" t="s">
        <v>3030</v>
      </c>
    </row>
    <row r="672" spans="1:2" x14ac:dyDescent="0.3">
      <c r="A672" s="1">
        <v>129979</v>
      </c>
      <c r="B672" t="s">
        <v>3030</v>
      </c>
    </row>
    <row r="673" spans="1:2" x14ac:dyDescent="0.3">
      <c r="A673" s="1">
        <v>130015</v>
      </c>
      <c r="B673" t="s">
        <v>3030</v>
      </c>
    </row>
    <row r="674" spans="1:2" x14ac:dyDescent="0.3">
      <c r="A674" s="1">
        <v>130042</v>
      </c>
      <c r="B674" t="s">
        <v>3030</v>
      </c>
    </row>
    <row r="675" spans="1:2" x14ac:dyDescent="0.3">
      <c r="A675" s="1">
        <v>130077</v>
      </c>
      <c r="B675" t="s">
        <v>3030</v>
      </c>
    </row>
    <row r="676" spans="1:2" x14ac:dyDescent="0.3">
      <c r="A676" s="1">
        <v>130079</v>
      </c>
      <c r="B676" t="s">
        <v>3030</v>
      </c>
    </row>
    <row r="677" spans="1:2" x14ac:dyDescent="0.3">
      <c r="A677" s="1">
        <v>130110</v>
      </c>
      <c r="B677" t="s">
        <v>3030</v>
      </c>
    </row>
    <row r="678" spans="1:2" x14ac:dyDescent="0.3">
      <c r="A678" s="1">
        <v>130174</v>
      </c>
      <c r="B678" t="s">
        <v>3030</v>
      </c>
    </row>
    <row r="679" spans="1:2" x14ac:dyDescent="0.3">
      <c r="A679" s="1">
        <v>130267</v>
      </c>
      <c r="B679" t="s">
        <v>3030</v>
      </c>
    </row>
    <row r="680" spans="1:2" x14ac:dyDescent="0.3">
      <c r="A680" s="1">
        <v>130429</v>
      </c>
      <c r="B680" t="s">
        <v>3030</v>
      </c>
    </row>
    <row r="681" spans="1:2" x14ac:dyDescent="0.3">
      <c r="A681" s="1">
        <v>130430</v>
      </c>
      <c r="B681" t="s">
        <v>3030</v>
      </c>
    </row>
    <row r="682" spans="1:2" x14ac:dyDescent="0.3">
      <c r="A682" s="1">
        <v>130489</v>
      </c>
      <c r="B682" t="s">
        <v>3030</v>
      </c>
    </row>
    <row r="683" spans="1:2" x14ac:dyDescent="0.3">
      <c r="A683" s="1">
        <v>130623</v>
      </c>
      <c r="B683" t="s">
        <v>3030</v>
      </c>
    </row>
    <row r="684" spans="1:2" x14ac:dyDescent="0.3">
      <c r="A684" s="1">
        <v>130746</v>
      </c>
      <c r="B684" t="s">
        <v>3030</v>
      </c>
    </row>
    <row r="685" spans="1:2" x14ac:dyDescent="0.3">
      <c r="A685" s="1">
        <v>130776</v>
      </c>
      <c r="B685" t="s">
        <v>3030</v>
      </c>
    </row>
    <row r="686" spans="1:2" x14ac:dyDescent="0.3">
      <c r="A686" s="1">
        <v>130840</v>
      </c>
      <c r="B686" t="s">
        <v>3030</v>
      </c>
    </row>
    <row r="687" spans="1:2" x14ac:dyDescent="0.3">
      <c r="A687" s="1">
        <v>130845</v>
      </c>
      <c r="B687" t="s">
        <v>3030</v>
      </c>
    </row>
    <row r="688" spans="1:2" x14ac:dyDescent="0.3">
      <c r="A688" s="1">
        <v>130905</v>
      </c>
      <c r="B688" t="s">
        <v>3030</v>
      </c>
    </row>
    <row r="689" spans="1:2" x14ac:dyDescent="0.3">
      <c r="A689" s="1">
        <v>130936</v>
      </c>
      <c r="B689" t="s">
        <v>3030</v>
      </c>
    </row>
    <row r="690" spans="1:2" x14ac:dyDescent="0.3">
      <c r="A690" s="1">
        <v>131039</v>
      </c>
      <c r="B690" t="s">
        <v>3030</v>
      </c>
    </row>
    <row r="691" spans="1:2" x14ac:dyDescent="0.3">
      <c r="A691" s="1">
        <v>131101</v>
      </c>
      <c r="B691" t="s">
        <v>3030</v>
      </c>
    </row>
    <row r="692" spans="1:2" x14ac:dyDescent="0.3">
      <c r="A692" s="1">
        <v>131130</v>
      </c>
      <c r="B692" t="s">
        <v>3030</v>
      </c>
    </row>
    <row r="693" spans="1:2" x14ac:dyDescent="0.3">
      <c r="A693" s="1">
        <v>131133</v>
      </c>
      <c r="B693" t="s">
        <v>3030</v>
      </c>
    </row>
    <row r="694" spans="1:2" x14ac:dyDescent="0.3">
      <c r="A694" s="1">
        <v>131288</v>
      </c>
      <c r="B694" t="s">
        <v>3030</v>
      </c>
    </row>
    <row r="695" spans="1:2" x14ac:dyDescent="0.3">
      <c r="A695" s="1">
        <v>131294</v>
      </c>
      <c r="B695" t="s">
        <v>3030</v>
      </c>
    </row>
    <row r="696" spans="1:2" x14ac:dyDescent="0.3">
      <c r="A696" s="1">
        <v>131450</v>
      </c>
      <c r="B696" t="s">
        <v>3030</v>
      </c>
    </row>
    <row r="697" spans="1:2" x14ac:dyDescent="0.3">
      <c r="A697" s="1">
        <v>131614</v>
      </c>
      <c r="B697" t="s">
        <v>3030</v>
      </c>
    </row>
    <row r="698" spans="1:2" x14ac:dyDescent="0.3">
      <c r="A698" s="1">
        <v>131642</v>
      </c>
      <c r="B698" t="s">
        <v>3030</v>
      </c>
    </row>
    <row r="699" spans="1:2" x14ac:dyDescent="0.3">
      <c r="A699" s="1">
        <v>131773</v>
      </c>
      <c r="B699" t="s">
        <v>3030</v>
      </c>
    </row>
    <row r="700" spans="1:2" x14ac:dyDescent="0.3">
      <c r="A700" s="1">
        <v>131802</v>
      </c>
      <c r="B700" t="s">
        <v>3030</v>
      </c>
    </row>
    <row r="701" spans="1:2" x14ac:dyDescent="0.3">
      <c r="A701" s="1">
        <v>131835</v>
      </c>
      <c r="B701" t="s">
        <v>3030</v>
      </c>
    </row>
    <row r="702" spans="1:2" x14ac:dyDescent="0.3">
      <c r="A702" s="1">
        <v>131901</v>
      </c>
      <c r="B702" t="s">
        <v>3030</v>
      </c>
    </row>
    <row r="703" spans="1:2" x14ac:dyDescent="0.3">
      <c r="A703" s="1">
        <v>131960</v>
      </c>
      <c r="B703" t="s">
        <v>3030</v>
      </c>
    </row>
    <row r="704" spans="1:2" x14ac:dyDescent="0.3">
      <c r="A704" s="1">
        <v>131998</v>
      </c>
      <c r="B704" t="s">
        <v>3030</v>
      </c>
    </row>
    <row r="705" spans="1:2" x14ac:dyDescent="0.3">
      <c r="A705" s="1">
        <v>132024</v>
      </c>
      <c r="B705" t="s">
        <v>3030</v>
      </c>
    </row>
    <row r="706" spans="1:2" x14ac:dyDescent="0.3">
      <c r="A706" s="1">
        <v>132062</v>
      </c>
      <c r="B706" t="s">
        <v>3030</v>
      </c>
    </row>
    <row r="707" spans="1:2" x14ac:dyDescent="0.3">
      <c r="A707" s="1">
        <v>132091</v>
      </c>
      <c r="B707" t="s">
        <v>3030</v>
      </c>
    </row>
    <row r="708" spans="1:2" x14ac:dyDescent="0.3">
      <c r="A708" s="1">
        <v>132093</v>
      </c>
      <c r="B708" t="s">
        <v>3030</v>
      </c>
    </row>
    <row r="709" spans="1:2" x14ac:dyDescent="0.3">
      <c r="A709" s="1">
        <v>132095</v>
      </c>
      <c r="B709" t="s">
        <v>3030</v>
      </c>
    </row>
    <row r="710" spans="1:2" x14ac:dyDescent="0.3">
      <c r="A710" s="1">
        <v>132127</v>
      </c>
      <c r="B710" t="s">
        <v>3030</v>
      </c>
    </row>
    <row r="711" spans="1:2" x14ac:dyDescent="0.3">
      <c r="A711" s="1">
        <v>132152</v>
      </c>
      <c r="B711" t="s">
        <v>3030</v>
      </c>
    </row>
    <row r="712" spans="1:2" x14ac:dyDescent="0.3">
      <c r="A712" s="1">
        <v>132221</v>
      </c>
      <c r="B712" t="s">
        <v>3030</v>
      </c>
    </row>
    <row r="713" spans="1:2" x14ac:dyDescent="0.3">
      <c r="A713" s="1">
        <v>132222</v>
      </c>
      <c r="B713" t="s">
        <v>3030</v>
      </c>
    </row>
    <row r="714" spans="1:2" x14ac:dyDescent="0.3">
      <c r="A714" s="1">
        <v>132248</v>
      </c>
      <c r="B714" t="s">
        <v>3030</v>
      </c>
    </row>
    <row r="715" spans="1:2" x14ac:dyDescent="0.3">
      <c r="A715" s="1">
        <v>132281</v>
      </c>
      <c r="B715" t="s">
        <v>3030</v>
      </c>
    </row>
    <row r="716" spans="1:2" x14ac:dyDescent="0.3">
      <c r="A716" s="1">
        <v>132347</v>
      </c>
      <c r="B716" t="s">
        <v>3030</v>
      </c>
    </row>
    <row r="717" spans="1:2" x14ac:dyDescent="0.3">
      <c r="A717" s="1">
        <v>132350</v>
      </c>
      <c r="B717" t="s">
        <v>3030</v>
      </c>
    </row>
    <row r="718" spans="1:2" x14ac:dyDescent="0.3">
      <c r="A718" s="1">
        <v>132472</v>
      </c>
      <c r="B718" t="s">
        <v>3030</v>
      </c>
    </row>
    <row r="719" spans="1:2" x14ac:dyDescent="0.3">
      <c r="A719" s="1">
        <v>132573</v>
      </c>
      <c r="B719" t="s">
        <v>3030</v>
      </c>
    </row>
    <row r="720" spans="1:2" x14ac:dyDescent="0.3">
      <c r="A720" s="1">
        <v>132669</v>
      </c>
      <c r="B720" t="s">
        <v>3030</v>
      </c>
    </row>
    <row r="721" spans="1:2" x14ac:dyDescent="0.3">
      <c r="A721" s="1">
        <v>132733</v>
      </c>
      <c r="B721" t="s">
        <v>3030</v>
      </c>
    </row>
    <row r="722" spans="1:2" x14ac:dyDescent="0.3">
      <c r="A722" s="1">
        <v>132794</v>
      </c>
      <c r="B722" t="s">
        <v>3030</v>
      </c>
    </row>
    <row r="723" spans="1:2" x14ac:dyDescent="0.3">
      <c r="A723" s="1">
        <v>132857</v>
      </c>
      <c r="B723" t="s">
        <v>3030</v>
      </c>
    </row>
    <row r="724" spans="1:2" x14ac:dyDescent="0.3">
      <c r="A724" s="1">
        <v>132863</v>
      </c>
      <c r="B724" t="s">
        <v>3030</v>
      </c>
    </row>
    <row r="725" spans="1:2" x14ac:dyDescent="0.3">
      <c r="A725" s="1">
        <v>132894</v>
      </c>
      <c r="B725" t="s">
        <v>3030</v>
      </c>
    </row>
    <row r="726" spans="1:2" x14ac:dyDescent="0.3">
      <c r="A726" s="1">
        <v>133052</v>
      </c>
      <c r="B726" t="s">
        <v>3030</v>
      </c>
    </row>
    <row r="727" spans="1:2" x14ac:dyDescent="0.3">
      <c r="A727" s="1">
        <v>133081</v>
      </c>
      <c r="B727" t="s">
        <v>3030</v>
      </c>
    </row>
    <row r="728" spans="1:2" x14ac:dyDescent="0.3">
      <c r="A728" s="1">
        <v>133144</v>
      </c>
      <c r="B728" t="s">
        <v>3030</v>
      </c>
    </row>
    <row r="729" spans="1:2" x14ac:dyDescent="0.3">
      <c r="A729" s="1">
        <v>133247</v>
      </c>
      <c r="B729" t="s">
        <v>3030</v>
      </c>
    </row>
    <row r="730" spans="1:2" x14ac:dyDescent="0.3">
      <c r="A730" s="1">
        <v>133277</v>
      </c>
      <c r="B730" t="s">
        <v>3030</v>
      </c>
    </row>
    <row r="731" spans="1:2" x14ac:dyDescent="0.3">
      <c r="A731" s="1">
        <v>133305</v>
      </c>
      <c r="B731" t="s">
        <v>3030</v>
      </c>
    </row>
    <row r="732" spans="1:2" x14ac:dyDescent="0.3">
      <c r="A732" s="1">
        <v>133306</v>
      </c>
      <c r="B732" t="s">
        <v>3030</v>
      </c>
    </row>
    <row r="733" spans="1:2" x14ac:dyDescent="0.3">
      <c r="A733" s="1">
        <v>133310</v>
      </c>
      <c r="B733" t="s">
        <v>3030</v>
      </c>
    </row>
    <row r="734" spans="1:2" x14ac:dyDescent="0.3">
      <c r="A734" s="1">
        <v>133369</v>
      </c>
      <c r="B734" t="s">
        <v>3030</v>
      </c>
    </row>
    <row r="735" spans="1:2" x14ac:dyDescent="0.3">
      <c r="A735" s="1">
        <v>133627</v>
      </c>
      <c r="B735" t="s">
        <v>3030</v>
      </c>
    </row>
    <row r="736" spans="1:2" x14ac:dyDescent="0.3">
      <c r="A736" s="1">
        <v>133662</v>
      </c>
      <c r="B736" t="s">
        <v>3030</v>
      </c>
    </row>
    <row r="737" spans="1:2" x14ac:dyDescent="0.3">
      <c r="A737" s="1">
        <v>133722</v>
      </c>
      <c r="B737" t="s">
        <v>3030</v>
      </c>
    </row>
    <row r="738" spans="1:2" x14ac:dyDescent="0.3">
      <c r="A738" s="1">
        <v>133819</v>
      </c>
      <c r="B738" t="s">
        <v>3030</v>
      </c>
    </row>
    <row r="739" spans="1:2" x14ac:dyDescent="0.3">
      <c r="A739" s="1">
        <v>133851</v>
      </c>
      <c r="B739" t="s">
        <v>3030</v>
      </c>
    </row>
    <row r="740" spans="1:2" x14ac:dyDescent="0.3">
      <c r="A740" s="1">
        <v>133884</v>
      </c>
      <c r="B740" t="s">
        <v>3030</v>
      </c>
    </row>
    <row r="741" spans="1:2" x14ac:dyDescent="0.3">
      <c r="A741" s="1">
        <v>133917</v>
      </c>
      <c r="B741" t="s">
        <v>3030</v>
      </c>
    </row>
    <row r="742" spans="1:2" x14ac:dyDescent="0.3">
      <c r="A742" s="1">
        <v>133919</v>
      </c>
      <c r="B742" t="s">
        <v>3030</v>
      </c>
    </row>
    <row r="743" spans="1:2" x14ac:dyDescent="0.3">
      <c r="A743" s="1">
        <v>133951</v>
      </c>
      <c r="B743" t="s">
        <v>3030</v>
      </c>
    </row>
    <row r="744" spans="1:2" x14ac:dyDescent="0.3">
      <c r="A744" s="1">
        <v>133979</v>
      </c>
      <c r="B744" t="s">
        <v>3030</v>
      </c>
    </row>
    <row r="745" spans="1:2" x14ac:dyDescent="0.3">
      <c r="A745" s="1">
        <v>134011</v>
      </c>
      <c r="B745" t="s">
        <v>3030</v>
      </c>
    </row>
    <row r="746" spans="1:2" x14ac:dyDescent="0.3">
      <c r="A746" s="1">
        <v>134111</v>
      </c>
      <c r="B746" t="s">
        <v>3030</v>
      </c>
    </row>
    <row r="747" spans="1:2" x14ac:dyDescent="0.3">
      <c r="A747" s="1">
        <v>134202</v>
      </c>
      <c r="B747" t="s">
        <v>3030</v>
      </c>
    </row>
    <row r="748" spans="1:2" x14ac:dyDescent="0.3">
      <c r="A748" s="1">
        <v>134271</v>
      </c>
      <c r="B748" t="s">
        <v>3030</v>
      </c>
    </row>
    <row r="749" spans="1:2" x14ac:dyDescent="0.3">
      <c r="A749" s="1">
        <v>134398</v>
      </c>
      <c r="B749" t="s">
        <v>3030</v>
      </c>
    </row>
    <row r="750" spans="1:2" x14ac:dyDescent="0.3">
      <c r="A750" s="1">
        <v>134425</v>
      </c>
      <c r="B750" t="s">
        <v>3030</v>
      </c>
    </row>
    <row r="751" spans="1:2" x14ac:dyDescent="0.3">
      <c r="A751" s="1">
        <v>134431</v>
      </c>
      <c r="B751" t="s">
        <v>3030</v>
      </c>
    </row>
    <row r="752" spans="1:2" x14ac:dyDescent="0.3">
      <c r="A752" s="1">
        <v>134553</v>
      </c>
      <c r="B752" t="s">
        <v>3030</v>
      </c>
    </row>
    <row r="753" spans="1:2" x14ac:dyDescent="0.3">
      <c r="A753" s="1">
        <v>134648</v>
      </c>
      <c r="B753" t="s">
        <v>3030</v>
      </c>
    </row>
    <row r="754" spans="1:2" x14ac:dyDescent="0.3">
      <c r="A754" s="1">
        <v>134651</v>
      </c>
      <c r="B754" t="s">
        <v>3030</v>
      </c>
    </row>
    <row r="755" spans="1:2" x14ac:dyDescent="0.3">
      <c r="A755" s="1">
        <v>134745</v>
      </c>
      <c r="B755" t="s">
        <v>3030</v>
      </c>
    </row>
    <row r="756" spans="1:2" x14ac:dyDescent="0.3">
      <c r="A756" s="1">
        <v>134779</v>
      </c>
      <c r="B756" t="s">
        <v>3030</v>
      </c>
    </row>
    <row r="757" spans="1:2" x14ac:dyDescent="0.3">
      <c r="A757" s="1">
        <v>134782</v>
      </c>
      <c r="B757" t="s">
        <v>3030</v>
      </c>
    </row>
    <row r="758" spans="1:2" x14ac:dyDescent="0.3">
      <c r="A758" s="1">
        <v>134808</v>
      </c>
      <c r="B758" t="s">
        <v>3030</v>
      </c>
    </row>
    <row r="759" spans="1:2" x14ac:dyDescent="0.3">
      <c r="A759" s="1">
        <v>134846</v>
      </c>
      <c r="B759" t="s">
        <v>3030</v>
      </c>
    </row>
    <row r="760" spans="1:2" x14ac:dyDescent="0.3">
      <c r="A760" s="1">
        <v>134908</v>
      </c>
      <c r="B760" t="s">
        <v>3030</v>
      </c>
    </row>
    <row r="761" spans="1:2" x14ac:dyDescent="0.3">
      <c r="A761" s="1">
        <v>134943</v>
      </c>
      <c r="B761" t="s">
        <v>3030</v>
      </c>
    </row>
    <row r="762" spans="1:2" x14ac:dyDescent="0.3">
      <c r="A762" s="1">
        <v>135005</v>
      </c>
      <c r="B762" t="s">
        <v>3030</v>
      </c>
    </row>
    <row r="763" spans="1:2" x14ac:dyDescent="0.3">
      <c r="A763" s="1">
        <v>135037</v>
      </c>
      <c r="B763" t="s">
        <v>3030</v>
      </c>
    </row>
    <row r="764" spans="1:2" x14ac:dyDescent="0.3">
      <c r="A764" s="1">
        <v>135160</v>
      </c>
      <c r="B764" t="s">
        <v>3030</v>
      </c>
    </row>
    <row r="765" spans="1:2" x14ac:dyDescent="0.3">
      <c r="A765" s="1">
        <v>135194</v>
      </c>
      <c r="B765" t="s">
        <v>3030</v>
      </c>
    </row>
    <row r="766" spans="1:2" x14ac:dyDescent="0.3">
      <c r="A766" s="1">
        <v>135224</v>
      </c>
      <c r="B766" t="s">
        <v>3030</v>
      </c>
    </row>
    <row r="767" spans="1:2" x14ac:dyDescent="0.3">
      <c r="A767" s="1">
        <v>135320</v>
      </c>
      <c r="B767" t="s">
        <v>3030</v>
      </c>
    </row>
    <row r="768" spans="1:2" x14ac:dyDescent="0.3">
      <c r="A768" s="1">
        <v>135356</v>
      </c>
      <c r="B768" t="s">
        <v>3030</v>
      </c>
    </row>
    <row r="769" spans="1:2" x14ac:dyDescent="0.3">
      <c r="A769" s="1">
        <v>135389</v>
      </c>
      <c r="B769" t="s">
        <v>3030</v>
      </c>
    </row>
    <row r="770" spans="1:2" x14ac:dyDescent="0.3">
      <c r="A770" s="1">
        <v>135420</v>
      </c>
      <c r="B770" t="s">
        <v>3030</v>
      </c>
    </row>
    <row r="771" spans="1:2" x14ac:dyDescent="0.3">
      <c r="A771" s="1">
        <v>135480</v>
      </c>
      <c r="B771" t="s">
        <v>3030</v>
      </c>
    </row>
    <row r="772" spans="1:2" x14ac:dyDescent="0.3">
      <c r="A772" s="1">
        <v>135612</v>
      </c>
      <c r="B772" t="s">
        <v>3030</v>
      </c>
    </row>
    <row r="773" spans="1:2" x14ac:dyDescent="0.3">
      <c r="A773" s="1">
        <v>135613</v>
      </c>
      <c r="B773" t="s">
        <v>3030</v>
      </c>
    </row>
    <row r="774" spans="1:2" x14ac:dyDescent="0.3">
      <c r="A774" s="1">
        <v>135643</v>
      </c>
      <c r="B774" t="s">
        <v>3030</v>
      </c>
    </row>
    <row r="775" spans="1:2" x14ac:dyDescent="0.3">
      <c r="A775" s="1">
        <v>135707</v>
      </c>
      <c r="B775" t="s">
        <v>3030</v>
      </c>
    </row>
    <row r="776" spans="1:2" x14ac:dyDescent="0.3">
      <c r="A776" s="1">
        <v>135806</v>
      </c>
      <c r="B776" t="s">
        <v>3030</v>
      </c>
    </row>
    <row r="777" spans="1:2" x14ac:dyDescent="0.3">
      <c r="A777" s="1">
        <v>135867</v>
      </c>
      <c r="B777" t="s">
        <v>3030</v>
      </c>
    </row>
    <row r="778" spans="1:2" x14ac:dyDescent="0.3">
      <c r="A778" s="1">
        <v>135871</v>
      </c>
      <c r="B778" t="s">
        <v>3030</v>
      </c>
    </row>
    <row r="779" spans="1:2" x14ac:dyDescent="0.3">
      <c r="A779" s="1">
        <v>135897</v>
      </c>
      <c r="B779" t="s">
        <v>3030</v>
      </c>
    </row>
    <row r="780" spans="1:2" x14ac:dyDescent="0.3">
      <c r="A780" s="1">
        <v>136121</v>
      </c>
      <c r="B780" t="s">
        <v>3030</v>
      </c>
    </row>
    <row r="781" spans="1:2" x14ac:dyDescent="0.3">
      <c r="A781" s="1">
        <v>136158</v>
      </c>
      <c r="B781" t="s">
        <v>3030</v>
      </c>
    </row>
    <row r="782" spans="1:2" x14ac:dyDescent="0.3">
      <c r="A782" s="1">
        <v>136252</v>
      </c>
      <c r="B782" t="s">
        <v>3030</v>
      </c>
    </row>
    <row r="783" spans="1:2" x14ac:dyDescent="0.3">
      <c r="A783" s="1">
        <v>136378</v>
      </c>
      <c r="B783" t="s">
        <v>3030</v>
      </c>
    </row>
    <row r="784" spans="1:2" x14ac:dyDescent="0.3">
      <c r="A784" s="1">
        <v>136440</v>
      </c>
      <c r="B784" t="s">
        <v>3030</v>
      </c>
    </row>
    <row r="785" spans="1:2" x14ac:dyDescent="0.3">
      <c r="A785" s="1">
        <v>136444</v>
      </c>
      <c r="B785" t="s">
        <v>3030</v>
      </c>
    </row>
    <row r="786" spans="1:2" x14ac:dyDescent="0.3">
      <c r="A786" s="1">
        <v>136476</v>
      </c>
      <c r="B786" t="s">
        <v>3030</v>
      </c>
    </row>
    <row r="787" spans="1:2" x14ac:dyDescent="0.3">
      <c r="A787" s="1">
        <v>136507</v>
      </c>
      <c r="B787" t="s">
        <v>3030</v>
      </c>
    </row>
    <row r="788" spans="1:2" x14ac:dyDescent="0.3">
      <c r="A788" s="1">
        <v>136537</v>
      </c>
      <c r="B788" t="s">
        <v>3030</v>
      </c>
    </row>
    <row r="789" spans="1:2" x14ac:dyDescent="0.3">
      <c r="A789" s="1">
        <v>136572</v>
      </c>
      <c r="B789" t="s">
        <v>3030</v>
      </c>
    </row>
    <row r="790" spans="1:2" x14ac:dyDescent="0.3">
      <c r="A790" s="1">
        <v>136606</v>
      </c>
      <c r="B790" t="s">
        <v>3030</v>
      </c>
    </row>
    <row r="791" spans="1:2" x14ac:dyDescent="0.3">
      <c r="A791" s="1">
        <v>136607</v>
      </c>
      <c r="B791" t="s">
        <v>3030</v>
      </c>
    </row>
    <row r="792" spans="1:2" x14ac:dyDescent="0.3">
      <c r="A792" s="1">
        <v>136765</v>
      </c>
      <c r="B792" t="s">
        <v>3030</v>
      </c>
    </row>
    <row r="793" spans="1:2" x14ac:dyDescent="0.3">
      <c r="A793" s="1">
        <v>136795</v>
      </c>
      <c r="B793" t="s">
        <v>3030</v>
      </c>
    </row>
    <row r="794" spans="1:2" x14ac:dyDescent="0.3">
      <c r="A794" s="1">
        <v>136825</v>
      </c>
      <c r="B794" t="s">
        <v>3030</v>
      </c>
    </row>
    <row r="795" spans="1:2" x14ac:dyDescent="0.3">
      <c r="A795" s="1">
        <v>136861</v>
      </c>
      <c r="B795" t="s">
        <v>3030</v>
      </c>
    </row>
    <row r="796" spans="1:2" x14ac:dyDescent="0.3">
      <c r="A796" s="1">
        <v>136889</v>
      </c>
      <c r="B796" t="s">
        <v>3030</v>
      </c>
    </row>
    <row r="797" spans="1:2" x14ac:dyDescent="0.3">
      <c r="A797" s="1">
        <v>136894</v>
      </c>
      <c r="B797" t="s">
        <v>3030</v>
      </c>
    </row>
    <row r="798" spans="1:2" x14ac:dyDescent="0.3">
      <c r="A798" s="1">
        <v>136988</v>
      </c>
      <c r="B798" t="s">
        <v>3030</v>
      </c>
    </row>
    <row r="799" spans="1:2" x14ac:dyDescent="0.3">
      <c r="A799" s="1">
        <v>137021</v>
      </c>
      <c r="B799" t="s">
        <v>3030</v>
      </c>
    </row>
    <row r="800" spans="1:2" x14ac:dyDescent="0.3">
      <c r="A800" s="1">
        <v>137113</v>
      </c>
      <c r="B800" t="s">
        <v>3030</v>
      </c>
    </row>
    <row r="801" spans="1:2" x14ac:dyDescent="0.3">
      <c r="A801" s="1">
        <v>137272</v>
      </c>
      <c r="B801" t="s">
        <v>3030</v>
      </c>
    </row>
    <row r="802" spans="1:2" x14ac:dyDescent="0.3">
      <c r="A802" s="1">
        <v>137275</v>
      </c>
      <c r="B802" t="s">
        <v>3030</v>
      </c>
    </row>
    <row r="803" spans="1:2" x14ac:dyDescent="0.3">
      <c r="A803" s="1">
        <v>137406</v>
      </c>
      <c r="B803" t="s">
        <v>3030</v>
      </c>
    </row>
    <row r="804" spans="1:2" x14ac:dyDescent="0.3">
      <c r="A804" s="1">
        <v>137471</v>
      </c>
      <c r="B804" t="s">
        <v>3030</v>
      </c>
    </row>
    <row r="805" spans="1:2" x14ac:dyDescent="0.3">
      <c r="A805" s="1">
        <v>137497</v>
      </c>
      <c r="B805" t="s">
        <v>3030</v>
      </c>
    </row>
    <row r="806" spans="1:2" x14ac:dyDescent="0.3">
      <c r="A806" s="1">
        <v>137500</v>
      </c>
      <c r="B806" t="s">
        <v>3030</v>
      </c>
    </row>
    <row r="807" spans="1:2" x14ac:dyDescent="0.3">
      <c r="A807" s="1">
        <v>137530</v>
      </c>
      <c r="B807" t="s">
        <v>3030</v>
      </c>
    </row>
    <row r="808" spans="1:2" x14ac:dyDescent="0.3">
      <c r="A808" s="1">
        <v>137534</v>
      </c>
      <c r="B808" t="s">
        <v>3030</v>
      </c>
    </row>
    <row r="809" spans="1:2" x14ac:dyDescent="0.3">
      <c r="A809" s="1">
        <v>137535</v>
      </c>
      <c r="B809" t="s">
        <v>3030</v>
      </c>
    </row>
    <row r="810" spans="1:2" x14ac:dyDescent="0.3">
      <c r="A810" s="1">
        <v>137596</v>
      </c>
      <c r="B810" t="s">
        <v>3030</v>
      </c>
    </row>
    <row r="811" spans="1:2" x14ac:dyDescent="0.3">
      <c r="A811" s="1">
        <v>137630</v>
      </c>
      <c r="B811" t="s">
        <v>3030</v>
      </c>
    </row>
    <row r="812" spans="1:2" x14ac:dyDescent="0.3">
      <c r="A812" s="1">
        <v>137755</v>
      </c>
      <c r="B812" t="s">
        <v>3030</v>
      </c>
    </row>
    <row r="813" spans="1:2" x14ac:dyDescent="0.3">
      <c r="A813" s="1">
        <v>137756</v>
      </c>
      <c r="B813" t="s">
        <v>3030</v>
      </c>
    </row>
    <row r="814" spans="1:2" x14ac:dyDescent="0.3">
      <c r="A814" s="1">
        <v>137785</v>
      </c>
      <c r="B814" t="s">
        <v>3030</v>
      </c>
    </row>
    <row r="815" spans="1:2" x14ac:dyDescent="0.3">
      <c r="A815" s="1">
        <v>137819</v>
      </c>
      <c r="B815" t="s">
        <v>3030</v>
      </c>
    </row>
    <row r="816" spans="1:2" x14ac:dyDescent="0.3">
      <c r="A816" s="1">
        <v>137981</v>
      </c>
      <c r="B816" t="s">
        <v>3030</v>
      </c>
    </row>
    <row r="817" spans="1:2" x14ac:dyDescent="0.3">
      <c r="A817" s="1">
        <v>138009</v>
      </c>
      <c r="B817" t="s">
        <v>3030</v>
      </c>
    </row>
    <row r="818" spans="1:2" x14ac:dyDescent="0.3">
      <c r="A818" s="1">
        <v>138040</v>
      </c>
      <c r="B818" t="s">
        <v>3030</v>
      </c>
    </row>
    <row r="819" spans="1:2" x14ac:dyDescent="0.3">
      <c r="A819" s="1">
        <v>138075</v>
      </c>
      <c r="B819" t="s">
        <v>3030</v>
      </c>
    </row>
    <row r="820" spans="1:2" x14ac:dyDescent="0.3">
      <c r="A820" s="1">
        <v>138078</v>
      </c>
      <c r="B820" t="s">
        <v>3030</v>
      </c>
    </row>
    <row r="821" spans="1:2" x14ac:dyDescent="0.3">
      <c r="A821" s="1">
        <v>138142</v>
      </c>
      <c r="B821" t="s">
        <v>3030</v>
      </c>
    </row>
    <row r="822" spans="1:2" x14ac:dyDescent="0.3">
      <c r="A822" s="1">
        <v>138234</v>
      </c>
      <c r="B822" t="s">
        <v>3030</v>
      </c>
    </row>
    <row r="823" spans="1:2" x14ac:dyDescent="0.3">
      <c r="A823" s="1">
        <v>138303</v>
      </c>
      <c r="B823" t="s">
        <v>3030</v>
      </c>
    </row>
    <row r="824" spans="1:2" x14ac:dyDescent="0.3">
      <c r="A824" s="1">
        <v>138428</v>
      </c>
      <c r="B824" t="s">
        <v>3030</v>
      </c>
    </row>
    <row r="825" spans="1:2" x14ac:dyDescent="0.3">
      <c r="A825" s="1">
        <v>138616</v>
      </c>
      <c r="B825" t="s">
        <v>3030</v>
      </c>
    </row>
    <row r="826" spans="1:2" x14ac:dyDescent="0.3">
      <c r="A826" s="1">
        <v>138619</v>
      </c>
      <c r="B826" t="s">
        <v>3030</v>
      </c>
    </row>
    <row r="827" spans="1:2" x14ac:dyDescent="0.3">
      <c r="A827" s="1">
        <v>138687</v>
      </c>
      <c r="B827" t="s">
        <v>3030</v>
      </c>
    </row>
    <row r="828" spans="1:2" x14ac:dyDescent="0.3">
      <c r="A828" s="1">
        <v>138712</v>
      </c>
      <c r="B828" t="s">
        <v>3030</v>
      </c>
    </row>
    <row r="829" spans="1:2" x14ac:dyDescent="0.3">
      <c r="A829" s="1">
        <v>138714</v>
      </c>
      <c r="B829" t="s">
        <v>3030</v>
      </c>
    </row>
    <row r="830" spans="1:2" x14ac:dyDescent="0.3">
      <c r="A830" s="1">
        <v>138719</v>
      </c>
      <c r="B830" t="s">
        <v>3030</v>
      </c>
    </row>
    <row r="831" spans="1:2" x14ac:dyDescent="0.3">
      <c r="A831" s="1">
        <v>138744</v>
      </c>
      <c r="B831" t="s">
        <v>3030</v>
      </c>
    </row>
    <row r="832" spans="1:2" x14ac:dyDescent="0.3">
      <c r="A832" s="1">
        <v>138751</v>
      </c>
      <c r="B832" t="s">
        <v>3030</v>
      </c>
    </row>
    <row r="833" spans="1:2" x14ac:dyDescent="0.3">
      <c r="A833" s="1">
        <v>138872</v>
      </c>
      <c r="B833" t="s">
        <v>3030</v>
      </c>
    </row>
    <row r="834" spans="1:2" x14ac:dyDescent="0.3">
      <c r="A834" s="1">
        <v>139065</v>
      </c>
      <c r="B834" t="s">
        <v>3030</v>
      </c>
    </row>
    <row r="835" spans="1:2" x14ac:dyDescent="0.3">
      <c r="A835" s="1">
        <v>139100</v>
      </c>
      <c r="B835" t="s">
        <v>3030</v>
      </c>
    </row>
    <row r="836" spans="1:2" x14ac:dyDescent="0.3">
      <c r="A836" s="1">
        <v>139128</v>
      </c>
      <c r="B836" t="s">
        <v>3030</v>
      </c>
    </row>
    <row r="837" spans="1:2" x14ac:dyDescent="0.3">
      <c r="A837" s="1">
        <v>139132</v>
      </c>
      <c r="B837" t="s">
        <v>3030</v>
      </c>
    </row>
    <row r="838" spans="1:2" x14ac:dyDescent="0.3">
      <c r="A838" s="1">
        <v>139160</v>
      </c>
      <c r="B838" t="s">
        <v>3030</v>
      </c>
    </row>
    <row r="839" spans="1:2" x14ac:dyDescent="0.3">
      <c r="A839" s="1">
        <v>139165</v>
      </c>
      <c r="B839" t="s">
        <v>3030</v>
      </c>
    </row>
    <row r="840" spans="1:2" x14ac:dyDescent="0.3">
      <c r="A840" s="1">
        <v>139231</v>
      </c>
      <c r="B840" t="s">
        <v>3030</v>
      </c>
    </row>
    <row r="841" spans="1:2" x14ac:dyDescent="0.3">
      <c r="A841" s="1">
        <v>139291</v>
      </c>
      <c r="B841" t="s">
        <v>3030</v>
      </c>
    </row>
    <row r="842" spans="1:2" x14ac:dyDescent="0.3">
      <c r="A842" s="1">
        <v>139326</v>
      </c>
      <c r="B842" t="s">
        <v>3030</v>
      </c>
    </row>
    <row r="843" spans="1:2" x14ac:dyDescent="0.3">
      <c r="A843" s="1">
        <v>139451</v>
      </c>
      <c r="B843" t="s">
        <v>3030</v>
      </c>
    </row>
    <row r="844" spans="1:2" x14ac:dyDescent="0.3">
      <c r="A844" s="1">
        <v>139643</v>
      </c>
      <c r="B844" t="s">
        <v>3030</v>
      </c>
    </row>
    <row r="845" spans="1:2" x14ac:dyDescent="0.3">
      <c r="A845" s="1">
        <v>139775</v>
      </c>
      <c r="B845" t="s">
        <v>3030</v>
      </c>
    </row>
    <row r="846" spans="1:2" x14ac:dyDescent="0.3">
      <c r="A846" s="1">
        <v>139802</v>
      </c>
      <c r="B846" t="s">
        <v>3030</v>
      </c>
    </row>
    <row r="847" spans="1:2" x14ac:dyDescent="0.3">
      <c r="A847" s="1">
        <v>139807</v>
      </c>
      <c r="B847" t="s">
        <v>3030</v>
      </c>
    </row>
    <row r="848" spans="1:2" x14ac:dyDescent="0.3">
      <c r="A848" s="1">
        <v>139864</v>
      </c>
      <c r="B848" t="s">
        <v>3030</v>
      </c>
    </row>
    <row r="849" spans="1:2" x14ac:dyDescent="0.3">
      <c r="A849" s="1">
        <v>140024</v>
      </c>
      <c r="B849" t="s">
        <v>3030</v>
      </c>
    </row>
    <row r="850" spans="1:2" x14ac:dyDescent="0.3">
      <c r="A850" s="1">
        <v>140187</v>
      </c>
      <c r="B850" t="s">
        <v>3030</v>
      </c>
    </row>
    <row r="851" spans="1:2" x14ac:dyDescent="0.3">
      <c r="A851" s="1">
        <v>140255</v>
      </c>
      <c r="B851" t="s">
        <v>3030</v>
      </c>
    </row>
    <row r="852" spans="1:2" x14ac:dyDescent="0.3">
      <c r="A852" s="1">
        <v>140286</v>
      </c>
      <c r="B852" t="s">
        <v>3030</v>
      </c>
    </row>
    <row r="853" spans="1:2" x14ac:dyDescent="0.3">
      <c r="A853" s="1">
        <v>140312</v>
      </c>
      <c r="B853" t="s">
        <v>3030</v>
      </c>
    </row>
    <row r="854" spans="1:2" x14ac:dyDescent="0.3">
      <c r="A854" s="1">
        <v>140376</v>
      </c>
      <c r="B854" t="s">
        <v>3030</v>
      </c>
    </row>
    <row r="855" spans="1:2" x14ac:dyDescent="0.3">
      <c r="A855" s="1">
        <v>140381</v>
      </c>
      <c r="B855" t="s">
        <v>3030</v>
      </c>
    </row>
    <row r="856" spans="1:2" x14ac:dyDescent="0.3">
      <c r="A856" s="1">
        <v>140409</v>
      </c>
      <c r="B856" t="s">
        <v>3030</v>
      </c>
    </row>
    <row r="857" spans="1:2" x14ac:dyDescent="0.3">
      <c r="A857" s="1">
        <v>140506</v>
      </c>
      <c r="B857" t="s">
        <v>3030</v>
      </c>
    </row>
    <row r="858" spans="1:2" x14ac:dyDescent="0.3">
      <c r="A858" s="1">
        <v>140507</v>
      </c>
      <c r="B858" t="s">
        <v>3030</v>
      </c>
    </row>
    <row r="859" spans="1:2" x14ac:dyDescent="0.3">
      <c r="A859" s="1">
        <v>140510</v>
      </c>
      <c r="B859" t="s">
        <v>3030</v>
      </c>
    </row>
    <row r="860" spans="1:2" x14ac:dyDescent="0.3">
      <c r="A860" s="1">
        <v>140568</v>
      </c>
      <c r="B860" t="s">
        <v>3030</v>
      </c>
    </row>
    <row r="861" spans="1:2" x14ac:dyDescent="0.3">
      <c r="A861" s="1">
        <v>140571</v>
      </c>
      <c r="B861" t="s">
        <v>3030</v>
      </c>
    </row>
    <row r="862" spans="1:2" x14ac:dyDescent="0.3">
      <c r="A862" s="1">
        <v>140632</v>
      </c>
      <c r="B862" t="s">
        <v>3030</v>
      </c>
    </row>
    <row r="863" spans="1:2" x14ac:dyDescent="0.3">
      <c r="A863" s="1">
        <v>140636</v>
      </c>
      <c r="B863" t="s">
        <v>3030</v>
      </c>
    </row>
    <row r="864" spans="1:2" x14ac:dyDescent="0.3">
      <c r="A864" s="1">
        <v>140670</v>
      </c>
      <c r="B864" t="s">
        <v>3030</v>
      </c>
    </row>
    <row r="865" spans="1:2" x14ac:dyDescent="0.3">
      <c r="A865" s="1">
        <v>140698</v>
      </c>
      <c r="B865" t="s">
        <v>3030</v>
      </c>
    </row>
    <row r="866" spans="1:2" x14ac:dyDescent="0.3">
      <c r="A866" s="1">
        <v>140799</v>
      </c>
      <c r="B866" t="s">
        <v>3030</v>
      </c>
    </row>
    <row r="867" spans="1:2" x14ac:dyDescent="0.3">
      <c r="A867" s="1">
        <v>140862</v>
      </c>
      <c r="B867" t="s">
        <v>3030</v>
      </c>
    </row>
    <row r="868" spans="1:2" x14ac:dyDescent="0.3">
      <c r="A868" s="1">
        <v>140985</v>
      </c>
      <c r="B868" t="s">
        <v>3030</v>
      </c>
    </row>
    <row r="869" spans="1:2" x14ac:dyDescent="0.3">
      <c r="A869" s="1">
        <v>141049</v>
      </c>
      <c r="B869" t="s">
        <v>3030</v>
      </c>
    </row>
    <row r="870" spans="1:2" x14ac:dyDescent="0.3">
      <c r="A870" s="1">
        <v>141144</v>
      </c>
      <c r="B870" t="s">
        <v>3030</v>
      </c>
    </row>
    <row r="871" spans="1:2" x14ac:dyDescent="0.3">
      <c r="A871" s="1">
        <v>141147</v>
      </c>
      <c r="B871" t="s">
        <v>3030</v>
      </c>
    </row>
    <row r="872" spans="1:2" x14ac:dyDescent="0.3">
      <c r="A872" s="1">
        <v>141178</v>
      </c>
      <c r="B872" t="s">
        <v>3030</v>
      </c>
    </row>
    <row r="873" spans="1:2" x14ac:dyDescent="0.3">
      <c r="A873" s="1">
        <v>141179</v>
      </c>
      <c r="B873" t="s">
        <v>3030</v>
      </c>
    </row>
    <row r="874" spans="1:2" x14ac:dyDescent="0.3">
      <c r="A874" s="1">
        <v>141244</v>
      </c>
      <c r="B874" t="s">
        <v>3030</v>
      </c>
    </row>
    <row r="875" spans="1:2" x14ac:dyDescent="0.3">
      <c r="A875" s="1">
        <v>141375</v>
      </c>
      <c r="B875" t="s">
        <v>3030</v>
      </c>
    </row>
    <row r="876" spans="1:2" x14ac:dyDescent="0.3">
      <c r="A876" s="1">
        <v>141432</v>
      </c>
      <c r="B876" t="s">
        <v>3030</v>
      </c>
    </row>
    <row r="877" spans="1:2" x14ac:dyDescent="0.3">
      <c r="A877" s="1">
        <v>141465</v>
      </c>
      <c r="B877" t="s">
        <v>3030</v>
      </c>
    </row>
    <row r="878" spans="1:2" x14ac:dyDescent="0.3">
      <c r="A878" s="1">
        <v>141471</v>
      </c>
      <c r="B878" t="s">
        <v>3030</v>
      </c>
    </row>
    <row r="879" spans="1:2" x14ac:dyDescent="0.3">
      <c r="A879" s="1">
        <v>141500</v>
      </c>
      <c r="B879" t="s">
        <v>3030</v>
      </c>
    </row>
    <row r="880" spans="1:2" x14ac:dyDescent="0.3">
      <c r="A880" s="1">
        <v>141531</v>
      </c>
      <c r="B880" t="s">
        <v>3030</v>
      </c>
    </row>
    <row r="881" spans="1:2" x14ac:dyDescent="0.3">
      <c r="A881" s="1">
        <v>141533</v>
      </c>
      <c r="B881" t="s">
        <v>3030</v>
      </c>
    </row>
    <row r="882" spans="1:2" x14ac:dyDescent="0.3">
      <c r="A882" s="1">
        <v>141595</v>
      </c>
      <c r="B882" t="s">
        <v>3030</v>
      </c>
    </row>
    <row r="883" spans="1:2" x14ac:dyDescent="0.3">
      <c r="A883" s="1">
        <v>141598</v>
      </c>
      <c r="B883" t="s">
        <v>3030</v>
      </c>
    </row>
    <row r="884" spans="1:2" x14ac:dyDescent="0.3">
      <c r="A884" s="1">
        <v>141661</v>
      </c>
      <c r="B884" t="s">
        <v>3030</v>
      </c>
    </row>
    <row r="885" spans="1:2" x14ac:dyDescent="0.3">
      <c r="A885" s="1">
        <v>141758</v>
      </c>
      <c r="B885" t="s">
        <v>3030</v>
      </c>
    </row>
    <row r="886" spans="1:2" x14ac:dyDescent="0.3">
      <c r="A886" s="1">
        <v>141822</v>
      </c>
      <c r="B886" t="s">
        <v>3030</v>
      </c>
    </row>
    <row r="887" spans="1:2" x14ac:dyDescent="0.3">
      <c r="A887" s="1">
        <v>141852</v>
      </c>
      <c r="B887" t="s">
        <v>3030</v>
      </c>
    </row>
    <row r="888" spans="1:2" x14ac:dyDescent="0.3">
      <c r="A888" s="1">
        <v>141855</v>
      </c>
      <c r="B888" t="s">
        <v>3030</v>
      </c>
    </row>
    <row r="889" spans="1:2" x14ac:dyDescent="0.3">
      <c r="A889" s="1">
        <v>141884</v>
      </c>
      <c r="B889" t="s">
        <v>3030</v>
      </c>
    </row>
    <row r="890" spans="1:2" x14ac:dyDescent="0.3">
      <c r="A890" s="1">
        <v>141917</v>
      </c>
      <c r="B890" t="s">
        <v>3030</v>
      </c>
    </row>
    <row r="891" spans="1:2" x14ac:dyDescent="0.3">
      <c r="A891" s="1">
        <v>141946</v>
      </c>
      <c r="B891" t="s">
        <v>3030</v>
      </c>
    </row>
    <row r="892" spans="1:2" x14ac:dyDescent="0.3">
      <c r="A892" s="1">
        <v>142047</v>
      </c>
      <c r="B892" t="s">
        <v>3030</v>
      </c>
    </row>
    <row r="893" spans="1:2" x14ac:dyDescent="0.3">
      <c r="A893" s="1">
        <v>142073</v>
      </c>
      <c r="B893" t="s">
        <v>3030</v>
      </c>
    </row>
    <row r="894" spans="1:2" x14ac:dyDescent="0.3">
      <c r="A894" s="1">
        <v>142111</v>
      </c>
      <c r="B894" t="s">
        <v>3030</v>
      </c>
    </row>
    <row r="895" spans="1:2" x14ac:dyDescent="0.3">
      <c r="A895" s="1">
        <v>142139</v>
      </c>
      <c r="B895" t="s">
        <v>3030</v>
      </c>
    </row>
    <row r="896" spans="1:2" x14ac:dyDescent="0.3">
      <c r="A896" s="1">
        <v>142175</v>
      </c>
      <c r="B896" t="s">
        <v>3030</v>
      </c>
    </row>
    <row r="897" spans="1:2" x14ac:dyDescent="0.3">
      <c r="A897" s="1">
        <v>142365</v>
      </c>
      <c r="B897" t="s">
        <v>3030</v>
      </c>
    </row>
    <row r="898" spans="1:2" x14ac:dyDescent="0.3">
      <c r="A898" s="1">
        <v>142521</v>
      </c>
      <c r="B898" t="s">
        <v>3030</v>
      </c>
    </row>
    <row r="899" spans="1:2" x14ac:dyDescent="0.3">
      <c r="A899" s="1">
        <v>142523</v>
      </c>
      <c r="B899" t="s">
        <v>3030</v>
      </c>
    </row>
    <row r="900" spans="1:2" x14ac:dyDescent="0.3">
      <c r="A900" s="1">
        <v>142557</v>
      </c>
      <c r="B900" t="s">
        <v>3030</v>
      </c>
    </row>
    <row r="901" spans="1:2" x14ac:dyDescent="0.3">
      <c r="A901" s="1">
        <v>142584</v>
      </c>
      <c r="B901" t="s">
        <v>3030</v>
      </c>
    </row>
    <row r="902" spans="1:2" x14ac:dyDescent="0.3">
      <c r="A902" s="1">
        <v>142617</v>
      </c>
      <c r="B902" t="s">
        <v>3030</v>
      </c>
    </row>
    <row r="903" spans="1:2" x14ac:dyDescent="0.3">
      <c r="A903" s="1">
        <v>142716</v>
      </c>
      <c r="B903" t="s">
        <v>3030</v>
      </c>
    </row>
    <row r="904" spans="1:2" x14ac:dyDescent="0.3">
      <c r="A904" s="1">
        <v>142718</v>
      </c>
      <c r="B904" t="s">
        <v>3030</v>
      </c>
    </row>
    <row r="905" spans="1:2" x14ac:dyDescent="0.3">
      <c r="A905" s="1">
        <v>142744</v>
      </c>
      <c r="B905" t="s">
        <v>3030</v>
      </c>
    </row>
    <row r="906" spans="1:2" x14ac:dyDescent="0.3">
      <c r="A906" s="1">
        <v>142840</v>
      </c>
      <c r="B906" t="s">
        <v>3030</v>
      </c>
    </row>
    <row r="907" spans="1:2" x14ac:dyDescent="0.3">
      <c r="A907" s="1">
        <v>142905</v>
      </c>
      <c r="B907" t="s">
        <v>3030</v>
      </c>
    </row>
    <row r="908" spans="1:2" x14ac:dyDescent="0.3">
      <c r="A908" s="1">
        <v>143003</v>
      </c>
      <c r="B908" t="s">
        <v>3030</v>
      </c>
    </row>
    <row r="909" spans="1:2" x14ac:dyDescent="0.3">
      <c r="A909" s="1">
        <v>143032</v>
      </c>
      <c r="B909" t="s">
        <v>3030</v>
      </c>
    </row>
    <row r="910" spans="1:2" x14ac:dyDescent="0.3">
      <c r="A910" s="1">
        <v>143036</v>
      </c>
      <c r="B910" t="s">
        <v>3030</v>
      </c>
    </row>
    <row r="911" spans="1:2" x14ac:dyDescent="0.3">
      <c r="A911" s="1">
        <v>143038</v>
      </c>
      <c r="B911" t="s">
        <v>3030</v>
      </c>
    </row>
    <row r="912" spans="1:2" x14ac:dyDescent="0.3">
      <c r="A912" s="1">
        <v>143193</v>
      </c>
      <c r="B912" t="s">
        <v>3030</v>
      </c>
    </row>
    <row r="913" spans="1:2" x14ac:dyDescent="0.3">
      <c r="A913" s="1">
        <v>143259</v>
      </c>
      <c r="B913" t="s">
        <v>3030</v>
      </c>
    </row>
    <row r="914" spans="1:2" x14ac:dyDescent="0.3">
      <c r="A914" s="1">
        <v>143261</v>
      </c>
      <c r="B914" t="s">
        <v>3030</v>
      </c>
    </row>
    <row r="915" spans="1:2" x14ac:dyDescent="0.3">
      <c r="A915" s="1">
        <v>143263</v>
      </c>
      <c r="B915" t="s">
        <v>3030</v>
      </c>
    </row>
    <row r="916" spans="1:2" x14ac:dyDescent="0.3">
      <c r="A916" s="1">
        <v>143325</v>
      </c>
      <c r="B916" t="s">
        <v>3030</v>
      </c>
    </row>
    <row r="917" spans="1:2" x14ac:dyDescent="0.3">
      <c r="A917" s="1">
        <v>143384</v>
      </c>
      <c r="B917" t="s">
        <v>3030</v>
      </c>
    </row>
    <row r="918" spans="1:2" x14ac:dyDescent="0.3">
      <c r="A918" s="1">
        <v>143450</v>
      </c>
      <c r="B918" t="s">
        <v>3030</v>
      </c>
    </row>
    <row r="919" spans="1:2" x14ac:dyDescent="0.3">
      <c r="A919" s="1">
        <v>143519</v>
      </c>
      <c r="B919" t="s">
        <v>3030</v>
      </c>
    </row>
    <row r="920" spans="1:2" x14ac:dyDescent="0.3">
      <c r="A920" s="1">
        <v>143577</v>
      </c>
      <c r="B920" t="s">
        <v>3030</v>
      </c>
    </row>
    <row r="921" spans="1:2" x14ac:dyDescent="0.3">
      <c r="A921" s="1">
        <v>143679</v>
      </c>
      <c r="B921" t="s">
        <v>3030</v>
      </c>
    </row>
    <row r="922" spans="1:2" x14ac:dyDescent="0.3">
      <c r="A922" s="1">
        <v>143706</v>
      </c>
      <c r="B922" t="s">
        <v>3030</v>
      </c>
    </row>
    <row r="923" spans="1:2" x14ac:dyDescent="0.3">
      <c r="A923" s="1">
        <v>143773</v>
      </c>
      <c r="B923" t="s">
        <v>3030</v>
      </c>
    </row>
    <row r="924" spans="1:2" x14ac:dyDescent="0.3">
      <c r="A924" s="1">
        <v>143838</v>
      </c>
      <c r="B924" t="s">
        <v>3030</v>
      </c>
    </row>
    <row r="925" spans="1:2" x14ac:dyDescent="0.3">
      <c r="A925" s="1">
        <v>143898</v>
      </c>
      <c r="B925" t="s">
        <v>3030</v>
      </c>
    </row>
    <row r="926" spans="1:2" x14ac:dyDescent="0.3">
      <c r="A926" s="1">
        <v>143995</v>
      </c>
      <c r="B926" t="s">
        <v>3030</v>
      </c>
    </row>
    <row r="927" spans="1:2" x14ac:dyDescent="0.3">
      <c r="A927" s="1">
        <v>144121</v>
      </c>
      <c r="B927" t="s">
        <v>3030</v>
      </c>
    </row>
    <row r="928" spans="1:2" x14ac:dyDescent="0.3">
      <c r="A928" s="1">
        <v>144125</v>
      </c>
      <c r="B928" t="s">
        <v>3030</v>
      </c>
    </row>
    <row r="929" spans="1:2" x14ac:dyDescent="0.3">
      <c r="A929" s="1">
        <v>144159</v>
      </c>
      <c r="B929" t="s">
        <v>3030</v>
      </c>
    </row>
    <row r="930" spans="1:2" x14ac:dyDescent="0.3">
      <c r="A930" s="1">
        <v>144190</v>
      </c>
      <c r="B930" t="s">
        <v>3030</v>
      </c>
    </row>
    <row r="931" spans="1:2" x14ac:dyDescent="0.3">
      <c r="A931" s="1">
        <v>144286</v>
      </c>
      <c r="B931" t="s">
        <v>3030</v>
      </c>
    </row>
    <row r="932" spans="1:2" x14ac:dyDescent="0.3">
      <c r="A932" s="1">
        <v>144318</v>
      </c>
      <c r="B932" t="s">
        <v>3030</v>
      </c>
    </row>
    <row r="933" spans="1:2" x14ac:dyDescent="0.3">
      <c r="A933" s="1">
        <v>144382</v>
      </c>
      <c r="B933" t="s">
        <v>3030</v>
      </c>
    </row>
    <row r="934" spans="1:2" x14ac:dyDescent="0.3">
      <c r="A934" s="1">
        <v>144442</v>
      </c>
      <c r="B934" t="s">
        <v>3030</v>
      </c>
    </row>
    <row r="935" spans="1:2" x14ac:dyDescent="0.3">
      <c r="A935" s="1">
        <v>144444</v>
      </c>
      <c r="B935" t="s">
        <v>3030</v>
      </c>
    </row>
    <row r="936" spans="1:2" x14ac:dyDescent="0.3">
      <c r="A936" s="1">
        <v>144445</v>
      </c>
      <c r="B936" t="s">
        <v>3030</v>
      </c>
    </row>
    <row r="937" spans="1:2" x14ac:dyDescent="0.3">
      <c r="A937" s="1">
        <v>144479</v>
      </c>
      <c r="B937" t="s">
        <v>3030</v>
      </c>
    </row>
    <row r="938" spans="1:2" x14ac:dyDescent="0.3">
      <c r="A938" s="1">
        <v>144573</v>
      </c>
      <c r="B938" t="s">
        <v>3030</v>
      </c>
    </row>
    <row r="939" spans="1:2" x14ac:dyDescent="0.3">
      <c r="A939" s="1">
        <v>144574</v>
      </c>
      <c r="B939" t="s">
        <v>3030</v>
      </c>
    </row>
    <row r="940" spans="1:2" x14ac:dyDescent="0.3">
      <c r="A940" s="1">
        <v>144605</v>
      </c>
      <c r="B940" t="s">
        <v>3030</v>
      </c>
    </row>
    <row r="941" spans="1:2" x14ac:dyDescent="0.3">
      <c r="A941" s="1">
        <v>144606</v>
      </c>
      <c r="B941" t="s">
        <v>3030</v>
      </c>
    </row>
    <row r="942" spans="1:2" x14ac:dyDescent="0.3">
      <c r="A942" s="1">
        <v>144634</v>
      </c>
      <c r="B942" t="s">
        <v>3030</v>
      </c>
    </row>
    <row r="943" spans="1:2" x14ac:dyDescent="0.3">
      <c r="A943" s="1">
        <v>144636</v>
      </c>
      <c r="B943" t="s">
        <v>3030</v>
      </c>
    </row>
    <row r="944" spans="1:2" x14ac:dyDescent="0.3">
      <c r="A944" s="1">
        <v>144670</v>
      </c>
      <c r="B944" t="s">
        <v>3030</v>
      </c>
    </row>
    <row r="945" spans="1:2" x14ac:dyDescent="0.3">
      <c r="A945" s="1">
        <v>144702</v>
      </c>
      <c r="B945" t="s">
        <v>3030</v>
      </c>
    </row>
    <row r="946" spans="1:2" x14ac:dyDescent="0.3">
      <c r="A946" s="1">
        <v>144766</v>
      </c>
      <c r="B946" t="s">
        <v>3030</v>
      </c>
    </row>
    <row r="947" spans="1:2" x14ac:dyDescent="0.3">
      <c r="A947" s="1">
        <v>144824</v>
      </c>
      <c r="B947" t="s">
        <v>3030</v>
      </c>
    </row>
    <row r="948" spans="1:2" x14ac:dyDescent="0.3">
      <c r="A948" s="1">
        <v>144827</v>
      </c>
      <c r="B948" t="s">
        <v>3030</v>
      </c>
    </row>
    <row r="949" spans="1:2" x14ac:dyDescent="0.3">
      <c r="A949" s="1">
        <v>144859</v>
      </c>
      <c r="B949" t="s">
        <v>3030</v>
      </c>
    </row>
    <row r="950" spans="1:2" x14ac:dyDescent="0.3">
      <c r="A950" s="1">
        <v>144862</v>
      </c>
      <c r="B950" t="s">
        <v>3030</v>
      </c>
    </row>
    <row r="951" spans="1:2" x14ac:dyDescent="0.3">
      <c r="A951" s="1">
        <v>144890</v>
      </c>
      <c r="B951" t="s">
        <v>3030</v>
      </c>
    </row>
    <row r="952" spans="1:2" x14ac:dyDescent="0.3">
      <c r="A952" s="1">
        <v>144894</v>
      </c>
      <c r="B952" t="s">
        <v>3030</v>
      </c>
    </row>
    <row r="953" spans="1:2" x14ac:dyDescent="0.3">
      <c r="A953" s="1">
        <v>145117</v>
      </c>
      <c r="B953" t="s">
        <v>3030</v>
      </c>
    </row>
    <row r="954" spans="1:2" x14ac:dyDescent="0.3">
      <c r="A954" s="1">
        <v>145181</v>
      </c>
      <c r="B954" t="s">
        <v>3030</v>
      </c>
    </row>
    <row r="955" spans="1:2" x14ac:dyDescent="0.3">
      <c r="A955" s="1">
        <v>145183</v>
      </c>
      <c r="B955" t="s">
        <v>3030</v>
      </c>
    </row>
    <row r="956" spans="1:2" x14ac:dyDescent="0.3">
      <c r="A956" s="1">
        <v>145208</v>
      </c>
      <c r="B956" t="s">
        <v>3030</v>
      </c>
    </row>
    <row r="957" spans="1:2" x14ac:dyDescent="0.3">
      <c r="A957" s="1">
        <v>145212</v>
      </c>
      <c r="B957" t="s">
        <v>3030</v>
      </c>
    </row>
    <row r="958" spans="1:2" x14ac:dyDescent="0.3">
      <c r="A958" s="1">
        <v>145279</v>
      </c>
      <c r="B958" t="s">
        <v>3030</v>
      </c>
    </row>
    <row r="959" spans="1:2" x14ac:dyDescent="0.3">
      <c r="A959" s="1">
        <v>145338</v>
      </c>
      <c r="B959" t="s">
        <v>3030</v>
      </c>
    </row>
    <row r="960" spans="1:2" x14ac:dyDescent="0.3">
      <c r="A960" s="1">
        <v>145342</v>
      </c>
      <c r="B960" t="s">
        <v>3030</v>
      </c>
    </row>
    <row r="961" spans="1:2" x14ac:dyDescent="0.3">
      <c r="A961" s="1">
        <v>145371</v>
      </c>
      <c r="B961" t="s">
        <v>3030</v>
      </c>
    </row>
    <row r="962" spans="1:2" x14ac:dyDescent="0.3">
      <c r="A962" s="1">
        <v>145375</v>
      </c>
      <c r="B962" t="s">
        <v>3030</v>
      </c>
    </row>
    <row r="963" spans="1:2" x14ac:dyDescent="0.3">
      <c r="A963" s="1">
        <v>145563</v>
      </c>
      <c r="B963" t="s">
        <v>3030</v>
      </c>
    </row>
    <row r="964" spans="1:2" x14ac:dyDescent="0.3">
      <c r="A964" s="1">
        <v>145626</v>
      </c>
      <c r="B964" t="s">
        <v>3030</v>
      </c>
    </row>
    <row r="965" spans="1:2" x14ac:dyDescent="0.3">
      <c r="A965" s="1">
        <v>145818</v>
      </c>
      <c r="B965" t="s">
        <v>3030</v>
      </c>
    </row>
    <row r="966" spans="1:2" x14ac:dyDescent="0.3">
      <c r="A966" s="1">
        <v>145916</v>
      </c>
      <c r="B966" t="s">
        <v>3030</v>
      </c>
    </row>
    <row r="967" spans="1:2" x14ac:dyDescent="0.3">
      <c r="A967" s="1">
        <v>145947</v>
      </c>
      <c r="B967" t="s">
        <v>3030</v>
      </c>
    </row>
    <row r="968" spans="1:2" x14ac:dyDescent="0.3">
      <c r="A968" s="1">
        <v>145950</v>
      </c>
      <c r="B968" t="s">
        <v>3030</v>
      </c>
    </row>
    <row r="969" spans="1:2" x14ac:dyDescent="0.3">
      <c r="A969" s="1">
        <v>146076</v>
      </c>
      <c r="B969" t="s">
        <v>3030</v>
      </c>
    </row>
    <row r="970" spans="1:2" x14ac:dyDescent="0.3">
      <c r="A970" s="1">
        <v>146170</v>
      </c>
      <c r="B970" t="s">
        <v>3030</v>
      </c>
    </row>
    <row r="971" spans="1:2" x14ac:dyDescent="0.3">
      <c r="A971" s="1">
        <v>146232</v>
      </c>
      <c r="B971" t="s">
        <v>3030</v>
      </c>
    </row>
    <row r="972" spans="1:2" x14ac:dyDescent="0.3">
      <c r="A972" s="1">
        <v>146271</v>
      </c>
      <c r="B972" t="s">
        <v>3030</v>
      </c>
    </row>
    <row r="973" spans="1:2" x14ac:dyDescent="0.3">
      <c r="A973" s="1">
        <v>146297</v>
      </c>
      <c r="B973" t="s">
        <v>3030</v>
      </c>
    </row>
    <row r="974" spans="1:2" x14ac:dyDescent="0.3">
      <c r="A974" s="1">
        <v>146328</v>
      </c>
      <c r="B974" t="s">
        <v>3030</v>
      </c>
    </row>
    <row r="975" spans="1:2" x14ac:dyDescent="0.3">
      <c r="A975" s="1">
        <v>146426</v>
      </c>
      <c r="B975" t="s">
        <v>3030</v>
      </c>
    </row>
    <row r="976" spans="1:2" x14ac:dyDescent="0.3">
      <c r="A976" s="1">
        <v>146489</v>
      </c>
      <c r="B976" t="s">
        <v>3030</v>
      </c>
    </row>
    <row r="977" spans="1:2" x14ac:dyDescent="0.3">
      <c r="A977" s="1">
        <v>146685</v>
      </c>
      <c r="B977" t="s">
        <v>3030</v>
      </c>
    </row>
    <row r="978" spans="1:2" x14ac:dyDescent="0.3">
      <c r="A978" s="1">
        <v>146713</v>
      </c>
      <c r="B978" t="s">
        <v>3030</v>
      </c>
    </row>
    <row r="979" spans="1:2" x14ac:dyDescent="0.3">
      <c r="A979" s="1">
        <v>146745</v>
      </c>
      <c r="B979" t="s">
        <v>3030</v>
      </c>
    </row>
    <row r="980" spans="1:2" x14ac:dyDescent="0.3">
      <c r="A980" s="1">
        <v>146778</v>
      </c>
      <c r="B980" t="s">
        <v>3030</v>
      </c>
    </row>
    <row r="981" spans="1:2" x14ac:dyDescent="0.3">
      <c r="A981" s="1">
        <v>146782</v>
      </c>
      <c r="B981" t="s">
        <v>3030</v>
      </c>
    </row>
    <row r="982" spans="1:2" x14ac:dyDescent="0.3">
      <c r="A982" s="1">
        <v>146812</v>
      </c>
      <c r="B982" t="s">
        <v>3030</v>
      </c>
    </row>
    <row r="983" spans="1:2" x14ac:dyDescent="0.3">
      <c r="A983" s="1">
        <v>146906</v>
      </c>
      <c r="B983" t="s">
        <v>3030</v>
      </c>
    </row>
    <row r="984" spans="1:2" x14ac:dyDescent="0.3">
      <c r="A984" s="1">
        <v>146971</v>
      </c>
      <c r="B984" t="s">
        <v>3030</v>
      </c>
    </row>
    <row r="985" spans="1:2" x14ac:dyDescent="0.3">
      <c r="A985" s="1">
        <v>147033</v>
      </c>
      <c r="B985" t="s">
        <v>3030</v>
      </c>
    </row>
    <row r="986" spans="1:2" x14ac:dyDescent="0.3">
      <c r="A986" s="1">
        <v>147066</v>
      </c>
      <c r="B986" t="s">
        <v>3030</v>
      </c>
    </row>
    <row r="987" spans="1:2" x14ac:dyDescent="0.3">
      <c r="A987" s="1">
        <v>147099</v>
      </c>
      <c r="B987" t="s">
        <v>3030</v>
      </c>
    </row>
    <row r="988" spans="1:2" x14ac:dyDescent="0.3">
      <c r="A988" s="1">
        <v>147102</v>
      </c>
      <c r="B988" t="s">
        <v>3030</v>
      </c>
    </row>
    <row r="989" spans="1:2" x14ac:dyDescent="0.3">
      <c r="A989" s="1">
        <v>147197</v>
      </c>
      <c r="B989" t="s">
        <v>3030</v>
      </c>
    </row>
    <row r="990" spans="1:2" x14ac:dyDescent="0.3">
      <c r="A990" s="1">
        <v>147199</v>
      </c>
      <c r="B990" t="s">
        <v>3030</v>
      </c>
    </row>
    <row r="991" spans="1:2" x14ac:dyDescent="0.3">
      <c r="A991" s="1">
        <v>147231</v>
      </c>
      <c r="B991" t="s">
        <v>3030</v>
      </c>
    </row>
    <row r="992" spans="1:2" x14ac:dyDescent="0.3">
      <c r="A992" s="1">
        <v>147260</v>
      </c>
      <c r="B992" t="s">
        <v>3030</v>
      </c>
    </row>
    <row r="993" spans="1:2" x14ac:dyDescent="0.3">
      <c r="A993" s="1">
        <v>147384</v>
      </c>
      <c r="B993" t="s">
        <v>3030</v>
      </c>
    </row>
    <row r="994" spans="1:2" x14ac:dyDescent="0.3">
      <c r="A994" s="1">
        <v>147452</v>
      </c>
      <c r="B994" t="s">
        <v>3030</v>
      </c>
    </row>
    <row r="995" spans="1:2" x14ac:dyDescent="0.3">
      <c r="A995" s="1">
        <v>147486</v>
      </c>
      <c r="B995" t="s">
        <v>3030</v>
      </c>
    </row>
    <row r="996" spans="1:2" x14ac:dyDescent="0.3">
      <c r="A996" s="1">
        <v>147546</v>
      </c>
      <c r="B996" t="s">
        <v>3030</v>
      </c>
    </row>
    <row r="997" spans="1:2" x14ac:dyDescent="0.3">
      <c r="A997" s="1">
        <v>147643</v>
      </c>
      <c r="B997" t="s">
        <v>3030</v>
      </c>
    </row>
    <row r="998" spans="1:2" x14ac:dyDescent="0.3">
      <c r="A998" s="1">
        <v>147646</v>
      </c>
      <c r="B998" t="s">
        <v>3030</v>
      </c>
    </row>
    <row r="999" spans="1:2" x14ac:dyDescent="0.3">
      <c r="A999" s="1">
        <v>147672</v>
      </c>
      <c r="B999" t="s">
        <v>3030</v>
      </c>
    </row>
    <row r="1000" spans="1:2" x14ac:dyDescent="0.3">
      <c r="A1000" s="1">
        <v>147743</v>
      </c>
      <c r="B1000" t="s">
        <v>3030</v>
      </c>
    </row>
    <row r="1001" spans="1:2" x14ac:dyDescent="0.3">
      <c r="A1001" s="1">
        <v>147775</v>
      </c>
      <c r="B1001" t="s">
        <v>3030</v>
      </c>
    </row>
    <row r="1002" spans="1:2" x14ac:dyDescent="0.3">
      <c r="A1002" s="1">
        <v>147804</v>
      </c>
      <c r="B1002" t="s">
        <v>3030</v>
      </c>
    </row>
    <row r="1003" spans="1:2" x14ac:dyDescent="0.3">
      <c r="A1003" s="1">
        <v>147869</v>
      </c>
      <c r="B1003" t="s">
        <v>3030</v>
      </c>
    </row>
    <row r="1004" spans="1:2" x14ac:dyDescent="0.3">
      <c r="A1004" s="1">
        <v>147871</v>
      </c>
      <c r="B1004" t="s">
        <v>3030</v>
      </c>
    </row>
    <row r="1005" spans="1:2" x14ac:dyDescent="0.3">
      <c r="A1005" s="1">
        <v>147993</v>
      </c>
      <c r="B1005" t="s">
        <v>3030</v>
      </c>
    </row>
    <row r="1006" spans="1:2" x14ac:dyDescent="0.3">
      <c r="A1006" s="1">
        <v>147996</v>
      </c>
      <c r="B1006" t="s">
        <v>3030</v>
      </c>
    </row>
    <row r="1007" spans="1:2" x14ac:dyDescent="0.3">
      <c r="A1007" s="1">
        <v>148031</v>
      </c>
      <c r="B1007" t="s">
        <v>3030</v>
      </c>
    </row>
    <row r="1008" spans="1:2" x14ac:dyDescent="0.3">
      <c r="A1008" s="1">
        <v>148056</v>
      </c>
      <c r="B1008" t="s">
        <v>3030</v>
      </c>
    </row>
    <row r="1009" spans="1:2" x14ac:dyDescent="0.3">
      <c r="A1009" s="1">
        <v>148092</v>
      </c>
      <c r="B1009" t="s">
        <v>3030</v>
      </c>
    </row>
    <row r="1010" spans="1:2" x14ac:dyDescent="0.3">
      <c r="A1010" s="1">
        <v>148095</v>
      </c>
      <c r="B1010" t="s">
        <v>3030</v>
      </c>
    </row>
    <row r="1011" spans="1:2" x14ac:dyDescent="0.3">
      <c r="A1011" s="1">
        <v>148254</v>
      </c>
      <c r="B1011" t="s">
        <v>3030</v>
      </c>
    </row>
    <row r="1012" spans="1:2" x14ac:dyDescent="0.3">
      <c r="A1012" s="1">
        <v>148280</v>
      </c>
      <c r="B1012" t="s">
        <v>3030</v>
      </c>
    </row>
    <row r="1013" spans="1:2" x14ac:dyDescent="0.3">
      <c r="A1013" s="1">
        <v>148347</v>
      </c>
      <c r="B1013" t="s">
        <v>3030</v>
      </c>
    </row>
    <row r="1014" spans="1:2" x14ac:dyDescent="0.3">
      <c r="A1014" s="1">
        <v>148536</v>
      </c>
      <c r="B1014" t="s">
        <v>3030</v>
      </c>
    </row>
    <row r="1015" spans="1:2" x14ac:dyDescent="0.3">
      <c r="A1015" s="1">
        <v>148634</v>
      </c>
      <c r="B1015" t="s">
        <v>3030</v>
      </c>
    </row>
    <row r="1016" spans="1:2" x14ac:dyDescent="0.3">
      <c r="A1016" s="1">
        <v>148669</v>
      </c>
      <c r="B1016" t="s">
        <v>3030</v>
      </c>
    </row>
    <row r="1017" spans="1:2" x14ac:dyDescent="0.3">
      <c r="A1017" s="1">
        <v>148697</v>
      </c>
      <c r="B1017" t="s">
        <v>3030</v>
      </c>
    </row>
    <row r="1018" spans="1:2" x14ac:dyDescent="0.3">
      <c r="A1018" s="1">
        <v>148767</v>
      </c>
      <c r="B1018" t="s">
        <v>3030</v>
      </c>
    </row>
    <row r="1019" spans="1:2" x14ac:dyDescent="0.3">
      <c r="A1019" s="1">
        <v>148952</v>
      </c>
      <c r="B1019" t="s">
        <v>3030</v>
      </c>
    </row>
    <row r="1020" spans="1:2" x14ac:dyDescent="0.3">
      <c r="A1020" s="1">
        <v>149050</v>
      </c>
      <c r="B1020" t="s">
        <v>3030</v>
      </c>
    </row>
    <row r="1021" spans="1:2" x14ac:dyDescent="0.3">
      <c r="A1021" s="1">
        <v>149053</v>
      </c>
      <c r="B1021" t="s">
        <v>3030</v>
      </c>
    </row>
    <row r="1022" spans="1:2" x14ac:dyDescent="0.3">
      <c r="A1022" s="1">
        <v>149054</v>
      </c>
      <c r="B1022" t="s">
        <v>3030</v>
      </c>
    </row>
    <row r="1023" spans="1:2" x14ac:dyDescent="0.3">
      <c r="A1023" s="1">
        <v>149084</v>
      </c>
      <c r="B1023" t="s">
        <v>3030</v>
      </c>
    </row>
    <row r="1024" spans="1:2" x14ac:dyDescent="0.3">
      <c r="A1024" s="1">
        <v>149144</v>
      </c>
      <c r="B1024" t="s">
        <v>3030</v>
      </c>
    </row>
    <row r="1025" spans="1:2" x14ac:dyDescent="0.3">
      <c r="A1025" s="1">
        <v>149176</v>
      </c>
      <c r="B1025" t="s">
        <v>3030</v>
      </c>
    </row>
    <row r="1026" spans="1:2" x14ac:dyDescent="0.3">
      <c r="A1026" s="1">
        <v>149272</v>
      </c>
      <c r="B1026" t="s">
        <v>3030</v>
      </c>
    </row>
    <row r="1027" spans="1:2" x14ac:dyDescent="0.3">
      <c r="A1027" s="1">
        <v>149368</v>
      </c>
      <c r="B1027" t="s">
        <v>3030</v>
      </c>
    </row>
    <row r="1028" spans="1:2" x14ac:dyDescent="0.3">
      <c r="A1028" s="1">
        <v>149407</v>
      </c>
      <c r="B1028" t="s">
        <v>3030</v>
      </c>
    </row>
    <row r="1029" spans="1:2" x14ac:dyDescent="0.3">
      <c r="A1029" s="1">
        <v>149469</v>
      </c>
      <c r="B1029" t="s">
        <v>3030</v>
      </c>
    </row>
    <row r="1030" spans="1:2" x14ac:dyDescent="0.3">
      <c r="A1030" s="1">
        <v>149627</v>
      </c>
      <c r="B1030" t="s">
        <v>3030</v>
      </c>
    </row>
    <row r="1031" spans="1:2" x14ac:dyDescent="0.3">
      <c r="A1031" s="1">
        <v>149657</v>
      </c>
      <c r="B1031" t="s">
        <v>3030</v>
      </c>
    </row>
    <row r="1032" spans="1:2" x14ac:dyDescent="0.3">
      <c r="A1032" s="1">
        <v>149658</v>
      </c>
      <c r="B1032" t="s">
        <v>3030</v>
      </c>
    </row>
    <row r="1033" spans="1:2" x14ac:dyDescent="0.3">
      <c r="A1033" s="1">
        <v>149660</v>
      </c>
      <c r="B1033" t="s">
        <v>3030</v>
      </c>
    </row>
    <row r="1034" spans="1:2" x14ac:dyDescent="0.3">
      <c r="A1034" s="1">
        <v>149661</v>
      </c>
      <c r="B1034" t="s">
        <v>3030</v>
      </c>
    </row>
    <row r="1035" spans="1:2" x14ac:dyDescent="0.3">
      <c r="A1035" s="1">
        <v>149691</v>
      </c>
      <c r="B1035" t="s">
        <v>3030</v>
      </c>
    </row>
    <row r="1036" spans="1:2" x14ac:dyDescent="0.3">
      <c r="A1036" s="1">
        <v>149852</v>
      </c>
      <c r="B1036" t="s">
        <v>3030</v>
      </c>
    </row>
    <row r="1037" spans="1:2" x14ac:dyDescent="0.3">
      <c r="A1037" s="1">
        <v>149947</v>
      </c>
      <c r="B1037" t="s">
        <v>3030</v>
      </c>
    </row>
    <row r="1038" spans="1:2" x14ac:dyDescent="0.3">
      <c r="A1038" s="1">
        <v>149976</v>
      </c>
      <c r="B1038" t="s">
        <v>3030</v>
      </c>
    </row>
    <row r="1039" spans="1:2" x14ac:dyDescent="0.3">
      <c r="A1039" s="1">
        <v>149981</v>
      </c>
      <c r="B1039" t="s">
        <v>3030</v>
      </c>
    </row>
    <row r="1040" spans="1:2" x14ac:dyDescent="0.3">
      <c r="A1040" s="1">
        <v>150105</v>
      </c>
      <c r="B1040" t="s">
        <v>3030</v>
      </c>
    </row>
    <row r="1041" spans="1:2" x14ac:dyDescent="0.3">
      <c r="A1041" s="1">
        <v>150109</v>
      </c>
      <c r="B1041" t="s">
        <v>3030</v>
      </c>
    </row>
    <row r="1042" spans="1:2" x14ac:dyDescent="0.3">
      <c r="A1042" s="1">
        <v>150138</v>
      </c>
      <c r="B1042" t="s">
        <v>3030</v>
      </c>
    </row>
    <row r="1043" spans="1:2" x14ac:dyDescent="0.3">
      <c r="A1043" s="1">
        <v>150141</v>
      </c>
      <c r="B1043" t="s">
        <v>3030</v>
      </c>
    </row>
    <row r="1044" spans="1:2" x14ac:dyDescent="0.3">
      <c r="A1044" s="1">
        <v>150169</v>
      </c>
      <c r="B1044" t="s">
        <v>3030</v>
      </c>
    </row>
    <row r="1045" spans="1:2" x14ac:dyDescent="0.3">
      <c r="A1045" s="1">
        <v>150205</v>
      </c>
      <c r="B1045" t="s">
        <v>3030</v>
      </c>
    </row>
    <row r="1046" spans="1:2" x14ac:dyDescent="0.3">
      <c r="A1046" s="1">
        <v>150232</v>
      </c>
      <c r="B1046" t="s">
        <v>3030</v>
      </c>
    </row>
    <row r="1047" spans="1:2" x14ac:dyDescent="0.3">
      <c r="A1047" s="1">
        <v>150264</v>
      </c>
      <c r="B1047" t="s">
        <v>3030</v>
      </c>
    </row>
    <row r="1048" spans="1:2" x14ac:dyDescent="0.3">
      <c r="A1048" s="1">
        <v>150265</v>
      </c>
      <c r="B1048" t="s">
        <v>3030</v>
      </c>
    </row>
    <row r="1049" spans="1:2" x14ac:dyDescent="0.3">
      <c r="A1049" s="1">
        <v>150299</v>
      </c>
      <c r="B1049" t="s">
        <v>3030</v>
      </c>
    </row>
    <row r="1050" spans="1:2" x14ac:dyDescent="0.3">
      <c r="A1050" s="1">
        <v>150364</v>
      </c>
      <c r="B1050" t="s">
        <v>3030</v>
      </c>
    </row>
    <row r="1051" spans="1:2" x14ac:dyDescent="0.3">
      <c r="A1051" s="1">
        <v>150527</v>
      </c>
      <c r="B1051" t="s">
        <v>3030</v>
      </c>
    </row>
    <row r="1052" spans="1:2" x14ac:dyDescent="0.3">
      <c r="A1052" s="1">
        <v>150557</v>
      </c>
      <c r="B1052" t="s">
        <v>3030</v>
      </c>
    </row>
    <row r="1053" spans="1:2" x14ac:dyDescent="0.3">
      <c r="A1053" s="1">
        <v>150622</v>
      </c>
      <c r="B1053" t="s">
        <v>3030</v>
      </c>
    </row>
    <row r="1054" spans="1:2" x14ac:dyDescent="0.3">
      <c r="A1054" s="1">
        <v>150680</v>
      </c>
      <c r="B1054" t="s">
        <v>3030</v>
      </c>
    </row>
    <row r="1055" spans="1:2" x14ac:dyDescent="0.3">
      <c r="A1055" s="1">
        <v>150780</v>
      </c>
      <c r="B1055" t="s">
        <v>3030</v>
      </c>
    </row>
    <row r="1056" spans="1:2" x14ac:dyDescent="0.3">
      <c r="A1056" s="1">
        <v>150843</v>
      </c>
      <c r="B1056" t="s">
        <v>3030</v>
      </c>
    </row>
    <row r="1057" spans="1:2" x14ac:dyDescent="0.3">
      <c r="A1057" s="1">
        <v>150844</v>
      </c>
      <c r="B1057" t="s">
        <v>3030</v>
      </c>
    </row>
    <row r="1058" spans="1:2" x14ac:dyDescent="0.3">
      <c r="A1058" s="1">
        <v>150904</v>
      </c>
      <c r="B1058" t="s">
        <v>3030</v>
      </c>
    </row>
    <row r="1059" spans="1:2" x14ac:dyDescent="0.3">
      <c r="A1059" s="1">
        <v>150909</v>
      </c>
      <c r="B1059" t="s">
        <v>3030</v>
      </c>
    </row>
    <row r="1060" spans="1:2" x14ac:dyDescent="0.3">
      <c r="A1060" s="1">
        <v>150936</v>
      </c>
      <c r="B1060" t="s">
        <v>3030</v>
      </c>
    </row>
    <row r="1061" spans="1:2" x14ac:dyDescent="0.3">
      <c r="A1061" s="1">
        <v>150938</v>
      </c>
      <c r="B1061" t="s">
        <v>3030</v>
      </c>
    </row>
    <row r="1062" spans="1:2" x14ac:dyDescent="0.3">
      <c r="A1062" s="1">
        <v>151135</v>
      </c>
      <c r="B1062" t="s">
        <v>3030</v>
      </c>
    </row>
    <row r="1063" spans="1:2" x14ac:dyDescent="0.3">
      <c r="A1063" s="1">
        <v>151228</v>
      </c>
      <c r="B1063" t="s">
        <v>3030</v>
      </c>
    </row>
    <row r="1064" spans="1:2" x14ac:dyDescent="0.3">
      <c r="A1064" s="1">
        <v>151290</v>
      </c>
      <c r="B1064" t="s">
        <v>3030</v>
      </c>
    </row>
    <row r="1065" spans="1:2" x14ac:dyDescent="0.3">
      <c r="A1065" s="1">
        <v>151354</v>
      </c>
      <c r="B1065" t="s">
        <v>3030</v>
      </c>
    </row>
    <row r="1066" spans="1:2" x14ac:dyDescent="0.3">
      <c r="A1066" s="1">
        <v>151387</v>
      </c>
      <c r="B1066" t="s">
        <v>3030</v>
      </c>
    </row>
    <row r="1067" spans="1:2" x14ac:dyDescent="0.3">
      <c r="A1067" s="1">
        <v>151420</v>
      </c>
      <c r="B1067" t="s">
        <v>3030</v>
      </c>
    </row>
    <row r="1068" spans="1:2" x14ac:dyDescent="0.3">
      <c r="A1068" s="1">
        <v>151455</v>
      </c>
      <c r="B1068" t="s">
        <v>3030</v>
      </c>
    </row>
    <row r="1069" spans="1:2" x14ac:dyDescent="0.3">
      <c r="A1069" s="1">
        <v>151519</v>
      </c>
      <c r="B1069" t="s">
        <v>3030</v>
      </c>
    </row>
    <row r="1070" spans="1:2" x14ac:dyDescent="0.3">
      <c r="A1070" s="1">
        <v>151611</v>
      </c>
      <c r="B1070" t="s">
        <v>3030</v>
      </c>
    </row>
    <row r="1071" spans="1:2" x14ac:dyDescent="0.3">
      <c r="A1071" s="1">
        <v>151641</v>
      </c>
      <c r="B1071" t="s">
        <v>3030</v>
      </c>
    </row>
    <row r="1072" spans="1:2" x14ac:dyDescent="0.3">
      <c r="A1072" s="1">
        <v>151738</v>
      </c>
      <c r="B1072" t="s">
        <v>3030</v>
      </c>
    </row>
    <row r="1073" spans="1:2" x14ac:dyDescent="0.3">
      <c r="A1073" s="1">
        <v>151802</v>
      </c>
      <c r="B1073" t="s">
        <v>3030</v>
      </c>
    </row>
    <row r="1074" spans="1:2" x14ac:dyDescent="0.3">
      <c r="A1074" s="1">
        <v>151901</v>
      </c>
      <c r="B1074" t="s">
        <v>3030</v>
      </c>
    </row>
    <row r="1075" spans="1:2" x14ac:dyDescent="0.3">
      <c r="A1075" s="1">
        <v>151933</v>
      </c>
      <c r="B1075" t="s">
        <v>3030</v>
      </c>
    </row>
    <row r="1076" spans="1:2" x14ac:dyDescent="0.3">
      <c r="A1076" s="1">
        <v>152028</v>
      </c>
      <c r="B1076" t="s">
        <v>3030</v>
      </c>
    </row>
    <row r="1077" spans="1:2" x14ac:dyDescent="0.3">
      <c r="A1077" s="1">
        <v>152121</v>
      </c>
      <c r="B1077" t="s">
        <v>3030</v>
      </c>
    </row>
    <row r="1078" spans="1:2" x14ac:dyDescent="0.3">
      <c r="A1078" s="1">
        <v>152219</v>
      </c>
      <c r="B1078" t="s">
        <v>3030</v>
      </c>
    </row>
    <row r="1079" spans="1:2" x14ac:dyDescent="0.3">
      <c r="A1079" s="1">
        <v>152221</v>
      </c>
      <c r="B1079" t="s">
        <v>3030</v>
      </c>
    </row>
    <row r="1080" spans="1:2" x14ac:dyDescent="0.3">
      <c r="A1080" s="1">
        <v>152249</v>
      </c>
      <c r="B1080" t="s">
        <v>3030</v>
      </c>
    </row>
    <row r="1081" spans="1:2" x14ac:dyDescent="0.3">
      <c r="A1081" s="1">
        <v>152282</v>
      </c>
      <c r="B1081" t="s">
        <v>3030</v>
      </c>
    </row>
    <row r="1082" spans="1:2" x14ac:dyDescent="0.3">
      <c r="A1082" s="1">
        <v>152286</v>
      </c>
      <c r="B1082" t="s">
        <v>3030</v>
      </c>
    </row>
    <row r="1083" spans="1:2" x14ac:dyDescent="0.3">
      <c r="A1083" s="1">
        <v>152287</v>
      </c>
      <c r="B1083" t="s">
        <v>3030</v>
      </c>
    </row>
    <row r="1084" spans="1:2" x14ac:dyDescent="0.3">
      <c r="A1084" s="1">
        <v>152317</v>
      </c>
      <c r="B1084" t="s">
        <v>3030</v>
      </c>
    </row>
    <row r="1085" spans="1:2" x14ac:dyDescent="0.3">
      <c r="A1085" s="1">
        <v>152346</v>
      </c>
      <c r="B1085" t="s">
        <v>3030</v>
      </c>
    </row>
    <row r="1086" spans="1:2" x14ac:dyDescent="0.3">
      <c r="A1086" s="1">
        <v>152382</v>
      </c>
      <c r="B1086" t="s">
        <v>3030</v>
      </c>
    </row>
    <row r="1087" spans="1:2" x14ac:dyDescent="0.3">
      <c r="A1087" s="1">
        <v>152504</v>
      </c>
      <c r="B1087" t="s">
        <v>3030</v>
      </c>
    </row>
    <row r="1088" spans="1:2" x14ac:dyDescent="0.3">
      <c r="A1088" s="1">
        <v>152510</v>
      </c>
      <c r="B1088" t="s">
        <v>3030</v>
      </c>
    </row>
    <row r="1089" spans="1:2" x14ac:dyDescent="0.3">
      <c r="A1089" s="1">
        <v>152667</v>
      </c>
      <c r="B1089" t="s">
        <v>3030</v>
      </c>
    </row>
    <row r="1090" spans="1:2" x14ac:dyDescent="0.3">
      <c r="A1090" s="1">
        <v>152761</v>
      </c>
      <c r="B1090" t="s">
        <v>3030</v>
      </c>
    </row>
    <row r="1091" spans="1:2" x14ac:dyDescent="0.3">
      <c r="A1091" s="1">
        <v>152826</v>
      </c>
      <c r="B1091" t="s">
        <v>3030</v>
      </c>
    </row>
    <row r="1092" spans="1:2" x14ac:dyDescent="0.3">
      <c r="A1092" s="1">
        <v>152895</v>
      </c>
      <c r="B1092" t="s">
        <v>3030</v>
      </c>
    </row>
    <row r="1093" spans="1:2" x14ac:dyDescent="0.3">
      <c r="A1093" s="1">
        <v>152957</v>
      </c>
      <c r="B1093" t="s">
        <v>3030</v>
      </c>
    </row>
    <row r="1094" spans="1:2" x14ac:dyDescent="0.3">
      <c r="A1094" s="1">
        <v>152958</v>
      </c>
      <c r="B1094" t="s">
        <v>3030</v>
      </c>
    </row>
    <row r="1095" spans="1:2" x14ac:dyDescent="0.3">
      <c r="A1095" s="1">
        <v>153016</v>
      </c>
      <c r="B1095" t="s">
        <v>3030</v>
      </c>
    </row>
    <row r="1096" spans="1:2" x14ac:dyDescent="0.3">
      <c r="A1096" s="1">
        <v>153081</v>
      </c>
      <c r="B1096" t="s">
        <v>3030</v>
      </c>
    </row>
    <row r="1097" spans="1:2" x14ac:dyDescent="0.3">
      <c r="A1097" s="1">
        <v>153144</v>
      </c>
      <c r="B1097" t="s">
        <v>3030</v>
      </c>
    </row>
    <row r="1098" spans="1:2" x14ac:dyDescent="0.3">
      <c r="A1098" s="1">
        <v>153149</v>
      </c>
      <c r="B1098" t="s">
        <v>3030</v>
      </c>
    </row>
    <row r="1099" spans="1:2" x14ac:dyDescent="0.3">
      <c r="A1099" s="1">
        <v>153151</v>
      </c>
      <c r="B1099" t="s">
        <v>3030</v>
      </c>
    </row>
    <row r="1100" spans="1:2" x14ac:dyDescent="0.3">
      <c r="A1100" s="1">
        <v>153310</v>
      </c>
      <c r="B1100" t="s">
        <v>3030</v>
      </c>
    </row>
    <row r="1101" spans="1:2" x14ac:dyDescent="0.3">
      <c r="A1101" s="1">
        <v>153403</v>
      </c>
      <c r="B1101" t="s">
        <v>3030</v>
      </c>
    </row>
    <row r="1102" spans="1:2" x14ac:dyDescent="0.3">
      <c r="A1102" s="1">
        <v>153433</v>
      </c>
      <c r="B1102" t="s">
        <v>3030</v>
      </c>
    </row>
    <row r="1103" spans="1:2" x14ac:dyDescent="0.3">
      <c r="A1103" s="1">
        <v>153564</v>
      </c>
      <c r="B1103" t="s">
        <v>3030</v>
      </c>
    </row>
    <row r="1104" spans="1:2" x14ac:dyDescent="0.3">
      <c r="A1104" s="1">
        <v>153567</v>
      </c>
      <c r="B1104" t="s">
        <v>3030</v>
      </c>
    </row>
    <row r="1105" spans="1:2" x14ac:dyDescent="0.3">
      <c r="A1105" s="1">
        <v>153726</v>
      </c>
      <c r="B1105" t="s">
        <v>3030</v>
      </c>
    </row>
    <row r="1106" spans="1:2" x14ac:dyDescent="0.3">
      <c r="A1106" s="1">
        <v>153757</v>
      </c>
      <c r="B1106" t="s">
        <v>3030</v>
      </c>
    </row>
    <row r="1107" spans="1:2" x14ac:dyDescent="0.3">
      <c r="A1107" s="1">
        <v>153759</v>
      </c>
      <c r="B1107" t="s">
        <v>3030</v>
      </c>
    </row>
    <row r="1108" spans="1:2" x14ac:dyDescent="0.3">
      <c r="A1108" s="1">
        <v>153784</v>
      </c>
      <c r="B1108" t="s">
        <v>3030</v>
      </c>
    </row>
    <row r="1109" spans="1:2" x14ac:dyDescent="0.3">
      <c r="A1109" s="1">
        <v>153786</v>
      </c>
      <c r="B1109" t="s">
        <v>3030</v>
      </c>
    </row>
    <row r="1110" spans="1:2" x14ac:dyDescent="0.3">
      <c r="A1110" s="1">
        <v>153851</v>
      </c>
      <c r="B1110" t="s">
        <v>3030</v>
      </c>
    </row>
    <row r="1111" spans="1:2" x14ac:dyDescent="0.3">
      <c r="A1111" s="1">
        <v>153915</v>
      </c>
      <c r="B1111" t="s">
        <v>3030</v>
      </c>
    </row>
    <row r="1112" spans="1:2" x14ac:dyDescent="0.3">
      <c r="A1112" s="1">
        <v>154040</v>
      </c>
      <c r="B1112" t="s">
        <v>3030</v>
      </c>
    </row>
    <row r="1113" spans="1:2" x14ac:dyDescent="0.3">
      <c r="A1113" s="1">
        <v>154072</v>
      </c>
      <c r="B1113" t="s">
        <v>3030</v>
      </c>
    </row>
    <row r="1114" spans="1:2" x14ac:dyDescent="0.3">
      <c r="A1114" s="1">
        <v>154171</v>
      </c>
      <c r="B1114" t="s">
        <v>3030</v>
      </c>
    </row>
    <row r="1115" spans="1:2" x14ac:dyDescent="0.3">
      <c r="A1115" s="1">
        <v>154233</v>
      </c>
      <c r="B1115" t="s">
        <v>3030</v>
      </c>
    </row>
    <row r="1116" spans="1:2" x14ac:dyDescent="0.3">
      <c r="A1116" s="1">
        <v>154237</v>
      </c>
      <c r="B1116" t="s">
        <v>3030</v>
      </c>
    </row>
    <row r="1117" spans="1:2" x14ac:dyDescent="0.3">
      <c r="A1117" s="1">
        <v>154552</v>
      </c>
      <c r="B1117" t="s">
        <v>3030</v>
      </c>
    </row>
    <row r="1118" spans="1:2" x14ac:dyDescent="0.3">
      <c r="A1118" s="1">
        <v>154619</v>
      </c>
      <c r="B1118" t="s">
        <v>3030</v>
      </c>
    </row>
    <row r="1119" spans="1:2" x14ac:dyDescent="0.3">
      <c r="A1119" s="1">
        <v>154620</v>
      </c>
      <c r="B1119" t="s">
        <v>3030</v>
      </c>
    </row>
    <row r="1120" spans="1:2" x14ac:dyDescent="0.3">
      <c r="A1120" s="1">
        <v>154650</v>
      </c>
      <c r="B1120" t="s">
        <v>3030</v>
      </c>
    </row>
    <row r="1121" spans="1:2" x14ac:dyDescent="0.3">
      <c r="A1121" s="1">
        <v>154684</v>
      </c>
      <c r="B1121" t="s">
        <v>3030</v>
      </c>
    </row>
    <row r="1122" spans="1:2" x14ac:dyDescent="0.3">
      <c r="A1122" s="1">
        <v>154687</v>
      </c>
      <c r="B1122" t="s">
        <v>3030</v>
      </c>
    </row>
    <row r="1123" spans="1:2" x14ac:dyDescent="0.3">
      <c r="A1123" s="1">
        <v>154751</v>
      </c>
      <c r="B1123" t="s">
        <v>3030</v>
      </c>
    </row>
    <row r="1124" spans="1:2" x14ac:dyDescent="0.3">
      <c r="A1124" s="1">
        <v>154845</v>
      </c>
      <c r="B1124" t="s">
        <v>3030</v>
      </c>
    </row>
    <row r="1125" spans="1:2" x14ac:dyDescent="0.3">
      <c r="A1125" s="1">
        <v>154876</v>
      </c>
      <c r="B1125" t="s">
        <v>3030</v>
      </c>
    </row>
    <row r="1126" spans="1:2" x14ac:dyDescent="0.3">
      <c r="A1126" s="1">
        <v>154878</v>
      </c>
      <c r="B1126" t="s">
        <v>3030</v>
      </c>
    </row>
    <row r="1127" spans="1:2" x14ac:dyDescent="0.3">
      <c r="A1127" s="1">
        <v>155069</v>
      </c>
      <c r="B1127" t="s">
        <v>3030</v>
      </c>
    </row>
    <row r="1128" spans="1:2" x14ac:dyDescent="0.3">
      <c r="A1128" s="1">
        <v>155131</v>
      </c>
      <c r="B1128" t="s">
        <v>3030</v>
      </c>
    </row>
    <row r="1129" spans="1:2" x14ac:dyDescent="0.3">
      <c r="A1129" s="1">
        <v>155295</v>
      </c>
      <c r="B1129" t="s">
        <v>3030</v>
      </c>
    </row>
    <row r="1130" spans="1:2" x14ac:dyDescent="0.3">
      <c r="A1130" s="1">
        <v>155323</v>
      </c>
      <c r="B1130" t="s">
        <v>3030</v>
      </c>
    </row>
    <row r="1131" spans="1:2" x14ac:dyDescent="0.3">
      <c r="A1131" s="1">
        <v>155418</v>
      </c>
      <c r="B1131" t="s">
        <v>3030</v>
      </c>
    </row>
    <row r="1132" spans="1:2" x14ac:dyDescent="0.3">
      <c r="A1132" s="1">
        <v>155420</v>
      </c>
      <c r="B1132" t="s">
        <v>3030</v>
      </c>
    </row>
    <row r="1133" spans="1:2" x14ac:dyDescent="0.3">
      <c r="A1133" s="1">
        <v>155451</v>
      </c>
      <c r="B1133" t="s">
        <v>3030</v>
      </c>
    </row>
    <row r="1134" spans="1:2" x14ac:dyDescent="0.3">
      <c r="A1134" s="1">
        <v>155455</v>
      </c>
      <c r="B1134" t="s">
        <v>3030</v>
      </c>
    </row>
    <row r="1135" spans="1:2" x14ac:dyDescent="0.3">
      <c r="A1135" s="1">
        <v>155519</v>
      </c>
      <c r="B1135" t="s">
        <v>3030</v>
      </c>
    </row>
    <row r="1136" spans="1:2" x14ac:dyDescent="0.3">
      <c r="A1136" s="1">
        <v>155641</v>
      </c>
      <c r="B1136" t="s">
        <v>3030</v>
      </c>
    </row>
    <row r="1137" spans="1:2" x14ac:dyDescent="0.3">
      <c r="A1137" s="1">
        <v>155647</v>
      </c>
      <c r="B1137" t="s">
        <v>3030</v>
      </c>
    </row>
    <row r="1138" spans="1:2" x14ac:dyDescent="0.3">
      <c r="A1138" s="1">
        <v>155675</v>
      </c>
      <c r="B1138" t="s">
        <v>3030</v>
      </c>
    </row>
    <row r="1139" spans="1:2" x14ac:dyDescent="0.3">
      <c r="A1139" s="1">
        <v>155741</v>
      </c>
      <c r="B1139" t="s">
        <v>3030</v>
      </c>
    </row>
    <row r="1140" spans="1:2" x14ac:dyDescent="0.3">
      <c r="A1140" s="1">
        <v>155800</v>
      </c>
      <c r="B1140" t="s">
        <v>3030</v>
      </c>
    </row>
    <row r="1141" spans="1:2" x14ac:dyDescent="0.3">
      <c r="A1141" s="1">
        <v>155804</v>
      </c>
      <c r="B1141" t="s">
        <v>3030</v>
      </c>
    </row>
    <row r="1142" spans="1:2" x14ac:dyDescent="0.3">
      <c r="A1142" s="1">
        <v>155834</v>
      </c>
      <c r="B1142" t="s">
        <v>3030</v>
      </c>
    </row>
    <row r="1143" spans="1:2" x14ac:dyDescent="0.3">
      <c r="A1143" s="1">
        <v>155868</v>
      </c>
      <c r="B1143" t="s">
        <v>3030</v>
      </c>
    </row>
    <row r="1144" spans="1:2" x14ac:dyDescent="0.3">
      <c r="A1144" s="1">
        <v>155929</v>
      </c>
      <c r="B1144" t="s">
        <v>3030</v>
      </c>
    </row>
    <row r="1145" spans="1:2" x14ac:dyDescent="0.3">
      <c r="A1145" s="1">
        <v>155999</v>
      </c>
      <c r="B1145" t="s">
        <v>3030</v>
      </c>
    </row>
    <row r="1146" spans="1:2" x14ac:dyDescent="0.3">
      <c r="A1146" s="1">
        <v>156031</v>
      </c>
      <c r="B1146" t="s">
        <v>3030</v>
      </c>
    </row>
    <row r="1147" spans="1:2" x14ac:dyDescent="0.3">
      <c r="A1147" s="1">
        <v>156090</v>
      </c>
      <c r="B1147" t="s">
        <v>3030</v>
      </c>
    </row>
    <row r="1148" spans="1:2" x14ac:dyDescent="0.3">
      <c r="A1148" s="1">
        <v>156126</v>
      </c>
      <c r="B1148" t="s">
        <v>3030</v>
      </c>
    </row>
    <row r="1149" spans="1:2" x14ac:dyDescent="0.3">
      <c r="A1149" s="1">
        <v>156159</v>
      </c>
      <c r="B1149" t="s">
        <v>3030</v>
      </c>
    </row>
    <row r="1150" spans="1:2" x14ac:dyDescent="0.3">
      <c r="A1150" s="1">
        <v>156184</v>
      </c>
      <c r="B1150" t="s">
        <v>3030</v>
      </c>
    </row>
    <row r="1151" spans="1:2" x14ac:dyDescent="0.3">
      <c r="A1151" s="1">
        <v>156186</v>
      </c>
      <c r="B1151" t="s">
        <v>3030</v>
      </c>
    </row>
    <row r="1152" spans="1:2" x14ac:dyDescent="0.3">
      <c r="A1152" s="1">
        <v>156189</v>
      </c>
      <c r="B1152" t="s">
        <v>3030</v>
      </c>
    </row>
    <row r="1153" spans="1:2" x14ac:dyDescent="0.3">
      <c r="A1153" s="1">
        <v>156219</v>
      </c>
      <c r="B1153" t="s">
        <v>3030</v>
      </c>
    </row>
    <row r="1154" spans="1:2" x14ac:dyDescent="0.3">
      <c r="A1154" s="1">
        <v>156220</v>
      </c>
      <c r="B1154" t="s">
        <v>3030</v>
      </c>
    </row>
    <row r="1155" spans="1:2" x14ac:dyDescent="0.3">
      <c r="A1155" s="1">
        <v>156287</v>
      </c>
      <c r="B1155" t="s">
        <v>3030</v>
      </c>
    </row>
    <row r="1156" spans="1:2" x14ac:dyDescent="0.3">
      <c r="A1156" s="1">
        <v>156477</v>
      </c>
      <c r="B1156" t="s">
        <v>3030</v>
      </c>
    </row>
    <row r="1157" spans="1:2" x14ac:dyDescent="0.3">
      <c r="A1157" s="1">
        <v>156478</v>
      </c>
      <c r="B1157" t="s">
        <v>3030</v>
      </c>
    </row>
    <row r="1158" spans="1:2" x14ac:dyDescent="0.3">
      <c r="A1158" s="1">
        <v>156541</v>
      </c>
      <c r="B1158" t="s">
        <v>3030</v>
      </c>
    </row>
    <row r="1159" spans="1:2" x14ac:dyDescent="0.3">
      <c r="A1159" s="1">
        <v>156568</v>
      </c>
      <c r="B1159" t="s">
        <v>3030</v>
      </c>
    </row>
    <row r="1160" spans="1:2" x14ac:dyDescent="0.3">
      <c r="A1160" s="1">
        <v>156604</v>
      </c>
      <c r="B1160" t="s">
        <v>3030</v>
      </c>
    </row>
    <row r="1161" spans="1:2" x14ac:dyDescent="0.3">
      <c r="A1161" s="1">
        <v>156605</v>
      </c>
      <c r="B1161" t="s">
        <v>3030</v>
      </c>
    </row>
    <row r="1162" spans="1:2" x14ac:dyDescent="0.3">
      <c r="A1162" s="1">
        <v>156606</v>
      </c>
      <c r="B1162" t="s">
        <v>3030</v>
      </c>
    </row>
    <row r="1163" spans="1:2" x14ac:dyDescent="0.3">
      <c r="A1163" s="1">
        <v>156729</v>
      </c>
      <c r="B1163" t="s">
        <v>3030</v>
      </c>
    </row>
    <row r="1164" spans="1:2" x14ac:dyDescent="0.3">
      <c r="A1164" s="1">
        <v>156862</v>
      </c>
      <c r="B1164" t="s">
        <v>3030</v>
      </c>
    </row>
    <row r="1165" spans="1:2" x14ac:dyDescent="0.3">
      <c r="A1165" s="1">
        <v>156987</v>
      </c>
      <c r="B1165" t="s">
        <v>3030</v>
      </c>
    </row>
    <row r="1166" spans="1:2" x14ac:dyDescent="0.3">
      <c r="A1166" s="1">
        <v>156988</v>
      </c>
      <c r="B1166" t="s">
        <v>3030</v>
      </c>
    </row>
    <row r="1167" spans="1:2" x14ac:dyDescent="0.3">
      <c r="A1167" s="1">
        <v>157087</v>
      </c>
      <c r="B1167" t="s">
        <v>3030</v>
      </c>
    </row>
    <row r="1168" spans="1:2" x14ac:dyDescent="0.3">
      <c r="A1168" s="1">
        <v>157180</v>
      </c>
      <c r="B1168" t="s">
        <v>3030</v>
      </c>
    </row>
    <row r="1169" spans="1:2" x14ac:dyDescent="0.3">
      <c r="A1169" s="1">
        <v>157215</v>
      </c>
      <c r="B1169" t="s">
        <v>3030</v>
      </c>
    </row>
    <row r="1170" spans="1:2" x14ac:dyDescent="0.3">
      <c r="A1170" s="1">
        <v>157337</v>
      </c>
      <c r="B1170" t="s">
        <v>3030</v>
      </c>
    </row>
    <row r="1171" spans="1:2" x14ac:dyDescent="0.3">
      <c r="A1171" s="1">
        <v>157338</v>
      </c>
      <c r="B1171" t="s">
        <v>3030</v>
      </c>
    </row>
    <row r="1172" spans="1:2" x14ac:dyDescent="0.3">
      <c r="A1172" s="1">
        <v>157400</v>
      </c>
      <c r="B1172" t="s">
        <v>3030</v>
      </c>
    </row>
    <row r="1173" spans="1:2" x14ac:dyDescent="0.3">
      <c r="A1173" s="1">
        <v>157402</v>
      </c>
      <c r="B1173" t="s">
        <v>3030</v>
      </c>
    </row>
    <row r="1174" spans="1:2" x14ac:dyDescent="0.3">
      <c r="A1174" s="1">
        <v>157406</v>
      </c>
      <c r="B1174" t="s">
        <v>3030</v>
      </c>
    </row>
    <row r="1175" spans="1:2" x14ac:dyDescent="0.3">
      <c r="A1175" s="1">
        <v>157435</v>
      </c>
      <c r="B1175" t="s">
        <v>3030</v>
      </c>
    </row>
    <row r="1176" spans="1:2" x14ac:dyDescent="0.3">
      <c r="A1176" s="1">
        <v>157438</v>
      </c>
      <c r="B1176" t="s">
        <v>3030</v>
      </c>
    </row>
    <row r="1177" spans="1:2" x14ac:dyDescent="0.3">
      <c r="A1177" s="1">
        <v>157497</v>
      </c>
      <c r="B1177" t="s">
        <v>3030</v>
      </c>
    </row>
    <row r="1178" spans="1:2" x14ac:dyDescent="0.3">
      <c r="A1178" s="1">
        <v>157499</v>
      </c>
      <c r="B1178" t="s">
        <v>3030</v>
      </c>
    </row>
    <row r="1179" spans="1:2" x14ac:dyDescent="0.3">
      <c r="A1179" s="1">
        <v>157562</v>
      </c>
      <c r="B1179" t="s">
        <v>3030</v>
      </c>
    </row>
    <row r="1180" spans="1:2" x14ac:dyDescent="0.3">
      <c r="A1180" s="1">
        <v>157565</v>
      </c>
      <c r="B1180" t="s">
        <v>3030</v>
      </c>
    </row>
    <row r="1181" spans="1:2" x14ac:dyDescent="0.3">
      <c r="A1181" s="1">
        <v>157597</v>
      </c>
      <c r="B1181" t="s">
        <v>3030</v>
      </c>
    </row>
    <row r="1182" spans="1:2" x14ac:dyDescent="0.3">
      <c r="A1182" s="1">
        <v>157659</v>
      </c>
      <c r="B1182" t="s">
        <v>3030</v>
      </c>
    </row>
    <row r="1183" spans="1:2" x14ac:dyDescent="0.3">
      <c r="A1183" s="1">
        <v>157689</v>
      </c>
      <c r="B1183" t="s">
        <v>3030</v>
      </c>
    </row>
    <row r="1184" spans="1:2" x14ac:dyDescent="0.3">
      <c r="A1184" s="1">
        <v>157753</v>
      </c>
      <c r="B1184" t="s">
        <v>3030</v>
      </c>
    </row>
    <row r="1185" spans="1:2" x14ac:dyDescent="0.3">
      <c r="A1185" s="1">
        <v>157791</v>
      </c>
      <c r="B1185" t="s">
        <v>3030</v>
      </c>
    </row>
    <row r="1186" spans="1:2" x14ac:dyDescent="0.3">
      <c r="A1186" s="1">
        <v>157822</v>
      </c>
      <c r="B1186" t="s">
        <v>3030</v>
      </c>
    </row>
    <row r="1187" spans="1:2" x14ac:dyDescent="0.3">
      <c r="A1187" s="1">
        <v>157853</v>
      </c>
      <c r="B1187" t="s">
        <v>3030</v>
      </c>
    </row>
    <row r="1188" spans="1:2" x14ac:dyDescent="0.3">
      <c r="A1188" s="1">
        <v>157882</v>
      </c>
      <c r="B1188" t="s">
        <v>3030</v>
      </c>
    </row>
    <row r="1189" spans="1:2" x14ac:dyDescent="0.3">
      <c r="A1189" s="1">
        <v>157979</v>
      </c>
      <c r="B1189" t="s">
        <v>3030</v>
      </c>
    </row>
    <row r="1190" spans="1:2" x14ac:dyDescent="0.3">
      <c r="A1190" s="1">
        <v>158047</v>
      </c>
      <c r="B1190" t="s">
        <v>3030</v>
      </c>
    </row>
    <row r="1191" spans="1:2" x14ac:dyDescent="0.3">
      <c r="A1191" s="1">
        <v>158110</v>
      </c>
      <c r="B1191" t="s">
        <v>3030</v>
      </c>
    </row>
    <row r="1192" spans="1:2" x14ac:dyDescent="0.3">
      <c r="A1192" s="1">
        <v>158136</v>
      </c>
      <c r="B1192" t="s">
        <v>3030</v>
      </c>
    </row>
    <row r="1193" spans="1:2" x14ac:dyDescent="0.3">
      <c r="A1193" s="1">
        <v>158139</v>
      </c>
      <c r="B1193" t="s">
        <v>3030</v>
      </c>
    </row>
    <row r="1194" spans="1:2" x14ac:dyDescent="0.3">
      <c r="A1194" s="1">
        <v>158173</v>
      </c>
      <c r="B1194" t="s">
        <v>3030</v>
      </c>
    </row>
    <row r="1195" spans="1:2" x14ac:dyDescent="0.3">
      <c r="A1195" s="1">
        <v>158200</v>
      </c>
      <c r="B1195" t="s">
        <v>3030</v>
      </c>
    </row>
    <row r="1196" spans="1:2" x14ac:dyDescent="0.3">
      <c r="A1196" s="1">
        <v>158300</v>
      </c>
      <c r="B1196" t="s">
        <v>3030</v>
      </c>
    </row>
    <row r="1197" spans="1:2" x14ac:dyDescent="0.3">
      <c r="A1197" s="1">
        <v>158302</v>
      </c>
      <c r="B1197" t="s">
        <v>3030</v>
      </c>
    </row>
    <row r="1198" spans="1:2" x14ac:dyDescent="0.3">
      <c r="A1198" s="1">
        <v>158430</v>
      </c>
      <c r="B1198" t="s">
        <v>3030</v>
      </c>
    </row>
    <row r="1199" spans="1:2" x14ac:dyDescent="0.3">
      <c r="A1199" s="1">
        <v>158492</v>
      </c>
      <c r="B1199" t="s">
        <v>3030</v>
      </c>
    </row>
    <row r="1200" spans="1:2" x14ac:dyDescent="0.3">
      <c r="A1200" s="1">
        <v>158494</v>
      </c>
      <c r="B1200" t="s">
        <v>3030</v>
      </c>
    </row>
    <row r="1201" spans="1:2" x14ac:dyDescent="0.3">
      <c r="A1201" s="1">
        <v>158584</v>
      </c>
      <c r="B1201" t="s">
        <v>3030</v>
      </c>
    </row>
    <row r="1202" spans="1:2" x14ac:dyDescent="0.3">
      <c r="A1202" s="1">
        <v>158590</v>
      </c>
      <c r="B1202" t="s">
        <v>3030</v>
      </c>
    </row>
    <row r="1203" spans="1:2" x14ac:dyDescent="0.3">
      <c r="A1203" s="1">
        <v>158652</v>
      </c>
      <c r="B1203" t="s">
        <v>3030</v>
      </c>
    </row>
    <row r="1204" spans="1:2" x14ac:dyDescent="0.3">
      <c r="A1204" s="1">
        <v>158684</v>
      </c>
      <c r="B1204" t="s">
        <v>3030</v>
      </c>
    </row>
    <row r="1205" spans="1:2" x14ac:dyDescent="0.3">
      <c r="A1205" s="1">
        <v>158713</v>
      </c>
      <c r="B1205" t="s">
        <v>3030</v>
      </c>
    </row>
    <row r="1206" spans="1:2" x14ac:dyDescent="0.3">
      <c r="A1206" s="1">
        <v>158875</v>
      </c>
      <c r="B1206" t="s">
        <v>3030</v>
      </c>
    </row>
    <row r="1207" spans="1:2" x14ac:dyDescent="0.3">
      <c r="A1207" s="1">
        <v>158878</v>
      </c>
      <c r="B1207" t="s">
        <v>3030</v>
      </c>
    </row>
    <row r="1208" spans="1:2" x14ac:dyDescent="0.3">
      <c r="A1208" s="1">
        <v>158908</v>
      </c>
      <c r="B1208" t="s">
        <v>3030</v>
      </c>
    </row>
    <row r="1209" spans="1:2" x14ac:dyDescent="0.3">
      <c r="A1209" s="1">
        <v>158968</v>
      </c>
      <c r="B1209" t="s">
        <v>3030</v>
      </c>
    </row>
    <row r="1210" spans="1:2" x14ac:dyDescent="0.3">
      <c r="A1210" s="1">
        <v>159034</v>
      </c>
      <c r="B1210" t="s">
        <v>3030</v>
      </c>
    </row>
    <row r="1211" spans="1:2" x14ac:dyDescent="0.3">
      <c r="A1211" s="1">
        <v>159068</v>
      </c>
      <c r="B1211" t="s">
        <v>3030</v>
      </c>
    </row>
    <row r="1212" spans="1:2" x14ac:dyDescent="0.3">
      <c r="A1212" s="1">
        <v>159099</v>
      </c>
      <c r="B1212" t="s">
        <v>3030</v>
      </c>
    </row>
    <row r="1213" spans="1:2" x14ac:dyDescent="0.3">
      <c r="A1213" s="1">
        <v>159103</v>
      </c>
      <c r="B1213" t="s">
        <v>3030</v>
      </c>
    </row>
    <row r="1214" spans="1:2" x14ac:dyDescent="0.3">
      <c r="A1214" s="1">
        <v>159196</v>
      </c>
      <c r="B1214" t="s">
        <v>3030</v>
      </c>
    </row>
    <row r="1215" spans="1:2" x14ac:dyDescent="0.3">
      <c r="A1215" s="1">
        <v>159292</v>
      </c>
      <c r="B1215" t="s">
        <v>3030</v>
      </c>
    </row>
    <row r="1216" spans="1:2" x14ac:dyDescent="0.3">
      <c r="A1216" s="1">
        <v>159387</v>
      </c>
      <c r="B1216" t="s">
        <v>3030</v>
      </c>
    </row>
    <row r="1217" spans="1:2" x14ac:dyDescent="0.3">
      <c r="A1217" s="1">
        <v>159484</v>
      </c>
      <c r="B1217" t="s">
        <v>3030</v>
      </c>
    </row>
    <row r="1218" spans="1:2" x14ac:dyDescent="0.3">
      <c r="A1218" s="1">
        <v>159640</v>
      </c>
      <c r="B1218" t="s">
        <v>3030</v>
      </c>
    </row>
    <row r="1219" spans="1:2" x14ac:dyDescent="0.3">
      <c r="A1219" s="1">
        <v>159646</v>
      </c>
      <c r="B1219" t="s">
        <v>3030</v>
      </c>
    </row>
    <row r="1220" spans="1:2" x14ac:dyDescent="0.3">
      <c r="A1220" s="1">
        <v>159838</v>
      </c>
      <c r="B1220" t="s">
        <v>3030</v>
      </c>
    </row>
    <row r="1221" spans="1:2" x14ac:dyDescent="0.3">
      <c r="A1221" s="1">
        <v>159866</v>
      </c>
      <c r="B1221" t="s">
        <v>3030</v>
      </c>
    </row>
    <row r="1222" spans="1:2" x14ac:dyDescent="0.3">
      <c r="A1222" s="1">
        <v>159992</v>
      </c>
      <c r="B1222" t="s">
        <v>3030</v>
      </c>
    </row>
    <row r="1223" spans="1:2" x14ac:dyDescent="0.3">
      <c r="A1223" s="1">
        <v>159997</v>
      </c>
      <c r="B1223" t="s">
        <v>3030</v>
      </c>
    </row>
    <row r="1224" spans="1:2" x14ac:dyDescent="0.3">
      <c r="A1224" s="1">
        <v>160025</v>
      </c>
      <c r="B1224" t="s">
        <v>3030</v>
      </c>
    </row>
    <row r="1225" spans="1:2" x14ac:dyDescent="0.3">
      <c r="A1225" s="1">
        <v>160095</v>
      </c>
      <c r="B1225" t="s">
        <v>3030</v>
      </c>
    </row>
    <row r="1226" spans="1:2" x14ac:dyDescent="0.3">
      <c r="A1226" s="1">
        <v>160127</v>
      </c>
      <c r="B1226" t="s">
        <v>3030</v>
      </c>
    </row>
    <row r="1227" spans="1:2" x14ac:dyDescent="0.3">
      <c r="A1227" s="1">
        <v>160188</v>
      </c>
      <c r="B1227" t="s">
        <v>3030</v>
      </c>
    </row>
    <row r="1228" spans="1:2" x14ac:dyDescent="0.3">
      <c r="A1228" s="1">
        <v>160218</v>
      </c>
      <c r="B1228" t="s">
        <v>3030</v>
      </c>
    </row>
    <row r="1229" spans="1:2" x14ac:dyDescent="0.3">
      <c r="A1229" s="1">
        <v>160315</v>
      </c>
      <c r="B1229" t="s">
        <v>3030</v>
      </c>
    </row>
    <row r="1230" spans="1:2" x14ac:dyDescent="0.3">
      <c r="A1230" s="1">
        <v>160348</v>
      </c>
      <c r="B1230" t="s">
        <v>3030</v>
      </c>
    </row>
    <row r="1231" spans="1:2" x14ac:dyDescent="0.3">
      <c r="A1231" s="1">
        <v>160380</v>
      </c>
      <c r="B1231" t="s">
        <v>3030</v>
      </c>
    </row>
    <row r="1232" spans="1:2" x14ac:dyDescent="0.3">
      <c r="A1232" s="1">
        <v>160414</v>
      </c>
      <c r="B1232" t="s">
        <v>3030</v>
      </c>
    </row>
    <row r="1233" spans="1:2" x14ac:dyDescent="0.3">
      <c r="A1233" s="1">
        <v>160441</v>
      </c>
      <c r="B1233" t="s">
        <v>3030</v>
      </c>
    </row>
    <row r="1234" spans="1:2" x14ac:dyDescent="0.3">
      <c r="A1234" s="1">
        <v>160447</v>
      </c>
      <c r="B1234" t="s">
        <v>3030</v>
      </c>
    </row>
    <row r="1235" spans="1:2" x14ac:dyDescent="0.3">
      <c r="A1235" s="1">
        <v>160543</v>
      </c>
      <c r="B1235" t="s">
        <v>3030</v>
      </c>
    </row>
    <row r="1236" spans="1:2" x14ac:dyDescent="0.3">
      <c r="A1236" s="1">
        <v>160667</v>
      </c>
      <c r="B1236" t="s">
        <v>3030</v>
      </c>
    </row>
    <row r="1237" spans="1:2" x14ac:dyDescent="0.3">
      <c r="A1237" s="1">
        <v>160668</v>
      </c>
      <c r="B1237" t="s">
        <v>3030</v>
      </c>
    </row>
    <row r="1238" spans="1:2" x14ac:dyDescent="0.3">
      <c r="A1238" s="1">
        <v>160734</v>
      </c>
      <c r="B1238" t="s">
        <v>3030</v>
      </c>
    </row>
    <row r="1239" spans="1:2" x14ac:dyDescent="0.3">
      <c r="A1239" s="1">
        <v>160762</v>
      </c>
      <c r="B1239" t="s">
        <v>3030</v>
      </c>
    </row>
    <row r="1240" spans="1:2" x14ac:dyDescent="0.3">
      <c r="A1240" s="1">
        <v>160825</v>
      </c>
      <c r="B1240" t="s">
        <v>3030</v>
      </c>
    </row>
    <row r="1241" spans="1:2" x14ac:dyDescent="0.3">
      <c r="A1241" s="1">
        <v>160860</v>
      </c>
      <c r="B1241" t="s">
        <v>3030</v>
      </c>
    </row>
    <row r="1242" spans="1:2" x14ac:dyDescent="0.3">
      <c r="A1242" s="1">
        <v>160861</v>
      </c>
      <c r="B1242" t="s">
        <v>3030</v>
      </c>
    </row>
    <row r="1243" spans="1:2" x14ac:dyDescent="0.3">
      <c r="A1243" s="1">
        <v>160891</v>
      </c>
      <c r="B1243" t="s">
        <v>3030</v>
      </c>
    </row>
    <row r="1244" spans="1:2" x14ac:dyDescent="0.3">
      <c r="A1244" s="1">
        <v>160924</v>
      </c>
      <c r="B1244" t="s">
        <v>3030</v>
      </c>
    </row>
    <row r="1245" spans="1:2" x14ac:dyDescent="0.3">
      <c r="A1245" s="1">
        <v>161080</v>
      </c>
      <c r="B1245" t="s">
        <v>3030</v>
      </c>
    </row>
    <row r="1246" spans="1:2" x14ac:dyDescent="0.3">
      <c r="A1246" s="1">
        <v>161087</v>
      </c>
      <c r="B1246" t="s">
        <v>3030</v>
      </c>
    </row>
    <row r="1247" spans="1:2" x14ac:dyDescent="0.3">
      <c r="A1247" s="1">
        <v>161210</v>
      </c>
      <c r="B1247" t="s">
        <v>3030</v>
      </c>
    </row>
    <row r="1248" spans="1:2" x14ac:dyDescent="0.3">
      <c r="A1248" s="1">
        <v>161212</v>
      </c>
      <c r="B1248" t="s">
        <v>3030</v>
      </c>
    </row>
    <row r="1249" spans="1:2" x14ac:dyDescent="0.3">
      <c r="A1249" s="1">
        <v>161304</v>
      </c>
      <c r="B1249" t="s">
        <v>3030</v>
      </c>
    </row>
    <row r="1250" spans="1:2" x14ac:dyDescent="0.3">
      <c r="A1250" s="1">
        <v>161310</v>
      </c>
      <c r="B1250" t="s">
        <v>3030</v>
      </c>
    </row>
    <row r="1251" spans="1:2" x14ac:dyDescent="0.3">
      <c r="A1251" s="1">
        <v>161340</v>
      </c>
      <c r="B1251" t="s">
        <v>3030</v>
      </c>
    </row>
    <row r="1252" spans="1:2" x14ac:dyDescent="0.3">
      <c r="A1252" s="1">
        <v>161369</v>
      </c>
      <c r="B1252" t="s">
        <v>3030</v>
      </c>
    </row>
    <row r="1253" spans="1:2" x14ac:dyDescent="0.3">
      <c r="A1253" s="1">
        <v>161437</v>
      </c>
      <c r="B1253" t="s">
        <v>3030</v>
      </c>
    </row>
    <row r="1254" spans="1:2" x14ac:dyDescent="0.3">
      <c r="A1254" s="1">
        <v>161466</v>
      </c>
      <c r="B1254" t="s">
        <v>3030</v>
      </c>
    </row>
    <row r="1255" spans="1:2" x14ac:dyDescent="0.3">
      <c r="A1255" s="1">
        <v>161531</v>
      </c>
      <c r="B1255" t="s">
        <v>3030</v>
      </c>
    </row>
    <row r="1256" spans="1:2" x14ac:dyDescent="0.3">
      <c r="A1256" s="1">
        <v>161599</v>
      </c>
      <c r="B1256" t="s">
        <v>3030</v>
      </c>
    </row>
    <row r="1257" spans="1:2" x14ac:dyDescent="0.3">
      <c r="A1257" s="1">
        <v>161657</v>
      </c>
      <c r="B1257" t="s">
        <v>3030</v>
      </c>
    </row>
    <row r="1258" spans="1:2" x14ac:dyDescent="0.3">
      <c r="A1258" s="1">
        <v>161661</v>
      </c>
      <c r="B1258" t="s">
        <v>3030</v>
      </c>
    </row>
    <row r="1259" spans="1:2" x14ac:dyDescent="0.3">
      <c r="A1259" s="1">
        <v>161693</v>
      </c>
      <c r="B1259" t="s">
        <v>3030</v>
      </c>
    </row>
    <row r="1260" spans="1:2" x14ac:dyDescent="0.3">
      <c r="A1260" s="1">
        <v>161786</v>
      </c>
      <c r="B1260" t="s">
        <v>3030</v>
      </c>
    </row>
    <row r="1261" spans="1:2" x14ac:dyDescent="0.3">
      <c r="A1261" s="1">
        <v>161791</v>
      </c>
      <c r="B1261" t="s">
        <v>3030</v>
      </c>
    </row>
    <row r="1262" spans="1:2" x14ac:dyDescent="0.3">
      <c r="A1262" s="1">
        <v>161848</v>
      </c>
      <c r="B1262" t="s">
        <v>3030</v>
      </c>
    </row>
    <row r="1263" spans="1:2" x14ac:dyDescent="0.3">
      <c r="A1263" s="1">
        <v>161917</v>
      </c>
      <c r="B1263" t="s">
        <v>3030</v>
      </c>
    </row>
    <row r="1264" spans="1:2" x14ac:dyDescent="0.3">
      <c r="A1264" s="1">
        <v>161944</v>
      </c>
      <c r="B1264" t="s">
        <v>3030</v>
      </c>
    </row>
    <row r="1265" spans="1:2" x14ac:dyDescent="0.3">
      <c r="A1265" s="1">
        <v>161948</v>
      </c>
      <c r="B1265" t="s">
        <v>3030</v>
      </c>
    </row>
    <row r="1266" spans="1:2" x14ac:dyDescent="0.3">
      <c r="A1266" s="1">
        <v>161950</v>
      </c>
      <c r="B1266" t="s">
        <v>3030</v>
      </c>
    </row>
    <row r="1267" spans="1:2" x14ac:dyDescent="0.3">
      <c r="A1267" s="1">
        <v>162043</v>
      </c>
      <c r="B1267" t="s">
        <v>3030</v>
      </c>
    </row>
    <row r="1268" spans="1:2" x14ac:dyDescent="0.3">
      <c r="A1268" s="1">
        <v>162078</v>
      </c>
      <c r="B1268" t="s">
        <v>3030</v>
      </c>
    </row>
    <row r="1269" spans="1:2" x14ac:dyDescent="0.3">
      <c r="A1269" s="1">
        <v>162235</v>
      </c>
      <c r="B1269" t="s">
        <v>3030</v>
      </c>
    </row>
    <row r="1270" spans="1:2" x14ac:dyDescent="0.3">
      <c r="A1270" s="1">
        <v>162238</v>
      </c>
      <c r="B1270" t="s">
        <v>3030</v>
      </c>
    </row>
    <row r="1271" spans="1:2" x14ac:dyDescent="0.3">
      <c r="A1271" s="1">
        <v>162265</v>
      </c>
      <c r="B1271" t="s">
        <v>3030</v>
      </c>
    </row>
    <row r="1272" spans="1:2" x14ac:dyDescent="0.3">
      <c r="A1272" s="1">
        <v>162266</v>
      </c>
      <c r="B1272" t="s">
        <v>3030</v>
      </c>
    </row>
    <row r="1273" spans="1:2" x14ac:dyDescent="0.3">
      <c r="A1273" s="1">
        <v>162330</v>
      </c>
      <c r="B1273" t="s">
        <v>3030</v>
      </c>
    </row>
    <row r="1274" spans="1:2" x14ac:dyDescent="0.3">
      <c r="A1274" s="1">
        <v>162331</v>
      </c>
      <c r="B1274" t="s">
        <v>3030</v>
      </c>
    </row>
    <row r="1275" spans="1:2" x14ac:dyDescent="0.3">
      <c r="A1275" s="1">
        <v>162335</v>
      </c>
      <c r="B1275" t="s">
        <v>3030</v>
      </c>
    </row>
    <row r="1276" spans="1:2" x14ac:dyDescent="0.3">
      <c r="A1276" s="1">
        <v>162586</v>
      </c>
      <c r="B1276" t="s">
        <v>3030</v>
      </c>
    </row>
    <row r="1277" spans="1:2" x14ac:dyDescent="0.3">
      <c r="A1277" s="1">
        <v>162590</v>
      </c>
      <c r="B1277" t="s">
        <v>3030</v>
      </c>
    </row>
    <row r="1278" spans="1:2" x14ac:dyDescent="0.3">
      <c r="A1278" s="1">
        <v>162650</v>
      </c>
      <c r="B1278" t="s">
        <v>3030</v>
      </c>
    </row>
    <row r="1279" spans="1:2" x14ac:dyDescent="0.3">
      <c r="A1279" s="1">
        <v>162654</v>
      </c>
      <c r="B1279" t="s">
        <v>3030</v>
      </c>
    </row>
    <row r="1280" spans="1:2" x14ac:dyDescent="0.3">
      <c r="A1280" s="1">
        <v>162655</v>
      </c>
      <c r="B1280" t="s">
        <v>3030</v>
      </c>
    </row>
    <row r="1281" spans="1:2" x14ac:dyDescent="0.3">
      <c r="A1281" s="1">
        <v>162683</v>
      </c>
      <c r="B1281" t="s">
        <v>3030</v>
      </c>
    </row>
    <row r="1282" spans="1:2" x14ac:dyDescent="0.3">
      <c r="A1282" s="1">
        <v>162744</v>
      </c>
      <c r="B1282" t="s">
        <v>3030</v>
      </c>
    </row>
    <row r="1283" spans="1:2" x14ac:dyDescent="0.3">
      <c r="A1283" s="1">
        <v>162745</v>
      </c>
      <c r="B1283" t="s">
        <v>3030</v>
      </c>
    </row>
    <row r="1284" spans="1:2" x14ac:dyDescent="0.3">
      <c r="A1284" s="1">
        <v>162812</v>
      </c>
      <c r="B1284" t="s">
        <v>3030</v>
      </c>
    </row>
    <row r="1285" spans="1:2" x14ac:dyDescent="0.3">
      <c r="A1285" s="1">
        <v>162937</v>
      </c>
      <c r="B1285" t="s">
        <v>3030</v>
      </c>
    </row>
    <row r="1286" spans="1:2" x14ac:dyDescent="0.3">
      <c r="A1286" s="1">
        <v>162943</v>
      </c>
      <c r="B1286" t="s">
        <v>3030</v>
      </c>
    </row>
    <row r="1287" spans="1:2" x14ac:dyDescent="0.3">
      <c r="A1287" s="1">
        <v>163005</v>
      </c>
      <c r="B1287" t="s">
        <v>3030</v>
      </c>
    </row>
    <row r="1288" spans="1:2" x14ac:dyDescent="0.3">
      <c r="A1288" s="1">
        <v>163006</v>
      </c>
      <c r="B1288" t="s">
        <v>3030</v>
      </c>
    </row>
    <row r="1289" spans="1:2" x14ac:dyDescent="0.3">
      <c r="A1289" s="1">
        <v>163101</v>
      </c>
      <c r="B1289" t="s">
        <v>3030</v>
      </c>
    </row>
    <row r="1290" spans="1:2" x14ac:dyDescent="0.3">
      <c r="A1290" s="1">
        <v>163102</v>
      </c>
      <c r="B1290" t="s">
        <v>3030</v>
      </c>
    </row>
    <row r="1291" spans="1:2" x14ac:dyDescent="0.3">
      <c r="A1291" s="1">
        <v>163131</v>
      </c>
      <c r="B1291" t="s">
        <v>3030</v>
      </c>
    </row>
    <row r="1292" spans="1:2" x14ac:dyDescent="0.3">
      <c r="A1292" s="1">
        <v>163193</v>
      </c>
      <c r="B1292" t="s">
        <v>3030</v>
      </c>
    </row>
    <row r="1293" spans="1:2" x14ac:dyDescent="0.3">
      <c r="A1293" s="1">
        <v>163259</v>
      </c>
      <c r="B1293" t="s">
        <v>3030</v>
      </c>
    </row>
    <row r="1294" spans="1:2" x14ac:dyDescent="0.3">
      <c r="A1294" s="1">
        <v>163261</v>
      </c>
      <c r="B1294" t="s">
        <v>3030</v>
      </c>
    </row>
    <row r="1295" spans="1:2" x14ac:dyDescent="0.3">
      <c r="A1295" s="1">
        <v>163357</v>
      </c>
      <c r="B1295" t="s">
        <v>3030</v>
      </c>
    </row>
    <row r="1296" spans="1:2" x14ac:dyDescent="0.3">
      <c r="A1296" s="1">
        <v>163518</v>
      </c>
      <c r="B1296" t="s">
        <v>3030</v>
      </c>
    </row>
    <row r="1297" spans="1:2" x14ac:dyDescent="0.3">
      <c r="A1297" s="1">
        <v>163519</v>
      </c>
      <c r="B1297" t="s">
        <v>3030</v>
      </c>
    </row>
    <row r="1298" spans="1:2" x14ac:dyDescent="0.3">
      <c r="A1298" s="1">
        <v>163544</v>
      </c>
      <c r="B1298" t="s">
        <v>3030</v>
      </c>
    </row>
    <row r="1299" spans="1:2" x14ac:dyDescent="0.3">
      <c r="A1299" s="1">
        <v>163608</v>
      </c>
      <c r="B1299" t="s">
        <v>3030</v>
      </c>
    </row>
    <row r="1300" spans="1:2" x14ac:dyDescent="0.3">
      <c r="A1300" s="1">
        <v>163647</v>
      </c>
      <c r="B1300" t="s">
        <v>3030</v>
      </c>
    </row>
    <row r="1301" spans="1:2" x14ac:dyDescent="0.3">
      <c r="A1301" s="1">
        <v>163673</v>
      </c>
      <c r="B1301" t="s">
        <v>3030</v>
      </c>
    </row>
    <row r="1302" spans="1:2" x14ac:dyDescent="0.3">
      <c r="A1302" s="1">
        <v>163833</v>
      </c>
      <c r="B1302" t="s">
        <v>3030</v>
      </c>
    </row>
    <row r="1303" spans="1:2" x14ac:dyDescent="0.3">
      <c r="A1303" s="1">
        <v>163839</v>
      </c>
      <c r="B1303" t="s">
        <v>3030</v>
      </c>
    </row>
    <row r="1304" spans="1:2" x14ac:dyDescent="0.3">
      <c r="A1304" s="1">
        <v>163902</v>
      </c>
      <c r="B1304" t="s">
        <v>3030</v>
      </c>
    </row>
    <row r="1305" spans="1:2" x14ac:dyDescent="0.3">
      <c r="A1305" s="1">
        <v>163933</v>
      </c>
      <c r="B1305" t="s">
        <v>3030</v>
      </c>
    </row>
    <row r="1306" spans="1:2" x14ac:dyDescent="0.3">
      <c r="A1306" s="1">
        <v>164152</v>
      </c>
      <c r="B1306" t="s">
        <v>3030</v>
      </c>
    </row>
    <row r="1307" spans="1:2" x14ac:dyDescent="0.3">
      <c r="A1307" s="1">
        <v>164184</v>
      </c>
      <c r="B1307" t="s">
        <v>3030</v>
      </c>
    </row>
    <row r="1308" spans="1:2" x14ac:dyDescent="0.3">
      <c r="A1308" s="1">
        <v>164187</v>
      </c>
      <c r="B1308" t="s">
        <v>3030</v>
      </c>
    </row>
    <row r="1309" spans="1:2" x14ac:dyDescent="0.3">
      <c r="A1309" s="1">
        <v>164216</v>
      </c>
      <c r="B1309" t="s">
        <v>3030</v>
      </c>
    </row>
    <row r="1310" spans="1:2" x14ac:dyDescent="0.3">
      <c r="A1310" s="1">
        <v>164254</v>
      </c>
      <c r="B1310" t="s">
        <v>3030</v>
      </c>
    </row>
    <row r="1311" spans="1:2" x14ac:dyDescent="0.3">
      <c r="A1311" s="1">
        <v>164282</v>
      </c>
      <c r="B1311" t="s">
        <v>3030</v>
      </c>
    </row>
    <row r="1312" spans="1:2" x14ac:dyDescent="0.3">
      <c r="A1312" s="1">
        <v>164345</v>
      </c>
      <c r="B1312" t="s">
        <v>3030</v>
      </c>
    </row>
    <row r="1313" spans="1:2" x14ac:dyDescent="0.3">
      <c r="A1313" s="1">
        <v>164412</v>
      </c>
      <c r="B1313" t="s">
        <v>3030</v>
      </c>
    </row>
    <row r="1314" spans="1:2" x14ac:dyDescent="0.3">
      <c r="A1314" s="1">
        <v>164504</v>
      </c>
      <c r="B1314" t="s">
        <v>3030</v>
      </c>
    </row>
    <row r="1315" spans="1:2" x14ac:dyDescent="0.3">
      <c r="A1315" s="1">
        <v>164606</v>
      </c>
      <c r="B1315" t="s">
        <v>3030</v>
      </c>
    </row>
    <row r="1316" spans="1:2" x14ac:dyDescent="0.3">
      <c r="A1316" s="1">
        <v>164728</v>
      </c>
      <c r="B1316" t="s">
        <v>3030</v>
      </c>
    </row>
    <row r="1317" spans="1:2" x14ac:dyDescent="0.3">
      <c r="A1317" s="1">
        <v>164888</v>
      </c>
      <c r="B1317" t="s">
        <v>3030</v>
      </c>
    </row>
    <row r="1318" spans="1:2" x14ac:dyDescent="0.3">
      <c r="A1318" s="1">
        <v>164895</v>
      </c>
      <c r="B1318" t="s">
        <v>3030</v>
      </c>
    </row>
    <row r="1319" spans="1:2" x14ac:dyDescent="0.3">
      <c r="A1319" s="1">
        <v>164926</v>
      </c>
      <c r="B1319" t="s">
        <v>3030</v>
      </c>
    </row>
    <row r="1320" spans="1:2" x14ac:dyDescent="0.3">
      <c r="A1320" s="1">
        <v>165151</v>
      </c>
      <c r="B1320" t="s">
        <v>3030</v>
      </c>
    </row>
    <row r="1321" spans="1:2" x14ac:dyDescent="0.3">
      <c r="A1321" s="1">
        <v>165209</v>
      </c>
      <c r="B1321" t="s">
        <v>3030</v>
      </c>
    </row>
    <row r="1322" spans="1:2" x14ac:dyDescent="0.3">
      <c r="A1322" s="1">
        <v>165243</v>
      </c>
      <c r="B1322" t="s">
        <v>3030</v>
      </c>
    </row>
    <row r="1323" spans="1:2" x14ac:dyDescent="0.3">
      <c r="A1323" s="1">
        <v>165403</v>
      </c>
      <c r="B1323" t="s">
        <v>3030</v>
      </c>
    </row>
    <row r="1324" spans="1:2" x14ac:dyDescent="0.3">
      <c r="A1324" s="1">
        <v>165436</v>
      </c>
      <c r="B1324" t="s">
        <v>3030</v>
      </c>
    </row>
    <row r="1325" spans="1:2" x14ac:dyDescent="0.3">
      <c r="A1325" s="1">
        <v>165437</v>
      </c>
      <c r="B1325" t="s">
        <v>3030</v>
      </c>
    </row>
    <row r="1326" spans="1:2" x14ac:dyDescent="0.3">
      <c r="A1326" s="1">
        <v>165465</v>
      </c>
      <c r="B1326" t="s">
        <v>3030</v>
      </c>
    </row>
    <row r="1327" spans="1:2" x14ac:dyDescent="0.3">
      <c r="A1327" s="1">
        <v>165691</v>
      </c>
      <c r="B1327" t="s">
        <v>3030</v>
      </c>
    </row>
    <row r="1328" spans="1:2" x14ac:dyDescent="0.3">
      <c r="A1328" s="1">
        <v>165693</v>
      </c>
      <c r="B1328" t="s">
        <v>3030</v>
      </c>
    </row>
    <row r="1329" spans="1:2" x14ac:dyDescent="0.3">
      <c r="A1329" s="1">
        <v>165820</v>
      </c>
      <c r="B1329" t="s">
        <v>3030</v>
      </c>
    </row>
    <row r="1330" spans="1:2" x14ac:dyDescent="0.3">
      <c r="A1330" s="1">
        <v>165823</v>
      </c>
      <c r="B1330" t="s">
        <v>3030</v>
      </c>
    </row>
    <row r="1331" spans="1:2" x14ac:dyDescent="0.3">
      <c r="A1331" s="1">
        <v>165848</v>
      </c>
      <c r="B1331" t="s">
        <v>3030</v>
      </c>
    </row>
    <row r="1332" spans="1:2" x14ac:dyDescent="0.3">
      <c r="A1332" s="1">
        <v>165852</v>
      </c>
      <c r="B1332" t="s">
        <v>3030</v>
      </c>
    </row>
    <row r="1333" spans="1:2" x14ac:dyDescent="0.3">
      <c r="A1333" s="1">
        <v>165944</v>
      </c>
      <c r="B1333" t="s">
        <v>3030</v>
      </c>
    </row>
    <row r="1334" spans="1:2" x14ac:dyDescent="0.3">
      <c r="A1334" s="1">
        <v>165951</v>
      </c>
      <c r="B1334" t="s">
        <v>3030</v>
      </c>
    </row>
    <row r="1335" spans="1:2" x14ac:dyDescent="0.3">
      <c r="A1335" s="1">
        <v>166137</v>
      </c>
      <c r="B1335" t="s">
        <v>3030</v>
      </c>
    </row>
    <row r="1336" spans="1:2" x14ac:dyDescent="0.3">
      <c r="A1336" s="1">
        <v>166138</v>
      </c>
      <c r="B1336" t="s">
        <v>3030</v>
      </c>
    </row>
    <row r="1337" spans="1:2" x14ac:dyDescent="0.3">
      <c r="A1337" s="1">
        <v>166170</v>
      </c>
      <c r="B1337" t="s">
        <v>3030</v>
      </c>
    </row>
    <row r="1338" spans="1:2" x14ac:dyDescent="0.3">
      <c r="A1338" s="1">
        <v>166200</v>
      </c>
      <c r="B1338" t="s">
        <v>3030</v>
      </c>
    </row>
    <row r="1339" spans="1:2" x14ac:dyDescent="0.3">
      <c r="A1339" s="1">
        <v>166203</v>
      </c>
      <c r="B1339" t="s">
        <v>3030</v>
      </c>
    </row>
    <row r="1340" spans="1:2" x14ac:dyDescent="0.3">
      <c r="A1340" s="1">
        <v>166296</v>
      </c>
      <c r="B1340" t="s">
        <v>3030</v>
      </c>
    </row>
    <row r="1341" spans="1:2" x14ac:dyDescent="0.3">
      <c r="A1341" s="1">
        <v>166302</v>
      </c>
      <c r="B1341" t="s">
        <v>3030</v>
      </c>
    </row>
    <row r="1342" spans="1:2" x14ac:dyDescent="0.3">
      <c r="A1342" s="1">
        <v>166329</v>
      </c>
      <c r="B1342" t="s">
        <v>3030</v>
      </c>
    </row>
    <row r="1343" spans="1:2" x14ac:dyDescent="0.3">
      <c r="A1343" s="1">
        <v>166330</v>
      </c>
      <c r="B1343" t="s">
        <v>3030</v>
      </c>
    </row>
    <row r="1344" spans="1:2" x14ac:dyDescent="0.3">
      <c r="A1344" s="1">
        <v>166332</v>
      </c>
      <c r="B1344" t="s">
        <v>3030</v>
      </c>
    </row>
    <row r="1345" spans="1:2" x14ac:dyDescent="0.3">
      <c r="A1345" s="1">
        <v>166360</v>
      </c>
      <c r="B1345" t="s">
        <v>3030</v>
      </c>
    </row>
    <row r="1346" spans="1:2" x14ac:dyDescent="0.3">
      <c r="A1346" s="1">
        <v>166363</v>
      </c>
      <c r="B1346" t="s">
        <v>3030</v>
      </c>
    </row>
    <row r="1347" spans="1:2" x14ac:dyDescent="0.3">
      <c r="A1347" s="1">
        <v>166392</v>
      </c>
      <c r="B1347" t="s">
        <v>3030</v>
      </c>
    </row>
    <row r="1348" spans="1:2" x14ac:dyDescent="0.3">
      <c r="A1348" s="1">
        <v>166398</v>
      </c>
      <c r="B1348" t="s">
        <v>3030</v>
      </c>
    </row>
    <row r="1349" spans="1:2" x14ac:dyDescent="0.3">
      <c r="A1349" s="1">
        <v>166493</v>
      </c>
      <c r="B1349" t="s">
        <v>3030</v>
      </c>
    </row>
    <row r="1350" spans="1:2" x14ac:dyDescent="0.3">
      <c r="A1350" s="1">
        <v>166686</v>
      </c>
      <c r="B1350" t="s">
        <v>3030</v>
      </c>
    </row>
    <row r="1351" spans="1:2" x14ac:dyDescent="0.3">
      <c r="A1351" s="1">
        <v>166779</v>
      </c>
      <c r="B1351" t="s">
        <v>3030</v>
      </c>
    </row>
    <row r="1352" spans="1:2" x14ac:dyDescent="0.3">
      <c r="A1352" s="1">
        <v>166906</v>
      </c>
      <c r="B1352" t="s">
        <v>3030</v>
      </c>
    </row>
    <row r="1353" spans="1:2" x14ac:dyDescent="0.3">
      <c r="A1353" s="1">
        <v>166940</v>
      </c>
      <c r="B1353" t="s">
        <v>3030</v>
      </c>
    </row>
    <row r="1354" spans="1:2" x14ac:dyDescent="0.3">
      <c r="A1354" s="1">
        <v>166972</v>
      </c>
      <c r="B1354" t="s">
        <v>3030</v>
      </c>
    </row>
    <row r="1355" spans="1:2" x14ac:dyDescent="0.3">
      <c r="A1355" s="1">
        <v>167000</v>
      </c>
      <c r="B1355" t="s">
        <v>3030</v>
      </c>
    </row>
    <row r="1356" spans="1:2" x14ac:dyDescent="0.3">
      <c r="A1356" s="1">
        <v>167036</v>
      </c>
      <c r="B1356" t="s">
        <v>3030</v>
      </c>
    </row>
    <row r="1357" spans="1:2" x14ac:dyDescent="0.3">
      <c r="A1357" s="1">
        <v>167197</v>
      </c>
      <c r="B1357" t="s">
        <v>3030</v>
      </c>
    </row>
    <row r="1358" spans="1:2" x14ac:dyDescent="0.3">
      <c r="A1358" s="1">
        <v>167256</v>
      </c>
      <c r="B1358" t="s">
        <v>3030</v>
      </c>
    </row>
    <row r="1359" spans="1:2" x14ac:dyDescent="0.3">
      <c r="A1359" s="1">
        <v>167322</v>
      </c>
      <c r="B1359" t="s">
        <v>3030</v>
      </c>
    </row>
    <row r="1360" spans="1:2" x14ac:dyDescent="0.3">
      <c r="A1360" s="1">
        <v>167325</v>
      </c>
      <c r="B1360" t="s">
        <v>3030</v>
      </c>
    </row>
    <row r="1361" spans="1:2" x14ac:dyDescent="0.3">
      <c r="A1361" s="1">
        <v>167352</v>
      </c>
      <c r="B1361" t="s">
        <v>3030</v>
      </c>
    </row>
    <row r="1362" spans="1:2" x14ac:dyDescent="0.3">
      <c r="A1362" s="1">
        <v>167391</v>
      </c>
      <c r="B1362" t="s">
        <v>3030</v>
      </c>
    </row>
    <row r="1363" spans="1:2" x14ac:dyDescent="0.3">
      <c r="A1363" s="1">
        <v>167452</v>
      </c>
      <c r="B1363" t="s">
        <v>3030</v>
      </c>
    </row>
    <row r="1364" spans="1:2" x14ac:dyDescent="0.3">
      <c r="A1364" s="1">
        <v>167486</v>
      </c>
      <c r="B1364" t="s">
        <v>3030</v>
      </c>
    </row>
    <row r="1365" spans="1:2" x14ac:dyDescent="0.3">
      <c r="A1365" s="1">
        <v>167516</v>
      </c>
      <c r="B1365" t="s">
        <v>3030</v>
      </c>
    </row>
    <row r="1366" spans="1:2" x14ac:dyDescent="0.3">
      <c r="A1366" s="1">
        <v>167646</v>
      </c>
      <c r="B1366" t="s">
        <v>3030</v>
      </c>
    </row>
    <row r="1367" spans="1:2" x14ac:dyDescent="0.3">
      <c r="A1367" s="1">
        <v>167935</v>
      </c>
      <c r="B1367" t="s">
        <v>3030</v>
      </c>
    </row>
    <row r="1368" spans="1:2" x14ac:dyDescent="0.3">
      <c r="A1368" s="1">
        <v>167965</v>
      </c>
      <c r="B1368" t="s">
        <v>3030</v>
      </c>
    </row>
    <row r="1369" spans="1:2" x14ac:dyDescent="0.3">
      <c r="A1369" s="1">
        <v>168413</v>
      </c>
      <c r="B1369" t="s">
        <v>3030</v>
      </c>
    </row>
    <row r="1370" spans="1:2" x14ac:dyDescent="0.3">
      <c r="A1370" s="1">
        <v>168539</v>
      </c>
      <c r="B1370" t="s">
        <v>3030</v>
      </c>
    </row>
    <row r="1371" spans="1:2" x14ac:dyDescent="0.3">
      <c r="A1371" s="1">
        <v>168571</v>
      </c>
      <c r="B1371" t="s">
        <v>3030</v>
      </c>
    </row>
    <row r="1372" spans="1:2" x14ac:dyDescent="0.3">
      <c r="A1372" s="1">
        <v>168635</v>
      </c>
      <c r="B1372" t="s">
        <v>3030</v>
      </c>
    </row>
    <row r="1373" spans="1:2" x14ac:dyDescent="0.3">
      <c r="A1373" s="1">
        <v>168668</v>
      </c>
      <c r="B1373" t="s">
        <v>3030</v>
      </c>
    </row>
    <row r="1374" spans="1:2" x14ac:dyDescent="0.3">
      <c r="A1374" s="1">
        <v>168733</v>
      </c>
      <c r="B1374" t="s">
        <v>3030</v>
      </c>
    </row>
    <row r="1375" spans="1:2" x14ac:dyDescent="0.3">
      <c r="A1375" s="1">
        <v>168734</v>
      </c>
      <c r="B1375" t="s">
        <v>3030</v>
      </c>
    </row>
    <row r="1376" spans="1:2" x14ac:dyDescent="0.3">
      <c r="A1376" s="1">
        <v>168766</v>
      </c>
      <c r="B1376" t="s">
        <v>3030</v>
      </c>
    </row>
    <row r="1377" spans="1:2" x14ac:dyDescent="0.3">
      <c r="A1377" s="1">
        <v>168958</v>
      </c>
      <c r="B1377" t="s">
        <v>3030</v>
      </c>
    </row>
    <row r="1378" spans="1:2" x14ac:dyDescent="0.3">
      <c r="A1378" s="1">
        <v>168984</v>
      </c>
      <c r="B1378" t="s">
        <v>3030</v>
      </c>
    </row>
    <row r="1379" spans="1:2" x14ac:dyDescent="0.3">
      <c r="A1379" s="1">
        <v>168988</v>
      </c>
      <c r="B1379" t="s">
        <v>3030</v>
      </c>
    </row>
    <row r="1380" spans="1:2" x14ac:dyDescent="0.3">
      <c r="A1380" s="1">
        <v>169023</v>
      </c>
      <c r="B1380" t="s">
        <v>3030</v>
      </c>
    </row>
    <row r="1381" spans="1:2" x14ac:dyDescent="0.3">
      <c r="A1381" s="1">
        <v>169052</v>
      </c>
      <c r="B1381" t="s">
        <v>3030</v>
      </c>
    </row>
    <row r="1382" spans="1:2" x14ac:dyDescent="0.3">
      <c r="A1382" s="1">
        <v>169053</v>
      </c>
      <c r="B1382" t="s">
        <v>3030</v>
      </c>
    </row>
    <row r="1383" spans="1:2" x14ac:dyDescent="0.3">
      <c r="A1383" s="1">
        <v>169177</v>
      </c>
      <c r="B1383" t="s">
        <v>3030</v>
      </c>
    </row>
    <row r="1384" spans="1:2" x14ac:dyDescent="0.3">
      <c r="A1384" s="1">
        <v>169244</v>
      </c>
      <c r="B1384" t="s">
        <v>3030</v>
      </c>
    </row>
    <row r="1385" spans="1:2" x14ac:dyDescent="0.3">
      <c r="A1385" s="1">
        <v>169374</v>
      </c>
      <c r="B1385" t="s">
        <v>3030</v>
      </c>
    </row>
    <row r="1386" spans="1:2" x14ac:dyDescent="0.3">
      <c r="A1386" s="1">
        <v>169434</v>
      </c>
      <c r="B1386" t="s">
        <v>3030</v>
      </c>
    </row>
    <row r="1387" spans="1:2" x14ac:dyDescent="0.3">
      <c r="A1387" s="1">
        <v>169469</v>
      </c>
      <c r="B1387" t="s">
        <v>3030</v>
      </c>
    </row>
    <row r="1388" spans="1:2" x14ac:dyDescent="0.3">
      <c r="A1388" s="1">
        <v>169503</v>
      </c>
      <c r="B1388" t="s">
        <v>3030</v>
      </c>
    </row>
    <row r="1389" spans="1:2" x14ac:dyDescent="0.3">
      <c r="A1389" s="1">
        <v>169531</v>
      </c>
      <c r="B1389" t="s">
        <v>3030</v>
      </c>
    </row>
    <row r="1390" spans="1:2" x14ac:dyDescent="0.3">
      <c r="A1390" s="1">
        <v>169533</v>
      </c>
      <c r="B1390" t="s">
        <v>3030</v>
      </c>
    </row>
    <row r="1391" spans="1:2" x14ac:dyDescent="0.3">
      <c r="A1391" s="1">
        <v>169534</v>
      </c>
      <c r="B1391" t="s">
        <v>3030</v>
      </c>
    </row>
    <row r="1392" spans="1:2" x14ac:dyDescent="0.3">
      <c r="A1392" s="1">
        <v>169565</v>
      </c>
      <c r="B1392" t="s">
        <v>3030</v>
      </c>
    </row>
    <row r="1393" spans="1:2" x14ac:dyDescent="0.3">
      <c r="A1393" s="1">
        <v>169631</v>
      </c>
      <c r="B1393" t="s">
        <v>3030</v>
      </c>
    </row>
    <row r="1394" spans="1:2" x14ac:dyDescent="0.3">
      <c r="A1394" s="1">
        <v>169662</v>
      </c>
      <c r="B1394" t="s">
        <v>3030</v>
      </c>
    </row>
    <row r="1395" spans="1:2" x14ac:dyDescent="0.3">
      <c r="A1395" s="1">
        <v>169726</v>
      </c>
      <c r="B1395" t="s">
        <v>3030</v>
      </c>
    </row>
    <row r="1396" spans="1:2" x14ac:dyDescent="0.3">
      <c r="A1396" s="1">
        <v>169756</v>
      </c>
      <c r="B1396" t="s">
        <v>3030</v>
      </c>
    </row>
    <row r="1397" spans="1:2" x14ac:dyDescent="0.3">
      <c r="A1397" s="1">
        <v>169855</v>
      </c>
      <c r="B1397" t="s">
        <v>3030</v>
      </c>
    </row>
    <row r="1398" spans="1:2" x14ac:dyDescent="0.3">
      <c r="A1398" s="1">
        <v>169881</v>
      </c>
      <c r="B1398" t="s">
        <v>3030</v>
      </c>
    </row>
    <row r="1399" spans="1:2" x14ac:dyDescent="0.3">
      <c r="A1399" s="1">
        <v>169884</v>
      </c>
      <c r="B1399" t="s">
        <v>3030</v>
      </c>
    </row>
    <row r="1400" spans="1:2" x14ac:dyDescent="0.3">
      <c r="A1400" s="1">
        <v>169977</v>
      </c>
      <c r="B1400" t="s">
        <v>3030</v>
      </c>
    </row>
    <row r="1401" spans="1:2" x14ac:dyDescent="0.3">
      <c r="A1401" s="1">
        <v>169981</v>
      </c>
      <c r="B1401" t="s">
        <v>3030</v>
      </c>
    </row>
    <row r="1402" spans="1:2" x14ac:dyDescent="0.3">
      <c r="A1402" s="1">
        <v>170011</v>
      </c>
      <c r="B1402" t="s">
        <v>3030</v>
      </c>
    </row>
    <row r="1403" spans="1:2" x14ac:dyDescent="0.3">
      <c r="A1403" s="1">
        <v>170012</v>
      </c>
      <c r="B1403" t="s">
        <v>3030</v>
      </c>
    </row>
    <row r="1404" spans="1:2" x14ac:dyDescent="0.3">
      <c r="A1404" s="1">
        <v>170015</v>
      </c>
      <c r="B1404" t="s">
        <v>3030</v>
      </c>
    </row>
    <row r="1405" spans="1:2" x14ac:dyDescent="0.3">
      <c r="A1405" s="1">
        <v>170079</v>
      </c>
      <c r="B1405" t="s">
        <v>3030</v>
      </c>
    </row>
    <row r="1406" spans="1:2" x14ac:dyDescent="0.3">
      <c r="A1406" s="1">
        <v>170106</v>
      </c>
      <c r="B1406" t="s">
        <v>3030</v>
      </c>
    </row>
    <row r="1407" spans="1:2" x14ac:dyDescent="0.3">
      <c r="A1407" s="1">
        <v>170169</v>
      </c>
      <c r="B1407" t="s">
        <v>3030</v>
      </c>
    </row>
    <row r="1408" spans="1:2" x14ac:dyDescent="0.3">
      <c r="A1408" s="1">
        <v>170174</v>
      </c>
      <c r="B1408" t="s">
        <v>3030</v>
      </c>
    </row>
    <row r="1409" spans="1:2" x14ac:dyDescent="0.3">
      <c r="A1409" s="1">
        <v>170201</v>
      </c>
      <c r="B1409" t="s">
        <v>3030</v>
      </c>
    </row>
    <row r="1410" spans="1:2" x14ac:dyDescent="0.3">
      <c r="A1410" s="1">
        <v>170236</v>
      </c>
      <c r="B1410" t="s">
        <v>3030</v>
      </c>
    </row>
    <row r="1411" spans="1:2" x14ac:dyDescent="0.3">
      <c r="A1411" s="1">
        <v>170265</v>
      </c>
      <c r="B1411" t="s">
        <v>3030</v>
      </c>
    </row>
    <row r="1412" spans="1:2" x14ac:dyDescent="0.3">
      <c r="A1412" s="1">
        <v>170301</v>
      </c>
      <c r="B1412" t="s">
        <v>3030</v>
      </c>
    </row>
    <row r="1413" spans="1:2" x14ac:dyDescent="0.3">
      <c r="A1413" s="1">
        <v>170360</v>
      </c>
      <c r="B1413" t="s">
        <v>3030</v>
      </c>
    </row>
    <row r="1414" spans="1:2" x14ac:dyDescent="0.3">
      <c r="A1414" s="1">
        <v>170398</v>
      </c>
      <c r="B1414" t="s">
        <v>3030</v>
      </c>
    </row>
    <row r="1415" spans="1:2" x14ac:dyDescent="0.3">
      <c r="A1415" s="1">
        <v>170494</v>
      </c>
      <c r="B1415" t="s">
        <v>3030</v>
      </c>
    </row>
    <row r="1416" spans="1:2" x14ac:dyDescent="0.3">
      <c r="A1416" s="1">
        <v>170621</v>
      </c>
      <c r="B1416" t="s">
        <v>3030</v>
      </c>
    </row>
    <row r="1417" spans="1:2" x14ac:dyDescent="0.3">
      <c r="A1417" s="1">
        <v>170747</v>
      </c>
      <c r="B1417" t="s">
        <v>3030</v>
      </c>
    </row>
    <row r="1418" spans="1:2" x14ac:dyDescent="0.3">
      <c r="A1418" s="1">
        <v>170815</v>
      </c>
      <c r="B1418" t="s">
        <v>3030</v>
      </c>
    </row>
    <row r="1419" spans="1:2" x14ac:dyDescent="0.3">
      <c r="A1419" s="1">
        <v>171161</v>
      </c>
      <c r="B1419" t="s">
        <v>3030</v>
      </c>
    </row>
    <row r="1420" spans="1:2" x14ac:dyDescent="0.3">
      <c r="A1420" s="1">
        <v>171288</v>
      </c>
      <c r="B1420" t="s">
        <v>3030</v>
      </c>
    </row>
    <row r="1421" spans="1:2" x14ac:dyDescent="0.3">
      <c r="A1421" s="1">
        <v>171322</v>
      </c>
      <c r="B1421" t="s">
        <v>3030</v>
      </c>
    </row>
    <row r="1422" spans="1:2" x14ac:dyDescent="0.3">
      <c r="A1422" s="1">
        <v>171353</v>
      </c>
      <c r="B1422" t="s">
        <v>3030</v>
      </c>
    </row>
    <row r="1423" spans="1:2" x14ac:dyDescent="0.3">
      <c r="A1423" s="1">
        <v>171357</v>
      </c>
      <c r="B1423" t="s">
        <v>3030</v>
      </c>
    </row>
    <row r="1424" spans="1:2" x14ac:dyDescent="0.3">
      <c r="A1424" s="1">
        <v>171420</v>
      </c>
      <c r="B1424" t="s">
        <v>3030</v>
      </c>
    </row>
    <row r="1425" spans="1:2" x14ac:dyDescent="0.3">
      <c r="A1425" s="1">
        <v>171483</v>
      </c>
      <c r="B1425" t="s">
        <v>3030</v>
      </c>
    </row>
    <row r="1426" spans="1:2" x14ac:dyDescent="0.3">
      <c r="A1426" s="1">
        <v>171512</v>
      </c>
      <c r="B1426" t="s">
        <v>3030</v>
      </c>
    </row>
    <row r="1427" spans="1:2" x14ac:dyDescent="0.3">
      <c r="A1427" s="1">
        <v>171515</v>
      </c>
      <c r="B1427" t="s">
        <v>3030</v>
      </c>
    </row>
    <row r="1428" spans="1:2" x14ac:dyDescent="0.3">
      <c r="A1428" s="1">
        <v>171576</v>
      </c>
      <c r="B1428" t="s">
        <v>3030</v>
      </c>
    </row>
    <row r="1429" spans="1:2" x14ac:dyDescent="0.3">
      <c r="A1429" s="1">
        <v>171710</v>
      </c>
      <c r="B1429" t="s">
        <v>3030</v>
      </c>
    </row>
    <row r="1430" spans="1:2" x14ac:dyDescent="0.3">
      <c r="A1430" s="1">
        <v>171772</v>
      </c>
      <c r="B1430" t="s">
        <v>3030</v>
      </c>
    </row>
    <row r="1431" spans="1:2" x14ac:dyDescent="0.3">
      <c r="A1431" s="1">
        <v>171839</v>
      </c>
      <c r="B1431" t="s">
        <v>3030</v>
      </c>
    </row>
    <row r="1432" spans="1:2" x14ac:dyDescent="0.3">
      <c r="A1432" s="1">
        <v>171935</v>
      </c>
      <c r="B1432" t="s">
        <v>3030</v>
      </c>
    </row>
    <row r="1433" spans="1:2" x14ac:dyDescent="0.3">
      <c r="A1433" s="1">
        <v>171994</v>
      </c>
      <c r="B1433" t="s">
        <v>3030</v>
      </c>
    </row>
    <row r="1434" spans="1:2" x14ac:dyDescent="0.3">
      <c r="A1434" s="1">
        <v>171998</v>
      </c>
      <c r="B1434" t="s">
        <v>3030</v>
      </c>
    </row>
    <row r="1435" spans="1:2" x14ac:dyDescent="0.3">
      <c r="A1435" s="1">
        <v>172026</v>
      </c>
      <c r="B1435" t="s">
        <v>3030</v>
      </c>
    </row>
    <row r="1436" spans="1:2" x14ac:dyDescent="0.3">
      <c r="A1436" s="1">
        <v>172029</v>
      </c>
      <c r="B1436" t="s">
        <v>3030</v>
      </c>
    </row>
    <row r="1437" spans="1:2" x14ac:dyDescent="0.3">
      <c r="A1437" s="1">
        <v>172283</v>
      </c>
      <c r="B1437" t="s">
        <v>3030</v>
      </c>
    </row>
    <row r="1438" spans="1:2" x14ac:dyDescent="0.3">
      <c r="A1438" s="1">
        <v>172344</v>
      </c>
      <c r="B1438" t="s">
        <v>3030</v>
      </c>
    </row>
    <row r="1439" spans="1:2" x14ac:dyDescent="0.3">
      <c r="A1439" s="1">
        <v>172349</v>
      </c>
      <c r="B1439" t="s">
        <v>3030</v>
      </c>
    </row>
    <row r="1440" spans="1:2" x14ac:dyDescent="0.3">
      <c r="A1440" s="1">
        <v>172442</v>
      </c>
      <c r="B1440" t="s">
        <v>3030</v>
      </c>
    </row>
    <row r="1441" spans="1:2" x14ac:dyDescent="0.3">
      <c r="A1441" s="1">
        <v>172504</v>
      </c>
      <c r="B1441" t="s">
        <v>3030</v>
      </c>
    </row>
    <row r="1442" spans="1:2" x14ac:dyDescent="0.3">
      <c r="A1442" s="1">
        <v>172505</v>
      </c>
      <c r="B1442" t="s">
        <v>3030</v>
      </c>
    </row>
    <row r="1443" spans="1:2" x14ac:dyDescent="0.3">
      <c r="A1443" s="1">
        <v>172602</v>
      </c>
      <c r="B1443" t="s">
        <v>3030</v>
      </c>
    </row>
    <row r="1444" spans="1:2" x14ac:dyDescent="0.3">
      <c r="A1444" s="1">
        <v>172634</v>
      </c>
      <c r="B1444" t="s">
        <v>3030</v>
      </c>
    </row>
    <row r="1445" spans="1:2" x14ac:dyDescent="0.3">
      <c r="A1445" s="1">
        <v>172761</v>
      </c>
      <c r="B1445" t="s">
        <v>3030</v>
      </c>
    </row>
    <row r="1446" spans="1:2" x14ac:dyDescent="0.3">
      <c r="A1446" s="1">
        <v>172762</v>
      </c>
      <c r="B1446" t="s">
        <v>3030</v>
      </c>
    </row>
    <row r="1447" spans="1:2" x14ac:dyDescent="0.3">
      <c r="A1447" s="1">
        <v>172764</v>
      </c>
      <c r="B1447" t="s">
        <v>3030</v>
      </c>
    </row>
    <row r="1448" spans="1:2" x14ac:dyDescent="0.3">
      <c r="A1448" s="1">
        <v>172797</v>
      </c>
      <c r="B1448" t="s">
        <v>3030</v>
      </c>
    </row>
    <row r="1449" spans="1:2" x14ac:dyDescent="0.3">
      <c r="A1449" s="1">
        <v>172799</v>
      </c>
      <c r="B1449" t="s">
        <v>3030</v>
      </c>
    </row>
    <row r="1450" spans="1:2" x14ac:dyDescent="0.3">
      <c r="A1450" s="1">
        <v>172921</v>
      </c>
      <c r="B1450" t="s">
        <v>3030</v>
      </c>
    </row>
    <row r="1451" spans="1:2" x14ac:dyDescent="0.3">
      <c r="A1451" s="1">
        <v>172952</v>
      </c>
      <c r="B1451" t="s">
        <v>3030</v>
      </c>
    </row>
    <row r="1452" spans="1:2" x14ac:dyDescent="0.3">
      <c r="A1452" s="1">
        <v>173016</v>
      </c>
      <c r="B1452" t="s">
        <v>3030</v>
      </c>
    </row>
    <row r="1453" spans="1:2" x14ac:dyDescent="0.3">
      <c r="A1453" s="1">
        <v>173048</v>
      </c>
      <c r="B1453" t="s">
        <v>3030</v>
      </c>
    </row>
    <row r="1454" spans="1:2" x14ac:dyDescent="0.3">
      <c r="A1454" s="1">
        <v>173118</v>
      </c>
      <c r="B1454" t="s">
        <v>3030</v>
      </c>
    </row>
    <row r="1455" spans="1:2" x14ac:dyDescent="0.3">
      <c r="A1455" s="1">
        <v>173147</v>
      </c>
      <c r="B1455" t="s">
        <v>3030</v>
      </c>
    </row>
    <row r="1456" spans="1:2" x14ac:dyDescent="0.3">
      <c r="A1456" s="1">
        <v>173208</v>
      </c>
      <c r="B1456" t="s">
        <v>3030</v>
      </c>
    </row>
    <row r="1457" spans="1:2" x14ac:dyDescent="0.3">
      <c r="A1457" s="1">
        <v>173310</v>
      </c>
      <c r="B1457" t="s">
        <v>3030</v>
      </c>
    </row>
    <row r="1458" spans="1:2" x14ac:dyDescent="0.3">
      <c r="A1458" s="1">
        <v>173338</v>
      </c>
      <c r="B1458" t="s">
        <v>3030</v>
      </c>
    </row>
    <row r="1459" spans="1:2" x14ac:dyDescent="0.3">
      <c r="A1459" s="1">
        <v>173373</v>
      </c>
      <c r="B1459" t="s">
        <v>3030</v>
      </c>
    </row>
    <row r="1460" spans="1:2" x14ac:dyDescent="0.3">
      <c r="A1460" s="1">
        <v>173466</v>
      </c>
      <c r="B1460" t="s">
        <v>3030</v>
      </c>
    </row>
    <row r="1461" spans="1:2" x14ac:dyDescent="0.3">
      <c r="A1461" s="1">
        <v>173563</v>
      </c>
      <c r="B1461" t="s">
        <v>3030</v>
      </c>
    </row>
    <row r="1462" spans="1:2" x14ac:dyDescent="0.3">
      <c r="A1462" s="1">
        <v>173565</v>
      </c>
      <c r="B1462" t="s">
        <v>3030</v>
      </c>
    </row>
    <row r="1463" spans="1:2" x14ac:dyDescent="0.3">
      <c r="A1463" s="1">
        <v>173567</v>
      </c>
      <c r="B1463" t="s">
        <v>3030</v>
      </c>
    </row>
    <row r="1464" spans="1:2" x14ac:dyDescent="0.3">
      <c r="A1464" s="1">
        <v>173594</v>
      </c>
      <c r="B1464" t="s">
        <v>3030</v>
      </c>
    </row>
    <row r="1465" spans="1:2" x14ac:dyDescent="0.3">
      <c r="A1465" s="1">
        <v>173721</v>
      </c>
      <c r="B1465" t="s">
        <v>3030</v>
      </c>
    </row>
    <row r="1466" spans="1:2" x14ac:dyDescent="0.3">
      <c r="A1466" s="1">
        <v>173726</v>
      </c>
      <c r="B1466" t="s">
        <v>3030</v>
      </c>
    </row>
    <row r="1467" spans="1:2" x14ac:dyDescent="0.3">
      <c r="A1467" s="1">
        <v>173786</v>
      </c>
      <c r="B1467" t="s">
        <v>3030</v>
      </c>
    </row>
    <row r="1468" spans="1:2" x14ac:dyDescent="0.3">
      <c r="A1468" s="1">
        <v>173822</v>
      </c>
      <c r="B1468" t="s">
        <v>3030</v>
      </c>
    </row>
    <row r="1469" spans="1:2" x14ac:dyDescent="0.3">
      <c r="A1469" s="1">
        <v>173823</v>
      </c>
      <c r="B1469" t="s">
        <v>3030</v>
      </c>
    </row>
    <row r="1470" spans="1:2" x14ac:dyDescent="0.3">
      <c r="A1470" s="1">
        <v>173849</v>
      </c>
      <c r="B1470" t="s">
        <v>3030</v>
      </c>
    </row>
    <row r="1471" spans="1:2" x14ac:dyDescent="0.3">
      <c r="A1471" s="1">
        <v>173917</v>
      </c>
      <c r="B1471" t="s">
        <v>3030</v>
      </c>
    </row>
    <row r="1472" spans="1:2" x14ac:dyDescent="0.3">
      <c r="A1472" s="1">
        <v>173977</v>
      </c>
      <c r="B1472" t="s">
        <v>3030</v>
      </c>
    </row>
    <row r="1473" spans="1:2" x14ac:dyDescent="0.3">
      <c r="A1473" s="1">
        <v>173983</v>
      </c>
      <c r="B1473" t="s">
        <v>3030</v>
      </c>
    </row>
    <row r="1474" spans="1:2" x14ac:dyDescent="0.3">
      <c r="A1474" s="1">
        <v>174047</v>
      </c>
      <c r="B1474" t="s">
        <v>3030</v>
      </c>
    </row>
    <row r="1475" spans="1:2" x14ac:dyDescent="0.3">
      <c r="A1475" s="1">
        <v>174169</v>
      </c>
      <c r="B1475" t="s">
        <v>3030</v>
      </c>
    </row>
    <row r="1476" spans="1:2" x14ac:dyDescent="0.3">
      <c r="A1476" s="1">
        <v>174171</v>
      </c>
      <c r="B1476" t="s">
        <v>3030</v>
      </c>
    </row>
    <row r="1477" spans="1:2" x14ac:dyDescent="0.3">
      <c r="A1477" s="1">
        <v>174201</v>
      </c>
      <c r="B1477" t="s">
        <v>3030</v>
      </c>
    </row>
    <row r="1478" spans="1:2" x14ac:dyDescent="0.3">
      <c r="A1478" s="1">
        <v>174239</v>
      </c>
      <c r="B1478" t="s">
        <v>3030</v>
      </c>
    </row>
    <row r="1479" spans="1:2" x14ac:dyDescent="0.3">
      <c r="A1479" s="1">
        <v>174269</v>
      </c>
      <c r="B1479" t="s">
        <v>3030</v>
      </c>
    </row>
    <row r="1480" spans="1:2" x14ac:dyDescent="0.3">
      <c r="A1480" s="1">
        <v>174297</v>
      </c>
      <c r="B1480" t="s">
        <v>3030</v>
      </c>
    </row>
    <row r="1481" spans="1:2" x14ac:dyDescent="0.3">
      <c r="A1481" s="1">
        <v>174300</v>
      </c>
      <c r="B1481" t="s">
        <v>3030</v>
      </c>
    </row>
    <row r="1482" spans="1:2" x14ac:dyDescent="0.3">
      <c r="A1482" s="1">
        <v>174395</v>
      </c>
      <c r="B1482" t="s">
        <v>3030</v>
      </c>
    </row>
    <row r="1483" spans="1:2" x14ac:dyDescent="0.3">
      <c r="A1483" s="1">
        <v>174553</v>
      </c>
      <c r="B1483" t="s">
        <v>3030</v>
      </c>
    </row>
    <row r="1484" spans="1:2" x14ac:dyDescent="0.3">
      <c r="A1484" s="1">
        <v>174559</v>
      </c>
      <c r="B1484" t="s">
        <v>3030</v>
      </c>
    </row>
    <row r="1485" spans="1:2" x14ac:dyDescent="0.3">
      <c r="A1485" s="1">
        <v>174584</v>
      </c>
      <c r="B1485" t="s">
        <v>3030</v>
      </c>
    </row>
    <row r="1486" spans="1:2" x14ac:dyDescent="0.3">
      <c r="A1486" s="1">
        <v>174648</v>
      </c>
      <c r="B1486" t="s">
        <v>3030</v>
      </c>
    </row>
    <row r="1487" spans="1:2" x14ac:dyDescent="0.3">
      <c r="A1487" s="1">
        <v>174713</v>
      </c>
      <c r="B1487" t="s">
        <v>3030</v>
      </c>
    </row>
    <row r="1488" spans="1:2" x14ac:dyDescent="0.3">
      <c r="A1488" s="1">
        <v>174813</v>
      </c>
      <c r="B1488" t="s">
        <v>3030</v>
      </c>
    </row>
    <row r="1489" spans="1:2" x14ac:dyDescent="0.3">
      <c r="A1489" s="1">
        <v>174872</v>
      </c>
      <c r="B1489" t="s">
        <v>3030</v>
      </c>
    </row>
    <row r="1490" spans="1:2" x14ac:dyDescent="0.3">
      <c r="A1490" s="1">
        <v>174876</v>
      </c>
      <c r="B1490" t="s">
        <v>3030</v>
      </c>
    </row>
    <row r="1491" spans="1:2" x14ac:dyDescent="0.3">
      <c r="A1491" s="1">
        <v>174879</v>
      </c>
      <c r="B1491" t="s">
        <v>3030</v>
      </c>
    </row>
    <row r="1492" spans="1:2" x14ac:dyDescent="0.3">
      <c r="A1492" s="1">
        <v>174937</v>
      </c>
      <c r="B1492" t="s">
        <v>3030</v>
      </c>
    </row>
    <row r="1493" spans="1:2" x14ac:dyDescent="0.3">
      <c r="A1493" s="1">
        <v>174938</v>
      </c>
      <c r="B1493" t="s">
        <v>3030</v>
      </c>
    </row>
    <row r="1494" spans="1:2" x14ac:dyDescent="0.3">
      <c r="A1494" s="1">
        <v>174940</v>
      </c>
      <c r="B1494" t="s">
        <v>3030</v>
      </c>
    </row>
    <row r="1495" spans="1:2" x14ac:dyDescent="0.3">
      <c r="A1495" s="1">
        <v>174971</v>
      </c>
      <c r="B1495" t="s">
        <v>3030</v>
      </c>
    </row>
    <row r="1496" spans="1:2" x14ac:dyDescent="0.3">
      <c r="A1496" s="1">
        <v>174975</v>
      </c>
      <c r="B1496" t="s">
        <v>3030</v>
      </c>
    </row>
    <row r="1497" spans="1:2" x14ac:dyDescent="0.3">
      <c r="A1497" s="1">
        <v>175035</v>
      </c>
      <c r="B1497" t="s">
        <v>3030</v>
      </c>
    </row>
    <row r="1498" spans="1:2" x14ac:dyDescent="0.3">
      <c r="A1498" s="1">
        <v>175128</v>
      </c>
      <c r="B1498" t="s">
        <v>3030</v>
      </c>
    </row>
    <row r="1499" spans="1:2" x14ac:dyDescent="0.3">
      <c r="A1499" s="1">
        <v>175130</v>
      </c>
      <c r="B1499" t="s">
        <v>3030</v>
      </c>
    </row>
    <row r="1500" spans="1:2" x14ac:dyDescent="0.3">
      <c r="A1500" s="1">
        <v>175195</v>
      </c>
      <c r="B1500" t="s">
        <v>3030</v>
      </c>
    </row>
    <row r="1501" spans="1:2" x14ac:dyDescent="0.3">
      <c r="A1501" s="1">
        <v>175292</v>
      </c>
      <c r="B1501" t="s">
        <v>3030</v>
      </c>
    </row>
    <row r="1502" spans="1:2" x14ac:dyDescent="0.3">
      <c r="A1502" s="1">
        <v>175321</v>
      </c>
      <c r="B1502" t="s">
        <v>3030</v>
      </c>
    </row>
    <row r="1503" spans="1:2" x14ac:dyDescent="0.3">
      <c r="A1503" s="1">
        <v>175324</v>
      </c>
      <c r="B1503" t="s">
        <v>3030</v>
      </c>
    </row>
    <row r="1504" spans="1:2" x14ac:dyDescent="0.3">
      <c r="A1504" s="1">
        <v>175326</v>
      </c>
      <c r="B1504" t="s">
        <v>3030</v>
      </c>
    </row>
    <row r="1505" spans="1:2" x14ac:dyDescent="0.3">
      <c r="A1505" s="1">
        <v>175416</v>
      </c>
      <c r="B1505" t="s">
        <v>3030</v>
      </c>
    </row>
    <row r="1506" spans="1:2" x14ac:dyDescent="0.3">
      <c r="A1506" s="1">
        <v>175448</v>
      </c>
      <c r="B1506" t="s">
        <v>3030</v>
      </c>
    </row>
    <row r="1507" spans="1:2" x14ac:dyDescent="0.3">
      <c r="A1507" s="1">
        <v>175512</v>
      </c>
      <c r="B1507" t="s">
        <v>3030</v>
      </c>
    </row>
    <row r="1508" spans="1:2" x14ac:dyDescent="0.3">
      <c r="A1508" s="1">
        <v>175576</v>
      </c>
      <c r="B1508" t="s">
        <v>3030</v>
      </c>
    </row>
    <row r="1509" spans="1:2" x14ac:dyDescent="0.3">
      <c r="A1509" s="1">
        <v>175578</v>
      </c>
      <c r="B1509" t="s">
        <v>3030</v>
      </c>
    </row>
    <row r="1510" spans="1:2" x14ac:dyDescent="0.3">
      <c r="A1510" s="1">
        <v>175580</v>
      </c>
      <c r="B1510" t="s">
        <v>3030</v>
      </c>
    </row>
    <row r="1511" spans="1:2" x14ac:dyDescent="0.3">
      <c r="A1511" s="1">
        <v>175672</v>
      </c>
      <c r="B1511" t="s">
        <v>3030</v>
      </c>
    </row>
    <row r="1512" spans="1:2" x14ac:dyDescent="0.3">
      <c r="A1512" s="1">
        <v>175673</v>
      </c>
      <c r="B1512" t="s">
        <v>3030</v>
      </c>
    </row>
    <row r="1513" spans="1:2" x14ac:dyDescent="0.3">
      <c r="A1513" s="1">
        <v>175676</v>
      </c>
      <c r="B1513" t="s">
        <v>3030</v>
      </c>
    </row>
    <row r="1514" spans="1:2" x14ac:dyDescent="0.3">
      <c r="A1514" s="1">
        <v>175999</v>
      </c>
      <c r="B1514" t="s">
        <v>3030</v>
      </c>
    </row>
    <row r="1515" spans="1:2" x14ac:dyDescent="0.3">
      <c r="A1515" s="1">
        <v>176024</v>
      </c>
      <c r="B1515" t="s">
        <v>3030</v>
      </c>
    </row>
    <row r="1516" spans="1:2" x14ac:dyDescent="0.3">
      <c r="A1516" s="1">
        <v>176026</v>
      </c>
      <c r="B1516" t="s">
        <v>3030</v>
      </c>
    </row>
    <row r="1517" spans="1:2" x14ac:dyDescent="0.3">
      <c r="A1517" s="1">
        <v>176029</v>
      </c>
      <c r="B1517" t="s">
        <v>3030</v>
      </c>
    </row>
    <row r="1518" spans="1:2" x14ac:dyDescent="0.3">
      <c r="A1518" s="1">
        <v>176120</v>
      </c>
      <c r="B1518" t="s">
        <v>3030</v>
      </c>
    </row>
    <row r="1519" spans="1:2" x14ac:dyDescent="0.3">
      <c r="A1519" s="1">
        <v>176190</v>
      </c>
      <c r="B1519" t="s">
        <v>3030</v>
      </c>
    </row>
    <row r="1520" spans="1:2" x14ac:dyDescent="0.3">
      <c r="A1520" s="1">
        <v>176248</v>
      </c>
      <c r="B1520" t="s">
        <v>3030</v>
      </c>
    </row>
    <row r="1521" spans="1:2" x14ac:dyDescent="0.3">
      <c r="A1521" s="1">
        <v>176378</v>
      </c>
      <c r="B1521" t="s">
        <v>3030</v>
      </c>
    </row>
    <row r="1522" spans="1:2" x14ac:dyDescent="0.3">
      <c r="A1522" s="1">
        <v>176382</v>
      </c>
      <c r="B1522" t="s">
        <v>3030</v>
      </c>
    </row>
    <row r="1523" spans="1:2" x14ac:dyDescent="0.3">
      <c r="A1523" s="1">
        <v>176410</v>
      </c>
      <c r="B1523" t="s">
        <v>3030</v>
      </c>
    </row>
    <row r="1524" spans="1:2" x14ac:dyDescent="0.3">
      <c r="A1524" s="1">
        <v>176443</v>
      </c>
      <c r="B1524" t="s">
        <v>3030</v>
      </c>
    </row>
    <row r="1525" spans="1:2" x14ac:dyDescent="0.3">
      <c r="A1525" s="1">
        <v>176511</v>
      </c>
      <c r="B1525" t="s">
        <v>3030</v>
      </c>
    </row>
    <row r="1526" spans="1:2" x14ac:dyDescent="0.3">
      <c r="A1526" s="1">
        <v>176536</v>
      </c>
      <c r="B1526" t="s">
        <v>3030</v>
      </c>
    </row>
    <row r="1527" spans="1:2" x14ac:dyDescent="0.3">
      <c r="A1527" s="1">
        <v>176572</v>
      </c>
      <c r="B1527" t="s">
        <v>3030</v>
      </c>
    </row>
    <row r="1528" spans="1:2" x14ac:dyDescent="0.3">
      <c r="A1528" s="1">
        <v>176698</v>
      </c>
      <c r="B1528" t="s">
        <v>3030</v>
      </c>
    </row>
    <row r="1529" spans="1:2" x14ac:dyDescent="0.3">
      <c r="A1529" s="1">
        <v>176825</v>
      </c>
      <c r="B1529" t="s">
        <v>3030</v>
      </c>
    </row>
    <row r="1530" spans="1:2" x14ac:dyDescent="0.3">
      <c r="A1530" s="1">
        <v>176955</v>
      </c>
      <c r="B1530" t="s">
        <v>3030</v>
      </c>
    </row>
    <row r="1531" spans="1:2" x14ac:dyDescent="0.3">
      <c r="A1531" s="1">
        <v>177051</v>
      </c>
      <c r="B1531" t="s">
        <v>3030</v>
      </c>
    </row>
    <row r="1532" spans="1:2" x14ac:dyDescent="0.3">
      <c r="A1532" s="1">
        <v>177053</v>
      </c>
      <c r="B1532" t="s">
        <v>3030</v>
      </c>
    </row>
    <row r="1533" spans="1:2" x14ac:dyDescent="0.3">
      <c r="A1533" s="1">
        <v>177081</v>
      </c>
      <c r="B1533" t="s">
        <v>3030</v>
      </c>
    </row>
    <row r="1534" spans="1:2" x14ac:dyDescent="0.3">
      <c r="A1534" s="1">
        <v>177151</v>
      </c>
      <c r="B1534" t="s">
        <v>3030</v>
      </c>
    </row>
    <row r="1535" spans="1:2" x14ac:dyDescent="0.3">
      <c r="A1535" s="1">
        <v>177180</v>
      </c>
      <c r="B1535" t="s">
        <v>3030</v>
      </c>
    </row>
    <row r="1536" spans="1:2" x14ac:dyDescent="0.3">
      <c r="A1536" s="1">
        <v>177214</v>
      </c>
      <c r="B1536" t="s">
        <v>3030</v>
      </c>
    </row>
    <row r="1537" spans="1:2" x14ac:dyDescent="0.3">
      <c r="A1537" s="1">
        <v>177243</v>
      </c>
      <c r="B1537" t="s">
        <v>3030</v>
      </c>
    </row>
    <row r="1538" spans="1:2" x14ac:dyDescent="0.3">
      <c r="A1538" s="1">
        <v>177274</v>
      </c>
      <c r="B1538" t="s">
        <v>3030</v>
      </c>
    </row>
    <row r="1539" spans="1:2" x14ac:dyDescent="0.3">
      <c r="A1539" s="1">
        <v>177279</v>
      </c>
      <c r="B1539" t="s">
        <v>3030</v>
      </c>
    </row>
    <row r="1540" spans="1:2" x14ac:dyDescent="0.3">
      <c r="A1540" s="1">
        <v>177336</v>
      </c>
      <c r="B1540" t="s">
        <v>3030</v>
      </c>
    </row>
    <row r="1541" spans="1:2" x14ac:dyDescent="0.3">
      <c r="A1541" s="1">
        <v>177371</v>
      </c>
      <c r="B1541" t="s">
        <v>3030</v>
      </c>
    </row>
    <row r="1542" spans="1:2" x14ac:dyDescent="0.3">
      <c r="A1542" s="1">
        <v>177401</v>
      </c>
      <c r="B1542" t="s">
        <v>3030</v>
      </c>
    </row>
    <row r="1543" spans="1:2" x14ac:dyDescent="0.3">
      <c r="A1543" s="1">
        <v>177407</v>
      </c>
      <c r="B1543" t="s">
        <v>3030</v>
      </c>
    </row>
    <row r="1544" spans="1:2" x14ac:dyDescent="0.3">
      <c r="A1544" s="1">
        <v>177464</v>
      </c>
      <c r="B1544" t="s">
        <v>3030</v>
      </c>
    </row>
    <row r="1545" spans="1:2" x14ac:dyDescent="0.3">
      <c r="A1545" s="1">
        <v>177501</v>
      </c>
      <c r="B1545" t="s">
        <v>3030</v>
      </c>
    </row>
    <row r="1546" spans="1:2" x14ac:dyDescent="0.3">
      <c r="A1546" s="1">
        <v>177534</v>
      </c>
      <c r="B1546" t="s">
        <v>3030</v>
      </c>
    </row>
    <row r="1547" spans="1:2" x14ac:dyDescent="0.3">
      <c r="A1547" s="1">
        <v>177656</v>
      </c>
      <c r="B1547" t="s">
        <v>3030</v>
      </c>
    </row>
    <row r="1548" spans="1:2" x14ac:dyDescent="0.3">
      <c r="A1548" s="1">
        <v>177786</v>
      </c>
      <c r="B1548" t="s">
        <v>3030</v>
      </c>
    </row>
    <row r="1549" spans="1:2" x14ac:dyDescent="0.3">
      <c r="A1549" s="1">
        <v>177850</v>
      </c>
      <c r="B1549" t="s">
        <v>3030</v>
      </c>
    </row>
    <row r="1550" spans="1:2" x14ac:dyDescent="0.3">
      <c r="A1550" s="1">
        <v>177886</v>
      </c>
      <c r="B1550" t="s">
        <v>3030</v>
      </c>
    </row>
    <row r="1551" spans="1:2" x14ac:dyDescent="0.3">
      <c r="A1551" s="1">
        <v>178011</v>
      </c>
      <c r="B1551" t="s">
        <v>3030</v>
      </c>
    </row>
    <row r="1552" spans="1:2" x14ac:dyDescent="0.3">
      <c r="A1552" s="1">
        <v>178040</v>
      </c>
      <c r="B1552" t="s">
        <v>3030</v>
      </c>
    </row>
    <row r="1553" spans="1:2" x14ac:dyDescent="0.3">
      <c r="A1553" s="1">
        <v>178170</v>
      </c>
      <c r="B1553" t="s">
        <v>3030</v>
      </c>
    </row>
    <row r="1554" spans="1:2" x14ac:dyDescent="0.3">
      <c r="A1554" s="1">
        <v>178234</v>
      </c>
      <c r="B1554" t="s">
        <v>3030</v>
      </c>
    </row>
    <row r="1555" spans="1:2" x14ac:dyDescent="0.3">
      <c r="A1555" s="1">
        <v>178235</v>
      </c>
      <c r="B1555" t="s">
        <v>3030</v>
      </c>
    </row>
    <row r="1556" spans="1:2" x14ac:dyDescent="0.3">
      <c r="A1556" s="1">
        <v>178362</v>
      </c>
      <c r="B1556" t="s">
        <v>3030</v>
      </c>
    </row>
    <row r="1557" spans="1:2" x14ac:dyDescent="0.3">
      <c r="A1557" s="1">
        <v>178392</v>
      </c>
      <c r="B1557" t="s">
        <v>3030</v>
      </c>
    </row>
    <row r="1558" spans="1:2" x14ac:dyDescent="0.3">
      <c r="A1558" s="1">
        <v>178425</v>
      </c>
      <c r="B1558" t="s">
        <v>3030</v>
      </c>
    </row>
    <row r="1559" spans="1:2" x14ac:dyDescent="0.3">
      <c r="A1559" s="1">
        <v>178431</v>
      </c>
      <c r="B1559" t="s">
        <v>3030</v>
      </c>
    </row>
    <row r="1560" spans="1:2" x14ac:dyDescent="0.3">
      <c r="A1560" s="1">
        <v>178520</v>
      </c>
      <c r="B1560" t="s">
        <v>3030</v>
      </c>
    </row>
    <row r="1561" spans="1:2" x14ac:dyDescent="0.3">
      <c r="A1561" s="1">
        <v>178621</v>
      </c>
      <c r="B1561" t="s">
        <v>3030</v>
      </c>
    </row>
    <row r="1562" spans="1:2" x14ac:dyDescent="0.3">
      <c r="A1562" s="1">
        <v>178648</v>
      </c>
      <c r="B1562" t="s">
        <v>3030</v>
      </c>
    </row>
    <row r="1563" spans="1:2" x14ac:dyDescent="0.3">
      <c r="A1563" s="1">
        <v>178650</v>
      </c>
      <c r="B1563" t="s">
        <v>3030</v>
      </c>
    </row>
    <row r="1564" spans="1:2" x14ac:dyDescent="0.3">
      <c r="A1564" s="1">
        <v>178651</v>
      </c>
      <c r="B1564" t="s">
        <v>3030</v>
      </c>
    </row>
    <row r="1565" spans="1:2" x14ac:dyDescent="0.3">
      <c r="A1565" s="1">
        <v>178749</v>
      </c>
      <c r="B1565" t="s">
        <v>3030</v>
      </c>
    </row>
    <row r="1566" spans="1:2" x14ac:dyDescent="0.3">
      <c r="A1566" s="1">
        <v>178776</v>
      </c>
      <c r="B1566" t="s">
        <v>3030</v>
      </c>
    </row>
    <row r="1567" spans="1:2" x14ac:dyDescent="0.3">
      <c r="A1567" s="1">
        <v>178777</v>
      </c>
      <c r="B1567" t="s">
        <v>3030</v>
      </c>
    </row>
    <row r="1568" spans="1:2" x14ac:dyDescent="0.3">
      <c r="A1568" s="1">
        <v>178840</v>
      </c>
      <c r="B1568" t="s">
        <v>3030</v>
      </c>
    </row>
    <row r="1569" spans="1:2" x14ac:dyDescent="0.3">
      <c r="A1569" s="1">
        <v>178846</v>
      </c>
      <c r="B1569" t="s">
        <v>3030</v>
      </c>
    </row>
    <row r="1570" spans="1:2" x14ac:dyDescent="0.3">
      <c r="A1570" s="1">
        <v>178874</v>
      </c>
      <c r="B1570" t="s">
        <v>3030</v>
      </c>
    </row>
    <row r="1571" spans="1:2" x14ac:dyDescent="0.3">
      <c r="A1571" s="1">
        <v>178875</v>
      </c>
      <c r="B1571" t="s">
        <v>3030</v>
      </c>
    </row>
    <row r="1572" spans="1:2" x14ac:dyDescent="0.3">
      <c r="A1572" s="1">
        <v>179006</v>
      </c>
      <c r="B1572" t="s">
        <v>3030</v>
      </c>
    </row>
    <row r="1573" spans="1:2" x14ac:dyDescent="0.3">
      <c r="A1573" s="1">
        <v>179101</v>
      </c>
      <c r="B1573" t="s">
        <v>3030</v>
      </c>
    </row>
    <row r="1574" spans="1:2" x14ac:dyDescent="0.3">
      <c r="A1574" s="1">
        <v>179291</v>
      </c>
      <c r="B1574" t="s">
        <v>3030</v>
      </c>
    </row>
    <row r="1575" spans="1:2" x14ac:dyDescent="0.3">
      <c r="A1575" s="1">
        <v>179418</v>
      </c>
      <c r="B1575" t="s">
        <v>3030</v>
      </c>
    </row>
    <row r="1576" spans="1:2" x14ac:dyDescent="0.3">
      <c r="A1576" s="1">
        <v>179420</v>
      </c>
      <c r="B1576" t="s">
        <v>3030</v>
      </c>
    </row>
    <row r="1577" spans="1:2" x14ac:dyDescent="0.3">
      <c r="A1577" s="1">
        <v>179452</v>
      </c>
      <c r="B1577" t="s">
        <v>3030</v>
      </c>
    </row>
    <row r="1578" spans="1:2" x14ac:dyDescent="0.3">
      <c r="A1578" s="1">
        <v>179514</v>
      </c>
      <c r="B1578" t="s">
        <v>3030</v>
      </c>
    </row>
    <row r="1579" spans="1:2" x14ac:dyDescent="0.3">
      <c r="A1579" s="1">
        <v>179768</v>
      </c>
      <c r="B1579" t="s">
        <v>3030</v>
      </c>
    </row>
    <row r="1580" spans="1:2" x14ac:dyDescent="0.3">
      <c r="A1580" s="1">
        <v>179837</v>
      </c>
      <c r="B1580" t="s">
        <v>3030</v>
      </c>
    </row>
    <row r="1581" spans="1:2" x14ac:dyDescent="0.3">
      <c r="A1581" s="1">
        <v>179900</v>
      </c>
      <c r="B1581" t="s">
        <v>3030</v>
      </c>
    </row>
    <row r="1582" spans="1:2" x14ac:dyDescent="0.3">
      <c r="A1582" s="1">
        <v>179931</v>
      </c>
      <c r="B1582" t="s">
        <v>3030</v>
      </c>
    </row>
    <row r="1583" spans="1:2" x14ac:dyDescent="0.3">
      <c r="A1583" s="1">
        <v>180025</v>
      </c>
      <c r="B1583" t="s">
        <v>3030</v>
      </c>
    </row>
    <row r="1584" spans="1:2" x14ac:dyDescent="0.3">
      <c r="A1584" s="1">
        <v>180058</v>
      </c>
      <c r="B1584" t="s">
        <v>3030</v>
      </c>
    </row>
    <row r="1585" spans="1:2" x14ac:dyDescent="0.3">
      <c r="A1585" s="1">
        <v>180059</v>
      </c>
      <c r="B1585" t="s">
        <v>3030</v>
      </c>
    </row>
    <row r="1586" spans="1:2" x14ac:dyDescent="0.3">
      <c r="A1586" s="1">
        <v>180061</v>
      </c>
      <c r="B1586" t="s">
        <v>3030</v>
      </c>
    </row>
    <row r="1587" spans="1:2" x14ac:dyDescent="0.3">
      <c r="A1587" s="1">
        <v>180216</v>
      </c>
      <c r="B1587" t="s">
        <v>3030</v>
      </c>
    </row>
    <row r="1588" spans="1:2" x14ac:dyDescent="0.3">
      <c r="A1588" s="1">
        <v>180287</v>
      </c>
      <c r="B1588" t="s">
        <v>3030</v>
      </c>
    </row>
    <row r="1589" spans="1:2" x14ac:dyDescent="0.3">
      <c r="A1589" s="1">
        <v>180381</v>
      </c>
      <c r="B1589" t="s">
        <v>3030</v>
      </c>
    </row>
    <row r="1590" spans="1:2" x14ac:dyDescent="0.3">
      <c r="A1590" s="1">
        <v>180412</v>
      </c>
      <c r="B1590" t="s">
        <v>3030</v>
      </c>
    </row>
    <row r="1591" spans="1:2" x14ac:dyDescent="0.3">
      <c r="A1591" s="1">
        <v>180507</v>
      </c>
      <c r="B1591" t="s">
        <v>3030</v>
      </c>
    </row>
    <row r="1592" spans="1:2" x14ac:dyDescent="0.3">
      <c r="A1592" s="1">
        <v>180633</v>
      </c>
      <c r="B1592" t="s">
        <v>3030</v>
      </c>
    </row>
    <row r="1593" spans="1:2" x14ac:dyDescent="0.3">
      <c r="A1593" s="1">
        <v>180638</v>
      </c>
      <c r="B1593" t="s">
        <v>3030</v>
      </c>
    </row>
    <row r="1594" spans="1:2" x14ac:dyDescent="0.3">
      <c r="A1594" s="1">
        <v>180639</v>
      </c>
      <c r="B1594" t="s">
        <v>3030</v>
      </c>
    </row>
    <row r="1595" spans="1:2" x14ac:dyDescent="0.3">
      <c r="A1595" s="1">
        <v>180698</v>
      </c>
      <c r="B1595" t="s">
        <v>3030</v>
      </c>
    </row>
    <row r="1596" spans="1:2" x14ac:dyDescent="0.3">
      <c r="A1596" s="1">
        <v>180700</v>
      </c>
      <c r="B1596" t="s">
        <v>3030</v>
      </c>
    </row>
    <row r="1597" spans="1:2" x14ac:dyDescent="0.3">
      <c r="A1597" s="1">
        <v>180760</v>
      </c>
      <c r="B1597" t="s">
        <v>3030</v>
      </c>
    </row>
    <row r="1598" spans="1:2" x14ac:dyDescent="0.3">
      <c r="A1598" s="1">
        <v>180767</v>
      </c>
      <c r="B1598" t="s">
        <v>3030</v>
      </c>
    </row>
    <row r="1599" spans="1:2" x14ac:dyDescent="0.3">
      <c r="A1599" s="1">
        <v>180798</v>
      </c>
      <c r="B1599" t="s">
        <v>3030</v>
      </c>
    </row>
    <row r="1600" spans="1:2" x14ac:dyDescent="0.3">
      <c r="A1600" s="1">
        <v>180861</v>
      </c>
      <c r="B1600" t="s">
        <v>3030</v>
      </c>
    </row>
    <row r="1601" spans="1:2" x14ac:dyDescent="0.3">
      <c r="A1601" s="1">
        <v>180894</v>
      </c>
      <c r="B1601" t="s">
        <v>3030</v>
      </c>
    </row>
    <row r="1602" spans="1:2" x14ac:dyDescent="0.3">
      <c r="A1602" s="1">
        <v>180922</v>
      </c>
      <c r="B1602" t="s">
        <v>3030</v>
      </c>
    </row>
    <row r="1603" spans="1:2" x14ac:dyDescent="0.3">
      <c r="A1603" s="1">
        <v>181054</v>
      </c>
      <c r="B1603" t="s">
        <v>3030</v>
      </c>
    </row>
    <row r="1604" spans="1:2" x14ac:dyDescent="0.3">
      <c r="A1604" s="1">
        <v>181084</v>
      </c>
      <c r="B1604" t="s">
        <v>3030</v>
      </c>
    </row>
    <row r="1605" spans="1:2" x14ac:dyDescent="0.3">
      <c r="A1605" s="1">
        <v>181147</v>
      </c>
      <c r="B1605" t="s">
        <v>3030</v>
      </c>
    </row>
    <row r="1606" spans="1:2" x14ac:dyDescent="0.3">
      <c r="A1606" s="1">
        <v>181181</v>
      </c>
      <c r="B1606" t="s">
        <v>3030</v>
      </c>
    </row>
    <row r="1607" spans="1:2" x14ac:dyDescent="0.3">
      <c r="A1607" s="1">
        <v>181278</v>
      </c>
      <c r="B1607" t="s">
        <v>3030</v>
      </c>
    </row>
    <row r="1608" spans="1:2" x14ac:dyDescent="0.3">
      <c r="A1608" s="1">
        <v>181342</v>
      </c>
      <c r="B1608" t="s">
        <v>3030</v>
      </c>
    </row>
    <row r="1609" spans="1:2" x14ac:dyDescent="0.3">
      <c r="A1609" s="1">
        <v>181372</v>
      </c>
      <c r="B1609" t="s">
        <v>3030</v>
      </c>
    </row>
    <row r="1610" spans="1:2" x14ac:dyDescent="0.3">
      <c r="A1610" s="1">
        <v>181434</v>
      </c>
      <c r="B1610" t="s">
        <v>3030</v>
      </c>
    </row>
    <row r="1611" spans="1:2" x14ac:dyDescent="0.3">
      <c r="A1611" s="1">
        <v>181500</v>
      </c>
      <c r="B1611" t="s">
        <v>3030</v>
      </c>
    </row>
    <row r="1612" spans="1:2" x14ac:dyDescent="0.3">
      <c r="A1612" s="1">
        <v>181528</v>
      </c>
      <c r="B1612" t="s">
        <v>3030</v>
      </c>
    </row>
    <row r="1613" spans="1:2" x14ac:dyDescent="0.3">
      <c r="A1613" s="1">
        <v>181566</v>
      </c>
      <c r="B1613" t="s">
        <v>3030</v>
      </c>
    </row>
    <row r="1614" spans="1:2" x14ac:dyDescent="0.3">
      <c r="A1614" s="1">
        <v>181688</v>
      </c>
      <c r="B1614" t="s">
        <v>3030</v>
      </c>
    </row>
    <row r="1615" spans="1:2" x14ac:dyDescent="0.3">
      <c r="A1615" s="1">
        <v>181755</v>
      </c>
      <c r="B1615" t="s">
        <v>3030</v>
      </c>
    </row>
    <row r="1616" spans="1:2" x14ac:dyDescent="0.3">
      <c r="A1616" s="1">
        <v>181759</v>
      </c>
      <c r="B1616" t="s">
        <v>3030</v>
      </c>
    </row>
    <row r="1617" spans="1:2" x14ac:dyDescent="0.3">
      <c r="A1617" s="1">
        <v>181784</v>
      </c>
      <c r="B1617" t="s">
        <v>3030</v>
      </c>
    </row>
    <row r="1618" spans="1:2" x14ac:dyDescent="0.3">
      <c r="A1618" s="1">
        <v>181851</v>
      </c>
      <c r="B1618" t="s">
        <v>3030</v>
      </c>
    </row>
    <row r="1619" spans="1:2" x14ac:dyDescent="0.3">
      <c r="A1619" s="1">
        <v>181914</v>
      </c>
      <c r="B1619" t="s">
        <v>3030</v>
      </c>
    </row>
    <row r="1620" spans="1:2" x14ac:dyDescent="0.3">
      <c r="A1620" s="1">
        <v>182015</v>
      </c>
      <c r="B1620" t="s">
        <v>3030</v>
      </c>
    </row>
    <row r="1621" spans="1:2" x14ac:dyDescent="0.3">
      <c r="A1621" s="1">
        <v>182072</v>
      </c>
      <c r="B1621" t="s">
        <v>3030</v>
      </c>
    </row>
    <row r="1622" spans="1:2" x14ac:dyDescent="0.3">
      <c r="A1622" s="1">
        <v>182075</v>
      </c>
      <c r="B1622" t="s">
        <v>3030</v>
      </c>
    </row>
    <row r="1623" spans="1:2" x14ac:dyDescent="0.3">
      <c r="A1623" s="1">
        <v>182170</v>
      </c>
      <c r="B1623" t="s">
        <v>3030</v>
      </c>
    </row>
    <row r="1624" spans="1:2" x14ac:dyDescent="0.3">
      <c r="A1624" s="1">
        <v>182233</v>
      </c>
      <c r="B1624" t="s">
        <v>3030</v>
      </c>
    </row>
    <row r="1625" spans="1:2" x14ac:dyDescent="0.3">
      <c r="A1625" s="1">
        <v>182365</v>
      </c>
      <c r="B1625" t="s">
        <v>3030</v>
      </c>
    </row>
    <row r="1626" spans="1:2" x14ac:dyDescent="0.3">
      <c r="A1626" s="1">
        <v>182392</v>
      </c>
      <c r="B1626" t="s">
        <v>3030</v>
      </c>
    </row>
    <row r="1627" spans="1:2" x14ac:dyDescent="0.3">
      <c r="A1627" s="1">
        <v>182492</v>
      </c>
      <c r="B1627" t="s">
        <v>3030</v>
      </c>
    </row>
    <row r="1628" spans="1:2" x14ac:dyDescent="0.3">
      <c r="A1628" s="1">
        <v>182559</v>
      </c>
      <c r="B1628" t="s">
        <v>3030</v>
      </c>
    </row>
    <row r="1629" spans="1:2" x14ac:dyDescent="0.3">
      <c r="A1629" s="1">
        <v>182586</v>
      </c>
      <c r="B1629" t="s">
        <v>3030</v>
      </c>
    </row>
    <row r="1630" spans="1:2" x14ac:dyDescent="0.3">
      <c r="A1630" s="1">
        <v>182680</v>
      </c>
      <c r="B1630" t="s">
        <v>3030</v>
      </c>
    </row>
    <row r="1631" spans="1:2" x14ac:dyDescent="0.3">
      <c r="A1631" s="1">
        <v>182681</v>
      </c>
      <c r="B1631" t="s">
        <v>3030</v>
      </c>
    </row>
    <row r="1632" spans="1:2" x14ac:dyDescent="0.3">
      <c r="A1632" s="1">
        <v>182683</v>
      </c>
      <c r="B1632" t="s">
        <v>3030</v>
      </c>
    </row>
    <row r="1633" spans="1:2" x14ac:dyDescent="0.3">
      <c r="A1633" s="1">
        <v>182750</v>
      </c>
      <c r="B1633" t="s">
        <v>3030</v>
      </c>
    </row>
    <row r="1634" spans="1:2" x14ac:dyDescent="0.3">
      <c r="A1634" s="1">
        <v>182781</v>
      </c>
      <c r="B1634" t="s">
        <v>3030</v>
      </c>
    </row>
    <row r="1635" spans="1:2" x14ac:dyDescent="0.3">
      <c r="A1635" s="1">
        <v>182906</v>
      </c>
      <c r="B1635" t="s">
        <v>3030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E18" sqref="E18"/>
    </sheetView>
  </sheetViews>
  <sheetFormatPr defaultRowHeight="13" x14ac:dyDescent="0.3"/>
  <cols>
    <col min="1" max="1" width="10.81640625" bestFit="1" customWidth="1"/>
    <col min="2" max="2" width="10.7265625" customWidth="1"/>
  </cols>
  <sheetData>
    <row r="1" spans="1:2" ht="14" x14ac:dyDescent="0.3">
      <c r="A1" s="5" t="s">
        <v>15</v>
      </c>
      <c r="B1" s="5" t="s">
        <v>3031</v>
      </c>
    </row>
    <row r="2" spans="1:2" ht="14" x14ac:dyDescent="0.3">
      <c r="A2" s="4" t="s">
        <v>61</v>
      </c>
      <c r="B2" s="4" t="s">
        <v>3032</v>
      </c>
    </row>
    <row r="3" spans="1:2" ht="14" x14ac:dyDescent="0.3">
      <c r="A3" s="4" t="s">
        <v>53</v>
      </c>
      <c r="B3" s="4" t="s">
        <v>3033</v>
      </c>
    </row>
    <row r="4" spans="1:2" ht="14" x14ac:dyDescent="0.3">
      <c r="A4" s="4" t="s">
        <v>136</v>
      </c>
      <c r="B4" s="4" t="s">
        <v>3034</v>
      </c>
    </row>
    <row r="5" spans="1:2" ht="14" x14ac:dyDescent="0.3">
      <c r="A5" s="4" t="s">
        <v>34</v>
      </c>
      <c r="B5" s="4" t="s">
        <v>3035</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28711-D977-479E-9020-7A1146F57ADF}">
  <dimension ref="A1:D4"/>
  <sheetViews>
    <sheetView topLeftCell="D1" workbookViewId="0">
      <selection activeCell="E6" sqref="E6"/>
    </sheetView>
  </sheetViews>
  <sheetFormatPr defaultRowHeight="13" x14ac:dyDescent="0.3"/>
  <cols>
    <col min="1" max="1" width="11" bestFit="1" customWidth="1"/>
    <col min="2" max="2" width="12.7265625" bestFit="1" customWidth="1"/>
    <col min="4" max="4" width="13.36328125" bestFit="1" customWidth="1"/>
  </cols>
  <sheetData>
    <row r="1" spans="1:4" x14ac:dyDescent="0.3">
      <c r="D1" t="s">
        <v>3051</v>
      </c>
    </row>
    <row r="2" spans="1:4" x14ac:dyDescent="0.3">
      <c r="D2" s="16">
        <v>1924337.8799999992</v>
      </c>
    </row>
    <row r="3" spans="1:4" x14ac:dyDescent="0.3">
      <c r="A3" s="33" t="s">
        <v>3051</v>
      </c>
    </row>
    <row r="4" spans="1:4" x14ac:dyDescent="0.3">
      <c r="A4" s="32">
        <v>1924337.8799999992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0102-6386-4699-830B-B39C04D4BCC3}">
  <dimension ref="A3:A4"/>
  <sheetViews>
    <sheetView workbookViewId="0">
      <selection activeCell="K16" sqref="K16"/>
    </sheetView>
  </sheetViews>
  <sheetFormatPr defaultRowHeight="13" x14ac:dyDescent="0.3"/>
  <cols>
    <col min="1" max="1" width="10.7265625" bestFit="1" customWidth="1"/>
  </cols>
  <sheetData>
    <row r="3" spans="1:1" x14ac:dyDescent="0.3">
      <c r="A3" t="s">
        <v>3052</v>
      </c>
    </row>
    <row r="4" spans="1:1" x14ac:dyDescent="0.3">
      <c r="A4" s="10">
        <v>224077.61183714995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9C1D-16EA-40D1-BB87-BB1308EFA922}">
  <dimension ref="A3:A4"/>
  <sheetViews>
    <sheetView workbookViewId="0">
      <selection activeCell="A3" sqref="A3"/>
    </sheetView>
  </sheetViews>
  <sheetFormatPr defaultRowHeight="13" x14ac:dyDescent="0.3"/>
  <cols>
    <col min="1" max="1" width="17.26953125" bestFit="1" customWidth="1"/>
  </cols>
  <sheetData>
    <row r="3" spans="1:1" x14ac:dyDescent="0.3">
      <c r="A3" t="s">
        <v>3050</v>
      </c>
    </row>
    <row r="4" spans="1:1" x14ac:dyDescent="0.3">
      <c r="A4" s="25">
        <v>4.8975409836065548E-2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123A0-B374-4985-A670-B9D22023344D}">
  <dimension ref="A3:B24"/>
  <sheetViews>
    <sheetView workbookViewId="0">
      <selection activeCell="E27" sqref="E27"/>
    </sheetView>
  </sheetViews>
  <sheetFormatPr defaultRowHeight="13" x14ac:dyDescent="0.3"/>
  <cols>
    <col min="1" max="1" width="13.36328125" bestFit="1" customWidth="1"/>
    <col min="2" max="2" width="14.90625" style="16" bestFit="1" customWidth="1"/>
  </cols>
  <sheetData>
    <row r="3" spans="1:2" x14ac:dyDescent="0.3">
      <c r="A3" s="26" t="s">
        <v>3040</v>
      </c>
      <c r="B3" s="16" t="s">
        <v>3042</v>
      </c>
    </row>
    <row r="4" spans="1:2" x14ac:dyDescent="0.3">
      <c r="A4" s="27" t="s">
        <v>114</v>
      </c>
      <c r="B4" s="16">
        <v>401778.37</v>
      </c>
    </row>
    <row r="5" spans="1:2" x14ac:dyDescent="0.3">
      <c r="A5" s="27" t="s">
        <v>28</v>
      </c>
      <c r="B5" s="16">
        <v>657784.53</v>
      </c>
    </row>
    <row r="6" spans="1:2" x14ac:dyDescent="0.3">
      <c r="A6" s="27" t="s">
        <v>40</v>
      </c>
      <c r="B6" s="16">
        <v>464481.04</v>
      </c>
    </row>
    <row r="7" spans="1:2" x14ac:dyDescent="0.3">
      <c r="A7" s="27" t="s">
        <v>58</v>
      </c>
      <c r="B7" s="16">
        <v>400293.94</v>
      </c>
    </row>
    <row r="8" spans="1:2" x14ac:dyDescent="0.3">
      <c r="A8" s="27" t="s">
        <v>3041</v>
      </c>
      <c r="B8" s="16">
        <v>1924337.88</v>
      </c>
    </row>
    <row r="9" spans="1:2" x14ac:dyDescent="0.3">
      <c r="B9"/>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5D55-899E-4428-A494-761BF342159C}">
  <dimension ref="A3:B7"/>
  <sheetViews>
    <sheetView workbookViewId="0">
      <selection activeCell="C7" sqref="C7"/>
    </sheetView>
  </sheetViews>
  <sheetFormatPr defaultRowHeight="13" x14ac:dyDescent="0.3"/>
  <cols>
    <col min="1" max="1" width="13.36328125" bestFit="1" customWidth="1"/>
    <col min="2" max="2" width="13.26953125" bestFit="1" customWidth="1"/>
    <col min="3" max="3" width="14.453125" bestFit="1" customWidth="1"/>
    <col min="4" max="5" width="13.08984375" bestFit="1" customWidth="1"/>
  </cols>
  <sheetData>
    <row r="3" spans="1:2" x14ac:dyDescent="0.3">
      <c r="A3" s="26" t="s">
        <v>3040</v>
      </c>
      <c r="B3" t="s">
        <v>3039</v>
      </c>
    </row>
    <row r="4" spans="1:2" x14ac:dyDescent="0.3">
      <c r="A4" s="27" t="s">
        <v>41</v>
      </c>
      <c r="B4" s="16">
        <v>59249.445936349992</v>
      </c>
    </row>
    <row r="5" spans="1:2" x14ac:dyDescent="0.3">
      <c r="A5" s="27" t="s">
        <v>77</v>
      </c>
      <c r="B5" s="16">
        <v>75303.156364000024</v>
      </c>
    </row>
    <row r="6" spans="1:2" x14ac:dyDescent="0.3">
      <c r="A6" s="27" t="s">
        <v>29</v>
      </c>
      <c r="B6" s="16">
        <v>89525.009536800106</v>
      </c>
    </row>
    <row r="7" spans="1:2" x14ac:dyDescent="0.3">
      <c r="A7" s="27" t="s">
        <v>3041</v>
      </c>
      <c r="B7" s="16">
        <v>224077.61183715012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3447-19A1-4601-B3C9-6C225F495F30}">
  <dimension ref="A3:B10"/>
  <sheetViews>
    <sheetView workbookViewId="0">
      <selection activeCell="J21" sqref="J21"/>
    </sheetView>
  </sheetViews>
  <sheetFormatPr defaultRowHeight="13" x14ac:dyDescent="0.3"/>
  <cols>
    <col min="1" max="1" width="13.36328125" bestFit="1" customWidth="1"/>
    <col min="2" max="2" width="14.90625" bestFit="1" customWidth="1"/>
  </cols>
  <sheetData>
    <row r="3" spans="1:2" x14ac:dyDescent="0.3">
      <c r="A3" s="26" t="s">
        <v>3040</v>
      </c>
      <c r="B3" s="16" t="s">
        <v>3042</v>
      </c>
    </row>
    <row r="4" spans="1:2" x14ac:dyDescent="0.3">
      <c r="A4" s="27" t="s">
        <v>3043</v>
      </c>
      <c r="B4" s="16">
        <v>274766.92000000016</v>
      </c>
    </row>
    <row r="5" spans="1:2" x14ac:dyDescent="0.3">
      <c r="A5" s="27" t="s">
        <v>3044</v>
      </c>
      <c r="B5" s="16">
        <v>326101.46999999997</v>
      </c>
    </row>
    <row r="6" spans="1:2" x14ac:dyDescent="0.3">
      <c r="A6" s="27" t="s">
        <v>3045</v>
      </c>
      <c r="B6" s="16">
        <v>271696.67000000016</v>
      </c>
    </row>
    <row r="7" spans="1:2" x14ac:dyDescent="0.3">
      <c r="A7" s="27" t="s">
        <v>3046</v>
      </c>
      <c r="B7" s="16">
        <v>389831.94999999978</v>
      </c>
    </row>
    <row r="8" spans="1:2" x14ac:dyDescent="0.3">
      <c r="A8" s="27" t="s">
        <v>3047</v>
      </c>
      <c r="B8" s="16">
        <v>306572.06999999977</v>
      </c>
    </row>
    <row r="9" spans="1:2" x14ac:dyDescent="0.3">
      <c r="A9" s="27" t="s">
        <v>3048</v>
      </c>
      <c r="B9" s="16">
        <v>355368.79999999964</v>
      </c>
    </row>
    <row r="10" spans="1:2" x14ac:dyDescent="0.3">
      <c r="A10" s="27" t="s">
        <v>3041</v>
      </c>
      <c r="B10" s="16">
        <v>1924337.8799999994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A5C5A-A307-41C7-9A07-9154407D8D83}">
  <dimension ref="A3:B7"/>
  <sheetViews>
    <sheetView workbookViewId="0">
      <selection activeCell="J21" sqref="J21"/>
    </sheetView>
  </sheetViews>
  <sheetFormatPr defaultRowHeight="13" x14ac:dyDescent="0.3"/>
  <cols>
    <col min="1" max="1" width="13.36328125" bestFit="1" customWidth="1"/>
    <col min="2" max="2" width="14.90625" bestFit="1" customWidth="1"/>
  </cols>
  <sheetData>
    <row r="3" spans="1:2" x14ac:dyDescent="0.3">
      <c r="A3" s="26" t="s">
        <v>3040</v>
      </c>
      <c r="B3" s="16" t="s">
        <v>3042</v>
      </c>
    </row>
    <row r="4" spans="1:2" x14ac:dyDescent="0.3">
      <c r="A4" s="27" t="s">
        <v>29</v>
      </c>
      <c r="B4" s="16">
        <v>551368.61999999941</v>
      </c>
    </row>
    <row r="5" spans="1:2" x14ac:dyDescent="0.3">
      <c r="A5" s="27" t="s">
        <v>41</v>
      </c>
      <c r="B5" s="16">
        <v>660704.31000000052</v>
      </c>
    </row>
    <row r="6" spans="1:2" x14ac:dyDescent="0.3">
      <c r="A6" s="27" t="s">
        <v>77</v>
      </c>
      <c r="B6" s="16">
        <v>712264.9499999996</v>
      </c>
    </row>
    <row r="7" spans="1:2" x14ac:dyDescent="0.3">
      <c r="A7" s="27" t="s">
        <v>3041</v>
      </c>
      <c r="B7" s="16">
        <v>1924337.8799999994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9151-F145-499D-A670-1899A7DD877F}">
  <dimension ref="A3:C52"/>
  <sheetViews>
    <sheetView workbookViewId="0">
      <selection activeCell="C3" sqref="C3"/>
      <pivotSelection pane="bottomRight" showHeader="1" extendable="1" activeRow="2" activeCol="2" click="1" r:id="rId1">
        <pivotArea dataOnly="0" outline="0" axis="axisValues" fieldPosition="0"/>
      </pivotSelection>
    </sheetView>
  </sheetViews>
  <sheetFormatPr defaultRowHeight="13" x14ac:dyDescent="0.3"/>
  <cols>
    <col min="1" max="1" width="14.54296875" bestFit="1" customWidth="1"/>
    <col min="2" max="2" width="18.453125" bestFit="1" customWidth="1"/>
    <col min="3" max="3" width="12.7265625" bestFit="1" customWidth="1"/>
    <col min="5" max="5" width="11.453125" bestFit="1" customWidth="1"/>
    <col min="6" max="6" width="16.08984375" bestFit="1" customWidth="1"/>
    <col min="7" max="7" width="11.453125" bestFit="1" customWidth="1"/>
  </cols>
  <sheetData>
    <row r="3" spans="1:3" x14ac:dyDescent="0.3">
      <c r="A3" s="26" t="s">
        <v>3040</v>
      </c>
      <c r="B3" s="26" t="s">
        <v>16</v>
      </c>
      <c r="C3" t="s">
        <v>3042</v>
      </c>
    </row>
    <row r="4" spans="1:3" x14ac:dyDescent="0.3">
      <c r="A4" s="27" t="s">
        <v>33</v>
      </c>
      <c r="B4" s="27" t="s">
        <v>1278</v>
      </c>
      <c r="C4" s="16">
        <v>46826.44999999999</v>
      </c>
    </row>
    <row r="5" spans="1:3" x14ac:dyDescent="0.3">
      <c r="A5" s="27" t="s">
        <v>33</v>
      </c>
      <c r="B5" s="27" t="s">
        <v>378</v>
      </c>
      <c r="C5" s="16">
        <v>14367.860000000002</v>
      </c>
    </row>
    <row r="6" spans="1:3" x14ac:dyDescent="0.3">
      <c r="A6" s="27" t="s">
        <v>33</v>
      </c>
      <c r="B6" s="27" t="s">
        <v>958</v>
      </c>
      <c r="C6" s="16">
        <v>11724.43</v>
      </c>
    </row>
    <row r="7" spans="1:3" x14ac:dyDescent="0.3">
      <c r="A7" s="27" t="s">
        <v>33</v>
      </c>
      <c r="B7" s="27" t="s">
        <v>45</v>
      </c>
      <c r="C7" s="16">
        <v>288310.60999999981</v>
      </c>
    </row>
    <row r="8" spans="1:3" x14ac:dyDescent="0.3">
      <c r="A8" s="27" t="s">
        <v>33</v>
      </c>
      <c r="B8" s="27" t="s">
        <v>255</v>
      </c>
      <c r="C8" s="16">
        <v>45843.450000000012</v>
      </c>
    </row>
    <row r="9" spans="1:3" x14ac:dyDescent="0.3">
      <c r="A9" s="27" t="s">
        <v>33</v>
      </c>
      <c r="B9" s="27" t="s">
        <v>228</v>
      </c>
      <c r="C9" s="16">
        <v>6540.5400000000009</v>
      </c>
    </row>
    <row r="10" spans="1:3" x14ac:dyDescent="0.3">
      <c r="A10" s="27" t="s">
        <v>33</v>
      </c>
      <c r="B10" s="27" t="s">
        <v>1149</v>
      </c>
      <c r="C10" s="16">
        <v>1257.76</v>
      </c>
    </row>
    <row r="11" spans="1:3" x14ac:dyDescent="0.3">
      <c r="A11" s="27" t="s">
        <v>33</v>
      </c>
      <c r="B11" s="27" t="s">
        <v>1008</v>
      </c>
      <c r="C11" s="16">
        <v>68946.66</v>
      </c>
    </row>
    <row r="12" spans="1:3" x14ac:dyDescent="0.3">
      <c r="A12" s="27" t="s">
        <v>33</v>
      </c>
      <c r="B12" s="27" t="s">
        <v>362</v>
      </c>
      <c r="C12" s="16">
        <v>87651.110000000044</v>
      </c>
    </row>
    <row r="13" spans="1:3" x14ac:dyDescent="0.3">
      <c r="A13" s="27" t="s">
        <v>33</v>
      </c>
      <c r="B13" s="27" t="s">
        <v>387</v>
      </c>
      <c r="C13" s="16">
        <v>31992.210000000003</v>
      </c>
    </row>
    <row r="14" spans="1:3" x14ac:dyDescent="0.3">
      <c r="A14" s="27" t="s">
        <v>33</v>
      </c>
      <c r="B14" s="27" t="s">
        <v>1741</v>
      </c>
      <c r="C14" s="16">
        <v>13922.919999999998</v>
      </c>
    </row>
    <row r="15" spans="1:3" x14ac:dyDescent="0.3">
      <c r="A15" s="27" t="s">
        <v>33</v>
      </c>
      <c r="B15" s="27" t="s">
        <v>178</v>
      </c>
      <c r="C15" s="16">
        <v>98971.250000000015</v>
      </c>
    </row>
    <row r="16" spans="1:3" x14ac:dyDescent="0.3">
      <c r="A16" s="27" t="s">
        <v>33</v>
      </c>
      <c r="B16" s="27" t="s">
        <v>703</v>
      </c>
      <c r="C16" s="16">
        <v>41089.050000000003</v>
      </c>
    </row>
    <row r="17" spans="1:3" x14ac:dyDescent="0.3">
      <c r="A17" s="27" t="s">
        <v>33</v>
      </c>
      <c r="B17" s="27" t="s">
        <v>330</v>
      </c>
      <c r="C17" s="16">
        <v>10977.690000000002</v>
      </c>
    </row>
    <row r="18" spans="1:3" x14ac:dyDescent="0.3">
      <c r="A18" s="27" t="s">
        <v>33</v>
      </c>
      <c r="B18" s="27" t="s">
        <v>183</v>
      </c>
      <c r="C18" s="16">
        <v>29678.210000000003</v>
      </c>
    </row>
    <row r="19" spans="1:3" x14ac:dyDescent="0.3">
      <c r="A19" s="27" t="s">
        <v>33</v>
      </c>
      <c r="B19" s="27" t="s">
        <v>613</v>
      </c>
      <c r="C19" s="16">
        <v>15291.350000000002</v>
      </c>
    </row>
    <row r="20" spans="1:3" x14ac:dyDescent="0.3">
      <c r="A20" s="27" t="s">
        <v>33</v>
      </c>
      <c r="B20" s="27" t="s">
        <v>171</v>
      </c>
      <c r="C20" s="16">
        <v>14909.429999999998</v>
      </c>
    </row>
    <row r="21" spans="1:3" x14ac:dyDescent="0.3">
      <c r="A21" s="27" t="s">
        <v>33</v>
      </c>
      <c r="B21" s="27" t="s">
        <v>188</v>
      </c>
      <c r="C21" s="16">
        <v>31131.739999999998</v>
      </c>
    </row>
    <row r="22" spans="1:3" x14ac:dyDescent="0.3">
      <c r="A22" s="27" t="s">
        <v>33</v>
      </c>
      <c r="B22" s="27" t="s">
        <v>415</v>
      </c>
      <c r="C22" s="16">
        <v>15597.44</v>
      </c>
    </row>
    <row r="23" spans="1:3" x14ac:dyDescent="0.3">
      <c r="A23" s="27" t="s">
        <v>33</v>
      </c>
      <c r="B23" s="27" t="s">
        <v>193</v>
      </c>
      <c r="C23" s="16">
        <v>59114.82</v>
      </c>
    </row>
    <row r="24" spans="1:3" x14ac:dyDescent="0.3">
      <c r="A24" s="27" t="s">
        <v>33</v>
      </c>
      <c r="B24" s="27" t="s">
        <v>300</v>
      </c>
      <c r="C24" s="16">
        <v>69641.810000000027</v>
      </c>
    </row>
    <row r="25" spans="1:3" x14ac:dyDescent="0.3">
      <c r="A25" s="27" t="s">
        <v>33</v>
      </c>
      <c r="B25" s="27" t="s">
        <v>62</v>
      </c>
      <c r="C25" s="16">
        <v>41671.260000000009</v>
      </c>
    </row>
    <row r="26" spans="1:3" x14ac:dyDescent="0.3">
      <c r="A26" s="27" t="s">
        <v>33</v>
      </c>
      <c r="B26" s="27" t="s">
        <v>671</v>
      </c>
      <c r="C26" s="16">
        <v>9689.5799999999981</v>
      </c>
    </row>
    <row r="27" spans="1:3" x14ac:dyDescent="0.3">
      <c r="A27" s="27" t="s">
        <v>33</v>
      </c>
      <c r="B27" s="27" t="s">
        <v>506</v>
      </c>
      <c r="C27" s="16">
        <v>10903.079999999998</v>
      </c>
    </row>
    <row r="28" spans="1:3" x14ac:dyDescent="0.3">
      <c r="A28" s="27" t="s">
        <v>33</v>
      </c>
      <c r="B28" s="27" t="s">
        <v>82</v>
      </c>
      <c r="C28" s="16">
        <v>12593.59</v>
      </c>
    </row>
    <row r="29" spans="1:3" x14ac:dyDescent="0.3">
      <c r="A29" s="27" t="s">
        <v>33</v>
      </c>
      <c r="B29" s="27" t="s">
        <v>496</v>
      </c>
      <c r="C29" s="16">
        <v>15764.509999999997</v>
      </c>
    </row>
    <row r="30" spans="1:3" x14ac:dyDescent="0.3">
      <c r="A30" s="27" t="s">
        <v>33</v>
      </c>
      <c r="B30" s="27" t="s">
        <v>533</v>
      </c>
      <c r="C30" s="16">
        <v>8864.5399999999991</v>
      </c>
    </row>
    <row r="31" spans="1:3" x14ac:dyDescent="0.3">
      <c r="A31" s="27" t="s">
        <v>33</v>
      </c>
      <c r="B31" s="27" t="s">
        <v>197</v>
      </c>
      <c r="C31" s="16">
        <v>7619.7</v>
      </c>
    </row>
    <row r="32" spans="1:3" x14ac:dyDescent="0.3">
      <c r="A32" s="27" t="s">
        <v>33</v>
      </c>
      <c r="B32" s="27" t="s">
        <v>54</v>
      </c>
      <c r="C32" s="16">
        <v>21943.910000000003</v>
      </c>
    </row>
    <row r="33" spans="1:3" x14ac:dyDescent="0.3">
      <c r="A33" s="27" t="s">
        <v>33</v>
      </c>
      <c r="B33" s="27" t="s">
        <v>366</v>
      </c>
      <c r="C33" s="16">
        <v>5593.1799999999994</v>
      </c>
    </row>
    <row r="34" spans="1:3" x14ac:dyDescent="0.3">
      <c r="A34" s="27" t="s">
        <v>33</v>
      </c>
      <c r="B34" s="27" t="s">
        <v>71</v>
      </c>
      <c r="C34" s="16">
        <v>223930.47999999992</v>
      </c>
    </row>
    <row r="35" spans="1:3" x14ac:dyDescent="0.3">
      <c r="A35" s="27" t="s">
        <v>33</v>
      </c>
      <c r="B35" s="27" t="s">
        <v>322</v>
      </c>
      <c r="C35" s="16">
        <v>43983.299999999996</v>
      </c>
    </row>
    <row r="36" spans="1:3" x14ac:dyDescent="0.3">
      <c r="A36" s="27" t="s">
        <v>33</v>
      </c>
      <c r="B36" s="27" t="s">
        <v>2659</v>
      </c>
      <c r="C36" s="16">
        <v>5300.2300000000005</v>
      </c>
    </row>
    <row r="37" spans="1:3" x14ac:dyDescent="0.3">
      <c r="A37" s="27" t="s">
        <v>33</v>
      </c>
      <c r="B37" s="27" t="s">
        <v>154</v>
      </c>
      <c r="C37" s="16">
        <v>69452.820000000022</v>
      </c>
    </row>
    <row r="38" spans="1:3" x14ac:dyDescent="0.3">
      <c r="A38" s="27" t="s">
        <v>33</v>
      </c>
      <c r="B38" s="27" t="s">
        <v>304</v>
      </c>
      <c r="C38" s="16">
        <v>6884.04</v>
      </c>
    </row>
    <row r="39" spans="1:3" x14ac:dyDescent="0.3">
      <c r="A39" s="27" t="s">
        <v>33</v>
      </c>
      <c r="B39" s="27" t="s">
        <v>102</v>
      </c>
      <c r="C39" s="16">
        <v>25647.149999999998</v>
      </c>
    </row>
    <row r="40" spans="1:3" x14ac:dyDescent="0.3">
      <c r="A40" s="27" t="s">
        <v>33</v>
      </c>
      <c r="B40" s="27" t="s">
        <v>234</v>
      </c>
      <c r="C40" s="16">
        <v>52435.240000000005</v>
      </c>
    </row>
    <row r="41" spans="1:3" x14ac:dyDescent="0.3">
      <c r="A41" s="27" t="s">
        <v>33</v>
      </c>
      <c r="B41" s="27" t="s">
        <v>469</v>
      </c>
      <c r="C41" s="16">
        <v>10027.83</v>
      </c>
    </row>
    <row r="42" spans="1:3" x14ac:dyDescent="0.3">
      <c r="A42" s="27" t="s">
        <v>33</v>
      </c>
      <c r="B42" s="27" t="s">
        <v>932</v>
      </c>
      <c r="C42" s="16">
        <v>16544.629999999997</v>
      </c>
    </row>
    <row r="43" spans="1:3" x14ac:dyDescent="0.3">
      <c r="A43" s="27" t="s">
        <v>33</v>
      </c>
      <c r="B43" s="27" t="s">
        <v>2193</v>
      </c>
      <c r="C43" s="16">
        <v>1550.4899999999998</v>
      </c>
    </row>
    <row r="44" spans="1:3" x14ac:dyDescent="0.3">
      <c r="A44" s="27" t="s">
        <v>33</v>
      </c>
      <c r="B44" s="27" t="s">
        <v>244</v>
      </c>
      <c r="C44" s="16">
        <v>33209.760000000002</v>
      </c>
    </row>
    <row r="45" spans="1:3" x14ac:dyDescent="0.3">
      <c r="A45" s="27" t="s">
        <v>33</v>
      </c>
      <c r="B45" s="27" t="s">
        <v>130</v>
      </c>
      <c r="C45" s="16">
        <v>93082.73</v>
      </c>
    </row>
    <row r="46" spans="1:3" x14ac:dyDescent="0.3">
      <c r="A46" s="27" t="s">
        <v>33</v>
      </c>
      <c r="B46" s="27" t="s">
        <v>212</v>
      </c>
      <c r="C46" s="16">
        <v>26981.670000000002</v>
      </c>
    </row>
    <row r="47" spans="1:3" x14ac:dyDescent="0.3">
      <c r="A47" s="27" t="s">
        <v>33</v>
      </c>
      <c r="B47" s="27" t="s">
        <v>149</v>
      </c>
      <c r="C47" s="16">
        <v>13491.000000000002</v>
      </c>
    </row>
    <row r="48" spans="1:3" x14ac:dyDescent="0.3">
      <c r="A48" s="27" t="s">
        <v>33</v>
      </c>
      <c r="B48" s="27" t="s">
        <v>137</v>
      </c>
      <c r="C48" s="16">
        <v>45282.87000000001</v>
      </c>
    </row>
    <row r="49" spans="1:3" x14ac:dyDescent="0.3">
      <c r="A49" s="27" t="s">
        <v>33</v>
      </c>
      <c r="B49" s="27" t="s">
        <v>35</v>
      </c>
      <c r="C49" s="16">
        <v>83468.060000000012</v>
      </c>
    </row>
    <row r="50" spans="1:3" x14ac:dyDescent="0.3">
      <c r="A50" s="27" t="s">
        <v>33</v>
      </c>
      <c r="B50" s="27" t="s">
        <v>648</v>
      </c>
      <c r="C50" s="16">
        <v>10681.549999999997</v>
      </c>
    </row>
    <row r="51" spans="1:3" x14ac:dyDescent="0.3">
      <c r="A51" s="27" t="s">
        <v>33</v>
      </c>
      <c r="B51" s="27" t="s">
        <v>1858</v>
      </c>
      <c r="C51" s="16">
        <v>22770.350000000002</v>
      </c>
    </row>
    <row r="52" spans="1:3" x14ac:dyDescent="0.3">
      <c r="A52" s="27" t="s">
        <v>33</v>
      </c>
      <c r="B52" s="27" t="s">
        <v>2226</v>
      </c>
      <c r="C52" s="16">
        <v>1183.54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43FB-224F-4DA9-BD19-0F9902359E47}">
  <dimension ref="A3:B21"/>
  <sheetViews>
    <sheetView workbookViewId="0">
      <selection activeCell="A3" sqref="A3"/>
    </sheetView>
  </sheetViews>
  <sheetFormatPr defaultRowHeight="13" x14ac:dyDescent="0.3"/>
  <cols>
    <col min="1" max="1" width="26.90625" bestFit="1" customWidth="1"/>
    <col min="2" max="2" width="12.7265625" bestFit="1" customWidth="1"/>
    <col min="3" max="3" width="14.453125" bestFit="1" customWidth="1"/>
    <col min="4" max="4" width="11.26953125" bestFit="1" customWidth="1"/>
    <col min="5" max="5" width="11.90625" bestFit="1" customWidth="1"/>
  </cols>
  <sheetData>
    <row r="3" spans="1:2" x14ac:dyDescent="0.3">
      <c r="A3" s="26" t="s">
        <v>3040</v>
      </c>
      <c r="B3" t="s">
        <v>3042</v>
      </c>
    </row>
    <row r="4" spans="1:2" x14ac:dyDescent="0.3">
      <c r="A4" s="27" t="s">
        <v>66</v>
      </c>
      <c r="B4">
        <v>1789.43</v>
      </c>
    </row>
    <row r="5" spans="1:2" x14ac:dyDescent="0.3">
      <c r="A5" s="27" t="s">
        <v>134</v>
      </c>
      <c r="B5">
        <v>4914.8199999999988</v>
      </c>
    </row>
    <row r="6" spans="1:2" x14ac:dyDescent="0.3">
      <c r="A6" s="27" t="s">
        <v>174</v>
      </c>
      <c r="B6">
        <v>6752.1800000000021</v>
      </c>
    </row>
    <row r="7" spans="1:2" x14ac:dyDescent="0.3">
      <c r="A7" s="27" t="s">
        <v>69</v>
      </c>
      <c r="B7">
        <v>10479.769999999999</v>
      </c>
    </row>
    <row r="8" spans="1:2" x14ac:dyDescent="0.3">
      <c r="A8" s="27" t="s">
        <v>30</v>
      </c>
      <c r="B8">
        <v>26071.61</v>
      </c>
    </row>
    <row r="9" spans="1:2" x14ac:dyDescent="0.3">
      <c r="A9" s="27" t="s">
        <v>93</v>
      </c>
      <c r="B9">
        <v>55813.920000000042</v>
      </c>
    </row>
    <row r="10" spans="1:2" x14ac:dyDescent="0.3">
      <c r="A10" s="27" t="s">
        <v>257</v>
      </c>
      <c r="B10">
        <v>82201.149999999965</v>
      </c>
    </row>
    <row r="11" spans="1:2" x14ac:dyDescent="0.3">
      <c r="A11" s="27" t="s">
        <v>180</v>
      </c>
      <c r="B11">
        <v>96261.300000000032</v>
      </c>
    </row>
    <row r="12" spans="1:2" x14ac:dyDescent="0.3">
      <c r="A12" s="27" t="s">
        <v>50</v>
      </c>
      <c r="B12">
        <v>98070.91</v>
      </c>
    </row>
    <row r="13" spans="1:2" x14ac:dyDescent="0.3">
      <c r="A13" s="27" t="s">
        <v>587</v>
      </c>
      <c r="B13">
        <v>99069.479999999981</v>
      </c>
    </row>
    <row r="14" spans="1:2" x14ac:dyDescent="0.3">
      <c r="A14" s="27" t="s">
        <v>191</v>
      </c>
      <c r="B14">
        <v>107796.09</v>
      </c>
    </row>
    <row r="15" spans="1:2" x14ac:dyDescent="0.3">
      <c r="A15" s="27" t="s">
        <v>141</v>
      </c>
      <c r="B15">
        <v>177417.59999999992</v>
      </c>
    </row>
    <row r="16" spans="1:2" x14ac:dyDescent="0.3">
      <c r="A16" s="27" t="s">
        <v>109</v>
      </c>
      <c r="B16">
        <v>185928.13999999987</v>
      </c>
    </row>
    <row r="17" spans="1:2" x14ac:dyDescent="0.3">
      <c r="A17" s="27" t="s">
        <v>152</v>
      </c>
      <c r="B17">
        <v>193764.58000000005</v>
      </c>
    </row>
    <row r="18" spans="1:2" x14ac:dyDescent="0.3">
      <c r="A18" s="27" t="s">
        <v>78</v>
      </c>
      <c r="B18">
        <v>198764.49000000008</v>
      </c>
    </row>
    <row r="19" spans="1:2" x14ac:dyDescent="0.3">
      <c r="A19" s="27" t="s">
        <v>42</v>
      </c>
      <c r="B19">
        <v>261072.73</v>
      </c>
    </row>
    <row r="20" spans="1:2" x14ac:dyDescent="0.3">
      <c r="A20" s="27" t="s">
        <v>85</v>
      </c>
      <c r="B20">
        <v>318169.67999999993</v>
      </c>
    </row>
    <row r="21" spans="1:2" x14ac:dyDescent="0.3">
      <c r="A21" s="27" t="s">
        <v>3041</v>
      </c>
      <c r="B21">
        <v>1924337.8799999997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ED9A-623A-4437-B6AE-F1735D011B48}">
  <dimension ref="A3:A4"/>
  <sheetViews>
    <sheetView workbookViewId="0">
      <selection activeCell="A4" sqref="A4"/>
    </sheetView>
  </sheetViews>
  <sheetFormatPr defaultRowHeight="13" x14ac:dyDescent="0.3"/>
  <cols>
    <col min="1" max="1" width="7" bestFit="1" customWidth="1"/>
  </cols>
  <sheetData>
    <row r="3" spans="1:1" x14ac:dyDescent="0.3">
      <c r="A3" t="s">
        <v>3053</v>
      </c>
    </row>
    <row r="4" spans="1:1" x14ac:dyDescent="0.3">
      <c r="A4" s="34">
        <v>25268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3DAB-7889-41B5-A850-4697CBC615C3}">
  <dimension ref="A3:B7"/>
  <sheetViews>
    <sheetView topLeftCell="B1" workbookViewId="0">
      <selection activeCell="M10" sqref="M10"/>
    </sheetView>
  </sheetViews>
  <sheetFormatPr defaultRowHeight="13" x14ac:dyDescent="0.3"/>
  <cols>
    <col min="1" max="1" width="16.1796875" bestFit="1" customWidth="1"/>
    <col min="2" max="2" width="26.36328125" bestFit="1" customWidth="1"/>
  </cols>
  <sheetData>
    <row r="3" spans="1:2" x14ac:dyDescent="0.3">
      <c r="A3" s="26" t="s">
        <v>3040</v>
      </c>
      <c r="B3" t="s">
        <v>3049</v>
      </c>
    </row>
    <row r="4" spans="1:2" x14ac:dyDescent="0.3">
      <c r="A4" s="27" t="s">
        <v>41</v>
      </c>
      <c r="B4" s="30">
        <v>0.23105073190294748</v>
      </c>
    </row>
    <row r="5" spans="1:2" x14ac:dyDescent="0.3">
      <c r="A5" s="27" t="s">
        <v>29</v>
      </c>
      <c r="B5" s="30">
        <v>0.49732303990374843</v>
      </c>
    </row>
    <row r="6" spans="1:2" x14ac:dyDescent="0.3">
      <c r="A6" s="27" t="s">
        <v>77</v>
      </c>
      <c r="B6" s="30">
        <v>0.27162622819330245</v>
      </c>
    </row>
    <row r="7" spans="1:2" x14ac:dyDescent="0.3">
      <c r="A7" s="27" t="s">
        <v>3041</v>
      </c>
      <c r="B7" s="30">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84A73-A6A9-49F8-B581-311DCDC9EDFF}">
  <dimension ref="A3:B8"/>
  <sheetViews>
    <sheetView workbookViewId="0">
      <selection activeCell="B4" sqref="B4"/>
    </sheetView>
  </sheetViews>
  <sheetFormatPr defaultRowHeight="13" x14ac:dyDescent="0.3"/>
  <cols>
    <col min="1" max="1" width="13.36328125" bestFit="1" customWidth="1"/>
    <col min="2" max="2" width="14.90625" style="16" bestFit="1" customWidth="1"/>
  </cols>
  <sheetData>
    <row r="3" spans="1:2" x14ac:dyDescent="0.3">
      <c r="A3" s="26" t="s">
        <v>3040</v>
      </c>
      <c r="B3" s="16" t="s">
        <v>3042</v>
      </c>
    </row>
    <row r="4" spans="1:2" x14ac:dyDescent="0.3">
      <c r="A4" s="27" t="s">
        <v>136</v>
      </c>
      <c r="B4" s="16">
        <v>357105.12</v>
      </c>
    </row>
    <row r="5" spans="1:2" x14ac:dyDescent="0.3">
      <c r="A5" s="27" t="s">
        <v>61</v>
      </c>
      <c r="B5" s="16">
        <v>448284.7</v>
      </c>
    </row>
    <row r="6" spans="1:2" x14ac:dyDescent="0.3">
      <c r="A6" s="27" t="s">
        <v>34</v>
      </c>
      <c r="B6" s="16">
        <v>526776.56999999995</v>
      </c>
    </row>
    <row r="7" spans="1:2" x14ac:dyDescent="0.3">
      <c r="A7" s="27" t="s">
        <v>53</v>
      </c>
      <c r="B7" s="16">
        <v>592171.49</v>
      </c>
    </row>
    <row r="8" spans="1:2" x14ac:dyDescent="0.3">
      <c r="A8" s="27" t="s">
        <v>3041</v>
      </c>
      <c r="B8" s="16">
        <v>1924337.88</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20DE-9204-4E2A-8D7E-F864043F14E5}">
  <dimension ref="A1:A2"/>
  <sheetViews>
    <sheetView workbookViewId="0"/>
  </sheetViews>
  <sheetFormatPr defaultRowHeight="13" x14ac:dyDescent="0.3"/>
  <cols>
    <col min="1" max="1" width="14" bestFit="1" customWidth="1"/>
    <col min="2" max="2" width="12.7265625" bestFit="1" customWidth="1"/>
  </cols>
  <sheetData>
    <row r="1" spans="1:1" x14ac:dyDescent="0.3">
      <c r="A1" t="s">
        <v>3054</v>
      </c>
    </row>
    <row r="2" spans="1:1" x14ac:dyDescent="0.3">
      <c r="A2" s="16">
        <v>985.82883196721275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3E7C-5346-409B-B3C9-A9309E0317FC}">
  <dimension ref="A1:A2"/>
  <sheetViews>
    <sheetView workbookViewId="0">
      <selection activeCell="Q18" sqref="Q18:Q19"/>
    </sheetView>
  </sheetViews>
  <sheetFormatPr defaultRowHeight="13" x14ac:dyDescent="0.3"/>
  <cols>
    <col min="1" max="1" width="15.7265625" bestFit="1" customWidth="1"/>
  </cols>
  <sheetData>
    <row r="1" spans="1:1" x14ac:dyDescent="0.3">
      <c r="A1" t="s">
        <v>3055</v>
      </c>
    </row>
    <row r="2" spans="1:1" x14ac:dyDescent="0.3">
      <c r="A2" s="16">
        <v>114.7938585231301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Insights</vt:lpstr>
      <vt:lpstr>Orders</vt:lpstr>
      <vt:lpstr>Returns</vt:lpstr>
      <vt:lpstr>Users</vt:lpstr>
      <vt:lpstr>revenue</vt:lpstr>
      <vt:lpstr>total profit</vt:lpstr>
      <vt:lpstr>discount average</vt:lpstr>
      <vt:lpstr>sales by segment</vt:lpstr>
      <vt:lpstr>profitbycategory</vt:lpstr>
      <vt:lpstr>totalsales</vt:lpstr>
      <vt:lpstr> sales by product</vt:lpstr>
      <vt:lpstr>map</vt:lpstr>
      <vt:lpstr>sales subcategory</vt:lpstr>
      <vt:lpstr>Orders made</vt:lpstr>
      <vt:lpstr>product base</vt:lpstr>
      <vt:lpstr>sales region</vt:lpstr>
      <vt:lpstr>Sales Average</vt:lpstr>
      <vt:lpstr>Average profit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2023-12-05T21:28:58Z</dcterms:modified>
  <cp:category/>
  <cp:contentStatus/>
</cp:coreProperties>
</file>