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BC\L5_Sem2\Projectmanagement\"/>
    </mc:Choice>
  </mc:AlternateContent>
  <xr:revisionPtr revIDLastSave="0" documentId="13_ncr:1_{BAF32E8B-FF73-4176-9F36-EFD6FEADFCE6}" xr6:coauthVersionLast="45" xr6:coauthVersionMax="45" xr10:uidLastSave="{00000000-0000-0000-0000-000000000000}"/>
  <bookViews>
    <workbookView xWindow="-108" yWindow="-108" windowWidth="23256" windowHeight="12576" tabRatio="609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REGISTER'!$A$4:$Q$98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REGISTER'!$A$1:$O$29</definedName>
    <definedName name="_xlnm.Print_Titles" localSheetId="0">'RISK REGISTER'!$1:$4</definedName>
    <definedName name="Riskprofile">'RISK PROFILE'!$A$4:$A$9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P10" i="1" l="1"/>
  <c r="P9" i="1"/>
  <c r="Q10" i="1"/>
  <c r="O10" i="1" s="1"/>
  <c r="Q9" i="1"/>
  <c r="O9" i="1" s="1"/>
  <c r="C3" i="5" l="1"/>
  <c r="C4" i="5"/>
  <c r="C5" i="5"/>
  <c r="C6" i="5"/>
  <c r="C7" i="5"/>
  <c r="Q5" i="1" s="1"/>
  <c r="O5" i="1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Q57" i="1" l="1"/>
  <c r="O57" i="1" s="1"/>
  <c r="Q5" i="4"/>
  <c r="O5" i="4" s="1"/>
  <c r="Q83" i="1"/>
  <c r="O83" i="1" s="1"/>
  <c r="Q67" i="1"/>
  <c r="O67" i="1" s="1"/>
  <c r="Q97" i="1"/>
  <c r="O97" i="1" s="1"/>
  <c r="Q81" i="1"/>
  <c r="O81" i="1" s="1"/>
  <c r="Q65" i="1"/>
  <c r="O65" i="1" s="1"/>
  <c r="Q10" i="4"/>
  <c r="O10" i="4" s="1"/>
  <c r="Q14" i="4"/>
  <c r="O14" i="4" s="1"/>
  <c r="Q18" i="4"/>
  <c r="O18" i="4" s="1"/>
  <c r="Q22" i="4"/>
  <c r="O22" i="4" s="1"/>
  <c r="Q11" i="1"/>
  <c r="O11" i="1" s="1"/>
  <c r="Q15" i="1"/>
  <c r="O15" i="1" s="1"/>
  <c r="Q19" i="1"/>
  <c r="O19" i="1" s="1"/>
  <c r="Q23" i="1"/>
  <c r="O23" i="1" s="1"/>
  <c r="Q27" i="1"/>
  <c r="O27" i="1" s="1"/>
  <c r="Q31" i="1"/>
  <c r="O31" i="1" s="1"/>
  <c r="Q35" i="1"/>
  <c r="O35" i="1" s="1"/>
  <c r="Q39" i="1"/>
  <c r="O39" i="1" s="1"/>
  <c r="Q43" i="1"/>
  <c r="O43" i="1" s="1"/>
  <c r="Q47" i="1"/>
  <c r="O47" i="1" s="1"/>
  <c r="Q6" i="4"/>
  <c r="O6" i="4" s="1"/>
  <c r="Q12" i="4"/>
  <c r="O12" i="4" s="1"/>
  <c r="Q16" i="4"/>
  <c r="O16" i="4" s="1"/>
  <c r="Q20" i="4"/>
  <c r="O20" i="4" s="1"/>
  <c r="Q8" i="1"/>
  <c r="O8" i="1" s="1"/>
  <c r="Q13" i="1"/>
  <c r="O13" i="1" s="1"/>
  <c r="Q17" i="1"/>
  <c r="O17" i="1" s="1"/>
  <c r="Q21" i="1"/>
  <c r="O21" i="1" s="1"/>
  <c r="Q25" i="1"/>
  <c r="O25" i="1" s="1"/>
  <c r="Q29" i="1"/>
  <c r="O29" i="1" s="1"/>
  <c r="Q33" i="1"/>
  <c r="O33" i="1" s="1"/>
  <c r="Q37" i="1"/>
  <c r="O37" i="1" s="1"/>
  <c r="Q41" i="1"/>
  <c r="O41" i="1" s="1"/>
  <c r="Q45" i="1"/>
  <c r="O45" i="1" s="1"/>
  <c r="Q49" i="1"/>
  <c r="O49" i="1" s="1"/>
  <c r="Q53" i="1"/>
  <c r="O53" i="1" s="1"/>
  <c r="Q8" i="4"/>
  <c r="O8" i="4" s="1"/>
  <c r="Q95" i="1"/>
  <c r="O95" i="1" s="1"/>
  <c r="Q87" i="1"/>
  <c r="O87" i="1" s="1"/>
  <c r="Q79" i="1"/>
  <c r="O79" i="1" s="1"/>
  <c r="Q71" i="1"/>
  <c r="O71" i="1" s="1"/>
  <c r="Q63" i="1"/>
  <c r="O63" i="1" s="1"/>
  <c r="Q55" i="1"/>
  <c r="O55" i="1" s="1"/>
  <c r="Q91" i="1"/>
  <c r="O91" i="1" s="1"/>
  <c r="Q75" i="1"/>
  <c r="O75" i="1" s="1"/>
  <c r="Q59" i="1"/>
  <c r="O59" i="1" s="1"/>
  <c r="Q89" i="1"/>
  <c r="O89" i="1" s="1"/>
  <c r="Q73" i="1"/>
  <c r="O73" i="1" s="1"/>
  <c r="Q93" i="1"/>
  <c r="O93" i="1" s="1"/>
  <c r="Q85" i="1"/>
  <c r="O85" i="1" s="1"/>
  <c r="Q77" i="1"/>
  <c r="O77" i="1" s="1"/>
  <c r="Q69" i="1"/>
  <c r="O69" i="1" s="1"/>
  <c r="Q61" i="1"/>
  <c r="O61" i="1" s="1"/>
  <c r="Q51" i="1"/>
  <c r="O51" i="1" s="1"/>
  <c r="Q96" i="1"/>
  <c r="O96" i="1" s="1"/>
  <c r="Q92" i="1"/>
  <c r="O92" i="1" s="1"/>
  <c r="Q88" i="1"/>
  <c r="O88" i="1" s="1"/>
  <c r="Q84" i="1"/>
  <c r="O84" i="1" s="1"/>
  <c r="Q80" i="1"/>
  <c r="O80" i="1" s="1"/>
  <c r="Q76" i="1"/>
  <c r="O76" i="1" s="1"/>
  <c r="Q72" i="1"/>
  <c r="O72" i="1" s="1"/>
  <c r="Q68" i="1"/>
  <c r="O68" i="1" s="1"/>
  <c r="Q64" i="1"/>
  <c r="O64" i="1" s="1"/>
  <c r="Q60" i="1"/>
  <c r="O60" i="1" s="1"/>
  <c r="Q56" i="1"/>
  <c r="O56" i="1" s="1"/>
  <c r="Q52" i="1"/>
  <c r="O52" i="1" s="1"/>
  <c r="Q48" i="1"/>
  <c r="O48" i="1" s="1"/>
  <c r="Q44" i="1"/>
  <c r="O44" i="1" s="1"/>
  <c r="Q40" i="1"/>
  <c r="O40" i="1" s="1"/>
  <c r="Q36" i="1"/>
  <c r="O36" i="1" s="1"/>
  <c r="Q32" i="1"/>
  <c r="O32" i="1" s="1"/>
  <c r="Q28" i="1"/>
  <c r="O28" i="1" s="1"/>
  <c r="Q24" i="1"/>
  <c r="O24" i="1" s="1"/>
  <c r="Q20" i="1"/>
  <c r="O20" i="1" s="1"/>
  <c r="Q16" i="1"/>
  <c r="O16" i="1" s="1"/>
  <c r="Q12" i="1"/>
  <c r="O12" i="1" s="1"/>
  <c r="Q7" i="1"/>
  <c r="Q4" i="4"/>
  <c r="O4" i="4" s="1"/>
  <c r="Q19" i="4"/>
  <c r="O19" i="4" s="1"/>
  <c r="Q15" i="4"/>
  <c r="O15" i="4" s="1"/>
  <c r="Q11" i="4"/>
  <c r="O11" i="4" s="1"/>
  <c r="Q7" i="4"/>
  <c r="O7" i="4" s="1"/>
  <c r="Q98" i="1"/>
  <c r="O98" i="1" s="1"/>
  <c r="Q94" i="1"/>
  <c r="O94" i="1" s="1"/>
  <c r="Q90" i="1"/>
  <c r="O90" i="1" s="1"/>
  <c r="Q86" i="1"/>
  <c r="O86" i="1" s="1"/>
  <c r="Q82" i="1"/>
  <c r="O82" i="1" s="1"/>
  <c r="Q78" i="1"/>
  <c r="O78" i="1" s="1"/>
  <c r="Q74" i="1"/>
  <c r="O74" i="1" s="1"/>
  <c r="Q70" i="1"/>
  <c r="O70" i="1" s="1"/>
  <c r="Q66" i="1"/>
  <c r="O66" i="1" s="1"/>
  <c r="Q62" i="1"/>
  <c r="O62" i="1" s="1"/>
  <c r="Q58" i="1"/>
  <c r="O58" i="1" s="1"/>
  <c r="Q54" i="1"/>
  <c r="O54" i="1" s="1"/>
  <c r="Q50" i="1"/>
  <c r="O50" i="1" s="1"/>
  <c r="Q46" i="1"/>
  <c r="O46" i="1" s="1"/>
  <c r="Q42" i="1"/>
  <c r="O42" i="1" s="1"/>
  <c r="Q38" i="1"/>
  <c r="O38" i="1" s="1"/>
  <c r="Q34" i="1"/>
  <c r="O34" i="1" s="1"/>
  <c r="Q30" i="1"/>
  <c r="O30" i="1" s="1"/>
  <c r="Q26" i="1"/>
  <c r="O26" i="1" s="1"/>
  <c r="Q22" i="1"/>
  <c r="O22" i="1" s="1"/>
  <c r="Q18" i="1"/>
  <c r="O18" i="1" s="1"/>
  <c r="Q14" i="1"/>
  <c r="O14" i="1" s="1"/>
  <c r="Q21" i="4"/>
  <c r="O21" i="4" s="1"/>
  <c r="Q17" i="4"/>
  <c r="O17" i="4" s="1"/>
  <c r="Q13" i="4"/>
  <c r="O13" i="4" s="1"/>
  <c r="Q9" i="4"/>
  <c r="O9" i="4" s="1"/>
  <c r="C6" i="2"/>
  <c r="P5" i="1"/>
  <c r="P7" i="1"/>
  <c r="P8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C9" i="2"/>
  <c r="C8" i="2"/>
  <c r="C7" i="2"/>
  <c r="C5" i="2"/>
  <c r="C4" i="2"/>
  <c r="A1" i="2"/>
  <c r="O7" i="1" l="1"/>
  <c r="C13" i="2"/>
  <c r="C14" i="2"/>
  <c r="C12" i="2"/>
</calcChain>
</file>

<file path=xl/sharedStrings.xml><?xml version="1.0" encoding="utf-8"?>
<sst xmlns="http://schemas.openxmlformats.org/spreadsheetml/2006/main" count="224" uniqueCount="130">
  <si>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</si>
  <si>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</si>
  <si>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</si>
  <si>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</si>
  <si>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</si>
  <si>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</si>
  <si>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</si>
  <si>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</si>
  <si>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</si>
  <si>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</si>
  <si>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</si>
  <si>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</si>
  <si>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</si>
  <si>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</si>
  <si>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</si>
  <si>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</si>
  <si>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</si>
  <si>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</si>
  <si>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</si>
  <si>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</si>
  <si>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</si>
  <si>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</si>
  <si>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</si>
  <si>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</si>
  <si>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</si>
  <si>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</si>
  <si>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</si>
  <si>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</si>
  <si>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</si>
  <si>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</si>
  <si>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</si>
  <si>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</si>
  <si>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</si>
  <si>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</si>
  <si>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</si>
  <si>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</si>
  <si>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</si>
  <si>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</si>
  <si>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</si>
  <si>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</si>
  <si>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</si>
  <si>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</si>
  <si>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</si>
  <si>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</si>
  <si>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</si>
  <si>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</si>
  <si>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</si>
  <si>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</si>
  <si>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</si>
  <si>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</si>
  <si>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</si>
  <si>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</si>
  <si>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</si>
  <si>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</si>
  <si>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</si>
  <si>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</si>
  <si>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</si>
  <si>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</si>
  <si>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</si>
  <si>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</si>
  <si>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</si>
  <si>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</si>
  <si>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</si>
  <si>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</si>
  <si>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</si>
  <si>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</si>
  <si>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</si>
  <si>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</si>
  <si>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</si>
  <si>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</si>
  <si>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</si>
  <si>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</si>
  <si>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</si>
  <si>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</si>
  <si>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</si>
  <si>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</si>
  <si>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</si>
  <si>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</si>
  <si>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</si>
  <si>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</si>
  <si>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</si>
  <si>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</si>
  <si>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</si>
  <si>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</si>
  <si>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</si>
  <si>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</si>
  <si>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</si>
  <si>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</si>
  <si>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</si>
  <si>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</si>
  <si>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</si>
  <si>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</si>
  <si>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</si>
  <si>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</si>
  <si>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</si>
  <si>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</si>
  <si>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</si>
  <si>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</si>
  <si>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</si>
  <si>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</si>
  <si>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</si>
  <si>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</si>
  <si>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</si>
  <si>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</si>
  <si>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</si>
  <si>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</si>
  <si>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Technical</t>
  </si>
  <si>
    <t>PM</t>
  </si>
  <si>
    <t>Org</t>
  </si>
  <si>
    <t xml:space="preserve">Interruption in completion of scheduled tasks due to pandemic </t>
  </si>
  <si>
    <t>Lack of skills in php and database among the team members.</t>
  </si>
  <si>
    <t>Absence of face-to-face commmunication due to lockdodwn</t>
  </si>
  <si>
    <t>The internet distruption and devices malfunction.</t>
  </si>
  <si>
    <t>Use online collaborative tools</t>
  </si>
  <si>
    <t xml:space="preserve">Work through the tutorials and classes on the  </t>
  </si>
  <si>
    <t>Continue working from home and keep communicating with the team members</t>
  </si>
  <si>
    <t>Work through online tutorials and lectures</t>
  </si>
  <si>
    <t>Check the internet setup and devices' condition properly and fix issues if any</t>
  </si>
  <si>
    <t>Lack of knowledge of members on the module</t>
  </si>
  <si>
    <t>Cooperate and maintain punctuality</t>
  </si>
  <si>
    <t>Finish the assigned taks in time</t>
  </si>
  <si>
    <t>Consult program leader or a technical expert</t>
  </si>
  <si>
    <t>Seek tutors help if struggling with tutorials</t>
  </si>
  <si>
    <t xml:space="preserve">Seek tutor's help if struggling </t>
  </si>
  <si>
    <t xml:space="preserve"> Take preventive measures</t>
  </si>
  <si>
    <t>Consult a doctor for proper treatment</t>
  </si>
  <si>
    <t>Health</t>
  </si>
  <si>
    <t>Low performance in the project due to health issues.</t>
  </si>
  <si>
    <t>[Prasansa Dahal] RISK REGISTER</t>
  </si>
  <si>
    <t>Prasansa Dahal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</si>
</sst>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0" fillId="0" borderId="10" xfId="0" applyFont="1" applyBorder="1" applyAlignment="1">
      <alignment horizontal="justify" wrapText="1"/>
    </xf>
    <xf numFmtId="0" fontId="49" fillId="29" borderId="12" xfId="0" applyFont="1" applyFill="1" applyBorder="1" applyAlignment="1" applyProtection="1">
      <alignment horizontal="center" vertical="center"/>
    </xf>
    <xf numFmtId="0" fontId="49" fillId="30" borderId="12" xfId="0" applyFont="1" applyFill="1" applyBorder="1" applyAlignment="1" applyProtection="1">
      <alignment horizontal="center" vertical="center"/>
    </xf>
    <xf numFmtId="0" fontId="40" fillId="30" borderId="12" xfId="0" applyFont="1" applyFill="1" applyBorder="1" applyAlignment="1" applyProtection="1">
      <alignment horizontal="center" vertical="center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36" fillId="0" borderId="47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top" wrapText="1"/>
    </xf>
    <xf numFmtId="0" fontId="29" fillId="32" borderId="10" xfId="0" applyFont="1" applyFill="1" applyBorder="1" applyAlignment="1">
      <alignment horizontal="center" vertical="center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colors>
    <mruColors>
      <color rgb="FF476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8"/>
  <sheetViews>
    <sheetView tabSelected="1" zoomScale="70" zoomScaleNormal="70" zoomScaleSheetLayoutView="10" zoomScalePageLayoutView="75" workbookViewId="0">
      <selection activeCell="N13" sqref="N13"/>
    </sheetView>
  </sheetViews>
  <sheetFormatPr defaultColWidth="2.5546875" defaultRowHeight="13.8" x14ac:dyDescent="0.3"/>
  <cols>
    <col min="1" max="1" width="10.44140625" style="46" customWidth="1"/>
    <col min="2" max="2" width="14.44140625" style="46" customWidth="1"/>
    <col min="3" max="3" width="35.6640625" style="82" customWidth="1"/>
    <col min="4" max="4" width="14.44140625" style="46" customWidth="1"/>
    <col min="5" max="5" width="14.5546875" style="83" customWidth="1"/>
    <col min="6" max="6" width="7" style="84" customWidth="1"/>
    <col min="7" max="7" width="7" style="84" bestFit="1" customWidth="1"/>
    <col min="8" max="8" width="35.6640625" style="82" customWidth="1"/>
    <col min="9" max="10" width="7" style="83" customWidth="1"/>
    <col min="11" max="11" width="35.6640625" style="82" customWidth="1"/>
    <col min="12" max="12" width="14.109375" style="83" customWidth="1"/>
    <col min="13" max="13" width="13.33203125" style="83" customWidth="1"/>
    <col min="14" max="14" width="15.88671875" style="83" customWidth="1"/>
    <col min="15" max="15" width="21.44140625" style="85" customWidth="1"/>
    <col min="16" max="16" width="3.44140625" style="46" hidden="1" customWidth="1"/>
    <col min="17" max="17" width="7.6640625" style="46" hidden="1" customWidth="1"/>
    <col min="18" max="18" width="4.88671875" style="46" customWidth="1"/>
    <col min="19" max="16384" width="2.5546875" style="46"/>
  </cols>
  <sheetData>
    <row r="1" spans="1:17" ht="21.6" thickBot="1" x14ac:dyDescent="0.35">
      <c r="A1" s="114" t="s">
        <v>128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</row>
    <row r="2" spans="1:17" ht="18" customHeight="1" x14ac:dyDescent="0.3">
      <c r="A2" s="117" t="s">
        <v>0</v>
      </c>
      <c r="B2" s="118"/>
      <c r="C2" s="118"/>
      <c r="D2" s="118"/>
      <c r="E2" s="119"/>
      <c r="F2" s="117" t="s">
        <v>1</v>
      </c>
      <c r="G2" s="121"/>
      <c r="H2" s="121"/>
      <c r="I2" s="121"/>
      <c r="J2" s="121"/>
      <c r="K2" s="122"/>
      <c r="L2" s="117" t="s">
        <v>33</v>
      </c>
      <c r="M2" s="118"/>
      <c r="N2" s="118"/>
      <c r="O2" s="119"/>
    </row>
    <row r="3" spans="1:17" s="47" customFormat="1" ht="15.75" customHeight="1" x14ac:dyDescent="0.3">
      <c r="A3" s="124" t="s">
        <v>2</v>
      </c>
      <c r="B3" s="110" t="s">
        <v>9</v>
      </c>
      <c r="C3" s="110" t="s">
        <v>3</v>
      </c>
      <c r="D3" s="112" t="s">
        <v>102</v>
      </c>
      <c r="E3" s="125" t="s">
        <v>34</v>
      </c>
      <c r="F3" s="127" t="s">
        <v>22</v>
      </c>
      <c r="G3" s="128"/>
      <c r="H3" s="110" t="s">
        <v>5</v>
      </c>
      <c r="I3" s="130" t="s">
        <v>23</v>
      </c>
      <c r="J3" s="128"/>
      <c r="K3" s="125" t="s">
        <v>7</v>
      </c>
      <c r="L3" s="123" t="s">
        <v>32</v>
      </c>
      <c r="M3" s="112" t="s">
        <v>6</v>
      </c>
      <c r="N3" s="112" t="s">
        <v>4</v>
      </c>
      <c r="O3" s="120" t="s">
        <v>26</v>
      </c>
    </row>
    <row r="4" spans="1:17" s="47" customFormat="1" ht="85.5" customHeight="1" x14ac:dyDescent="0.3">
      <c r="A4" s="129"/>
      <c r="B4" s="111"/>
      <c r="C4" s="111"/>
      <c r="D4" s="113"/>
      <c r="E4" s="126"/>
      <c r="F4" s="48" t="s">
        <v>103</v>
      </c>
      <c r="G4" s="49" t="s">
        <v>104</v>
      </c>
      <c r="H4" s="111"/>
      <c r="I4" s="49" t="s">
        <v>103</v>
      </c>
      <c r="J4" s="49" t="s">
        <v>104</v>
      </c>
      <c r="K4" s="126"/>
      <c r="L4" s="124"/>
      <c r="M4" s="110"/>
      <c r="N4" s="112"/>
      <c r="O4" s="120"/>
    </row>
    <row r="5" spans="1:17" ht="31.2" x14ac:dyDescent="0.3">
      <c r="A5" s="50">
        <v>1.1000000000000001</v>
      </c>
      <c r="B5" s="51" t="s">
        <v>126</v>
      </c>
      <c r="C5" s="52" t="s">
        <v>127</v>
      </c>
      <c r="D5" s="51" t="s">
        <v>129</v>
      </c>
      <c r="E5" s="53" t="s">
        <v>105</v>
      </c>
      <c r="F5" s="54">
        <v>2</v>
      </c>
      <c r="G5" s="55">
        <v>4</v>
      </c>
      <c r="H5" s="52" t="s">
        <v>124</v>
      </c>
      <c r="I5" s="55">
        <v>1</v>
      </c>
      <c r="J5" s="55">
        <v>1</v>
      </c>
      <c r="K5" s="103" t="s">
        <v>125</v>
      </c>
      <c r="L5" s="56">
        <v>43893</v>
      </c>
      <c r="M5" s="57">
        <v>43923</v>
      </c>
      <c r="N5" s="55" t="s">
        <v>14</v>
      </c>
      <c r="O5" s="108" t="str">
        <f>IF(N5=0,"",IF(N5="New","N",IF(N5="Unchanged","↔",IF(N5="Increasing","↑",IF(N5="Reducing","↓",IF(N5="Imminent","!",IF(N5="Closed","X")))))))&amp;Q5</f>
        <v>↓Green</v>
      </c>
      <c r="P5" s="46">
        <f>I5*J5</f>
        <v>1</v>
      </c>
      <c r="Q5" s="46" t="str">
        <f>IF(ISNA(VLOOKUP(I5&amp;J5,Risk_Lookup!$C$2:$D$26,2,FALSE))=TRUE,"", VLOOKUP(I5&amp;J5,Risk_Lookup!$C$2:$D$26,2,FALSE))</f>
        <v>Green</v>
      </c>
    </row>
    <row r="6" spans="1:17" ht="31.2" x14ac:dyDescent="0.3">
      <c r="A6" s="92">
        <v>1.2</v>
      </c>
      <c r="B6" s="93" t="s">
        <v>107</v>
      </c>
      <c r="C6" s="94" t="s">
        <v>111</v>
      </c>
      <c r="D6" s="51" t="s">
        <v>129</v>
      </c>
      <c r="E6" s="95" t="s">
        <v>105</v>
      </c>
      <c r="F6" s="96">
        <v>3</v>
      </c>
      <c r="G6" s="97">
        <v>4</v>
      </c>
      <c r="H6" s="94" t="s">
        <v>113</v>
      </c>
      <c r="I6" s="97">
        <v>2</v>
      </c>
      <c r="J6" s="97">
        <v>3</v>
      </c>
      <c r="K6" s="98" t="s">
        <v>119</v>
      </c>
      <c r="L6" s="99">
        <v>43893</v>
      </c>
      <c r="M6" s="100">
        <v>43923</v>
      </c>
      <c r="N6" s="55" t="s">
        <v>14</v>
      </c>
      <c r="O6" s="107" t="str">
        <f>IF(N5=0,"",IF(N5="New","N",IF(N5="Unchanged","↔",IF(N5="Increasing","↑",IF(N5="Reducing","↓",IF(N5="Imminent","!",IF(N5="Closed","X")))))))&amp;Q5</f>
        <v>↓Green</v>
      </c>
    </row>
    <row r="7" spans="1:17" ht="46.5" customHeight="1" x14ac:dyDescent="0.3">
      <c r="A7" s="50">
        <v>2.1</v>
      </c>
      <c r="B7" s="51" t="s">
        <v>108</v>
      </c>
      <c r="C7" s="52" t="s">
        <v>118</v>
      </c>
      <c r="D7" s="51" t="s">
        <v>129</v>
      </c>
      <c r="E7" s="53" t="s">
        <v>105</v>
      </c>
      <c r="F7" s="54">
        <v>3</v>
      </c>
      <c r="G7" s="55">
        <v>4</v>
      </c>
      <c r="H7" s="52" t="s">
        <v>114</v>
      </c>
      <c r="I7" s="55">
        <v>2</v>
      </c>
      <c r="J7" s="55">
        <v>3</v>
      </c>
      <c r="K7" s="103" t="s">
        <v>122</v>
      </c>
      <c r="L7" s="56">
        <v>43893</v>
      </c>
      <c r="M7" s="57">
        <v>43923</v>
      </c>
      <c r="N7" s="55" t="s">
        <v>14</v>
      </c>
      <c r="O7" s="107" t="str">
        <f>IF(N7=0,"",IF(N7="New","N",IF(N7="Unchanged","↔",IF(N7="Increasing","↑",IF(N7="Reducing","↓",IF(N7="Imminent","!",IF(N7="Closed","X")))))))&amp;Q7</f>
        <v>↓Green</v>
      </c>
      <c r="P7" s="46">
        <f>I7*J7</f>
        <v>6</v>
      </c>
      <c r="Q7" s="46" t="str">
        <f>IF(ISNA(VLOOKUP(I7&amp;J7,Risk_Lookup!$C$2:$D$26,2,FALSE))=TRUE,"", VLOOKUP(I7&amp;J7,Risk_Lookup!$C$2:$D$26,2,FALSE))</f>
        <v>Green</v>
      </c>
    </row>
    <row r="8" spans="1:17" s="102" customFormat="1" ht="49.5" customHeight="1" x14ac:dyDescent="0.3">
      <c r="A8" s="92">
        <v>2.2000000000000002</v>
      </c>
      <c r="B8" s="93" t="s">
        <v>108</v>
      </c>
      <c r="C8" s="94" t="s">
        <v>109</v>
      </c>
      <c r="D8" s="51" t="s">
        <v>129</v>
      </c>
      <c r="E8" s="95" t="s">
        <v>105</v>
      </c>
      <c r="F8" s="96">
        <v>3</v>
      </c>
      <c r="G8" s="97">
        <v>5</v>
      </c>
      <c r="H8" s="94" t="s">
        <v>115</v>
      </c>
      <c r="I8" s="97">
        <v>2</v>
      </c>
      <c r="J8" s="97">
        <v>5</v>
      </c>
      <c r="K8" s="98" t="s">
        <v>120</v>
      </c>
      <c r="L8" s="99">
        <v>43893</v>
      </c>
      <c r="M8" s="100">
        <v>43923</v>
      </c>
      <c r="N8" s="97" t="s">
        <v>16</v>
      </c>
      <c r="O8" s="101" t="str">
        <f>IF(N8=0,"",IF(N8="New","N",IF(N8="Unchanged","↔",IF(N8="Increasing","↑",IF(N8="Reducing","↓",IF(N8="Imminent","!",IF(N8="Closed","X")))))))&amp;Q8</f>
        <v>!Amber</v>
      </c>
      <c r="P8" s="102">
        <f>I8*J8</f>
        <v>10</v>
      </c>
      <c r="Q8" s="102" t="str">
        <f>IF(ISNA(VLOOKUP(I8&amp;J8,Risk_Lookup!$C$2:$D$26,2,FALSE))=TRUE,"", VLOOKUP(I8&amp;J8,Risk_Lookup!$C$2:$D$26,2,FALSE))</f>
        <v>Amber</v>
      </c>
    </row>
    <row r="9" spans="1:17" s="102" customFormat="1" ht="46.8" x14ac:dyDescent="0.3">
      <c r="A9" s="92">
        <v>3.1</v>
      </c>
      <c r="B9" s="104" t="s">
        <v>106</v>
      </c>
      <c r="C9" s="94" t="s">
        <v>112</v>
      </c>
      <c r="D9" s="51" t="s">
        <v>129</v>
      </c>
      <c r="E9" s="95" t="s">
        <v>105</v>
      </c>
      <c r="F9" s="96">
        <v>4</v>
      </c>
      <c r="G9" s="97">
        <v>4</v>
      </c>
      <c r="H9" s="105" t="s">
        <v>117</v>
      </c>
      <c r="I9" s="97">
        <v>2</v>
      </c>
      <c r="J9" s="97">
        <v>4</v>
      </c>
      <c r="K9" s="98" t="s">
        <v>121</v>
      </c>
      <c r="L9" s="99">
        <v>43893</v>
      </c>
      <c r="M9" s="100">
        <v>43923</v>
      </c>
      <c r="N9" s="97" t="s">
        <v>10</v>
      </c>
      <c r="O9" s="109" t="str">
        <f>IF(N9=0,"",IF(N9="New","N",IF(N9="Unchanged","↔",IF(N9="Increasing","↑",IF(N9="Reducing","↓",IF(N9="Imminent","!",IF(N9="Closed","X")))))))&amp;Q9</f>
        <v>↔Amber</v>
      </c>
      <c r="P9" s="102">
        <f>I9*J9</f>
        <v>8</v>
      </c>
      <c r="Q9" s="102" t="str">
        <f>IF(ISNA(VLOOKUP(I9&amp;J9,Risk_Lookup!$C$2:$D$26,2,FALSE))=TRUE,"", VLOOKUP(I9&amp;J9,Risk_Lookup!$C$2:$D$26,2,FALSE))</f>
        <v>Amber</v>
      </c>
    </row>
    <row r="10" spans="1:17" ht="31.2" x14ac:dyDescent="0.3">
      <c r="A10" s="59">
        <v>3.2</v>
      </c>
      <c r="B10" s="104" t="s">
        <v>106</v>
      </c>
      <c r="C10" s="94" t="s">
        <v>110</v>
      </c>
      <c r="D10" s="51" t="s">
        <v>129</v>
      </c>
      <c r="E10" s="62" t="s">
        <v>105</v>
      </c>
      <c r="F10" s="63">
        <v>3</v>
      </c>
      <c r="G10" s="97">
        <v>5</v>
      </c>
      <c r="H10" s="106" t="s">
        <v>116</v>
      </c>
      <c r="I10" s="64">
        <v>2</v>
      </c>
      <c r="J10" s="64">
        <v>3</v>
      </c>
      <c r="K10" s="98" t="s">
        <v>123</v>
      </c>
      <c r="L10" s="66">
        <v>43893</v>
      </c>
      <c r="M10" s="67">
        <v>43923</v>
      </c>
      <c r="N10" s="97" t="s">
        <v>14</v>
      </c>
      <c r="O10" s="107" t="str">
        <f>IF(N10=0,"",IF(N10="New","N",IF(N10="Unchanged","↔",IF(N10="Increasing","↑",IF(N10="Reducing","↓",IF(N10="Imminent","!",IF(N10="Closed","X")))))))&amp;Q10</f>
        <v>↓Green</v>
      </c>
      <c r="P10" s="102">
        <f>I10*J10</f>
        <v>6</v>
      </c>
      <c r="Q10" s="102" t="str">
        <f>IF(ISNA(VLOOKUP(I10&amp;J10,Risk_Lookup!$C$2:$D$26,2,FALSE))=TRUE,"", VLOOKUP(I10&amp;J10,Risk_Lookup!$C$2:$D$26,2,FALSE))</f>
        <v>Green</v>
      </c>
    </row>
    <row r="11" spans="1:17" s="68" customFormat="1" ht="23.4" x14ac:dyDescent="0.3">
      <c r="A11" s="59"/>
      <c r="B11" s="60"/>
      <c r="C11" s="61"/>
      <c r="D11" s="60"/>
      <c r="E11" s="62"/>
      <c r="F11" s="63"/>
      <c r="G11" s="64"/>
      <c r="H11" s="61"/>
      <c r="I11" s="64"/>
      <c r="J11" s="64"/>
      <c r="K11" s="65"/>
      <c r="L11" s="66"/>
      <c r="M11" s="67"/>
      <c r="N11" s="64"/>
      <c r="O11" s="58" t="str">
        <f t="shared" ref="O11:O42" si="0">IF(N11=0,"",IF(N11="New","N",IF(N11="Unchanged","↔",IF(N11="Increasing","↑",IF(N11="Reducing","↓",IF(N11="Imminent","!",IF(N11="Closed","X")))))))&amp;Q11</f>
        <v/>
      </c>
      <c r="P11" s="46">
        <f t="shared" ref="P11:P42" si="1">I11*J11</f>
        <v>0</v>
      </c>
      <c r="Q11" s="46" t="str">
        <f>IF(ISNA(VLOOKUP(I11&amp;J11,Risk_Lookup!$C$2:$D$26,2,FALSE))=TRUE,"", VLOOKUP(I11&amp;J11,Risk_Lookup!$C$2:$D$26,2,FALSE))</f>
        <v/>
      </c>
    </row>
    <row r="12" spans="1:17" ht="23.4" x14ac:dyDescent="0.3">
      <c r="A12" s="59"/>
      <c r="B12" s="60"/>
      <c r="C12" s="61"/>
      <c r="D12" s="60"/>
      <c r="E12" s="62"/>
      <c r="F12" s="63"/>
      <c r="G12" s="64"/>
      <c r="H12" s="61"/>
      <c r="I12" s="69"/>
      <c r="J12" s="69"/>
      <c r="K12" s="65"/>
      <c r="L12" s="66"/>
      <c r="M12" s="67"/>
      <c r="N12" s="64"/>
      <c r="O12" s="58" t="str">
        <f t="shared" si="0"/>
        <v/>
      </c>
      <c r="P12" s="46">
        <f t="shared" si="1"/>
        <v>0</v>
      </c>
      <c r="Q12" s="46" t="str">
        <f>IF(ISNA(VLOOKUP(I12&amp;J12,Risk_Lookup!$C$2:$D$26,2,FALSE))=TRUE,"", VLOOKUP(I12&amp;J12,Risk_Lookup!$C$2:$D$26,2,FALSE))</f>
        <v/>
      </c>
    </row>
    <row r="13" spans="1:17" ht="23.4" x14ac:dyDescent="0.3">
      <c r="A13" s="59"/>
      <c r="B13" s="60"/>
      <c r="C13" s="61"/>
      <c r="D13" s="60"/>
      <c r="E13" s="62"/>
      <c r="F13" s="63"/>
      <c r="G13" s="64"/>
      <c r="H13" s="61"/>
      <c r="I13" s="64"/>
      <c r="J13" s="64"/>
      <c r="K13" s="65"/>
      <c r="L13" s="66"/>
      <c r="M13" s="67"/>
      <c r="N13" s="64"/>
      <c r="O13" s="58" t="str">
        <f t="shared" si="0"/>
        <v/>
      </c>
      <c r="P13" s="46">
        <f t="shared" si="1"/>
        <v>0</v>
      </c>
      <c r="Q13" s="46" t="str">
        <f>IF(ISNA(VLOOKUP(I13&amp;J13,Risk_Lookup!$C$2:$D$26,2,FALSE))=TRUE,"", VLOOKUP(I13&amp;J13,Risk_Lookup!$C$2:$D$26,2,FALSE))</f>
        <v/>
      </c>
    </row>
    <row r="14" spans="1:17" ht="23.4" x14ac:dyDescent="0.3">
      <c r="A14" s="70"/>
      <c r="B14" s="71"/>
      <c r="C14" s="72"/>
      <c r="D14" s="71"/>
      <c r="E14" s="73"/>
      <c r="F14" s="74"/>
      <c r="G14" s="75"/>
      <c r="H14" s="72"/>
      <c r="I14" s="75"/>
      <c r="J14" s="75"/>
      <c r="K14" s="65"/>
      <c r="L14" s="76"/>
      <c r="M14" s="77"/>
      <c r="N14" s="75"/>
      <c r="O14" s="58" t="str">
        <f t="shared" si="0"/>
        <v/>
      </c>
      <c r="P14" s="46">
        <f t="shared" si="1"/>
        <v>0</v>
      </c>
      <c r="Q14" s="46" t="str">
        <f>IF(ISNA(VLOOKUP(I14&amp;J14,Risk_Lookup!$C$2:$D$26,2,FALSE))=TRUE,"", VLOOKUP(I14&amp;J14,Risk_Lookup!$C$2:$D$26,2,FALSE))</f>
        <v/>
      </c>
    </row>
    <row r="15" spans="1:17" ht="23.4" x14ac:dyDescent="0.3">
      <c r="A15" s="78"/>
      <c r="B15" s="60"/>
      <c r="C15" s="61"/>
      <c r="D15" s="60"/>
      <c r="E15" s="62"/>
      <c r="F15" s="63"/>
      <c r="G15" s="64"/>
      <c r="H15" s="61"/>
      <c r="I15" s="64"/>
      <c r="J15" s="64"/>
      <c r="K15" s="65"/>
      <c r="L15" s="79"/>
      <c r="M15" s="67"/>
      <c r="N15" s="64"/>
      <c r="O15" s="58" t="str">
        <f t="shared" si="0"/>
        <v/>
      </c>
      <c r="P15" s="46">
        <f t="shared" si="1"/>
        <v>0</v>
      </c>
      <c r="Q15" s="46" t="str">
        <f>IF(ISNA(VLOOKUP(I15&amp;J15,Risk_Lookup!$C$2:$D$26,2,FALSE))=TRUE,"", VLOOKUP(I15&amp;J15,Risk_Lookup!$C$2:$D$26,2,FALSE))</f>
        <v/>
      </c>
    </row>
    <row r="16" spans="1:17" ht="23.4" x14ac:dyDescent="0.3">
      <c r="A16" s="78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79"/>
      <c r="M16" s="67"/>
      <c r="N16" s="64"/>
      <c r="O16" s="58" t="str">
        <f t="shared" si="0"/>
        <v/>
      </c>
      <c r="P16" s="46">
        <f t="shared" si="1"/>
        <v>0</v>
      </c>
      <c r="Q16" s="46" t="str">
        <f>IF(ISNA(VLOOKUP(I16&amp;J16,Risk_Lookup!$C$2:$D$26,2,FALSE))=TRUE,"", VLOOKUP(I16&amp;J16,Risk_Lookup!$C$2:$D$26,2,FALSE))</f>
        <v/>
      </c>
    </row>
    <row r="17" spans="1:17" ht="23.4" x14ac:dyDescent="0.3">
      <c r="A17" s="78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79"/>
      <c r="M17" s="67"/>
      <c r="N17" s="64"/>
      <c r="O17" s="58" t="str">
        <f t="shared" si="0"/>
        <v/>
      </c>
      <c r="P17" s="46">
        <f t="shared" si="1"/>
        <v>0</v>
      </c>
      <c r="Q17" s="46" t="str">
        <f>IF(ISNA(VLOOKUP(I17&amp;J17,Risk_Lookup!$C$2:$D$26,2,FALSE))=TRUE,"", VLOOKUP(I17&amp;J17,Risk_Lookup!$C$2:$D$26,2,FALSE))</f>
        <v/>
      </c>
    </row>
    <row r="18" spans="1:17" ht="23.4" x14ac:dyDescent="0.3">
      <c r="A18" s="78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79"/>
      <c r="M18" s="67"/>
      <c r="N18" s="64"/>
      <c r="O18" s="58" t="str">
        <f t="shared" si="0"/>
        <v/>
      </c>
      <c r="P18" s="46">
        <f t="shared" si="1"/>
        <v>0</v>
      </c>
      <c r="Q18" s="46" t="str">
        <f>IF(ISNA(VLOOKUP(I18&amp;J18,Risk_Lookup!$C$2:$D$26,2,FALSE))=TRUE,"", VLOOKUP(I18&amp;J18,Risk_Lookup!$C$2:$D$26,2,FALSE))</f>
        <v/>
      </c>
    </row>
    <row r="19" spans="1:17" ht="23.4" x14ac:dyDescent="0.3">
      <c r="A19" s="78"/>
      <c r="B19" s="60"/>
      <c r="C19" s="80"/>
      <c r="D19" s="60"/>
      <c r="E19" s="62"/>
      <c r="F19" s="63"/>
      <c r="G19" s="64"/>
      <c r="H19" s="61"/>
      <c r="I19" s="64"/>
      <c r="J19" s="64"/>
      <c r="K19" s="65"/>
      <c r="L19" s="79"/>
      <c r="M19" s="67"/>
      <c r="N19" s="64"/>
      <c r="O19" s="58" t="str">
        <f t="shared" si="0"/>
        <v/>
      </c>
      <c r="P19" s="46">
        <f t="shared" si="1"/>
        <v>0</v>
      </c>
      <c r="Q19" s="46" t="str">
        <f>IF(ISNA(VLOOKUP(I19&amp;J19,Risk_Lookup!$C$2:$D$26,2,FALSE))=TRUE,"", VLOOKUP(I19&amp;J19,Risk_Lookup!$C$2:$D$26,2,FALSE))</f>
        <v/>
      </c>
    </row>
    <row r="20" spans="1:17" ht="23.4" x14ac:dyDescent="0.3">
      <c r="A20" s="78"/>
      <c r="B20" s="60"/>
      <c r="C20" s="61"/>
      <c r="D20" s="60"/>
      <c r="E20" s="62"/>
      <c r="F20" s="63"/>
      <c r="G20" s="64"/>
      <c r="H20" s="61"/>
      <c r="I20" s="64"/>
      <c r="J20" s="64"/>
      <c r="K20" s="65"/>
      <c r="L20" s="79"/>
      <c r="M20" s="67"/>
      <c r="N20" s="64"/>
      <c r="O20" s="58" t="str">
        <f t="shared" si="0"/>
        <v/>
      </c>
      <c r="P20" s="46">
        <f t="shared" si="1"/>
        <v>0</v>
      </c>
      <c r="Q20" s="46" t="str">
        <f>IF(ISNA(VLOOKUP(I20&amp;J20,Risk_Lookup!$C$2:$D$26,2,FALSE))=TRUE,"", VLOOKUP(I20&amp;J20,Risk_Lookup!$C$2:$D$26,2,FALSE))</f>
        <v/>
      </c>
    </row>
    <row r="21" spans="1:17" ht="23.4" x14ac:dyDescent="0.3">
      <c r="A21" s="78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79"/>
      <c r="M21" s="67"/>
      <c r="N21" s="64"/>
      <c r="O21" s="58" t="str">
        <f t="shared" si="0"/>
        <v/>
      </c>
      <c r="P21" s="46">
        <f t="shared" si="1"/>
        <v>0</v>
      </c>
      <c r="Q21" s="46" t="str">
        <f>IF(ISNA(VLOOKUP(I21&amp;J21,Risk_Lookup!$C$2:$D$26,2,FALSE))=TRUE,"", VLOOKUP(I21&amp;J21,Risk_Lookup!$C$2:$D$26,2,FALSE))</f>
        <v/>
      </c>
    </row>
    <row r="22" spans="1:17" ht="23.4" x14ac:dyDescent="0.3">
      <c r="A22" s="78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79"/>
      <c r="M22" s="67"/>
      <c r="N22" s="64"/>
      <c r="O22" s="58" t="str">
        <f t="shared" si="0"/>
        <v/>
      </c>
      <c r="P22" s="46">
        <f t="shared" si="1"/>
        <v>0</v>
      </c>
      <c r="Q22" s="46" t="str">
        <f>IF(ISNA(VLOOKUP(I22&amp;J22,Risk_Lookup!$C$2:$D$26,2,FALSE))=TRUE,"", VLOOKUP(I22&amp;J22,Risk_Lookup!$C$2:$D$26,2,FALSE))</f>
        <v/>
      </c>
    </row>
    <row r="23" spans="1:17" ht="23.4" x14ac:dyDescent="0.3">
      <c r="A23" s="78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79"/>
      <c r="M23" s="67"/>
      <c r="N23" s="64"/>
      <c r="O23" s="58" t="str">
        <f t="shared" si="0"/>
        <v/>
      </c>
      <c r="P23" s="46">
        <f t="shared" si="1"/>
        <v>0</v>
      </c>
      <c r="Q23" s="46" t="str">
        <f>IF(ISNA(VLOOKUP(I23&amp;J23,Risk_Lookup!$C$2:$D$26,2,FALSE))=TRUE,"", VLOOKUP(I23&amp;J23,Risk_Lookup!$C$2:$D$26,2,FALSE))</f>
        <v/>
      </c>
    </row>
    <row r="24" spans="1:17" ht="23.4" x14ac:dyDescent="0.3">
      <c r="A24" s="78"/>
      <c r="B24" s="60"/>
      <c r="C24" s="81"/>
      <c r="D24" s="60"/>
      <c r="E24" s="62"/>
      <c r="F24" s="63"/>
      <c r="G24" s="64"/>
      <c r="H24" s="61"/>
      <c r="I24" s="64"/>
      <c r="J24" s="64"/>
      <c r="K24" s="65"/>
      <c r="L24" s="79"/>
      <c r="M24" s="67"/>
      <c r="N24" s="64"/>
      <c r="O24" s="58" t="str">
        <f t="shared" si="0"/>
        <v/>
      </c>
      <c r="P24" s="46">
        <f t="shared" si="1"/>
        <v>0</v>
      </c>
      <c r="Q24" s="46" t="str">
        <f>IF(ISNA(VLOOKUP(I24&amp;J24,Risk_Lookup!$C$2:$D$26,2,FALSE))=TRUE,"", VLOOKUP(I24&amp;J24,Risk_Lookup!$C$2:$D$26,2,FALSE))</f>
        <v/>
      </c>
    </row>
    <row r="25" spans="1:17" s="68" customFormat="1" ht="23.4" x14ac:dyDescent="0.3">
      <c r="A25" s="78"/>
      <c r="B25" s="60"/>
      <c r="C25" s="61"/>
      <c r="D25" s="60"/>
      <c r="E25" s="62"/>
      <c r="F25" s="63"/>
      <c r="G25" s="64"/>
      <c r="H25" s="61"/>
      <c r="I25" s="64"/>
      <c r="J25" s="64"/>
      <c r="K25" s="65"/>
      <c r="L25" s="79"/>
      <c r="M25" s="67"/>
      <c r="N25" s="64"/>
      <c r="O25" s="58" t="str">
        <f t="shared" si="0"/>
        <v/>
      </c>
      <c r="P25" s="46">
        <f t="shared" si="1"/>
        <v>0</v>
      </c>
      <c r="Q25" s="46" t="str">
        <f>IF(ISNA(VLOOKUP(I25&amp;J25,Risk_Lookup!$C$2:$D$26,2,FALSE))=TRUE,"", VLOOKUP(I25&amp;J25,Risk_Lookup!$C$2:$D$26,2,FALSE))</f>
        <v/>
      </c>
    </row>
    <row r="26" spans="1:17" ht="23.4" x14ac:dyDescent="0.3">
      <c r="A26" s="78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79"/>
      <c r="M26" s="67"/>
      <c r="N26" s="64"/>
      <c r="O26" s="58" t="str">
        <f t="shared" si="0"/>
        <v/>
      </c>
      <c r="P26" s="46">
        <f t="shared" si="1"/>
        <v>0</v>
      </c>
      <c r="Q26" s="46" t="str">
        <f>IF(ISNA(VLOOKUP(I26&amp;J26,Risk_Lookup!$C$2:$D$26,2,FALSE))=TRUE,"", VLOOKUP(I26&amp;J26,Risk_Lookup!$C$2:$D$26,2,FALSE))</f>
        <v/>
      </c>
    </row>
    <row r="27" spans="1:17" ht="23.4" x14ac:dyDescent="0.3">
      <c r="A27" s="78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79"/>
      <c r="M27" s="67"/>
      <c r="N27" s="64"/>
      <c r="O27" s="58" t="str">
        <f t="shared" si="0"/>
        <v/>
      </c>
      <c r="P27" s="46">
        <f t="shared" si="1"/>
        <v>0</v>
      </c>
      <c r="Q27" s="46" t="str">
        <f>IF(ISNA(VLOOKUP(I27&amp;J27,Risk_Lookup!$C$2:$D$26,2,FALSE))=TRUE,"", VLOOKUP(I27&amp;J27,Risk_Lookup!$C$2:$D$26,2,FALSE))</f>
        <v/>
      </c>
    </row>
    <row r="28" spans="1:17" ht="23.4" x14ac:dyDescent="0.3">
      <c r="A28" s="78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79"/>
      <c r="M28" s="67"/>
      <c r="N28" s="64"/>
      <c r="O28" s="58" t="str">
        <f t="shared" si="0"/>
        <v/>
      </c>
      <c r="P28" s="46">
        <f t="shared" si="1"/>
        <v>0</v>
      </c>
      <c r="Q28" s="46" t="str">
        <f>IF(ISNA(VLOOKUP(I28&amp;J28,Risk_Lookup!$C$2:$D$26,2,FALSE))=TRUE,"", VLOOKUP(I28&amp;J28,Risk_Lookup!$C$2:$D$26,2,FALSE))</f>
        <v/>
      </c>
    </row>
    <row r="29" spans="1:17" ht="23.4" x14ac:dyDescent="0.3">
      <c r="A29" s="78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79"/>
      <c r="M29" s="67"/>
      <c r="N29" s="64"/>
      <c r="O29" s="58" t="str">
        <f t="shared" si="0"/>
        <v/>
      </c>
      <c r="P29" s="46">
        <f t="shared" si="1"/>
        <v>0</v>
      </c>
      <c r="Q29" s="46" t="str">
        <f>IF(ISNA(VLOOKUP(I29&amp;J29,Risk_Lookup!$C$2:$D$26,2,FALSE))=TRUE,"", VLOOKUP(I29&amp;J29,Risk_Lookup!$C$2:$D$26,2,FALSE))</f>
        <v/>
      </c>
    </row>
    <row r="30" spans="1:17" ht="23.4" x14ac:dyDescent="0.3">
      <c r="A30" s="78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79"/>
      <c r="M30" s="67"/>
      <c r="N30" s="64"/>
      <c r="O30" s="58" t="str">
        <f t="shared" si="0"/>
        <v/>
      </c>
      <c r="P30" s="46">
        <f t="shared" si="1"/>
        <v>0</v>
      </c>
      <c r="Q30" s="46" t="str">
        <f>IF(ISNA(VLOOKUP(I30&amp;J30,Risk_Lookup!$C$2:$D$26,2,FALSE))=TRUE,"", VLOOKUP(I30&amp;J30,Risk_Lookup!$C$2:$D$26,2,FALSE))</f>
        <v/>
      </c>
    </row>
    <row r="31" spans="1:17" ht="23.4" x14ac:dyDescent="0.3">
      <c r="A31" s="78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79"/>
      <c r="M31" s="67"/>
      <c r="N31" s="64"/>
      <c r="O31" s="58" t="str">
        <f t="shared" si="0"/>
        <v/>
      </c>
      <c r="P31" s="46">
        <f t="shared" si="1"/>
        <v>0</v>
      </c>
      <c r="Q31" s="46" t="str">
        <f>IF(ISNA(VLOOKUP(I31&amp;J31,Risk_Lookup!$C$2:$D$26,2,FALSE))=TRUE,"", VLOOKUP(I31&amp;J31,Risk_Lookup!$C$2:$D$26,2,FALSE))</f>
        <v/>
      </c>
    </row>
    <row r="32" spans="1:17" ht="23.4" x14ac:dyDescent="0.3">
      <c r="A32" s="78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79"/>
      <c r="M32" s="67"/>
      <c r="N32" s="64"/>
      <c r="O32" s="58" t="str">
        <f t="shared" si="0"/>
        <v/>
      </c>
      <c r="P32" s="46">
        <f t="shared" si="1"/>
        <v>0</v>
      </c>
      <c r="Q32" s="46" t="str">
        <f>IF(ISNA(VLOOKUP(I32&amp;J32,Risk_Lookup!$C$2:$D$26,2,FALSE))=TRUE,"", VLOOKUP(I32&amp;J32,Risk_Lookup!$C$2:$D$26,2,FALSE))</f>
        <v/>
      </c>
    </row>
    <row r="33" spans="1:17" ht="23.4" x14ac:dyDescent="0.3">
      <c r="A33" s="78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79"/>
      <c r="M33" s="67"/>
      <c r="N33" s="64"/>
      <c r="O33" s="58" t="str">
        <f t="shared" si="0"/>
        <v/>
      </c>
      <c r="P33" s="46">
        <f t="shared" si="1"/>
        <v>0</v>
      </c>
      <c r="Q33" s="46" t="str">
        <f>IF(ISNA(VLOOKUP(I33&amp;J33,Risk_Lookup!$C$2:$D$26,2,FALSE))=TRUE,"", VLOOKUP(I33&amp;J33,Risk_Lookup!$C$2:$D$26,2,FALSE))</f>
        <v/>
      </c>
    </row>
    <row r="34" spans="1:17" ht="23.4" x14ac:dyDescent="0.3">
      <c r="A34" s="78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79"/>
      <c r="M34" s="67"/>
      <c r="N34" s="64"/>
      <c r="O34" s="58" t="str">
        <f t="shared" si="0"/>
        <v/>
      </c>
      <c r="P34" s="46">
        <f t="shared" si="1"/>
        <v>0</v>
      </c>
      <c r="Q34" s="46" t="str">
        <f>IF(ISNA(VLOOKUP(I34&amp;J34,Risk_Lookup!$C$2:$D$26,2,FALSE))=TRUE,"", VLOOKUP(I34&amp;J34,Risk_Lookup!$C$2:$D$26,2,FALSE))</f>
        <v/>
      </c>
    </row>
    <row r="35" spans="1:17" ht="23.4" x14ac:dyDescent="0.3">
      <c r="A35" s="78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79"/>
      <c r="M35" s="67"/>
      <c r="N35" s="64"/>
      <c r="O35" s="58" t="str">
        <f t="shared" si="0"/>
        <v/>
      </c>
      <c r="P35" s="46">
        <f t="shared" si="1"/>
        <v>0</v>
      </c>
      <c r="Q35" s="46" t="str">
        <f>IF(ISNA(VLOOKUP(I35&amp;J35,Risk_Lookup!$C$2:$D$26,2,FALSE))=TRUE,"", VLOOKUP(I35&amp;J35,Risk_Lookup!$C$2:$D$26,2,FALSE))</f>
        <v/>
      </c>
    </row>
    <row r="36" spans="1:17" ht="23.4" x14ac:dyDescent="0.3">
      <c r="A36" s="78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79"/>
      <c r="M36" s="67"/>
      <c r="N36" s="64"/>
      <c r="O36" s="58" t="str">
        <f t="shared" si="0"/>
        <v/>
      </c>
      <c r="P36" s="46">
        <f t="shared" si="1"/>
        <v>0</v>
      </c>
      <c r="Q36" s="46" t="str">
        <f>IF(ISNA(VLOOKUP(I36&amp;J36,Risk_Lookup!$C$2:$D$26,2,FALSE))=TRUE,"", VLOOKUP(I36&amp;J36,Risk_Lookup!$C$2:$D$26,2,FALSE))</f>
        <v/>
      </c>
    </row>
    <row r="37" spans="1:17" ht="23.4" x14ac:dyDescent="0.3">
      <c r="A37" s="78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79"/>
      <c r="M37" s="67"/>
      <c r="N37" s="64"/>
      <c r="O37" s="58" t="str">
        <f t="shared" si="0"/>
        <v/>
      </c>
      <c r="P37" s="46">
        <f t="shared" si="1"/>
        <v>0</v>
      </c>
      <c r="Q37" s="46" t="str">
        <f>IF(ISNA(VLOOKUP(I37&amp;J37,Risk_Lookup!$C$2:$D$26,2,FALSE))=TRUE,"", VLOOKUP(I37&amp;J37,Risk_Lookup!$C$2:$D$26,2,FALSE))</f>
        <v/>
      </c>
    </row>
    <row r="38" spans="1:17" ht="23.4" x14ac:dyDescent="0.3">
      <c r="A38" s="78"/>
      <c r="B38" s="60"/>
      <c r="C38" s="81"/>
      <c r="D38" s="60"/>
      <c r="E38" s="62"/>
      <c r="F38" s="63"/>
      <c r="G38" s="64"/>
      <c r="H38" s="61"/>
      <c r="I38" s="64"/>
      <c r="J38" s="64"/>
      <c r="K38" s="65"/>
      <c r="L38" s="79"/>
      <c r="M38" s="67"/>
      <c r="N38" s="64"/>
      <c r="O38" s="58" t="str">
        <f t="shared" si="0"/>
        <v/>
      </c>
      <c r="P38" s="46">
        <f t="shared" si="1"/>
        <v>0</v>
      </c>
      <c r="Q38" s="46" t="str">
        <f>IF(ISNA(VLOOKUP(I38&amp;J38,Risk_Lookup!$C$2:$D$26,2,FALSE))=TRUE,"", VLOOKUP(I38&amp;J38,Risk_Lookup!$C$2:$D$26,2,FALSE))</f>
        <v/>
      </c>
    </row>
    <row r="39" spans="1:17" s="68" customFormat="1" ht="23.4" x14ac:dyDescent="0.3">
      <c r="A39" s="78"/>
      <c r="B39" s="60"/>
      <c r="C39" s="61"/>
      <c r="D39" s="60"/>
      <c r="E39" s="62"/>
      <c r="F39" s="63"/>
      <c r="G39" s="64"/>
      <c r="H39" s="61"/>
      <c r="I39" s="64"/>
      <c r="J39" s="64"/>
      <c r="K39" s="65"/>
      <c r="L39" s="79"/>
      <c r="M39" s="67"/>
      <c r="N39" s="64"/>
      <c r="O39" s="58" t="str">
        <f t="shared" si="0"/>
        <v/>
      </c>
      <c r="P39" s="46">
        <f t="shared" si="1"/>
        <v>0</v>
      </c>
      <c r="Q39" s="46" t="str">
        <f>IF(ISNA(VLOOKUP(I39&amp;J39,Risk_Lookup!$C$2:$D$26,2,FALSE))=TRUE,"", VLOOKUP(I39&amp;J39,Risk_Lookup!$C$2:$D$26,2,FALSE))</f>
        <v/>
      </c>
    </row>
    <row r="40" spans="1:17" ht="23.4" x14ac:dyDescent="0.3">
      <c r="A40" s="78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79"/>
      <c r="M40" s="67"/>
      <c r="N40" s="64"/>
      <c r="O40" s="58" t="str">
        <f t="shared" si="0"/>
        <v/>
      </c>
      <c r="P40" s="46">
        <f t="shared" si="1"/>
        <v>0</v>
      </c>
      <c r="Q40" s="46" t="str">
        <f>IF(ISNA(VLOOKUP(I40&amp;J40,Risk_Lookup!$C$2:$D$26,2,FALSE))=TRUE,"", VLOOKUP(I40&amp;J40,Risk_Lookup!$C$2:$D$26,2,FALSE))</f>
        <v/>
      </c>
    </row>
    <row r="41" spans="1:17" ht="23.4" x14ac:dyDescent="0.3">
      <c r="A41" s="78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79"/>
      <c r="M41" s="67"/>
      <c r="N41" s="64"/>
      <c r="O41" s="58" t="str">
        <f t="shared" si="0"/>
        <v/>
      </c>
      <c r="P41" s="46">
        <f t="shared" si="1"/>
        <v>0</v>
      </c>
      <c r="Q41" s="46" t="str">
        <f>IF(ISNA(VLOOKUP(I41&amp;J41,Risk_Lookup!$C$2:$D$26,2,FALSE))=TRUE,"", VLOOKUP(I41&amp;J41,Risk_Lookup!$C$2:$D$26,2,FALSE))</f>
        <v/>
      </c>
    </row>
    <row r="42" spans="1:17" ht="23.4" x14ac:dyDescent="0.3">
      <c r="A42" s="78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79"/>
      <c r="M42" s="67"/>
      <c r="N42" s="64"/>
      <c r="O42" s="58" t="str">
        <f t="shared" si="0"/>
        <v/>
      </c>
      <c r="P42" s="46">
        <f t="shared" si="1"/>
        <v>0</v>
      </c>
      <c r="Q42" s="46" t="str">
        <f>IF(ISNA(VLOOKUP(I42&amp;J42,Risk_Lookup!$C$2:$D$26,2,FALSE))=TRUE,"", VLOOKUP(I42&amp;J42,Risk_Lookup!$C$2:$D$26,2,FALSE))</f>
        <v/>
      </c>
    </row>
    <row r="43" spans="1:17" ht="23.4" x14ac:dyDescent="0.3">
      <c r="A43" s="78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79"/>
      <c r="M43" s="67"/>
      <c r="N43" s="64"/>
      <c r="O43" s="58" t="str">
        <f t="shared" ref="O43:O74" si="2">IF(N43=0,"",IF(N43="New","N",IF(N43="Unchanged","↔",IF(N43="Increasing","↑",IF(N43="Reducing","↓",IF(N43="Imminent","!",IF(N43="Closed","X")))))))&amp;Q43</f>
        <v/>
      </c>
      <c r="P43" s="46">
        <f t="shared" ref="P43:P73" si="3">I43*J43</f>
        <v>0</v>
      </c>
      <c r="Q43" s="46" t="str">
        <f>IF(ISNA(VLOOKUP(I43&amp;J43,Risk_Lookup!$C$2:$D$26,2,FALSE))=TRUE,"", VLOOKUP(I43&amp;J43,Risk_Lookup!$C$2:$D$26,2,FALSE))</f>
        <v/>
      </c>
    </row>
    <row r="44" spans="1:17" ht="23.4" x14ac:dyDescent="0.3">
      <c r="A44" s="78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79"/>
      <c r="M44" s="67"/>
      <c r="N44" s="64"/>
      <c r="O44" s="58" t="str">
        <f t="shared" si="2"/>
        <v/>
      </c>
      <c r="P44" s="46">
        <f t="shared" si="3"/>
        <v>0</v>
      </c>
      <c r="Q44" s="46" t="str">
        <f>IF(ISNA(VLOOKUP(I44&amp;J44,Risk_Lookup!$C$2:$D$26,2,FALSE))=TRUE,"", VLOOKUP(I44&amp;J44,Risk_Lookup!$C$2:$D$26,2,FALSE))</f>
        <v/>
      </c>
    </row>
    <row r="45" spans="1:17" ht="23.4" x14ac:dyDescent="0.3">
      <c r="A45" s="78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79"/>
      <c r="M45" s="67"/>
      <c r="N45" s="64"/>
      <c r="O45" s="58" t="str">
        <f t="shared" si="2"/>
        <v/>
      </c>
      <c r="P45" s="46">
        <f t="shared" si="3"/>
        <v>0</v>
      </c>
      <c r="Q45" s="46" t="str">
        <f>IF(ISNA(VLOOKUP(I45&amp;J45,Risk_Lookup!$C$2:$D$26,2,FALSE))=TRUE,"", VLOOKUP(I45&amp;J45,Risk_Lookup!$C$2:$D$26,2,FALSE))</f>
        <v/>
      </c>
    </row>
    <row r="46" spans="1:17" ht="23.4" x14ac:dyDescent="0.3">
      <c r="A46" s="78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79"/>
      <c r="M46" s="67"/>
      <c r="N46" s="64"/>
      <c r="O46" s="58" t="str">
        <f t="shared" si="2"/>
        <v/>
      </c>
      <c r="P46" s="46">
        <f t="shared" si="3"/>
        <v>0</v>
      </c>
      <c r="Q46" s="46" t="str">
        <f>IF(ISNA(VLOOKUP(I46&amp;J46,Risk_Lookup!$C$2:$D$26,2,FALSE))=TRUE,"", VLOOKUP(I46&amp;J46,Risk_Lookup!$C$2:$D$26,2,FALSE))</f>
        <v/>
      </c>
    </row>
    <row r="47" spans="1:17" ht="23.4" x14ac:dyDescent="0.3">
      <c r="A47" s="78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79"/>
      <c r="M47" s="67"/>
      <c r="N47" s="64"/>
      <c r="O47" s="58" t="str">
        <f t="shared" si="2"/>
        <v/>
      </c>
      <c r="P47" s="46">
        <f t="shared" si="3"/>
        <v>0</v>
      </c>
      <c r="Q47" s="46" t="str">
        <f>IF(ISNA(VLOOKUP(I47&amp;J47,Risk_Lookup!$C$2:$D$26,2,FALSE))=TRUE,"", VLOOKUP(I47&amp;J47,Risk_Lookup!$C$2:$D$26,2,FALSE))</f>
        <v/>
      </c>
    </row>
    <row r="48" spans="1:17" ht="23.4" x14ac:dyDescent="0.3">
      <c r="A48" s="78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79"/>
      <c r="M48" s="67"/>
      <c r="N48" s="64"/>
      <c r="O48" s="58" t="str">
        <f t="shared" si="2"/>
        <v/>
      </c>
      <c r="P48" s="46">
        <f t="shared" si="3"/>
        <v>0</v>
      </c>
      <c r="Q48" s="46" t="str">
        <f>IF(ISNA(VLOOKUP(I48&amp;J48,Risk_Lookup!$C$2:$D$26,2,FALSE))=TRUE,"", VLOOKUP(I48&amp;J48,Risk_Lookup!$C$2:$D$26,2,FALSE))</f>
        <v/>
      </c>
    </row>
    <row r="49" spans="1:17" ht="23.4" x14ac:dyDescent="0.3">
      <c r="A49" s="78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79"/>
      <c r="M49" s="67"/>
      <c r="N49" s="64"/>
      <c r="O49" s="58" t="str">
        <f t="shared" si="2"/>
        <v/>
      </c>
      <c r="P49" s="46">
        <f t="shared" si="3"/>
        <v>0</v>
      </c>
      <c r="Q49" s="46" t="str">
        <f>IF(ISNA(VLOOKUP(I49&amp;J49,Risk_Lookup!$C$2:$D$26,2,FALSE))=TRUE,"", VLOOKUP(I49&amp;J49,Risk_Lookup!$C$2:$D$26,2,FALSE))</f>
        <v/>
      </c>
    </row>
    <row r="50" spans="1:17" ht="23.4" x14ac:dyDescent="0.3">
      <c r="A50" s="78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79"/>
      <c r="M50" s="67"/>
      <c r="N50" s="64"/>
      <c r="O50" s="58" t="str">
        <f t="shared" si="2"/>
        <v/>
      </c>
      <c r="P50" s="46">
        <f t="shared" si="3"/>
        <v>0</v>
      </c>
      <c r="Q50" s="46" t="str">
        <f>IF(ISNA(VLOOKUP(I50&amp;J50,Risk_Lookup!$C$2:$D$26,2,FALSE))=TRUE,"", VLOOKUP(I50&amp;J50,Risk_Lookup!$C$2:$D$26,2,FALSE))</f>
        <v/>
      </c>
    </row>
    <row r="51" spans="1:17" ht="23.4" x14ac:dyDescent="0.3">
      <c r="A51" s="78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79"/>
      <c r="M51" s="67"/>
      <c r="N51" s="64"/>
      <c r="O51" s="58" t="str">
        <f t="shared" si="2"/>
        <v/>
      </c>
      <c r="P51" s="46">
        <f t="shared" si="3"/>
        <v>0</v>
      </c>
      <c r="Q51" s="46" t="str">
        <f>IF(ISNA(VLOOKUP(I51&amp;J51,Risk_Lookup!$C$2:$D$26,2,FALSE))=TRUE,"", VLOOKUP(I51&amp;J51,Risk_Lookup!$C$2:$D$26,2,FALSE))</f>
        <v/>
      </c>
    </row>
    <row r="52" spans="1:17" ht="23.4" x14ac:dyDescent="0.3">
      <c r="A52" s="78"/>
      <c r="B52" s="60"/>
      <c r="C52" s="81"/>
      <c r="D52" s="60"/>
      <c r="E52" s="62"/>
      <c r="F52" s="63"/>
      <c r="G52" s="64"/>
      <c r="H52" s="61"/>
      <c r="I52" s="64"/>
      <c r="J52" s="64"/>
      <c r="K52" s="65"/>
      <c r="L52" s="79"/>
      <c r="M52" s="67"/>
      <c r="N52" s="64"/>
      <c r="O52" s="58" t="str">
        <f t="shared" si="2"/>
        <v/>
      </c>
      <c r="P52" s="46">
        <f t="shared" si="3"/>
        <v>0</v>
      </c>
      <c r="Q52" s="46" t="str">
        <f>IF(ISNA(VLOOKUP(I52&amp;J52,Risk_Lookup!$C$2:$D$26,2,FALSE))=TRUE,"", VLOOKUP(I52&amp;J52,Risk_Lookup!$C$2:$D$26,2,FALSE))</f>
        <v/>
      </c>
    </row>
    <row r="53" spans="1:17" s="68" customFormat="1" ht="23.4" x14ac:dyDescent="0.3">
      <c r="A53" s="78"/>
      <c r="B53" s="60"/>
      <c r="C53" s="61"/>
      <c r="D53" s="60"/>
      <c r="E53" s="62"/>
      <c r="F53" s="63"/>
      <c r="G53" s="64"/>
      <c r="H53" s="61"/>
      <c r="I53" s="64"/>
      <c r="J53" s="64"/>
      <c r="K53" s="65"/>
      <c r="L53" s="79"/>
      <c r="M53" s="67"/>
      <c r="N53" s="64"/>
      <c r="O53" s="58" t="str">
        <f t="shared" si="2"/>
        <v/>
      </c>
      <c r="P53" s="46">
        <f t="shared" si="3"/>
        <v>0</v>
      </c>
      <c r="Q53" s="46" t="str">
        <f>IF(ISNA(VLOOKUP(I53&amp;J53,Risk_Lookup!$C$2:$D$26,2,FALSE))=TRUE,"", VLOOKUP(I53&amp;J53,Risk_Lookup!$C$2:$D$26,2,FALSE))</f>
        <v/>
      </c>
    </row>
    <row r="54" spans="1:17" ht="23.4" x14ac:dyDescent="0.3">
      <c r="A54" s="78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79"/>
      <c r="M54" s="67"/>
      <c r="N54" s="64"/>
      <c r="O54" s="58" t="str">
        <f t="shared" si="2"/>
        <v/>
      </c>
      <c r="P54" s="46">
        <f t="shared" si="3"/>
        <v>0</v>
      </c>
      <c r="Q54" s="46" t="str">
        <f>IF(ISNA(VLOOKUP(I54&amp;J54,Risk_Lookup!$C$2:$D$26,2,FALSE))=TRUE,"", VLOOKUP(I54&amp;J54,Risk_Lookup!$C$2:$D$26,2,FALSE))</f>
        <v/>
      </c>
    </row>
    <row r="55" spans="1:17" ht="23.4" x14ac:dyDescent="0.3">
      <c r="A55" s="78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79"/>
      <c r="M55" s="67"/>
      <c r="N55" s="64"/>
      <c r="O55" s="58" t="str">
        <f t="shared" si="2"/>
        <v/>
      </c>
      <c r="P55" s="46">
        <f t="shared" si="3"/>
        <v>0</v>
      </c>
      <c r="Q55" s="46" t="str">
        <f>IF(ISNA(VLOOKUP(I55&amp;J55,Risk_Lookup!$C$2:$D$26,2,FALSE))=TRUE,"", VLOOKUP(I55&amp;J55,Risk_Lookup!$C$2:$D$26,2,FALSE))</f>
        <v/>
      </c>
    </row>
    <row r="56" spans="1:17" ht="23.4" x14ac:dyDescent="0.3">
      <c r="A56" s="78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79"/>
      <c r="M56" s="67"/>
      <c r="N56" s="64"/>
      <c r="O56" s="58" t="str">
        <f t="shared" si="2"/>
        <v/>
      </c>
      <c r="P56" s="46">
        <f t="shared" si="3"/>
        <v>0</v>
      </c>
      <c r="Q56" s="46" t="str">
        <f>IF(ISNA(VLOOKUP(I56&amp;J56,Risk_Lookup!$C$2:$D$26,2,FALSE))=TRUE,"", VLOOKUP(I56&amp;J56,Risk_Lookup!$C$2:$D$26,2,FALSE))</f>
        <v/>
      </c>
    </row>
    <row r="57" spans="1:17" ht="23.4" x14ac:dyDescent="0.3">
      <c r="A57" s="78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79"/>
      <c r="M57" s="67"/>
      <c r="N57" s="64"/>
      <c r="O57" s="58" t="str">
        <f t="shared" si="2"/>
        <v/>
      </c>
      <c r="P57" s="46">
        <f t="shared" si="3"/>
        <v>0</v>
      </c>
      <c r="Q57" s="46" t="str">
        <f>IF(ISNA(VLOOKUP(I57&amp;J57,Risk_Lookup!$C$2:$D$26,2,FALSE))=TRUE,"", VLOOKUP(I57&amp;J57,Risk_Lookup!$C$2:$D$26,2,FALSE))</f>
        <v/>
      </c>
    </row>
    <row r="58" spans="1:17" ht="23.4" x14ac:dyDescent="0.3">
      <c r="A58" s="78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79"/>
      <c r="M58" s="67"/>
      <c r="N58" s="64"/>
      <c r="O58" s="58" t="str">
        <f t="shared" si="2"/>
        <v/>
      </c>
      <c r="P58" s="46">
        <f t="shared" si="3"/>
        <v>0</v>
      </c>
      <c r="Q58" s="46" t="str">
        <f>IF(ISNA(VLOOKUP(I58&amp;J58,Risk_Lookup!$C$2:$D$26,2,FALSE))=TRUE,"", VLOOKUP(I58&amp;J58,Risk_Lookup!$C$2:$D$26,2,FALSE))</f>
        <v/>
      </c>
    </row>
    <row r="59" spans="1:17" ht="23.4" x14ac:dyDescent="0.3">
      <c r="A59" s="78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79"/>
      <c r="M59" s="67"/>
      <c r="N59" s="64"/>
      <c r="O59" s="58" t="str">
        <f t="shared" si="2"/>
        <v/>
      </c>
      <c r="P59" s="46">
        <f t="shared" si="3"/>
        <v>0</v>
      </c>
      <c r="Q59" s="46" t="str">
        <f>IF(ISNA(VLOOKUP(I59&amp;J59,Risk_Lookup!$C$2:$D$26,2,FALSE))=TRUE,"", VLOOKUP(I59&amp;J59,Risk_Lookup!$C$2:$D$26,2,FALSE))</f>
        <v/>
      </c>
    </row>
    <row r="60" spans="1:17" ht="23.4" x14ac:dyDescent="0.3">
      <c r="A60" s="78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79"/>
      <c r="M60" s="67"/>
      <c r="N60" s="64"/>
      <c r="O60" s="58" t="str">
        <f t="shared" si="2"/>
        <v/>
      </c>
      <c r="P60" s="46">
        <f t="shared" si="3"/>
        <v>0</v>
      </c>
      <c r="Q60" s="46" t="str">
        <f>IF(ISNA(VLOOKUP(I60&amp;J60,Risk_Lookup!$C$2:$D$26,2,FALSE))=TRUE,"", VLOOKUP(I60&amp;J60,Risk_Lookup!$C$2:$D$26,2,FALSE))</f>
        <v/>
      </c>
    </row>
    <row r="61" spans="1:17" ht="23.4" x14ac:dyDescent="0.3">
      <c r="A61" s="78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79"/>
      <c r="M61" s="67"/>
      <c r="N61" s="64"/>
      <c r="O61" s="58" t="str">
        <f t="shared" si="2"/>
        <v/>
      </c>
      <c r="P61" s="46">
        <f t="shared" si="3"/>
        <v>0</v>
      </c>
      <c r="Q61" s="46" t="str">
        <f>IF(ISNA(VLOOKUP(I61&amp;J61,Risk_Lookup!$C$2:$D$26,2,FALSE))=TRUE,"", VLOOKUP(I61&amp;J61,Risk_Lookup!$C$2:$D$26,2,FALSE))</f>
        <v/>
      </c>
    </row>
    <row r="62" spans="1:17" ht="23.4" x14ac:dyDescent="0.3">
      <c r="A62" s="78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79"/>
      <c r="M62" s="67"/>
      <c r="N62" s="64"/>
      <c r="O62" s="58" t="str">
        <f t="shared" si="2"/>
        <v/>
      </c>
      <c r="P62" s="46">
        <f t="shared" si="3"/>
        <v>0</v>
      </c>
      <c r="Q62" s="46" t="str">
        <f>IF(ISNA(VLOOKUP(I62&amp;J62,Risk_Lookup!$C$2:$D$26,2,FALSE))=TRUE,"", VLOOKUP(I62&amp;J62,Risk_Lookup!$C$2:$D$26,2,FALSE))</f>
        <v/>
      </c>
    </row>
    <row r="63" spans="1:17" ht="23.4" x14ac:dyDescent="0.3">
      <c r="A63" s="78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79"/>
      <c r="M63" s="67"/>
      <c r="N63" s="64"/>
      <c r="O63" s="58" t="str">
        <f t="shared" si="2"/>
        <v/>
      </c>
      <c r="P63" s="46">
        <f t="shared" si="3"/>
        <v>0</v>
      </c>
      <c r="Q63" s="46" t="str">
        <f>IF(ISNA(VLOOKUP(I63&amp;J63,Risk_Lookup!$C$2:$D$26,2,FALSE))=TRUE,"", VLOOKUP(I63&amp;J63,Risk_Lookup!$C$2:$D$26,2,FALSE))</f>
        <v/>
      </c>
    </row>
    <row r="64" spans="1:17" ht="23.4" x14ac:dyDescent="0.3">
      <c r="A64" s="78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79"/>
      <c r="M64" s="67"/>
      <c r="N64" s="64"/>
      <c r="O64" s="58" t="str">
        <f t="shared" si="2"/>
        <v/>
      </c>
      <c r="P64" s="46">
        <f t="shared" si="3"/>
        <v>0</v>
      </c>
      <c r="Q64" s="46" t="str">
        <f>IF(ISNA(VLOOKUP(I64&amp;J64,Risk_Lookup!$C$2:$D$26,2,FALSE))=TRUE,"", VLOOKUP(I64&amp;J64,Risk_Lookup!$C$2:$D$26,2,FALSE))</f>
        <v/>
      </c>
    </row>
    <row r="65" spans="1:17" ht="23.4" x14ac:dyDescent="0.3">
      <c r="A65" s="78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79"/>
      <c r="M65" s="67"/>
      <c r="N65" s="64"/>
      <c r="O65" s="58" t="str">
        <f t="shared" si="2"/>
        <v/>
      </c>
      <c r="P65" s="46">
        <f t="shared" si="3"/>
        <v>0</v>
      </c>
      <c r="Q65" s="46" t="str">
        <f>IF(ISNA(VLOOKUP(I65&amp;J65,Risk_Lookup!$C$2:$D$26,2,FALSE))=TRUE,"", VLOOKUP(I65&amp;J65,Risk_Lookup!$C$2:$D$26,2,FALSE))</f>
        <v/>
      </c>
    </row>
    <row r="66" spans="1:17" ht="23.4" x14ac:dyDescent="0.3">
      <c r="A66" s="78"/>
      <c r="B66" s="60"/>
      <c r="C66" s="81"/>
      <c r="D66" s="60"/>
      <c r="E66" s="62"/>
      <c r="F66" s="63"/>
      <c r="G66" s="64"/>
      <c r="H66" s="61"/>
      <c r="I66" s="64"/>
      <c r="J66" s="64"/>
      <c r="K66" s="65"/>
      <c r="L66" s="79"/>
      <c r="M66" s="67"/>
      <c r="N66" s="64"/>
      <c r="O66" s="58" t="str">
        <f t="shared" si="2"/>
        <v/>
      </c>
      <c r="P66" s="46">
        <f t="shared" si="3"/>
        <v>0</v>
      </c>
      <c r="Q66" s="46" t="str">
        <f>IF(ISNA(VLOOKUP(I66&amp;J66,Risk_Lookup!$C$2:$D$26,2,FALSE))=TRUE,"", VLOOKUP(I66&amp;J66,Risk_Lookup!$C$2:$D$26,2,FALSE))</f>
        <v/>
      </c>
    </row>
    <row r="67" spans="1:17" s="68" customFormat="1" ht="23.4" x14ac:dyDescent="0.3">
      <c r="A67" s="78"/>
      <c r="B67" s="60"/>
      <c r="C67" s="61"/>
      <c r="D67" s="60"/>
      <c r="E67" s="62"/>
      <c r="F67" s="63"/>
      <c r="G67" s="64"/>
      <c r="H67" s="61"/>
      <c r="I67" s="64"/>
      <c r="J67" s="64"/>
      <c r="K67" s="65"/>
      <c r="L67" s="79"/>
      <c r="M67" s="67"/>
      <c r="N67" s="64"/>
      <c r="O67" s="58" t="str">
        <f t="shared" si="2"/>
        <v/>
      </c>
      <c r="P67" s="46">
        <f t="shared" si="3"/>
        <v>0</v>
      </c>
      <c r="Q67" s="46" t="str">
        <f>IF(ISNA(VLOOKUP(I67&amp;J67,Risk_Lookup!$C$2:$D$26,2,FALSE))=TRUE,"", VLOOKUP(I67&amp;J67,Risk_Lookup!$C$2:$D$26,2,FALSE))</f>
        <v/>
      </c>
    </row>
    <row r="68" spans="1:17" ht="23.4" x14ac:dyDescent="0.3">
      <c r="A68" s="78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79"/>
      <c r="M68" s="67"/>
      <c r="N68" s="64"/>
      <c r="O68" s="58" t="str">
        <f t="shared" si="2"/>
        <v/>
      </c>
      <c r="P68" s="46">
        <f t="shared" si="3"/>
        <v>0</v>
      </c>
      <c r="Q68" s="46" t="str">
        <f>IF(ISNA(VLOOKUP(I68&amp;J68,Risk_Lookup!$C$2:$D$26,2,FALSE))=TRUE,"", VLOOKUP(I68&amp;J68,Risk_Lookup!$C$2:$D$26,2,FALSE))</f>
        <v/>
      </c>
    </row>
    <row r="69" spans="1:17" ht="23.4" x14ac:dyDescent="0.3">
      <c r="A69" s="78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79"/>
      <c r="M69" s="67"/>
      <c r="N69" s="64"/>
      <c r="O69" s="58" t="str">
        <f t="shared" si="2"/>
        <v/>
      </c>
      <c r="P69" s="46">
        <f t="shared" si="3"/>
        <v>0</v>
      </c>
      <c r="Q69" s="46" t="str">
        <f>IF(ISNA(VLOOKUP(I69&amp;J69,Risk_Lookup!$C$2:$D$26,2,FALSE))=TRUE,"", VLOOKUP(I69&amp;J69,Risk_Lookup!$C$2:$D$26,2,FALSE))</f>
        <v/>
      </c>
    </row>
    <row r="70" spans="1:17" ht="23.4" x14ac:dyDescent="0.3">
      <c r="A70" s="78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79"/>
      <c r="M70" s="67"/>
      <c r="N70" s="64"/>
      <c r="O70" s="58" t="str">
        <f t="shared" si="2"/>
        <v/>
      </c>
      <c r="P70" s="46">
        <f t="shared" si="3"/>
        <v>0</v>
      </c>
      <c r="Q70" s="46" t="str">
        <f>IF(ISNA(VLOOKUP(I70&amp;J70,Risk_Lookup!$C$2:$D$26,2,FALSE))=TRUE,"", VLOOKUP(I70&amp;J70,Risk_Lookup!$C$2:$D$26,2,FALSE))</f>
        <v/>
      </c>
    </row>
    <row r="71" spans="1:17" ht="23.4" x14ac:dyDescent="0.3">
      <c r="A71" s="78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79"/>
      <c r="M71" s="67"/>
      <c r="N71" s="64"/>
      <c r="O71" s="58" t="str">
        <f t="shared" si="2"/>
        <v/>
      </c>
      <c r="P71" s="46">
        <f t="shared" si="3"/>
        <v>0</v>
      </c>
      <c r="Q71" s="46" t="str">
        <f>IF(ISNA(VLOOKUP(I71&amp;J71,Risk_Lookup!$C$2:$D$26,2,FALSE))=TRUE,"", VLOOKUP(I71&amp;J71,Risk_Lookup!$C$2:$D$26,2,FALSE))</f>
        <v/>
      </c>
    </row>
    <row r="72" spans="1:17" ht="23.4" x14ac:dyDescent="0.3">
      <c r="A72" s="78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79"/>
      <c r="M72" s="67"/>
      <c r="N72" s="64"/>
      <c r="O72" s="58" t="str">
        <f t="shared" si="2"/>
        <v/>
      </c>
      <c r="P72" s="46">
        <f t="shared" si="3"/>
        <v>0</v>
      </c>
      <c r="Q72" s="46" t="str">
        <f>IF(ISNA(VLOOKUP(I72&amp;J72,Risk_Lookup!$C$2:$D$26,2,FALSE))=TRUE,"", VLOOKUP(I72&amp;J72,Risk_Lookup!$C$2:$D$26,2,FALSE))</f>
        <v/>
      </c>
    </row>
    <row r="73" spans="1:17" ht="23.4" x14ac:dyDescent="0.3">
      <c r="A73" s="78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79"/>
      <c r="M73" s="67"/>
      <c r="N73" s="64"/>
      <c r="O73" s="58" t="str">
        <f t="shared" si="2"/>
        <v/>
      </c>
      <c r="P73" s="46">
        <f t="shared" si="3"/>
        <v>0</v>
      </c>
      <c r="Q73" s="46" t="str">
        <f>IF(ISNA(VLOOKUP(I73&amp;J73,Risk_Lookup!$C$2:$D$26,2,FALSE))=TRUE,"", VLOOKUP(I73&amp;J73,Risk_Lookup!$C$2:$D$26,2,FALSE))</f>
        <v/>
      </c>
    </row>
    <row r="74" spans="1:17" ht="23.4" x14ac:dyDescent="0.3">
      <c r="A74" s="78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79"/>
      <c r="M74" s="67"/>
      <c r="N74" s="64"/>
      <c r="O74" s="58" t="str">
        <f t="shared" si="2"/>
        <v/>
      </c>
      <c r="P74" s="46">
        <f t="shared" ref="P74:P98" si="4">I74*J74</f>
        <v>0</v>
      </c>
      <c r="Q74" s="46" t="str">
        <f>IF(ISNA(VLOOKUP(I74&amp;J74,Risk_Lookup!$C$2:$D$26,2,FALSE))=TRUE,"", VLOOKUP(I74&amp;J74,Risk_Lookup!$C$2:$D$26,2,FALSE))</f>
        <v/>
      </c>
    </row>
    <row r="75" spans="1:17" ht="23.4" x14ac:dyDescent="0.3">
      <c r="A75" s="78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79"/>
      <c r="M75" s="67"/>
      <c r="N75" s="64"/>
      <c r="O75" s="58" t="str">
        <f t="shared" ref="O75:O98" si="5">IF(N75=0,"",IF(N75="New","N",IF(N75="Unchanged","↔",IF(N75="Increasing","↑",IF(N75="Reducing","↓",IF(N75="Imminent","!",IF(N75="Closed","X")))))))&amp;Q75</f>
        <v/>
      </c>
      <c r="P75" s="46">
        <f t="shared" si="4"/>
        <v>0</v>
      </c>
      <c r="Q75" s="46" t="str">
        <f>IF(ISNA(VLOOKUP(I75&amp;J75,Risk_Lookup!$C$2:$D$26,2,FALSE))=TRUE,"", VLOOKUP(I75&amp;J75,Risk_Lookup!$C$2:$D$26,2,FALSE))</f>
        <v/>
      </c>
    </row>
    <row r="76" spans="1:17" ht="23.4" x14ac:dyDescent="0.3">
      <c r="A76" s="78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79"/>
      <c r="M76" s="67"/>
      <c r="N76" s="64"/>
      <c r="O76" s="58" t="str">
        <f t="shared" si="5"/>
        <v/>
      </c>
      <c r="P76" s="46">
        <f t="shared" si="4"/>
        <v>0</v>
      </c>
      <c r="Q76" s="46" t="str">
        <f>IF(ISNA(VLOOKUP(I76&amp;J76,Risk_Lookup!$C$2:$D$26,2,FALSE))=TRUE,"", VLOOKUP(I76&amp;J76,Risk_Lookup!$C$2:$D$26,2,FALSE))</f>
        <v/>
      </c>
    </row>
    <row r="77" spans="1:17" ht="23.4" x14ac:dyDescent="0.3">
      <c r="A77" s="78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79"/>
      <c r="M77" s="67"/>
      <c r="N77" s="64"/>
      <c r="O77" s="58" t="str">
        <f t="shared" si="5"/>
        <v/>
      </c>
      <c r="P77" s="46">
        <f t="shared" si="4"/>
        <v>0</v>
      </c>
      <c r="Q77" s="46" t="str">
        <f>IF(ISNA(VLOOKUP(I77&amp;J77,Risk_Lookup!$C$2:$D$26,2,FALSE))=TRUE,"", VLOOKUP(I77&amp;J77,Risk_Lookup!$C$2:$D$26,2,FALSE))</f>
        <v/>
      </c>
    </row>
    <row r="78" spans="1:17" ht="23.4" x14ac:dyDescent="0.3">
      <c r="A78" s="78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79"/>
      <c r="M78" s="67"/>
      <c r="N78" s="64"/>
      <c r="O78" s="58" t="str">
        <f t="shared" si="5"/>
        <v/>
      </c>
      <c r="P78" s="46">
        <f t="shared" si="4"/>
        <v>0</v>
      </c>
      <c r="Q78" s="46" t="str">
        <f>IF(ISNA(VLOOKUP(I78&amp;J78,Risk_Lookup!$C$2:$D$26,2,FALSE))=TRUE,"", VLOOKUP(I78&amp;J78,Risk_Lookup!$C$2:$D$26,2,FALSE))</f>
        <v/>
      </c>
    </row>
    <row r="79" spans="1:17" ht="23.4" x14ac:dyDescent="0.3">
      <c r="A79" s="78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79"/>
      <c r="M79" s="67"/>
      <c r="N79" s="64"/>
      <c r="O79" s="58" t="str">
        <f t="shared" si="5"/>
        <v/>
      </c>
      <c r="P79" s="46">
        <f t="shared" si="4"/>
        <v>0</v>
      </c>
      <c r="Q79" s="46" t="str">
        <f>IF(ISNA(VLOOKUP(I79&amp;J79,Risk_Lookup!$C$2:$D$26,2,FALSE))=TRUE,"", VLOOKUP(I79&amp;J79,Risk_Lookup!$C$2:$D$26,2,FALSE))</f>
        <v/>
      </c>
    </row>
    <row r="80" spans="1:17" ht="23.4" x14ac:dyDescent="0.3">
      <c r="A80" s="78"/>
      <c r="B80" s="60"/>
      <c r="C80" s="81"/>
      <c r="D80" s="60"/>
      <c r="E80" s="62"/>
      <c r="F80" s="63"/>
      <c r="G80" s="64"/>
      <c r="H80" s="61"/>
      <c r="I80" s="64"/>
      <c r="J80" s="64"/>
      <c r="K80" s="65"/>
      <c r="L80" s="79"/>
      <c r="M80" s="67"/>
      <c r="N80" s="64"/>
      <c r="O80" s="58" t="str">
        <f t="shared" si="5"/>
        <v/>
      </c>
      <c r="P80" s="46">
        <f t="shared" si="4"/>
        <v>0</v>
      </c>
      <c r="Q80" s="46" t="str">
        <f>IF(ISNA(VLOOKUP(I80&amp;J80,Risk_Lookup!$C$2:$D$26,2,FALSE))=TRUE,"", VLOOKUP(I80&amp;J80,Risk_Lookup!$C$2:$D$26,2,FALSE))</f>
        <v/>
      </c>
    </row>
    <row r="81" spans="1:17" s="68" customFormat="1" ht="23.4" x14ac:dyDescent="0.3">
      <c r="A81" s="78"/>
      <c r="B81" s="60"/>
      <c r="C81" s="61"/>
      <c r="D81" s="60"/>
      <c r="E81" s="62"/>
      <c r="F81" s="63"/>
      <c r="G81" s="64"/>
      <c r="H81" s="61"/>
      <c r="I81" s="64"/>
      <c r="J81" s="64"/>
      <c r="K81" s="65"/>
      <c r="L81" s="79"/>
      <c r="M81" s="67"/>
      <c r="N81" s="64"/>
      <c r="O81" s="58" t="str">
        <f t="shared" si="5"/>
        <v/>
      </c>
      <c r="P81" s="46">
        <f t="shared" si="4"/>
        <v>0</v>
      </c>
      <c r="Q81" s="46" t="str">
        <f>IF(ISNA(VLOOKUP(I81&amp;J81,Risk_Lookup!$C$2:$D$26,2,FALSE))=TRUE,"", VLOOKUP(I81&amp;J81,Risk_Lookup!$C$2:$D$26,2,FALSE))</f>
        <v/>
      </c>
    </row>
    <row r="82" spans="1:17" ht="23.4" x14ac:dyDescent="0.3">
      <c r="A82" s="78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79"/>
      <c r="M82" s="67"/>
      <c r="N82" s="64"/>
      <c r="O82" s="58" t="str">
        <f t="shared" si="5"/>
        <v/>
      </c>
      <c r="P82" s="46">
        <f t="shared" si="4"/>
        <v>0</v>
      </c>
      <c r="Q82" s="46" t="str">
        <f>IF(ISNA(VLOOKUP(I82&amp;J82,Risk_Lookup!$C$2:$D$26,2,FALSE))=TRUE,"", VLOOKUP(I82&amp;J82,Risk_Lookup!$C$2:$D$26,2,FALSE))</f>
        <v/>
      </c>
    </row>
    <row r="83" spans="1:17" ht="23.4" x14ac:dyDescent="0.3">
      <c r="A83" s="78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79"/>
      <c r="M83" s="67"/>
      <c r="N83" s="64"/>
      <c r="O83" s="58" t="str">
        <f t="shared" si="5"/>
        <v/>
      </c>
      <c r="P83" s="46">
        <f t="shared" si="4"/>
        <v>0</v>
      </c>
      <c r="Q83" s="46" t="str">
        <f>IF(ISNA(VLOOKUP(I83&amp;J83,Risk_Lookup!$C$2:$D$26,2,FALSE))=TRUE,"", VLOOKUP(I83&amp;J83,Risk_Lookup!$C$2:$D$26,2,FALSE))</f>
        <v/>
      </c>
    </row>
    <row r="84" spans="1:17" ht="23.4" x14ac:dyDescent="0.3">
      <c r="A84" s="78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79"/>
      <c r="M84" s="67"/>
      <c r="N84" s="64"/>
      <c r="O84" s="58" t="str">
        <f t="shared" si="5"/>
        <v/>
      </c>
      <c r="P84" s="46">
        <f t="shared" si="4"/>
        <v>0</v>
      </c>
      <c r="Q84" s="46" t="str">
        <f>IF(ISNA(VLOOKUP(I84&amp;J84,Risk_Lookup!$C$2:$D$26,2,FALSE))=TRUE,"", VLOOKUP(I84&amp;J84,Risk_Lookup!$C$2:$D$26,2,FALSE))</f>
        <v/>
      </c>
    </row>
    <row r="85" spans="1:17" ht="23.4" x14ac:dyDescent="0.3">
      <c r="A85" s="78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79"/>
      <c r="M85" s="67"/>
      <c r="N85" s="64"/>
      <c r="O85" s="58" t="str">
        <f t="shared" si="5"/>
        <v/>
      </c>
      <c r="P85" s="46">
        <f t="shared" si="4"/>
        <v>0</v>
      </c>
      <c r="Q85" s="46" t="str">
        <f>IF(ISNA(VLOOKUP(I85&amp;J85,Risk_Lookup!$C$2:$D$26,2,FALSE))=TRUE,"", VLOOKUP(I85&amp;J85,Risk_Lookup!$C$2:$D$26,2,FALSE))</f>
        <v/>
      </c>
    </row>
    <row r="86" spans="1:17" ht="23.4" x14ac:dyDescent="0.3">
      <c r="A86" s="78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79"/>
      <c r="M86" s="67"/>
      <c r="N86" s="64"/>
      <c r="O86" s="58" t="str">
        <f t="shared" si="5"/>
        <v/>
      </c>
      <c r="P86" s="46">
        <f t="shared" si="4"/>
        <v>0</v>
      </c>
      <c r="Q86" s="46" t="str">
        <f>IF(ISNA(VLOOKUP(I86&amp;J86,Risk_Lookup!$C$2:$D$26,2,FALSE))=TRUE,"", VLOOKUP(I86&amp;J86,Risk_Lookup!$C$2:$D$26,2,FALSE))</f>
        <v/>
      </c>
    </row>
    <row r="87" spans="1:17" ht="23.4" x14ac:dyDescent="0.3">
      <c r="A87" s="78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79"/>
      <c r="M87" s="67"/>
      <c r="N87" s="64"/>
      <c r="O87" s="58" t="str">
        <f t="shared" si="5"/>
        <v/>
      </c>
      <c r="P87" s="46">
        <f t="shared" si="4"/>
        <v>0</v>
      </c>
      <c r="Q87" s="46" t="str">
        <f>IF(ISNA(VLOOKUP(I87&amp;J87,Risk_Lookup!$C$2:$D$26,2,FALSE))=TRUE,"", VLOOKUP(I87&amp;J87,Risk_Lookup!$C$2:$D$26,2,FALSE))</f>
        <v/>
      </c>
    </row>
    <row r="88" spans="1:17" ht="23.4" x14ac:dyDescent="0.3">
      <c r="A88" s="78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79"/>
      <c r="M88" s="67"/>
      <c r="N88" s="64"/>
      <c r="O88" s="58" t="str">
        <f t="shared" si="5"/>
        <v/>
      </c>
      <c r="P88" s="46">
        <f t="shared" si="4"/>
        <v>0</v>
      </c>
      <c r="Q88" s="46" t="str">
        <f>IF(ISNA(VLOOKUP(I88&amp;J88,Risk_Lookup!$C$2:$D$26,2,FALSE))=TRUE,"", VLOOKUP(I88&amp;J88,Risk_Lookup!$C$2:$D$26,2,FALSE))</f>
        <v/>
      </c>
    </row>
    <row r="89" spans="1:17" ht="23.4" x14ac:dyDescent="0.3">
      <c r="A89" s="78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79"/>
      <c r="M89" s="67"/>
      <c r="N89" s="64"/>
      <c r="O89" s="58" t="str">
        <f t="shared" si="5"/>
        <v/>
      </c>
      <c r="P89" s="46">
        <f t="shared" si="4"/>
        <v>0</v>
      </c>
      <c r="Q89" s="46" t="str">
        <f>IF(ISNA(VLOOKUP(I89&amp;J89,Risk_Lookup!$C$2:$D$26,2,FALSE))=TRUE,"", VLOOKUP(I89&amp;J89,Risk_Lookup!$C$2:$D$26,2,FALSE))</f>
        <v/>
      </c>
    </row>
    <row r="90" spans="1:17" ht="23.4" x14ac:dyDescent="0.3">
      <c r="A90" s="78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79"/>
      <c r="M90" s="67"/>
      <c r="N90" s="64"/>
      <c r="O90" s="58" t="str">
        <f t="shared" si="5"/>
        <v/>
      </c>
      <c r="P90" s="46">
        <f t="shared" si="4"/>
        <v>0</v>
      </c>
      <c r="Q90" s="46" t="str">
        <f>IF(ISNA(VLOOKUP(I90&amp;J90,Risk_Lookup!$C$2:$D$26,2,FALSE))=TRUE,"", VLOOKUP(I90&amp;J90,Risk_Lookup!$C$2:$D$26,2,FALSE))</f>
        <v/>
      </c>
    </row>
    <row r="91" spans="1:17" ht="23.4" x14ac:dyDescent="0.3">
      <c r="A91" s="78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79"/>
      <c r="M91" s="67"/>
      <c r="N91" s="64"/>
      <c r="O91" s="58" t="str">
        <f t="shared" si="5"/>
        <v/>
      </c>
      <c r="P91" s="46">
        <f t="shared" si="4"/>
        <v>0</v>
      </c>
      <c r="Q91" s="46" t="str">
        <f>IF(ISNA(VLOOKUP(I91&amp;J91,Risk_Lookup!$C$2:$D$26,2,FALSE))=TRUE,"", VLOOKUP(I91&amp;J91,Risk_Lookup!$C$2:$D$26,2,FALSE))</f>
        <v/>
      </c>
    </row>
    <row r="92" spans="1:17" ht="23.4" x14ac:dyDescent="0.3">
      <c r="A92" s="78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79"/>
      <c r="M92" s="67"/>
      <c r="N92" s="64"/>
      <c r="O92" s="58" t="str">
        <f t="shared" si="5"/>
        <v/>
      </c>
      <c r="P92" s="46">
        <f t="shared" si="4"/>
        <v>0</v>
      </c>
      <c r="Q92" s="46" t="str">
        <f>IF(ISNA(VLOOKUP(I92&amp;J92,Risk_Lookup!$C$2:$D$26,2,FALSE))=TRUE,"", VLOOKUP(I92&amp;J92,Risk_Lookup!$C$2:$D$26,2,FALSE))</f>
        <v/>
      </c>
    </row>
    <row r="93" spans="1:17" ht="23.4" x14ac:dyDescent="0.3">
      <c r="A93" s="78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79"/>
      <c r="M93" s="67"/>
      <c r="N93" s="64"/>
      <c r="O93" s="58" t="str">
        <f t="shared" si="5"/>
        <v/>
      </c>
      <c r="P93" s="46">
        <f t="shared" si="4"/>
        <v>0</v>
      </c>
      <c r="Q93" s="46" t="str">
        <f>IF(ISNA(VLOOKUP(I93&amp;J93,Risk_Lookup!$C$2:$D$26,2,FALSE))=TRUE,"", VLOOKUP(I93&amp;J93,Risk_Lookup!$C$2:$D$26,2,FALSE))</f>
        <v/>
      </c>
    </row>
    <row r="94" spans="1:17" ht="23.4" x14ac:dyDescent="0.3">
      <c r="A94" s="78"/>
      <c r="B94" s="60"/>
      <c r="C94" s="81"/>
      <c r="D94" s="60"/>
      <c r="E94" s="62"/>
      <c r="F94" s="63"/>
      <c r="G94" s="64"/>
      <c r="H94" s="61"/>
      <c r="I94" s="64"/>
      <c r="J94" s="64"/>
      <c r="K94" s="65"/>
      <c r="L94" s="79"/>
      <c r="M94" s="67"/>
      <c r="N94" s="64"/>
      <c r="O94" s="58" t="str">
        <f t="shared" si="5"/>
        <v/>
      </c>
      <c r="P94" s="46">
        <f t="shared" si="4"/>
        <v>0</v>
      </c>
      <c r="Q94" s="46" t="str">
        <f>IF(ISNA(VLOOKUP(I94&amp;J94,Risk_Lookup!$C$2:$D$26,2,FALSE))=TRUE,"", VLOOKUP(I94&amp;J94,Risk_Lookup!$C$2:$D$26,2,FALSE))</f>
        <v/>
      </c>
    </row>
    <row r="95" spans="1:17" s="68" customFormat="1" ht="23.4" x14ac:dyDescent="0.3">
      <c r="A95" s="78"/>
      <c r="B95" s="60"/>
      <c r="C95" s="61"/>
      <c r="D95" s="60"/>
      <c r="E95" s="62"/>
      <c r="F95" s="63"/>
      <c r="G95" s="64"/>
      <c r="H95" s="61"/>
      <c r="I95" s="64"/>
      <c r="J95" s="64"/>
      <c r="K95" s="65"/>
      <c r="L95" s="79"/>
      <c r="M95" s="67"/>
      <c r="N95" s="64"/>
      <c r="O95" s="58" t="str">
        <f t="shared" si="5"/>
        <v/>
      </c>
      <c r="P95" s="46">
        <f t="shared" si="4"/>
        <v>0</v>
      </c>
      <c r="Q95" s="46" t="str">
        <f>IF(ISNA(VLOOKUP(I95&amp;J95,Risk_Lookup!$C$2:$D$26,2,FALSE))=TRUE,"", VLOOKUP(I95&amp;J95,Risk_Lookup!$C$2:$D$26,2,FALSE))</f>
        <v/>
      </c>
    </row>
    <row r="96" spans="1:17" ht="23.4" x14ac:dyDescent="0.3">
      <c r="A96" s="78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79"/>
      <c r="M96" s="67"/>
      <c r="N96" s="64"/>
      <c r="O96" s="58" t="str">
        <f t="shared" si="5"/>
        <v/>
      </c>
      <c r="P96" s="46">
        <f t="shared" si="4"/>
        <v>0</v>
      </c>
      <c r="Q96" s="46" t="str">
        <f>IF(ISNA(VLOOKUP(I96&amp;J96,Risk_Lookup!$C$2:$D$26,2,FALSE))=TRUE,"", VLOOKUP(I96&amp;J96,Risk_Lookup!$C$2:$D$26,2,FALSE))</f>
        <v/>
      </c>
    </row>
    <row r="97" spans="1:17" ht="23.4" x14ac:dyDescent="0.3">
      <c r="A97" s="78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79"/>
      <c r="M97" s="67"/>
      <c r="N97" s="64"/>
      <c r="O97" s="58" t="str">
        <f t="shared" si="5"/>
        <v/>
      </c>
      <c r="P97" s="46">
        <f t="shared" si="4"/>
        <v>0</v>
      </c>
      <c r="Q97" s="46" t="str">
        <f>IF(ISNA(VLOOKUP(I97&amp;J97,Risk_Lookup!$C$2:$D$26,2,FALSE))=TRUE,"", VLOOKUP(I97&amp;J97,Risk_Lookup!$C$2:$D$26,2,FALSE))</f>
        <v/>
      </c>
    </row>
    <row r="98" spans="1:17" ht="23.4" x14ac:dyDescent="0.3">
      <c r="A98" s="78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79"/>
      <c r="M98" s="67"/>
      <c r="N98" s="64"/>
      <c r="O98" s="58" t="str">
        <f t="shared" si="5"/>
        <v/>
      </c>
      <c r="P98" s="46">
        <f t="shared" si="4"/>
        <v>0</v>
      </c>
      <c r="Q98" s="46" t="str">
        <f>IF(ISNA(VLOOKUP(I98&amp;J98,Risk_Lookup!$C$2:$D$26,2,FALSE))=TRUE,"", VLOOKUP(I98&amp;J98,Risk_Lookup!$C$2:$D$26,2,FALSE))</f>
        <v/>
      </c>
    </row>
  </sheetData>
  <autoFilter ref="A4:Q98" xr:uid="{00000000-0009-0000-0000-000000000000}"/>
  <mergeCells count="17">
    <mergeCell ref="E3:E4"/>
    <mergeCell ref="C3:C4"/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</mergeCells>
  <phoneticPr fontId="20" type="noConversion"/>
  <conditionalFormatting sqref="O10:O98 O5:O8">
    <cfRule type="expression" dxfId="5" priority="1" stopIfTrue="1">
      <formula>Q5="GREEN"</formula>
    </cfRule>
    <cfRule type="expression" dxfId="4" priority="2" stopIfTrue="1">
      <formula xml:space="preserve"> Q5="AMBER"</formula>
    </cfRule>
    <cfRule type="expression" dxfId="3" priority="3" stopIfTrue="1">
      <formula>Q5="RED"</formula>
    </cfRule>
  </conditionalFormatting>
  <conditionalFormatting sqref="O9">
    <cfRule type="expression" dxfId="2" priority="7" stopIfTrue="1">
      <formula>Q9="GREEN"</formula>
    </cfRule>
    <cfRule type="expression" dxfId="1" priority="8" stopIfTrue="1">
      <formula xml:space="preserve"> Q9="AMBER"</formula>
    </cfRule>
    <cfRule type="expression" dxfId="0" priority="9" stopIfTrue="1">
      <formula>Q9="RED"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8" xr:uid="{00000000-0002-0000-0000-000000000000}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8" xr:uid="{00000000-0002-0000-0000-000001000000}">
      <formula1>1</formula1>
      <formula2>G5</formula2>
    </dataValidation>
    <dataValidation type="list" allowBlank="1" showInputMessage="1" showErrorMessage="1" sqref="N5:N98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98" xr:uid="{00000000-0002-0000-0000-000003000000}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zoomScaleNormal="100" workbookViewId="0">
      <selection activeCell="D3" sqref="D3"/>
    </sheetView>
  </sheetViews>
  <sheetFormatPr defaultColWidth="9.109375" defaultRowHeight="13.2" x14ac:dyDescent="0.25"/>
  <cols>
    <col min="1" max="3" width="11.6640625" style="4" customWidth="1"/>
    <col min="4" max="16384" width="9.109375" style="4"/>
  </cols>
  <sheetData>
    <row r="1" spans="1:21" x14ac:dyDescent="0.25">
      <c r="A1" s="36" t="str">
        <f>'RISK REGISTER'!A1</f>
        <v>[Prasansa Dahal]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8" thickBot="1" x14ac:dyDescent="0.3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 x14ac:dyDescent="0.3">
      <c r="A3" s="133" t="s">
        <v>30</v>
      </c>
      <c r="B3" s="134"/>
      <c r="C3" s="89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 x14ac:dyDescent="0.25">
      <c r="A4" s="86" t="s">
        <v>20</v>
      </c>
      <c r="B4" s="87" t="s">
        <v>21</v>
      </c>
      <c r="C4" s="88">
        <f>COUNTIF('RISK REGISTER'!N5:N98,"New")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 x14ac:dyDescent="0.25">
      <c r="A5" s="7" t="s">
        <v>10</v>
      </c>
      <c r="B5" s="8" t="s">
        <v>11</v>
      </c>
      <c r="C5" s="6">
        <f>COUNTIF('RISK REGISTER'!N5:N98,"Unchanged")</f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 x14ac:dyDescent="0.25">
      <c r="A6" s="7" t="s">
        <v>12</v>
      </c>
      <c r="B6" s="8" t="s">
        <v>13</v>
      </c>
      <c r="C6" s="6">
        <f>COUNTIF('RISK REGISTER'!N5:N98,"Increasing")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 x14ac:dyDescent="0.25">
      <c r="A7" s="7" t="s">
        <v>14</v>
      </c>
      <c r="B7" s="8" t="s">
        <v>15</v>
      </c>
      <c r="C7" s="6">
        <f>COUNTIF('RISK REGISTER'!N5:N98,"Reducing")</f>
        <v>4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 x14ac:dyDescent="0.25">
      <c r="A8" s="7" t="s">
        <v>16</v>
      </c>
      <c r="B8" s="9" t="s">
        <v>17</v>
      </c>
      <c r="C8" s="6">
        <f>COUNTIF('RISK REGISTER'!N5:N98,"Imminent")</f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 x14ac:dyDescent="0.3">
      <c r="A9" s="10" t="s">
        <v>18</v>
      </c>
      <c r="B9" s="11" t="s">
        <v>19</v>
      </c>
      <c r="C9" s="12">
        <f>COUNTIF('RISK REGISTER'!N5:N98,"Closed")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 x14ac:dyDescent="0.3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 x14ac:dyDescent="0.3">
      <c r="A11" s="135" t="s">
        <v>31</v>
      </c>
      <c r="B11" s="136"/>
      <c r="C11" s="89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 x14ac:dyDescent="0.25">
      <c r="A12" s="137" t="s">
        <v>27</v>
      </c>
      <c r="B12" s="138"/>
      <c r="C12" s="90">
        <f>COUNTIFS('RISK REGISTER'!Q5:Q98,"RED")</f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 x14ac:dyDescent="0.25">
      <c r="A13" s="139" t="s">
        <v>28</v>
      </c>
      <c r="B13" s="140"/>
      <c r="C13" s="34">
        <f>COUNTIFS('RISK REGISTER'!Q5:Q98,"AMBER")</f>
        <v>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 x14ac:dyDescent="0.3">
      <c r="A14" s="131" t="s">
        <v>29</v>
      </c>
      <c r="B14" s="132"/>
      <c r="C14" s="35">
        <f>COUNTIFS('RISK REGISTER'!Q5:Q98,"GREEN")</f>
        <v>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3.2" x14ac:dyDescent="0.25"/>
  <cols>
    <col min="1" max="1" width="10.33203125" customWidth="1"/>
    <col min="2" max="2" width="15.88671875" customWidth="1"/>
    <col min="3" max="3" width="35.6640625" customWidth="1"/>
    <col min="4" max="4" width="14.44140625" customWidth="1"/>
    <col min="5" max="5" width="12" customWidth="1"/>
    <col min="6" max="6" width="7" customWidth="1"/>
    <col min="7" max="7" width="7" bestFit="1" customWidth="1"/>
    <col min="8" max="8" width="38.6640625" customWidth="1"/>
    <col min="9" max="10" width="7" customWidth="1"/>
    <col min="11" max="11" width="35.6640625" customWidth="1"/>
    <col min="12" max="13" width="12.6640625" customWidth="1"/>
    <col min="14" max="14" width="11.6640625" customWidth="1"/>
    <col min="15" max="15" width="21.44140625" customWidth="1"/>
    <col min="16" max="17" width="0" hidden="1" customWidth="1"/>
  </cols>
  <sheetData>
    <row r="1" spans="1:17" ht="17.399999999999999" x14ac:dyDescent="0.25">
      <c r="A1" s="143" t="s">
        <v>0</v>
      </c>
      <c r="B1" s="144"/>
      <c r="C1" s="144"/>
      <c r="D1" s="144"/>
      <c r="E1" s="145"/>
      <c r="F1" s="143" t="s">
        <v>1</v>
      </c>
      <c r="G1" s="146"/>
      <c r="H1" s="146"/>
      <c r="I1" s="146"/>
      <c r="J1" s="146"/>
      <c r="K1" s="147"/>
      <c r="L1" s="143" t="s">
        <v>33</v>
      </c>
      <c r="M1" s="144"/>
      <c r="N1" s="144"/>
      <c r="O1" s="145"/>
    </row>
    <row r="2" spans="1:17" ht="15.6" x14ac:dyDescent="0.25">
      <c r="A2" s="148" t="s">
        <v>2</v>
      </c>
      <c r="B2" s="150" t="s">
        <v>9</v>
      </c>
      <c r="C2" s="150" t="s">
        <v>3</v>
      </c>
      <c r="D2" s="152" t="s">
        <v>8</v>
      </c>
      <c r="E2" s="154" t="s">
        <v>34</v>
      </c>
      <c r="F2" s="156" t="s">
        <v>22</v>
      </c>
      <c r="G2" s="157"/>
      <c r="H2" s="150" t="s">
        <v>5</v>
      </c>
      <c r="I2" s="159" t="s">
        <v>23</v>
      </c>
      <c r="J2" s="157"/>
      <c r="K2" s="154" t="s">
        <v>7</v>
      </c>
      <c r="L2" s="160" t="s">
        <v>32</v>
      </c>
      <c r="M2" s="152" t="s">
        <v>6</v>
      </c>
      <c r="N2" s="152" t="s">
        <v>4</v>
      </c>
      <c r="O2" s="141" t="s">
        <v>26</v>
      </c>
    </row>
    <row r="3" spans="1:17" ht="64.8" thickBot="1" x14ac:dyDescent="0.3">
      <c r="A3" s="149"/>
      <c r="B3" s="151"/>
      <c r="C3" s="151"/>
      <c r="D3" s="153"/>
      <c r="E3" s="155"/>
      <c r="F3" s="20" t="s">
        <v>24</v>
      </c>
      <c r="G3" s="21" t="s">
        <v>25</v>
      </c>
      <c r="H3" s="151"/>
      <c r="I3" s="22" t="s">
        <v>24</v>
      </c>
      <c r="J3" s="21" t="s">
        <v>25</v>
      </c>
      <c r="K3" s="155"/>
      <c r="L3" s="161"/>
      <c r="M3" s="158"/>
      <c r="N3" s="158"/>
      <c r="O3" s="142"/>
    </row>
    <row r="4" spans="1:17" ht="24.6" x14ac:dyDescent="0.25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4.6" x14ac:dyDescent="0.25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4.6" x14ac:dyDescent="0.25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4.6" x14ac:dyDescent="0.25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4.6" x14ac:dyDescent="0.25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4.6" x14ac:dyDescent="0.25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4.6" x14ac:dyDescent="0.25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4.6" x14ac:dyDescent="0.25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4.6" x14ac:dyDescent="0.25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4.6" x14ac:dyDescent="0.25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4.6" x14ac:dyDescent="0.25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4.6" x14ac:dyDescent="0.25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4.6" x14ac:dyDescent="0.25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4.6" x14ac:dyDescent="0.25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4.6" x14ac:dyDescent="0.25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4.6" x14ac:dyDescent="0.25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4.6" x14ac:dyDescent="0.25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4.6" x14ac:dyDescent="0.25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4.6" x14ac:dyDescent="0.25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topLeftCell="A27" zoomScale="105" zoomScaleNormal="85" zoomScaleSheetLayoutView="100" workbookViewId="0">
      <selection activeCell="A41" sqref="A41:B43"/>
    </sheetView>
  </sheetViews>
  <sheetFormatPr defaultColWidth="8.88671875" defaultRowHeight="15.6" x14ac:dyDescent="0.3"/>
  <cols>
    <col min="1" max="1" width="21" style="26" customWidth="1"/>
    <col min="2" max="2" width="18.6640625" style="26" customWidth="1"/>
    <col min="3" max="3" width="11.6640625" style="26" customWidth="1"/>
    <col min="4" max="4" width="12.44140625" style="26" customWidth="1"/>
    <col min="5" max="5" width="10.33203125" style="26" customWidth="1"/>
    <col min="6" max="6" width="13.44140625" style="26" customWidth="1"/>
    <col min="7" max="7" width="13.109375" style="26" customWidth="1"/>
    <col min="8" max="8" width="9.109375" style="26" customWidth="1"/>
    <col min="9" max="9" width="6.109375" style="26" customWidth="1"/>
    <col min="10" max="10" width="2.5546875" style="26" customWidth="1"/>
    <col min="11" max="14" width="9.109375" style="26" customWidth="1"/>
    <col min="15" max="15" width="6.5546875" style="26" customWidth="1"/>
    <col min="16" max="16" width="14.33203125" style="26" hidden="1" customWidth="1"/>
    <col min="17" max="17" width="15.44140625" style="27" hidden="1" customWidth="1"/>
    <col min="18" max="16384" width="8.88671875" style="27"/>
  </cols>
  <sheetData>
    <row r="1" spans="1:16" ht="24.75" customHeight="1" x14ac:dyDescent="0.3">
      <c r="A1" s="184" t="s">
        <v>100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45" t="s">
        <v>101</v>
      </c>
      <c r="P1" s="27"/>
    </row>
    <row r="2" spans="1:16" x14ac:dyDescent="0.3">
      <c r="A2" s="28"/>
      <c r="B2" s="28"/>
      <c r="C2" s="28"/>
      <c r="L2" s="27"/>
      <c r="M2" s="27"/>
      <c r="N2" s="27"/>
      <c r="O2" s="27"/>
      <c r="P2" s="27"/>
    </row>
    <row r="3" spans="1:16" x14ac:dyDescent="0.3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 x14ac:dyDescent="0.3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 x14ac:dyDescent="0.3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3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 x14ac:dyDescent="0.3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 x14ac:dyDescent="0.3">
      <c r="A9" s="41" t="s">
        <v>40</v>
      </c>
      <c r="B9" s="41" t="s">
        <v>41</v>
      </c>
      <c r="C9" s="41" t="s">
        <v>42</v>
      </c>
      <c r="D9" s="187" t="s">
        <v>43</v>
      </c>
      <c r="E9" s="187"/>
      <c r="F9" s="187"/>
      <c r="G9" s="18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3">
      <c r="A10" s="42" t="s">
        <v>44</v>
      </c>
      <c r="B10" s="31">
        <v>5</v>
      </c>
      <c r="C10" s="31" t="s">
        <v>45</v>
      </c>
      <c r="D10" s="188" t="s">
        <v>46</v>
      </c>
      <c r="E10" s="188"/>
      <c r="F10" s="188"/>
      <c r="G10" s="188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3">
      <c r="A11" s="42" t="s">
        <v>47</v>
      </c>
      <c r="B11" s="31">
        <v>4</v>
      </c>
      <c r="C11" s="31" t="s">
        <v>48</v>
      </c>
      <c r="D11" s="188" t="s">
        <v>49</v>
      </c>
      <c r="E11" s="188"/>
      <c r="F11" s="188"/>
      <c r="G11" s="188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 x14ac:dyDescent="0.3">
      <c r="A12" s="42" t="s">
        <v>50</v>
      </c>
      <c r="B12" s="31">
        <v>3</v>
      </c>
      <c r="C12" s="31" t="s">
        <v>51</v>
      </c>
      <c r="D12" s="188" t="s">
        <v>52</v>
      </c>
      <c r="E12" s="188"/>
      <c r="F12" s="188"/>
      <c r="G12" s="188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3">
      <c r="A13" s="42" t="s">
        <v>53</v>
      </c>
      <c r="B13" s="31">
        <v>2</v>
      </c>
      <c r="C13" s="31" t="s">
        <v>54</v>
      </c>
      <c r="D13" s="188" t="s">
        <v>55</v>
      </c>
      <c r="E13" s="188"/>
      <c r="F13" s="188"/>
      <c r="G13" s="188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3">
      <c r="A14" s="42" t="s">
        <v>56</v>
      </c>
      <c r="B14" s="31">
        <v>1</v>
      </c>
      <c r="C14" s="31" t="s">
        <v>57</v>
      </c>
      <c r="D14" s="188" t="s">
        <v>58</v>
      </c>
      <c r="E14" s="188"/>
      <c r="F14" s="188"/>
      <c r="G14" s="188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3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3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 x14ac:dyDescent="0.3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 x14ac:dyDescent="0.3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 x14ac:dyDescent="0.3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 x14ac:dyDescent="0.3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 x14ac:dyDescent="0.3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 x14ac:dyDescent="0.3">
      <c r="A22" s="32"/>
      <c r="B22" s="186" t="s">
        <v>59</v>
      </c>
      <c r="C22" s="186"/>
      <c r="D22" s="186"/>
      <c r="E22" s="186"/>
      <c r="F22" s="186" t="s">
        <v>60</v>
      </c>
      <c r="G22" s="186"/>
      <c r="H22" s="186"/>
      <c r="I22" s="186"/>
      <c r="J22" s="186" t="s">
        <v>61</v>
      </c>
      <c r="K22" s="186"/>
      <c r="L22" s="186"/>
      <c r="M22" s="186"/>
      <c r="N22" s="186"/>
      <c r="O22" s="186"/>
      <c r="P22" s="186"/>
      <c r="Q22" s="186"/>
    </row>
    <row r="23" spans="1:17" ht="168" customHeight="1" x14ac:dyDescent="0.3">
      <c r="A23" s="91" t="s">
        <v>62</v>
      </c>
      <c r="B23" s="179" t="s">
        <v>76</v>
      </c>
      <c r="C23" s="179"/>
      <c r="D23" s="179"/>
      <c r="E23" s="179"/>
      <c r="F23" s="185" t="s">
        <v>77</v>
      </c>
      <c r="G23" s="185"/>
      <c r="H23" s="185"/>
      <c r="I23" s="185"/>
      <c r="J23" s="185" t="s">
        <v>78</v>
      </c>
      <c r="K23" s="185"/>
      <c r="L23" s="185"/>
      <c r="M23" s="185"/>
      <c r="N23" s="185"/>
      <c r="O23" s="185"/>
      <c r="P23" s="185"/>
      <c r="Q23" s="185"/>
    </row>
    <row r="24" spans="1:17" ht="156.75" customHeight="1" x14ac:dyDescent="0.3">
      <c r="A24" s="43" t="s">
        <v>63</v>
      </c>
      <c r="B24" s="179" t="s">
        <v>79</v>
      </c>
      <c r="C24" s="179"/>
      <c r="D24" s="179"/>
      <c r="E24" s="179"/>
      <c r="F24" s="185" t="s">
        <v>80</v>
      </c>
      <c r="G24" s="185"/>
      <c r="H24" s="185"/>
      <c r="I24" s="185"/>
      <c r="J24" s="185" t="s">
        <v>81</v>
      </c>
      <c r="K24" s="185"/>
      <c r="L24" s="185"/>
      <c r="M24" s="185"/>
      <c r="N24" s="185"/>
      <c r="O24" s="185"/>
      <c r="P24" s="185"/>
      <c r="Q24" s="185"/>
    </row>
    <row r="25" spans="1:17" ht="134.25" customHeight="1" x14ac:dyDescent="0.3">
      <c r="A25" s="43" t="s">
        <v>64</v>
      </c>
      <c r="B25" s="179" t="s">
        <v>82</v>
      </c>
      <c r="C25" s="179"/>
      <c r="D25" s="179"/>
      <c r="E25" s="179"/>
      <c r="F25" s="185" t="s">
        <v>83</v>
      </c>
      <c r="G25" s="185"/>
      <c r="H25" s="185"/>
      <c r="I25" s="185"/>
      <c r="J25" s="185" t="s">
        <v>84</v>
      </c>
      <c r="K25" s="185"/>
      <c r="L25" s="185"/>
      <c r="M25" s="185"/>
      <c r="N25" s="185"/>
      <c r="O25" s="185"/>
      <c r="P25" s="185"/>
      <c r="Q25" s="185"/>
    </row>
    <row r="26" spans="1:17" ht="109.5" customHeight="1" x14ac:dyDescent="0.3">
      <c r="A26" s="43" t="s">
        <v>65</v>
      </c>
      <c r="B26" s="179" t="s">
        <v>85</v>
      </c>
      <c r="C26" s="179"/>
      <c r="D26" s="179"/>
      <c r="E26" s="179"/>
      <c r="F26" s="185" t="s">
        <v>86</v>
      </c>
      <c r="G26" s="185"/>
      <c r="H26" s="185"/>
      <c r="I26" s="185"/>
      <c r="J26" s="185" t="s">
        <v>87</v>
      </c>
      <c r="K26" s="185"/>
      <c r="L26" s="185"/>
      <c r="M26" s="185"/>
      <c r="N26" s="185"/>
      <c r="O26" s="185"/>
      <c r="P26" s="185"/>
      <c r="Q26" s="185"/>
    </row>
    <row r="27" spans="1:17" ht="100.5" customHeight="1" x14ac:dyDescent="0.3">
      <c r="A27" s="43" t="s">
        <v>66</v>
      </c>
      <c r="B27" s="179" t="s">
        <v>88</v>
      </c>
      <c r="C27" s="179"/>
      <c r="D27" s="179"/>
      <c r="E27" s="179"/>
      <c r="F27" s="185" t="s">
        <v>89</v>
      </c>
      <c r="G27" s="185"/>
      <c r="H27" s="185"/>
      <c r="I27" s="185"/>
      <c r="J27" s="185" t="s">
        <v>90</v>
      </c>
      <c r="K27" s="185"/>
      <c r="L27" s="185"/>
      <c r="M27" s="185"/>
      <c r="N27" s="185"/>
      <c r="O27" s="185"/>
      <c r="P27" s="185"/>
      <c r="Q27" s="185"/>
    </row>
    <row r="28" spans="1:17" ht="15.75" customHeight="1" x14ac:dyDescent="0.3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 x14ac:dyDescent="0.3">
      <c r="A29" s="29" t="s">
        <v>92</v>
      </c>
    </row>
    <row r="30" spans="1:17" ht="16.2" thickBot="1" x14ac:dyDescent="0.35"/>
    <row r="31" spans="1:17" ht="17.25" customHeight="1" x14ac:dyDescent="0.3">
      <c r="A31" s="174" t="s">
        <v>68</v>
      </c>
      <c r="B31" s="38" t="s">
        <v>69</v>
      </c>
      <c r="C31" s="177" t="s">
        <v>28</v>
      </c>
      <c r="D31" s="177" t="s">
        <v>28</v>
      </c>
      <c r="E31" s="182" t="s">
        <v>27</v>
      </c>
      <c r="F31" s="180" t="s">
        <v>27</v>
      </c>
      <c r="G31" s="180" t="s">
        <v>27</v>
      </c>
    </row>
    <row r="32" spans="1:17" ht="16.2" thickBot="1" x14ac:dyDescent="0.35">
      <c r="A32" s="175"/>
      <c r="B32" s="39">
        <v>5</v>
      </c>
      <c r="C32" s="178"/>
      <c r="D32" s="178"/>
      <c r="E32" s="183"/>
      <c r="F32" s="181"/>
      <c r="G32" s="181"/>
    </row>
    <row r="33" spans="1:15" x14ac:dyDescent="0.3">
      <c r="A33" s="175"/>
      <c r="B33" s="40" t="s">
        <v>37</v>
      </c>
      <c r="C33" s="162" t="s">
        <v>29</v>
      </c>
      <c r="D33" s="177" t="s">
        <v>28</v>
      </c>
      <c r="E33" s="177" t="s">
        <v>28</v>
      </c>
      <c r="F33" s="180" t="s">
        <v>27</v>
      </c>
      <c r="G33" s="180" t="s">
        <v>27</v>
      </c>
    </row>
    <row r="34" spans="1:15" ht="16.2" thickBot="1" x14ac:dyDescent="0.35">
      <c r="A34" s="175"/>
      <c r="B34" s="39">
        <v>4</v>
      </c>
      <c r="C34" s="163"/>
      <c r="D34" s="178"/>
      <c r="E34" s="178"/>
      <c r="F34" s="181"/>
      <c r="G34" s="181"/>
    </row>
    <row r="35" spans="1:15" x14ac:dyDescent="0.3">
      <c r="A35" s="175"/>
      <c r="B35" s="40" t="s">
        <v>38</v>
      </c>
      <c r="C35" s="162" t="s">
        <v>29</v>
      </c>
      <c r="D35" s="162" t="s">
        <v>29</v>
      </c>
      <c r="E35" s="162" t="s">
        <v>29</v>
      </c>
      <c r="F35" s="177" t="s">
        <v>28</v>
      </c>
      <c r="G35" s="177" t="s">
        <v>28</v>
      </c>
    </row>
    <row r="36" spans="1:15" ht="16.2" thickBot="1" x14ac:dyDescent="0.35">
      <c r="A36" s="175"/>
      <c r="B36" s="39">
        <v>3</v>
      </c>
      <c r="C36" s="163"/>
      <c r="D36" s="163"/>
      <c r="E36" s="163"/>
      <c r="F36" s="178"/>
      <c r="G36" s="178"/>
    </row>
    <row r="37" spans="1:15" x14ac:dyDescent="0.3">
      <c r="A37" s="175"/>
      <c r="B37" s="40" t="s">
        <v>39</v>
      </c>
      <c r="C37" s="162" t="s">
        <v>29</v>
      </c>
      <c r="D37" s="162" t="s">
        <v>29</v>
      </c>
      <c r="E37" s="162" t="s">
        <v>29</v>
      </c>
      <c r="F37" s="162" t="s">
        <v>29</v>
      </c>
      <c r="G37" s="162" t="s">
        <v>29</v>
      </c>
    </row>
    <row r="38" spans="1:15" ht="16.2" thickBot="1" x14ac:dyDescent="0.35">
      <c r="A38" s="175"/>
      <c r="B38" s="39">
        <v>2</v>
      </c>
      <c r="C38" s="163"/>
      <c r="D38" s="163"/>
      <c r="E38" s="163"/>
      <c r="F38" s="163"/>
      <c r="G38" s="163"/>
    </row>
    <row r="39" spans="1:15" x14ac:dyDescent="0.3">
      <c r="A39" s="175"/>
      <c r="B39" s="40" t="s">
        <v>70</v>
      </c>
      <c r="C39" s="162" t="s">
        <v>29</v>
      </c>
      <c r="D39" s="162" t="s">
        <v>29</v>
      </c>
      <c r="E39" s="162" t="s">
        <v>29</v>
      </c>
      <c r="F39" s="162" t="s">
        <v>29</v>
      </c>
      <c r="G39" s="162" t="s">
        <v>29</v>
      </c>
    </row>
    <row r="40" spans="1:15" ht="16.2" thickBot="1" x14ac:dyDescent="0.35">
      <c r="A40" s="176"/>
      <c r="B40" s="39">
        <v>1</v>
      </c>
      <c r="C40" s="163"/>
      <c r="D40" s="163"/>
      <c r="E40" s="163"/>
      <c r="F40" s="163"/>
      <c r="G40" s="163"/>
    </row>
    <row r="41" spans="1:15" x14ac:dyDescent="0.3">
      <c r="A41" s="164" t="s">
        <v>99</v>
      </c>
      <c r="B41" s="165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2" thickBot="1" x14ac:dyDescent="0.35">
      <c r="A42" s="166"/>
      <c r="B42" s="167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8.600000000000001" thickBot="1" x14ac:dyDescent="0.35">
      <c r="A43" s="168"/>
      <c r="B43" s="169"/>
      <c r="C43" s="170" t="s">
        <v>40</v>
      </c>
      <c r="D43" s="171"/>
      <c r="E43" s="171"/>
      <c r="F43" s="171"/>
      <c r="G43" s="172"/>
    </row>
    <row r="45" spans="1:15" x14ac:dyDescent="0.3">
      <c r="A45" s="173" t="s">
        <v>91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</row>
  </sheetData>
  <sheetProtection sheet="1" objects="1" scenarios="1"/>
  <mergeCells count="54">
    <mergeCell ref="F23:I23"/>
    <mergeCell ref="B23:E23"/>
    <mergeCell ref="D9:G9"/>
    <mergeCell ref="D10:G10"/>
    <mergeCell ref="D11:G11"/>
    <mergeCell ref="D12:G12"/>
    <mergeCell ref="D13:G13"/>
    <mergeCell ref="D14:G14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J27" sqref="J27"/>
    </sheetView>
  </sheetViews>
  <sheetFormatPr defaultRowHeight="13.2" x14ac:dyDescent="0.25"/>
  <cols>
    <col min="3" max="3" width="16.33203125" bestFit="1" customWidth="1"/>
    <col min="4" max="4" width="12.109375" bestFit="1" customWidth="1"/>
  </cols>
  <sheetData>
    <row r="1" spans="1:4" x14ac:dyDescent="0.25">
      <c r="A1" s="37" t="s">
        <v>96</v>
      </c>
      <c r="B1" s="37" t="s">
        <v>67</v>
      </c>
      <c r="C1" s="37" t="s">
        <v>98</v>
      </c>
      <c r="D1" s="37" t="s">
        <v>97</v>
      </c>
    </row>
    <row r="2" spans="1:4" x14ac:dyDescent="0.25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 x14ac:dyDescent="0.25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 x14ac:dyDescent="0.25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 x14ac:dyDescent="0.25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 x14ac:dyDescent="0.25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 x14ac:dyDescent="0.25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 x14ac:dyDescent="0.25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 x14ac:dyDescent="0.25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 x14ac:dyDescent="0.25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 x14ac:dyDescent="0.25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 x14ac:dyDescent="0.25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 x14ac:dyDescent="0.25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 x14ac:dyDescent="0.25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 x14ac:dyDescent="0.25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 x14ac:dyDescent="0.25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 x14ac:dyDescent="0.25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 x14ac:dyDescent="0.25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 x14ac:dyDescent="0.25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 x14ac:dyDescent="0.25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 x14ac:dyDescent="0.25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 x14ac:dyDescent="0.25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 x14ac:dyDescent="0.25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 x14ac:dyDescent="0.25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 x14ac:dyDescent="0.25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 x14ac:dyDescent="0.25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Prasansa Dahal</cp:lastModifiedBy>
  <cp:lastPrinted>2014-10-01T09:20:46Z</cp:lastPrinted>
  <dcterms:created xsi:type="dcterms:W3CDTF">2009-05-22T10:12:24Z</dcterms:created>
  <dcterms:modified xsi:type="dcterms:W3CDTF">2020-06-18T03:12:08Z</dcterms:modified>
</cp:coreProperties>
</file>