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Teeling\Desktop\Projects\1 Non Client Projects\Personal\"/>
    </mc:Choice>
  </mc:AlternateContent>
  <xr:revisionPtr revIDLastSave="0" documentId="13_ncr:1_{288DE436-7FB1-4D92-9478-83B5C27262C1}" xr6:coauthVersionLast="44" xr6:coauthVersionMax="44" xr10:uidLastSave="{00000000-0000-0000-0000-000000000000}"/>
  <bookViews>
    <workbookView xWindow="-28920" yWindow="-120" windowWidth="29040" windowHeight="15840" activeTab="1" xr2:uid="{D33E41D9-A04E-4364-B34B-F63BBDED4F28}"/>
  </bookViews>
  <sheets>
    <sheet name="Sheet1" sheetId="1" r:id="rId1"/>
    <sheet name="Tax Calculator" sheetId="2" r:id="rId2"/>
  </sheets>
  <definedNames>
    <definedName name="GCut">'Tax Calculator'!$G$18</definedName>
    <definedName name="Income">'Tax Calculator'!$I$5</definedName>
    <definedName name="TakeHome">'Tax Calculator'!$I$6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M5" i="2"/>
  <c r="L5" i="2" s="1"/>
  <c r="J5" i="2"/>
  <c r="G9" i="2"/>
  <c r="G10" i="2"/>
  <c r="G11" i="2"/>
  <c r="G12" i="2"/>
  <c r="G13" i="2"/>
  <c r="G14" i="2"/>
  <c r="G15" i="2"/>
  <c r="G18" i="2" l="1"/>
  <c r="I15" i="2"/>
  <c r="G16" i="1"/>
  <c r="H16" i="1"/>
  <c r="I16" i="1"/>
  <c r="J16" i="1"/>
  <c r="K16" i="1"/>
  <c r="L16" i="1"/>
  <c r="F16" i="1"/>
  <c r="I10" i="2"/>
  <c r="I11" i="2"/>
  <c r="I12" i="2"/>
  <c r="I13" i="2"/>
  <c r="I14" i="2"/>
  <c r="I9" i="2"/>
  <c r="G19" i="2" l="1"/>
  <c r="I6" i="2"/>
  <c r="M6" i="2"/>
  <c r="L6" i="2" s="1"/>
  <c r="K6" i="2"/>
  <c r="J6" i="2"/>
</calcChain>
</file>

<file path=xl/sharedStrings.xml><?xml version="1.0" encoding="utf-8"?>
<sst xmlns="http://schemas.openxmlformats.org/spreadsheetml/2006/main" count="136" uniqueCount="30">
  <si>
    <t>9526-38700</t>
  </si>
  <si>
    <t>38701-82500</t>
  </si>
  <si>
    <t>82501-157500</t>
  </si>
  <si>
    <t>157501-200000</t>
  </si>
  <si>
    <t>200001-500000</t>
  </si>
  <si>
    <t>500001+</t>
  </si>
  <si>
    <t>Tax%</t>
  </si>
  <si>
    <t>Income Bracket</t>
  </si>
  <si>
    <t>Column1</t>
  </si>
  <si>
    <t>Bracket</t>
  </si>
  <si>
    <t>Income</t>
  </si>
  <si>
    <t>Bracket 1</t>
  </si>
  <si>
    <t>Bracket 2</t>
  </si>
  <si>
    <t>Bracket 3</t>
  </si>
  <si>
    <t>Bracket 4</t>
  </si>
  <si>
    <t>Bracket 5</t>
  </si>
  <si>
    <t>Bracket 6</t>
  </si>
  <si>
    <t>Bracket 7</t>
  </si>
  <si>
    <t>Govt Cut</t>
  </si>
  <si>
    <t>Bottom</t>
  </si>
  <si>
    <t>Top</t>
  </si>
  <si>
    <t>Difference</t>
  </si>
  <si>
    <t>Total Govt Cut</t>
  </si>
  <si>
    <t>Take Home</t>
  </si>
  <si>
    <t>Govt Total % Cut</t>
  </si>
  <si>
    <t>Put Income Below</t>
  </si>
  <si>
    <t>A Month</t>
  </si>
  <si>
    <t>A Week</t>
  </si>
  <si>
    <t>An Hour</t>
  </si>
  <si>
    <t>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</si>
</sst>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9" fontId="0" fillId="0" borderId="0" xfId="2" applyFont="1"/>
    <xf numFmtId="44" fontId="0" fillId="0" borderId="0" xfId="1" applyFont="1"/>
    <xf numFmtId="0" fontId="4" fillId="3" borderId="2" xfId="0" applyFont="1" applyFill="1" applyBorder="1" applyAlignment="1">
      <alignment horizontal="center" vertical="center"/>
    </xf>
    <xf numFmtId="44" fontId="6" fillId="4" borderId="2" xfId="1" applyFont="1" applyFill="1" applyBorder="1"/>
    <xf numFmtId="44" fontId="5" fillId="4" borderId="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44" fontId="6" fillId="4" borderId="3" xfId="1" applyFont="1" applyFill="1" applyBorder="1"/>
    <xf numFmtId="44" fontId="7" fillId="2" borderId="4" xfId="3" applyNumberFormat="1" applyFont="1" applyBorder="1"/>
    <xf numFmtId="44" fontId="6" fillId="4" borderId="5" xfId="1" applyFont="1" applyFill="1" applyBorder="1"/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F35B4-55F9-4BCC-A1D7-CA52E83F0D77}" name="Table1" displayName="Table1" ref="E13:L16" totalsRowShown="0">
  <autoFilter ref="E13:L16" xr:uid="{D9B6756D-FF5E-4034-868B-0BD5AA5164CB}"/>
  <tableColumns count="8">
    <tableColumn id="1" xr3:uid="{DB4F88D9-0817-46BF-AFBE-36352B2C2008}" name="Column1"/>
    <tableColumn id="2" xr3:uid="{9EFD69B6-04C0-4083-9EBA-271B3994C991}" name="Bracket 1"/>
    <tableColumn id="3" xr3:uid="{4EFF34FD-C5C7-49BB-AF4B-F1B1BA8E7F47}" name="Bracket 2"/>
    <tableColumn id="4" xr3:uid="{465F0ED3-840C-4E4F-8CA3-3FBDBC43DB79}" name="Bracket 3"/>
    <tableColumn id="5" xr3:uid="{8B3A8538-4499-4439-8656-EE82B0193BDC}" name="Bracket 4"/>
    <tableColumn id="6" xr3:uid="{55CB422D-B0F8-48C5-B2A7-9BD42FC66ECB}" name="Bracket 5"/>
    <tableColumn id="7" xr3:uid="{36DA017A-681C-437C-8654-E92DB1951931}" name="Bracket 6"/>
    <tableColumn id="8" xr3:uid="{9CBAA2AE-D2CC-4194-BF34-27447ACB83D4}" name="Bracket 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5C235E-E8BE-45D3-902E-63762561F673}" name="Table2" displayName="Table2" ref="G8:K15" totalsRowShown="0" dataDxfId="7">
  <autoFilter ref="G8:K15" xr:uid="{BC377C9A-1A06-49F3-A501-BD499AF369F2}"/>
  <tableColumns count="5">
    <tableColumn id="1" xr3:uid="{67D59934-850C-49FA-A6F0-940ECB552F29}" name="Govt Cut" dataCellStyle="Currency">
      <calculatedColumnFormula>IF(Income&lt;=Table2[[#This Row],[Bottom]],"",IF(Income&gt;=Table2[[#This Row],[Top]],Table2[[#This Row],[Difference]]*Table2[[#This Row],[Tax%]],(Income-Table2[[#This Row],[Bottom]])*Table2[[#This Row],[Tax%]]))</calculatedColumnFormula>
    </tableColumn>
    <tableColumn id="2" xr3:uid="{69CA586E-DB03-4D68-8F58-643858B7A6C0}" name="Tax%" dataCellStyle="Percent"/>
    <tableColumn id="3" xr3:uid="{712BD359-51D9-41E5-8450-A748191D6BAA}" name="Difference" dataDxfId="6" dataCellStyle="Currency"/>
    <tableColumn id="4" xr3:uid="{B58E85AA-6E25-4551-83F6-F12B17678241}" name="Bottom" dataDxfId="5" dataCellStyle="Currency"/>
    <tableColumn id="5" xr3:uid="{94053277-F14E-43E0-B0BE-2B84C3C0FD96}" name="Top" dataDxfId="4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C60A8-CDCE-45A1-AE51-13C2C4A470F6}" name="Table3" displayName="Table3" ref="O7:P14" totalsRowShown="0" headerRowDxfId="1" dataDxfId="0">
  <autoFilter ref="O7:P14" xr:uid="{26F7786A-35DF-4554-8C35-A3C33283644D}"/>
  <tableColumns count="2">
    <tableColumn id="1" xr3:uid="{63676293-E7BE-40CC-B5B1-414FC20F5AF1}" name="Tax%" dataDxfId="3" dataCellStyle="Percent"/>
    <tableColumn id="2" xr3:uid="{E708E88F-F1A6-409F-B7D4-26219012AFFA}" name="Income Bracke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1523-440C-4DD9-88AE-498F79BEDB34}">
  <dimension ref="A3:L24"/>
  <sheetViews>
    <sheetView workbookViewId="0">
      <selection activeCell="A3" sqref="A3:A10"/>
    </sheetView>
  </sheetViews>
  <sheetFormatPr defaultRowHeight="15" x14ac:dyDescent="0.25"/>
  <cols>
    <col min="1" max="1" width="17.7109375" customWidth="1"/>
    <col min="2" max="2" width="29.42578125" customWidth="1"/>
    <col min="5" max="5" width="11" customWidth="1"/>
    <col min="6" max="6" width="16.85546875" customWidth="1"/>
    <col min="7" max="7" width="15.7109375" customWidth="1"/>
    <col min="8" max="8" width="17.42578125" customWidth="1"/>
    <col min="9" max="9" width="16.42578125" customWidth="1"/>
    <col min="10" max="10" width="17.28515625" customWidth="1"/>
    <col min="11" max="11" width="17.5703125" customWidth="1"/>
    <col min="12" max="12" width="14.7109375" customWidth="1"/>
  </cols>
  <sheetData>
    <row r="3" spans="1:12" x14ac:dyDescent="0.25">
      <c r="A3" t="s">
        <v>6</v>
      </c>
      <c r="B3" t="s">
        <v>7</v>
      </c>
    </row>
    <row r="4" spans="1:12" x14ac:dyDescent="0.25">
      <c r="A4">
        <v>0.1</v>
      </c>
      <c r="B4" s="1">
        <v>9525</v>
      </c>
    </row>
    <row r="5" spans="1:12" x14ac:dyDescent="0.25">
      <c r="A5">
        <v>0.12</v>
      </c>
      <c r="B5" s="1" t="s">
        <v>0</v>
      </c>
    </row>
    <row r="6" spans="1:12" x14ac:dyDescent="0.25">
      <c r="A6">
        <v>0.22</v>
      </c>
      <c r="B6" s="1" t="s">
        <v>1</v>
      </c>
    </row>
    <row r="7" spans="1:12" x14ac:dyDescent="0.25">
      <c r="A7">
        <v>0.24</v>
      </c>
      <c r="B7" s="1" t="s">
        <v>2</v>
      </c>
    </row>
    <row r="8" spans="1:12" x14ac:dyDescent="0.25">
      <c r="A8">
        <v>0.32</v>
      </c>
      <c r="B8" s="1" t="s">
        <v>3</v>
      </c>
    </row>
    <row r="9" spans="1:12" x14ac:dyDescent="0.25">
      <c r="A9">
        <v>0.35</v>
      </c>
      <c r="B9" s="1" t="s">
        <v>4</v>
      </c>
    </row>
    <row r="10" spans="1:12" x14ac:dyDescent="0.25">
      <c r="A10">
        <v>0.37</v>
      </c>
      <c r="B10" s="1" t="s">
        <v>5</v>
      </c>
      <c r="G10" t="s">
        <v>10</v>
      </c>
      <c r="H10">
        <v>50000</v>
      </c>
    </row>
    <row r="13" spans="1:12" x14ac:dyDescent="0.25">
      <c r="E13" t="s">
        <v>8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  <c r="L13" t="s">
        <v>17</v>
      </c>
    </row>
    <row r="14" spans="1:12" x14ac:dyDescent="0.25">
      <c r="E14" t="s">
        <v>9</v>
      </c>
      <c r="F14" s="1">
        <v>9525</v>
      </c>
      <c r="G14" s="1" t="s">
        <v>0</v>
      </c>
      <c r="H14" s="1" t="s">
        <v>1</v>
      </c>
      <c r="I14" s="1" t="s">
        <v>2</v>
      </c>
      <c r="J14" s="1" t="s">
        <v>3</v>
      </c>
      <c r="K14" s="1" t="s">
        <v>4</v>
      </c>
      <c r="L14" s="1" t="s">
        <v>5</v>
      </c>
    </row>
    <row r="15" spans="1:12" x14ac:dyDescent="0.25">
      <c r="E15" t="s">
        <v>6</v>
      </c>
      <c r="F15" s="2">
        <v>0.1</v>
      </c>
      <c r="G15" s="2">
        <v>0.12</v>
      </c>
      <c r="H15" s="2">
        <v>0.22</v>
      </c>
      <c r="I15" s="2">
        <v>0.24</v>
      </c>
      <c r="J15" s="2">
        <v>0.32</v>
      </c>
      <c r="K15" s="2">
        <v>0.35</v>
      </c>
      <c r="L15" s="2">
        <v>0.37</v>
      </c>
    </row>
    <row r="16" spans="1:12" x14ac:dyDescent="0.25">
      <c r="E16" t="s">
        <v>18</v>
      </c>
      <c r="F16">
        <f>IF($H10&gt;F14,F15*'Tax Calculator'!I9,(H10-'Tax Calculator'!J9)*F15)</f>
        <v>952.5</v>
      </c>
      <c r="G16">
        <f>IF($H10&gt;G14,G15*'Tax Calculator'!J9,(I10-'Tax Calculator'!K9)*G15)</f>
        <v>-1143</v>
      </c>
      <c r="H16">
        <f>IF($H10&gt;H14,H15*'Tax Calculator'!K9,(J10-'Tax Calculator'!L9)*H15)</f>
        <v>0</v>
      </c>
      <c r="I16">
        <f>IF($H10&gt;I14,I15*'Tax Calculator'!L9,(K10-'Tax Calculator'!M9)*I15)</f>
        <v>0</v>
      </c>
      <c r="J16">
        <f>IF($H10&gt;J14,J15*'Tax Calculator'!M9,(L10-'Tax Calculator'!N9)*J15)</f>
        <v>0</v>
      </c>
      <c r="K16">
        <f>IF($H10&gt;K14,K15*'Tax Calculator'!N9,(M10-'Tax Calculator'!O9)*K15)</f>
        <v>-4.1999999999999996E-2</v>
      </c>
      <c r="L16" t="e">
        <f>IF($H10&gt;L14,L15*'Tax Calculator'!O9,(N10-'Tax Calculator'!P9)*L15)</f>
        <v>#VALUE!</v>
      </c>
    </row>
    <row r="24" spans="3:9" x14ac:dyDescent="0.25">
      <c r="C24" s="1"/>
      <c r="D24" s="1"/>
      <c r="E24" s="1"/>
      <c r="F24" s="1"/>
      <c r="G24" s="1"/>
      <c r="H24" s="1"/>
      <c r="I24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C676-8A83-484E-B71D-147936BFCAE8}">
  <dimension ref="F4:P19"/>
  <sheetViews>
    <sheetView tabSelected="1" workbookViewId="0">
      <selection activeCell="J20" sqref="J20"/>
    </sheetView>
  </sheetViews>
  <sheetFormatPr defaultRowHeight="15" x14ac:dyDescent="0.25"/>
  <cols>
    <col min="6" max="6" width="17.5703125" customWidth="1"/>
    <col min="7" max="8" width="16.42578125" customWidth="1"/>
    <col min="9" max="9" width="18.7109375" customWidth="1"/>
    <col min="10" max="10" width="14.42578125" bestFit="1" customWidth="1"/>
    <col min="11" max="11" width="18.140625" bestFit="1" customWidth="1"/>
    <col min="12" max="13" width="10.5703125" bestFit="1" customWidth="1"/>
    <col min="15" max="15" width="10.140625" bestFit="1" customWidth="1"/>
    <col min="16" max="16" width="20.28515625" customWidth="1"/>
  </cols>
  <sheetData>
    <row r="4" spans="7:16" x14ac:dyDescent="0.25">
      <c r="I4" s="4" t="s">
        <v>25</v>
      </c>
      <c r="J4" s="4" t="s">
        <v>26</v>
      </c>
      <c r="K4" s="4" t="s">
        <v>27</v>
      </c>
      <c r="L4" s="4" t="s">
        <v>29</v>
      </c>
      <c r="M4" s="4" t="s">
        <v>28</v>
      </c>
    </row>
    <row r="5" spans="7:16" x14ac:dyDescent="0.25">
      <c r="H5" s="4" t="s">
        <v>10</v>
      </c>
      <c r="I5" s="11"/>
      <c r="J5" s="12">
        <f>Income/12</f>
        <v>0</v>
      </c>
      <c r="K5" s="12">
        <f>Income/52</f>
        <v>0</v>
      </c>
      <c r="L5" s="12">
        <f>M5*5</f>
        <v>0</v>
      </c>
      <c r="M5" s="12">
        <f>Income/2080</f>
        <v>0</v>
      </c>
    </row>
    <row r="6" spans="7:16" x14ac:dyDescent="0.25">
      <c r="H6" s="4" t="s">
        <v>23</v>
      </c>
      <c r="I6" s="10">
        <f>Income-GCut</f>
        <v>0</v>
      </c>
      <c r="J6" s="5">
        <f>TakeHome/12</f>
        <v>0</v>
      </c>
      <c r="K6" s="5">
        <f>TakeHome/52</f>
        <v>0</v>
      </c>
      <c r="L6" s="5">
        <f>M6*5</f>
        <v>0</v>
      </c>
      <c r="M6" s="5">
        <f>TakeHome/2080</f>
        <v>0</v>
      </c>
    </row>
    <row r="7" spans="7:16" x14ac:dyDescent="0.25">
      <c r="O7" s="8" t="s">
        <v>6</v>
      </c>
      <c r="P7" s="8" t="s">
        <v>7</v>
      </c>
    </row>
    <row r="8" spans="7:16" x14ac:dyDescent="0.25">
      <c r="G8" t="s">
        <v>18</v>
      </c>
      <c r="H8" t="s">
        <v>6</v>
      </c>
      <c r="I8" t="s">
        <v>21</v>
      </c>
      <c r="J8" t="s">
        <v>19</v>
      </c>
      <c r="K8" t="s">
        <v>20</v>
      </c>
      <c r="O8" s="9">
        <v>0.1</v>
      </c>
      <c r="P8" s="8">
        <v>9525</v>
      </c>
    </row>
    <row r="9" spans="7:16" x14ac:dyDescent="0.25">
      <c r="G9" s="3" t="str">
        <f>IF(Income&lt;=Table2[[#This Row],[Bottom]],"",IF(Income&gt;=Table2[[#This Row],[Top]],Table2[[#This Row],[Difference]]*Table2[[#This Row],[Tax%]],(Income-Table2[[#This Row],[Bottom]])*Table2[[#This Row],[Tax%]]))</f>
        <v/>
      </c>
      <c r="H9" s="2">
        <v>0.1</v>
      </c>
      <c r="I9" s="3">
        <f>K9-J9</f>
        <v>9525</v>
      </c>
      <c r="J9" s="3">
        <v>0</v>
      </c>
      <c r="K9" s="3">
        <v>9525</v>
      </c>
      <c r="O9" s="9">
        <v>0.12</v>
      </c>
      <c r="P9" s="8" t="s">
        <v>0</v>
      </c>
    </row>
    <row r="10" spans="7:16" x14ac:dyDescent="0.25">
      <c r="G10" s="3" t="str">
        <f>IF(Income&lt;=Table2[[#This Row],[Bottom]],"",IF(Income&gt;=Table2[[#This Row],[Top]],Table2[[#This Row],[Difference]]*Table2[[#This Row],[Tax%]],(Income-Table2[[#This Row],[Bottom]])*Table2[[#This Row],[Tax%]]))</f>
        <v/>
      </c>
      <c r="H10" s="2">
        <v>0.12</v>
      </c>
      <c r="I10" s="3">
        <f t="shared" ref="I10:I14" si="0">K10-J10</f>
        <v>29174</v>
      </c>
      <c r="J10" s="3">
        <v>9526</v>
      </c>
      <c r="K10" s="3">
        <v>38700</v>
      </c>
      <c r="O10" s="9">
        <v>0.22</v>
      </c>
      <c r="P10" s="8" t="s">
        <v>1</v>
      </c>
    </row>
    <row r="11" spans="7:16" x14ac:dyDescent="0.25">
      <c r="G11" s="3" t="str">
        <f>IF(Income&lt;=Table2[[#This Row],[Bottom]],"",IF(Income&gt;=Table2[[#This Row],[Top]],Table2[[#This Row],[Difference]]*Table2[[#This Row],[Tax%]],(Income-Table2[[#This Row],[Bottom]])*Table2[[#This Row],[Tax%]]))</f>
        <v/>
      </c>
      <c r="H11" s="2">
        <v>0.22</v>
      </c>
      <c r="I11" s="3">
        <f t="shared" si="0"/>
        <v>43799</v>
      </c>
      <c r="J11" s="3">
        <v>38701</v>
      </c>
      <c r="K11" s="3">
        <v>82500</v>
      </c>
      <c r="O11" s="9">
        <v>0.24</v>
      </c>
      <c r="P11" s="8" t="s">
        <v>2</v>
      </c>
    </row>
    <row r="12" spans="7:16" x14ac:dyDescent="0.25">
      <c r="G12" s="3" t="str">
        <f>IF(Income&lt;=Table2[[#This Row],[Bottom]],"",IF(Income&gt;=Table2[[#This Row],[Top]],Table2[[#This Row],[Difference]]*Table2[[#This Row],[Tax%]],(Income-Table2[[#This Row],[Bottom]])*Table2[[#This Row],[Tax%]]))</f>
        <v/>
      </c>
      <c r="H12" s="2">
        <v>0.24</v>
      </c>
      <c r="I12" s="3">
        <f t="shared" si="0"/>
        <v>74999</v>
      </c>
      <c r="J12" s="3">
        <v>82501</v>
      </c>
      <c r="K12" s="3">
        <v>157500</v>
      </c>
      <c r="O12" s="9">
        <v>0.32</v>
      </c>
      <c r="P12" s="8" t="s">
        <v>3</v>
      </c>
    </row>
    <row r="13" spans="7:16" x14ac:dyDescent="0.25">
      <c r="G13" s="3" t="str">
        <f>IF(Income&lt;=Table2[[#This Row],[Bottom]],"",IF(Income&gt;=Table2[[#This Row],[Top]],Table2[[#This Row],[Difference]]*Table2[[#This Row],[Tax%]],(Income-Table2[[#This Row],[Bottom]])*Table2[[#This Row],[Tax%]]))</f>
        <v/>
      </c>
      <c r="H13" s="2">
        <v>0.32</v>
      </c>
      <c r="I13" s="3">
        <f t="shared" si="0"/>
        <v>42499</v>
      </c>
      <c r="J13" s="3">
        <v>157501</v>
      </c>
      <c r="K13" s="3">
        <v>200000</v>
      </c>
      <c r="O13" s="9">
        <v>0.35</v>
      </c>
      <c r="P13" s="8" t="s">
        <v>4</v>
      </c>
    </row>
    <row r="14" spans="7:16" x14ac:dyDescent="0.25">
      <c r="G14" s="3" t="str">
        <f>IF(Income&lt;=Table2[[#This Row],[Bottom]],"",IF(Income&gt;=Table2[[#This Row],[Top]],Table2[[#This Row],[Difference]]*Table2[[#This Row],[Tax%]],(Income-Table2[[#This Row],[Bottom]])*Table2[[#This Row],[Tax%]]))</f>
        <v/>
      </c>
      <c r="H14" s="2">
        <v>0.35</v>
      </c>
      <c r="I14" s="3">
        <f t="shared" si="0"/>
        <v>299999</v>
      </c>
      <c r="J14" s="3">
        <v>200001</v>
      </c>
      <c r="K14" s="3">
        <v>500000</v>
      </c>
      <c r="O14" s="9">
        <v>0.37</v>
      </c>
      <c r="P14" s="8" t="s">
        <v>5</v>
      </c>
    </row>
    <row r="15" spans="7:16" x14ac:dyDescent="0.25">
      <c r="G15" s="3" t="str">
        <f>IF(Income&lt;=Table2[[#This Row],[Bottom]],"",IF(Income&gt;=Table2[[#This Row],[Top]],Table2[[#This Row],[Difference]]*Table2[[#This Row],[Tax%]],(Income-Table2[[#This Row],[Bottom]])*Table2[[#This Row],[Tax%]]))</f>
        <v/>
      </c>
      <c r="H15" s="2">
        <v>0.37</v>
      </c>
      <c r="I15" s="3">
        <f>MAX(0,I5-Table2[[#This Row],[Bottom]])</f>
        <v>0</v>
      </c>
      <c r="J15" s="3">
        <v>5000001</v>
      </c>
      <c r="K15" s="3">
        <v>9999999999</v>
      </c>
    </row>
    <row r="18" spans="6:7" x14ac:dyDescent="0.25">
      <c r="F18" s="4" t="s">
        <v>22</v>
      </c>
      <c r="G18" s="6">
        <f>SUM(Table2[Govt Cut])</f>
        <v>0</v>
      </c>
    </row>
    <row r="19" spans="6:7" x14ac:dyDescent="0.25">
      <c r="F19" s="4" t="s">
        <v>24</v>
      </c>
      <c r="G19" s="7" t="e">
        <f>GCut/TakeHome</f>
        <v>#DIV/0!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Tax Calculator</vt:lpstr>
      <vt:lpstr>GCut</vt:lpstr>
      <vt:lpstr>Income</vt:lpstr>
      <vt:lpstr>TakeHome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Teeling</dc:creator>
  <cp:lastModifiedBy>James Teeling</cp:lastModifiedBy>
  <dcterms:created xsi:type="dcterms:W3CDTF">2019-10-02T14:29:29Z</dcterms:created>
  <dcterms:modified xsi:type="dcterms:W3CDTF">2019-10-04T16:01:12Z</dcterms:modified>
</cp:coreProperties>
</file>